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M:\Projet\Safety\Contract-2024\Task3-Dissemination\Road\"/>
    </mc:Choice>
  </mc:AlternateContent>
  <xr:revisionPtr revIDLastSave="0" documentId="13_ncr:1_{240DBF95-C19B-4C3F-A3F7-CA753012097F}" xr6:coauthVersionLast="47" xr6:coauthVersionMax="47" xr10:uidLastSave="{00000000-0000-0000-0000-000000000000}"/>
  <bookViews>
    <workbookView xWindow="28680" yWindow="-120" windowWidth="29040" windowHeight="15840" tabRatio="687" xr2:uid="{00000000-000D-0000-FFFF-FFFF00000000}"/>
  </bookViews>
  <sheets>
    <sheet name="Figure 1" sheetId="7" r:id="rId1"/>
    <sheet name="Figure 2" sheetId="14" r:id="rId2"/>
    <sheet name="Figure 3" sheetId="13" r:id="rId3"/>
    <sheet name="Figure 4" sheetId="4" r:id="rId4"/>
    <sheet name="Table 1" sheetId="3" r:id="rId5"/>
    <sheet name="Figure 5" sheetId="5" r:id="rId6"/>
    <sheet name="Table 2" sheetId="6" r:id="rId7"/>
    <sheet name="Figure 6" sheetId="9" r:id="rId8"/>
    <sheet name="Table 3" sheetId="8" r:id="rId9"/>
    <sheet name="Figure 7" sheetId="10" r:id="rId10"/>
    <sheet name="Figure 8" sheetId="11" r:id="rId11"/>
    <sheet name="Figure 9" sheetId="12" r:id="rId12"/>
    <sheet name="Map 1" sheetId="1" r:id="rId13"/>
    <sheet name="Figure 10" sheetId="2" r:id="rId14"/>
  </sheets>
  <definedNames>
    <definedName name="_xlnm._FilterDatabase" localSheetId="8" hidden="1">'Table 3'!$N$4:$O$30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1" l="1"/>
  <c r="M24" i="11"/>
  <c r="M25" i="11"/>
  <c r="M22" i="11"/>
  <c r="C23" i="11"/>
  <c r="C24" i="11"/>
  <c r="C25" i="11"/>
  <c r="C22" i="11"/>
  <c r="D20" i="4" l="1"/>
  <c r="C20" i="4"/>
  <c r="B20" i="4"/>
  <c r="F135" i="1" l="1"/>
  <c r="F128" i="1"/>
  <c r="F121" i="1"/>
  <c r="F98" i="1"/>
  <c r="F133" i="1"/>
  <c r="F139" i="1"/>
  <c r="F132" i="1"/>
  <c r="F134" i="1"/>
  <c r="M47" i="7"/>
  <c r="E46" i="7"/>
  <c r="F46" i="7"/>
  <c r="G46" i="7"/>
  <c r="H46" i="7"/>
  <c r="I46" i="7"/>
  <c r="J46" i="7"/>
  <c r="K46" i="7"/>
  <c r="L46" i="7"/>
  <c r="M46" i="7"/>
  <c r="F42" i="1"/>
  <c r="F36" i="12" l="1"/>
  <c r="G36" i="12"/>
  <c r="H36" i="12"/>
  <c r="I36" i="12"/>
  <c r="F37" i="12"/>
  <c r="G37" i="12"/>
  <c r="H37" i="12"/>
  <c r="I37" i="12"/>
  <c r="F38" i="12"/>
  <c r="G38" i="12"/>
  <c r="H38" i="12"/>
  <c r="I38" i="12"/>
  <c r="G35" i="12"/>
  <c r="H35" i="12"/>
  <c r="I35" i="12"/>
  <c r="F30" i="12"/>
  <c r="G30" i="12"/>
  <c r="H30" i="12"/>
  <c r="I30" i="12"/>
  <c r="F20" i="12"/>
  <c r="G20" i="12"/>
  <c r="H20" i="12"/>
  <c r="I20" i="12"/>
  <c r="F13" i="12"/>
  <c r="G13" i="12"/>
  <c r="H13" i="12"/>
  <c r="I13" i="12"/>
  <c r="F10" i="12"/>
  <c r="G10" i="12"/>
  <c r="H10" i="12"/>
  <c r="I10" i="12"/>
  <c r="F27" i="12"/>
  <c r="G27" i="12"/>
  <c r="H27" i="12"/>
  <c r="I27" i="12"/>
  <c r="F24" i="12"/>
  <c r="G24" i="12"/>
  <c r="H24" i="12"/>
  <c r="I24" i="12"/>
  <c r="F14" i="12"/>
  <c r="G14" i="12"/>
  <c r="H14" i="12"/>
  <c r="I14" i="12"/>
  <c r="F22" i="12"/>
  <c r="G22" i="12"/>
  <c r="H22" i="12"/>
  <c r="I22" i="12"/>
  <c r="F15" i="12"/>
  <c r="G15" i="12"/>
  <c r="H15" i="12"/>
  <c r="I15" i="12"/>
  <c r="F23" i="12"/>
  <c r="G23" i="12"/>
  <c r="H23" i="12"/>
  <c r="I23" i="12"/>
  <c r="F16" i="12"/>
  <c r="G16" i="12"/>
  <c r="H16" i="12"/>
  <c r="I16" i="12"/>
  <c r="F19" i="12"/>
  <c r="G19" i="12"/>
  <c r="H19" i="12"/>
  <c r="I19" i="12"/>
  <c r="F31" i="12"/>
  <c r="G31" i="12"/>
  <c r="H31" i="12"/>
  <c r="I31" i="12"/>
  <c r="F32" i="12"/>
  <c r="G32" i="12"/>
  <c r="H32" i="12"/>
  <c r="I32" i="12"/>
  <c r="F7" i="12"/>
  <c r="G7" i="12"/>
  <c r="H7" i="12"/>
  <c r="I7" i="12"/>
  <c r="F29" i="12"/>
  <c r="G29" i="12"/>
  <c r="H29" i="12"/>
  <c r="I29" i="12"/>
  <c r="F28" i="12"/>
  <c r="G28" i="12"/>
  <c r="H28" i="12"/>
  <c r="I28" i="12"/>
  <c r="F8" i="12"/>
  <c r="G8" i="12"/>
  <c r="H8" i="12"/>
  <c r="I8" i="12"/>
  <c r="F11" i="12"/>
  <c r="G11" i="12"/>
  <c r="H11" i="12"/>
  <c r="I11" i="12"/>
  <c r="F26" i="12"/>
  <c r="G26" i="12"/>
  <c r="H26" i="12"/>
  <c r="I26" i="12"/>
  <c r="F21" i="12"/>
  <c r="G21" i="12"/>
  <c r="H21" i="12"/>
  <c r="I21" i="12"/>
  <c r="F33" i="12"/>
  <c r="G33" i="12"/>
  <c r="H33" i="12"/>
  <c r="I33" i="12"/>
  <c r="F18" i="12"/>
  <c r="G18" i="12"/>
  <c r="H18" i="12"/>
  <c r="I18" i="12"/>
  <c r="F25" i="12"/>
  <c r="G25" i="12"/>
  <c r="H25" i="12"/>
  <c r="I25" i="12"/>
  <c r="F17" i="12"/>
  <c r="G17" i="12"/>
  <c r="H17" i="12"/>
  <c r="I17" i="12"/>
  <c r="F12" i="12"/>
  <c r="G12" i="12"/>
  <c r="H12" i="12"/>
  <c r="I12" i="12"/>
  <c r="G9" i="12"/>
  <c r="H9" i="12"/>
  <c r="I9" i="12"/>
  <c r="F5" i="12"/>
  <c r="K38" i="10" l="1"/>
  <c r="J38" i="10"/>
  <c r="I38" i="10"/>
  <c r="H38" i="10"/>
  <c r="F5" i="3" l="1"/>
  <c r="G5" i="3"/>
  <c r="H5" i="3"/>
  <c r="I5" i="3"/>
  <c r="F35" i="12" l="1"/>
  <c r="F9" i="1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1" i="2"/>
  <c r="G5" i="12" l="1"/>
  <c r="I5" i="12"/>
  <c r="H5" i="12"/>
  <c r="C10" i="5"/>
  <c r="D10" i="5"/>
  <c r="E10" i="5"/>
  <c r="F10" i="5"/>
  <c r="G10" i="5"/>
  <c r="H10" i="5"/>
  <c r="B10" i="5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G9" i="4"/>
  <c r="F9" i="4"/>
  <c r="E9" i="4"/>
  <c r="F46" i="1" l="1"/>
  <c r="F37" i="1"/>
  <c r="F30" i="1"/>
  <c r="F114" i="1"/>
  <c r="F79" i="1"/>
  <c r="F25" i="1"/>
  <c r="F22" i="1"/>
  <c r="F71" i="1"/>
  <c r="F47" i="1"/>
  <c r="F31" i="1"/>
  <c r="F67" i="1"/>
  <c r="F59" i="1"/>
  <c r="F58" i="1"/>
  <c r="F92" i="1"/>
  <c r="F41" i="1"/>
  <c r="F100" i="1"/>
  <c r="F73" i="1"/>
  <c r="F13" i="1"/>
  <c r="F28" i="1"/>
  <c r="F26" i="1"/>
  <c r="F21" i="1"/>
  <c r="F149" i="1"/>
  <c r="F19" i="1"/>
  <c r="F95" i="1"/>
  <c r="F23" i="1"/>
  <c r="F137" i="1"/>
  <c r="F18" i="1"/>
  <c r="F52" i="1"/>
  <c r="F29" i="1"/>
  <c r="F69" i="1"/>
  <c r="F110" i="1"/>
  <c r="F62" i="1"/>
  <c r="F83" i="1"/>
  <c r="F27" i="1"/>
  <c r="F104" i="1"/>
  <c r="F90" i="1"/>
  <c r="F116" i="1"/>
  <c r="F43" i="1"/>
  <c r="F36" i="1"/>
  <c r="F99" i="1"/>
  <c r="F45" i="1"/>
  <c r="F15" i="1"/>
  <c r="F68" i="1"/>
  <c r="F63" i="1"/>
  <c r="F33" i="1"/>
  <c r="F113" i="1"/>
  <c r="F118" i="1"/>
  <c r="F70" i="1"/>
  <c r="F112" i="1"/>
  <c r="F81" i="1"/>
  <c r="F84" i="1"/>
  <c r="F51" i="1"/>
  <c r="F156" i="1"/>
  <c r="F44" i="1"/>
  <c r="F49" i="1"/>
  <c r="F141" i="1"/>
  <c r="F77" i="1"/>
  <c r="F60" i="1"/>
  <c r="F61" i="1"/>
  <c r="F64" i="1"/>
  <c r="F12" i="1"/>
  <c r="F106" i="1"/>
  <c r="F32" i="1"/>
  <c r="F111" i="1"/>
  <c r="F89" i="1"/>
  <c r="F54" i="1"/>
  <c r="F53" i="1"/>
  <c r="F169" i="1"/>
  <c r="F127" i="1"/>
  <c r="F168" i="1"/>
  <c r="F16" i="1"/>
  <c r="F144" i="1"/>
  <c r="F75" i="1"/>
  <c r="F91" i="1"/>
  <c r="F173" i="1"/>
  <c r="F202" i="1"/>
  <c r="F93" i="1"/>
  <c r="F199" i="1"/>
  <c r="F124" i="1"/>
  <c r="F34" i="1"/>
  <c r="F131" i="1"/>
  <c r="F109" i="1"/>
  <c r="F87" i="1"/>
  <c r="F57" i="1"/>
  <c r="F138" i="1"/>
  <c r="F85" i="1"/>
  <c r="F188" i="1"/>
  <c r="F181" i="1"/>
  <c r="F161" i="1"/>
  <c r="F80" i="1"/>
  <c r="F167" i="1"/>
  <c r="F166" i="1"/>
  <c r="F14" i="1"/>
  <c r="F96" i="1"/>
  <c r="F164" i="1"/>
  <c r="F65" i="1"/>
  <c r="F103" i="1"/>
  <c r="F108" i="1"/>
  <c r="F186" i="1"/>
  <c r="F20" i="1"/>
  <c r="F119" i="1"/>
  <c r="F101" i="1"/>
  <c r="F74" i="1"/>
  <c r="F129" i="1"/>
  <c r="F130" i="1"/>
  <c r="F78" i="1"/>
  <c r="F115" i="1"/>
  <c r="F97" i="1"/>
  <c r="F39" i="1"/>
  <c r="F172" i="1"/>
  <c r="F140" i="1"/>
  <c r="F40" i="1"/>
  <c r="F122" i="1"/>
  <c r="F102" i="1"/>
  <c r="F189" i="1"/>
  <c r="F190" i="1"/>
  <c r="F158" i="1"/>
  <c r="F176" i="1"/>
  <c r="F185" i="1"/>
  <c r="F142" i="1"/>
  <c r="F203" i="1"/>
  <c r="F153" i="1"/>
  <c r="F66" i="1"/>
  <c r="F192" i="1"/>
  <c r="F187" i="1"/>
  <c r="F177" i="1"/>
  <c r="F165" i="1"/>
  <c r="F200" i="1"/>
  <c r="F88" i="1"/>
  <c r="F194" i="1"/>
  <c r="F56" i="1"/>
  <c r="F171" i="1"/>
  <c r="F148" i="1"/>
  <c r="F174" i="1"/>
  <c r="F86" i="1"/>
  <c r="F105" i="1"/>
  <c r="F179" i="1"/>
  <c r="F117" i="1"/>
  <c r="F24" i="1"/>
  <c r="F55" i="1"/>
  <c r="F145" i="1"/>
  <c r="F125" i="1"/>
  <c r="F38" i="1"/>
  <c r="F205" i="1"/>
  <c r="F136" i="1"/>
  <c r="F170" i="1"/>
  <c r="F178" i="1"/>
  <c r="F146" i="1"/>
  <c r="F48" i="1"/>
  <c r="F191" i="1"/>
  <c r="F123" i="1"/>
  <c r="F76" i="1"/>
  <c r="F150" i="1"/>
  <c r="F197" i="1"/>
  <c r="F157" i="1"/>
  <c r="F50" i="1"/>
  <c r="F204" i="1"/>
  <c r="F82" i="1"/>
  <c r="F94" i="1"/>
  <c r="F198" i="1"/>
  <c r="F193" i="1"/>
  <c r="F163" i="1"/>
  <c r="F152" i="1"/>
  <c r="F143" i="1"/>
  <c r="F107" i="1"/>
  <c r="F126" i="1"/>
  <c r="F183" i="1"/>
  <c r="F184" i="1"/>
  <c r="F147" i="1"/>
  <c r="F17" i="1"/>
  <c r="F195" i="1"/>
  <c r="F159" i="1"/>
  <c r="F182" i="1"/>
  <c r="F180" i="1"/>
  <c r="F201" i="1"/>
  <c r="F72" i="1"/>
  <c r="F35" i="1"/>
  <c r="F206" i="1"/>
  <c r="F155" i="1"/>
  <c r="F175" i="1"/>
  <c r="F120" i="1"/>
  <c r="A49" i="9" l="1"/>
  <c r="L36" i="3" l="1"/>
  <c r="K36" i="3"/>
  <c r="L35" i="3"/>
  <c r="K35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J36" i="3"/>
  <c r="J35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H39" i="10"/>
  <c r="I39" i="10"/>
  <c r="J39" i="10"/>
  <c r="K39" i="10"/>
  <c r="H40" i="10"/>
  <c r="I40" i="10"/>
  <c r="J40" i="10"/>
  <c r="K40" i="10"/>
  <c r="K37" i="10"/>
  <c r="J37" i="10"/>
  <c r="I37" i="10"/>
  <c r="H37" i="10"/>
  <c r="H22" i="10"/>
  <c r="I22" i="10"/>
  <c r="J22" i="10"/>
  <c r="K22" i="10"/>
  <c r="H24" i="10"/>
  <c r="I24" i="10"/>
  <c r="J24" i="10"/>
  <c r="K24" i="10"/>
  <c r="H26" i="10"/>
  <c r="I26" i="10"/>
  <c r="J26" i="10"/>
  <c r="K26" i="10"/>
  <c r="H15" i="10"/>
  <c r="I15" i="10"/>
  <c r="J15" i="10"/>
  <c r="K15" i="10"/>
  <c r="H35" i="10"/>
  <c r="I35" i="10"/>
  <c r="J35" i="10"/>
  <c r="K35" i="10"/>
  <c r="H34" i="10"/>
  <c r="I34" i="10"/>
  <c r="J34" i="10"/>
  <c r="K34" i="10"/>
  <c r="H21" i="10"/>
  <c r="I21" i="10"/>
  <c r="J21" i="10"/>
  <c r="K21" i="10"/>
  <c r="H30" i="10"/>
  <c r="I30" i="10"/>
  <c r="J30" i="10"/>
  <c r="K30" i="10"/>
  <c r="H25" i="10"/>
  <c r="I25" i="10"/>
  <c r="J25" i="10"/>
  <c r="K25" i="10"/>
  <c r="H32" i="10"/>
  <c r="I32" i="10"/>
  <c r="J32" i="10"/>
  <c r="K32" i="10"/>
  <c r="H33" i="10"/>
  <c r="I33" i="10"/>
  <c r="J33" i="10"/>
  <c r="K33" i="10"/>
  <c r="H12" i="10"/>
  <c r="I12" i="10"/>
  <c r="J12" i="10"/>
  <c r="K12" i="10"/>
  <c r="H19" i="10"/>
  <c r="I19" i="10"/>
  <c r="J19" i="10"/>
  <c r="K19" i="10"/>
  <c r="H29" i="10"/>
  <c r="I29" i="10"/>
  <c r="J29" i="10"/>
  <c r="K29" i="10"/>
  <c r="H9" i="10"/>
  <c r="I9" i="10"/>
  <c r="J9" i="10"/>
  <c r="K9" i="10"/>
  <c r="H10" i="10"/>
  <c r="I10" i="10"/>
  <c r="J10" i="10"/>
  <c r="K10" i="10"/>
  <c r="H31" i="10"/>
  <c r="I31" i="10"/>
  <c r="J31" i="10"/>
  <c r="K31" i="10"/>
  <c r="H17" i="10"/>
  <c r="I17" i="10"/>
  <c r="J17" i="10"/>
  <c r="K17" i="10"/>
  <c r="H14" i="10"/>
  <c r="I14" i="10"/>
  <c r="J14" i="10"/>
  <c r="K14" i="10"/>
  <c r="H16" i="10"/>
  <c r="I16" i="10"/>
  <c r="J16" i="10"/>
  <c r="K16" i="10"/>
  <c r="H27" i="10"/>
  <c r="I27" i="10"/>
  <c r="J27" i="10"/>
  <c r="K27" i="10"/>
  <c r="H11" i="10"/>
  <c r="I11" i="10"/>
  <c r="J11" i="10"/>
  <c r="K11" i="10"/>
  <c r="H23" i="10"/>
  <c r="I23" i="10"/>
  <c r="J23" i="10"/>
  <c r="K23" i="10"/>
  <c r="H28" i="10"/>
  <c r="I28" i="10"/>
  <c r="J28" i="10"/>
  <c r="K28" i="10"/>
  <c r="H18" i="10"/>
  <c r="I18" i="10"/>
  <c r="J18" i="10"/>
  <c r="K18" i="10"/>
  <c r="H13" i="10"/>
  <c r="I13" i="10"/>
  <c r="J13" i="10"/>
  <c r="K13" i="10"/>
  <c r="K20" i="10"/>
  <c r="J20" i="10"/>
  <c r="I20" i="10"/>
  <c r="H20" i="10"/>
  <c r="I7" i="10"/>
  <c r="J7" i="10"/>
  <c r="K7" i="10"/>
  <c r="H7" i="10"/>
  <c r="J5" i="3" l="1"/>
  <c r="K5" i="3"/>
  <c r="L5" i="3"/>
</calcChain>
</file>

<file path=xl/sharedStrings.xml><?xml version="1.0" encoding="utf-8"?>
<sst xmlns="http://schemas.openxmlformats.org/spreadsheetml/2006/main" count="814" uniqueCount="546">
  <si>
    <t>(number)</t>
  </si>
  <si>
    <t>TIME</t>
  </si>
  <si>
    <t>2018</t>
  </si>
  <si>
    <t>2019</t>
  </si>
  <si>
    <t>2020</t>
  </si>
  <si>
    <t>GEO (Codes)</t>
  </si>
  <si>
    <t>GEO (Labels)</t>
  </si>
  <si>
    <t>ITC4</t>
  </si>
  <si>
    <t>Lombardia</t>
  </si>
  <si>
    <t>ES51</t>
  </si>
  <si>
    <t>Cataluña</t>
  </si>
  <si>
    <t>FR10</t>
  </si>
  <si>
    <t>Île de France</t>
  </si>
  <si>
    <t>ITI4</t>
  </si>
  <si>
    <t>Lazio</t>
  </si>
  <si>
    <t>ES61</t>
  </si>
  <si>
    <t>Andalucía</t>
  </si>
  <si>
    <t>ITH5</t>
  </si>
  <si>
    <t>Emilia-Romagna</t>
  </si>
  <si>
    <t>Área Metropolitana de Lisboa</t>
  </si>
  <si>
    <t>ES30</t>
  </si>
  <si>
    <t>Comunidad de Madrid</t>
  </si>
  <si>
    <t>ITI1</t>
  </si>
  <si>
    <t>Toscana</t>
  </si>
  <si>
    <t>ITH3</t>
  </si>
  <si>
    <t>Veneto</t>
  </si>
  <si>
    <t>Wien</t>
  </si>
  <si>
    <t>PT11</t>
  </si>
  <si>
    <t>Norte</t>
  </si>
  <si>
    <t>ITG1</t>
  </si>
  <si>
    <t>Sicilia</t>
  </si>
  <si>
    <t>ITF4</t>
  </si>
  <si>
    <t>Puglia</t>
  </si>
  <si>
    <t>ITC1</t>
  </si>
  <si>
    <t>Piemonte</t>
  </si>
  <si>
    <t>ITF3</t>
  </si>
  <si>
    <t>Campania</t>
  </si>
  <si>
    <t>Zürich</t>
  </si>
  <si>
    <t>PT17</t>
  </si>
  <si>
    <t>PT16</t>
  </si>
  <si>
    <t>NL33</t>
  </si>
  <si>
    <t>Zuid-Holland</t>
  </si>
  <si>
    <t>AT12</t>
  </si>
  <si>
    <t>Niederösterreich</t>
  </si>
  <si>
    <t>ITC3</t>
  </si>
  <si>
    <t>Liguria</t>
  </si>
  <si>
    <t>ES52</t>
  </si>
  <si>
    <t>Budapest</t>
  </si>
  <si>
    <t>AT31</t>
  </si>
  <si>
    <t>Oberösterreich</t>
  </si>
  <si>
    <t>BE21</t>
  </si>
  <si>
    <t>Prov. Antwerpen</t>
  </si>
  <si>
    <t>FRK2</t>
  </si>
  <si>
    <t>Rhône-Alpes</t>
  </si>
  <si>
    <t>BE23</t>
  </si>
  <si>
    <t>Prov. Oost-Vlaanderen</t>
  </si>
  <si>
    <t>AT22</t>
  </si>
  <si>
    <t>Steiermark</t>
  </si>
  <si>
    <t>FRL0</t>
  </si>
  <si>
    <t>AT13</t>
  </si>
  <si>
    <t>RO21</t>
  </si>
  <si>
    <t>Nord-Est</t>
  </si>
  <si>
    <t>CH02</t>
  </si>
  <si>
    <t>Espace Mittelland</t>
  </si>
  <si>
    <t>ES21</t>
  </si>
  <si>
    <t>País Vasco</t>
  </si>
  <si>
    <t>ITI3</t>
  </si>
  <si>
    <t>Marche</t>
  </si>
  <si>
    <t>BE25</t>
  </si>
  <si>
    <t>Prov. West-Vlaanderen</t>
  </si>
  <si>
    <t>RO31</t>
  </si>
  <si>
    <t>Sud - Muntenia</t>
  </si>
  <si>
    <t>CH04</t>
  </si>
  <si>
    <t>ES70</t>
  </si>
  <si>
    <t>Canarias</t>
  </si>
  <si>
    <t>ES11</t>
  </si>
  <si>
    <t>Galicia</t>
  </si>
  <si>
    <t>AT33</t>
  </si>
  <si>
    <t>Tirol</t>
  </si>
  <si>
    <t>BE10</t>
  </si>
  <si>
    <t>RO32</t>
  </si>
  <si>
    <t>Bucuresti - Ilfov</t>
  </si>
  <si>
    <t>NL32</t>
  </si>
  <si>
    <t>Noord-Holland</t>
  </si>
  <si>
    <t>CZ05</t>
  </si>
  <si>
    <t>CH01</t>
  </si>
  <si>
    <t>Région lémanique</t>
  </si>
  <si>
    <t>HR03</t>
  </si>
  <si>
    <t>Jadranska Hrvatska</t>
  </si>
  <si>
    <t>CZ06</t>
  </si>
  <si>
    <t>HU11</t>
  </si>
  <si>
    <t>BE32</t>
  </si>
  <si>
    <t>Prov. Hainaut</t>
  </si>
  <si>
    <t>CZ03</t>
  </si>
  <si>
    <t>RO22</t>
  </si>
  <si>
    <t>Sud-Est</t>
  </si>
  <si>
    <t>PL41</t>
  </si>
  <si>
    <t>Wielkopolskie</t>
  </si>
  <si>
    <t>BE33</t>
  </si>
  <si>
    <t>Prov. Liège</t>
  </si>
  <si>
    <t>RO11</t>
  </si>
  <si>
    <t>Nord-Vest</t>
  </si>
  <si>
    <t>ES41</t>
  </si>
  <si>
    <t>Castilla y León</t>
  </si>
  <si>
    <t>RO12</t>
  </si>
  <si>
    <t>Centru</t>
  </si>
  <si>
    <t>SI03</t>
  </si>
  <si>
    <t>Vzhodna Slovenija</t>
  </si>
  <si>
    <t>AT21</t>
  </si>
  <si>
    <t>Kärnten</t>
  </si>
  <si>
    <t>BE24</t>
  </si>
  <si>
    <t>Prov. Vlaams-Brabant</t>
  </si>
  <si>
    <t>ITG2</t>
  </si>
  <si>
    <t>Sardegna</t>
  </si>
  <si>
    <t>PL71</t>
  </si>
  <si>
    <t>Algarve</t>
  </si>
  <si>
    <t>FRI1</t>
  </si>
  <si>
    <t>Aquitaine</t>
  </si>
  <si>
    <t>:</t>
  </si>
  <si>
    <t>RO41</t>
  </si>
  <si>
    <t>Sud-Vest Oltenia</t>
  </si>
  <si>
    <t>PL22</t>
  </si>
  <si>
    <t>Slaskie</t>
  </si>
  <si>
    <t>Pest</t>
  </si>
  <si>
    <t>CZ02</t>
  </si>
  <si>
    <t>BE22</t>
  </si>
  <si>
    <t>ITH4</t>
  </si>
  <si>
    <t>Friuli-Venezia Giulia</t>
  </si>
  <si>
    <t>CH05</t>
  </si>
  <si>
    <t>Ostschweiz</t>
  </si>
  <si>
    <t>AT32</t>
  </si>
  <si>
    <t>Salzburg</t>
  </si>
  <si>
    <t>PL21</t>
  </si>
  <si>
    <t>Malopolskie</t>
  </si>
  <si>
    <t>SI04</t>
  </si>
  <si>
    <t>Zahodna Slovenija</t>
  </si>
  <si>
    <t>ITF1</t>
  </si>
  <si>
    <t>Abruzzo</t>
  </si>
  <si>
    <t>ES53</t>
  </si>
  <si>
    <t>Illes Balears</t>
  </si>
  <si>
    <t>CZ07</t>
  </si>
  <si>
    <t>ITF6</t>
  </si>
  <si>
    <t>Calabria</t>
  </si>
  <si>
    <t>FRH0</t>
  </si>
  <si>
    <t>Bretagne</t>
  </si>
  <si>
    <t>LT02</t>
  </si>
  <si>
    <t>Vidurio ir vakaru Lietuvos regionas</t>
  </si>
  <si>
    <t>HU32</t>
  </si>
  <si>
    <t>ES62</t>
  </si>
  <si>
    <t>Región de Murcia</t>
  </si>
  <si>
    <t>ES42</t>
  </si>
  <si>
    <t>CZ04</t>
  </si>
  <si>
    <t>PT18</t>
  </si>
  <si>
    <t>Alentejo</t>
  </si>
  <si>
    <t>PL63</t>
  </si>
  <si>
    <t>Pomorskie</t>
  </si>
  <si>
    <t>CH03</t>
  </si>
  <si>
    <t>Nordwestschweiz</t>
  </si>
  <si>
    <t>CH06</t>
  </si>
  <si>
    <t>Zentralschweiz</t>
  </si>
  <si>
    <t>PL92</t>
  </si>
  <si>
    <t>Mazowiecki regionalny</t>
  </si>
  <si>
    <t>NL41</t>
  </si>
  <si>
    <t>Noord-Brabant</t>
  </si>
  <si>
    <t>AT34</t>
  </si>
  <si>
    <t>Vorarlberg</t>
  </si>
  <si>
    <t>RO42</t>
  </si>
  <si>
    <t>Vest</t>
  </si>
  <si>
    <t>CZ08</t>
  </si>
  <si>
    <t>Moravskoslezsko</t>
  </si>
  <si>
    <t>ITI2</t>
  </si>
  <si>
    <t>Umbria</t>
  </si>
  <si>
    <t>ES24</t>
  </si>
  <si>
    <t>Aragón</t>
  </si>
  <si>
    <t>FRG0</t>
  </si>
  <si>
    <t>Pays-de-la-Loire</t>
  </si>
  <si>
    <t>HU33</t>
  </si>
  <si>
    <t>FRJ1</t>
  </si>
  <si>
    <t>Languedoc-Roussillon</t>
  </si>
  <si>
    <t>PL51</t>
  </si>
  <si>
    <t>Dolnoslaskie</t>
  </si>
  <si>
    <t>FRJ2</t>
  </si>
  <si>
    <t>Midi-Pyrénées</t>
  </si>
  <si>
    <t>ES12</t>
  </si>
  <si>
    <t>Principado de Asturias</t>
  </si>
  <si>
    <t>PT15</t>
  </si>
  <si>
    <t>FRB0</t>
  </si>
  <si>
    <t>HU31</t>
  </si>
  <si>
    <t>HU12</t>
  </si>
  <si>
    <t>CZ01</t>
  </si>
  <si>
    <t>Praha</t>
  </si>
  <si>
    <t>HU21</t>
  </si>
  <si>
    <t>HU22</t>
  </si>
  <si>
    <t>EE00</t>
  </si>
  <si>
    <t>Eesti</t>
  </si>
  <si>
    <t>BG42</t>
  </si>
  <si>
    <t>Yuzhen tsentralen</t>
  </si>
  <si>
    <t>NL22</t>
  </si>
  <si>
    <t>Gelderland</t>
  </si>
  <si>
    <t>ITH1</t>
  </si>
  <si>
    <t>HU23</t>
  </si>
  <si>
    <t>NL31</t>
  </si>
  <si>
    <t>Utrecht</t>
  </si>
  <si>
    <t>FRE1</t>
  </si>
  <si>
    <t>Nord-Pas-de-Calais</t>
  </si>
  <si>
    <t>PL91</t>
  </si>
  <si>
    <t>Warszawski stoleczny</t>
  </si>
  <si>
    <t>BE35</t>
  </si>
  <si>
    <t>Prov. Namur</t>
  </si>
  <si>
    <t>PL82</t>
  </si>
  <si>
    <t>Podkarpackie</t>
  </si>
  <si>
    <t>BG41</t>
  </si>
  <si>
    <t>Yugozapaden</t>
  </si>
  <si>
    <t>NO08</t>
  </si>
  <si>
    <t>Oslo og Viken</t>
  </si>
  <si>
    <t>FRE2</t>
  </si>
  <si>
    <t>Picardie</t>
  </si>
  <si>
    <t>PL62</t>
  </si>
  <si>
    <t>Warminsko-Mazurskie</t>
  </si>
  <si>
    <t>ES43</t>
  </si>
  <si>
    <t>Extremadura</t>
  </si>
  <si>
    <t>FI19</t>
  </si>
  <si>
    <t>Länsi-Suomi</t>
  </si>
  <si>
    <t>FRF3</t>
  </si>
  <si>
    <t>Lorraine</t>
  </si>
  <si>
    <t>FRD2</t>
  </si>
  <si>
    <t>Haute-Normandie</t>
  </si>
  <si>
    <t>FRD1</t>
  </si>
  <si>
    <t>Basse-Normandie</t>
  </si>
  <si>
    <t>FRI3</t>
  </si>
  <si>
    <t>Poitou-Charentes</t>
  </si>
  <si>
    <t>PL81</t>
  </si>
  <si>
    <t>Lubelskie</t>
  </si>
  <si>
    <t>PL42</t>
  </si>
  <si>
    <t>Zachodniopomorskie</t>
  </si>
  <si>
    <t>FRF2</t>
  </si>
  <si>
    <t>Champagne-Ardenne</t>
  </si>
  <si>
    <t>FI1C</t>
  </si>
  <si>
    <t>Etelä-Suomi</t>
  </si>
  <si>
    <t>FRF1</t>
  </si>
  <si>
    <t>Alsace</t>
  </si>
  <si>
    <t>FI1B</t>
  </si>
  <si>
    <t>Helsinki-Uusimaa</t>
  </si>
  <si>
    <t>ITH2</t>
  </si>
  <si>
    <t>NL21</t>
  </si>
  <si>
    <t>Overijssel</t>
  </si>
  <si>
    <t>NO0A</t>
  </si>
  <si>
    <t>Vestlandet</t>
  </si>
  <si>
    <t>BG33</t>
  </si>
  <si>
    <t>Severoiztochen</t>
  </si>
  <si>
    <t>PL72</t>
  </si>
  <si>
    <t>Swietokrzyskie</t>
  </si>
  <si>
    <t>ES13</t>
  </si>
  <si>
    <t>Cantabria</t>
  </si>
  <si>
    <t>PL61</t>
  </si>
  <si>
    <t>Kujawsko-Pomorskie</t>
  </si>
  <si>
    <t>BE31</t>
  </si>
  <si>
    <t>FRC1</t>
  </si>
  <si>
    <t>Bourgogne</t>
  </si>
  <si>
    <t>BG34</t>
  </si>
  <si>
    <t>Yugoiztochen</t>
  </si>
  <si>
    <t>BG32</t>
  </si>
  <si>
    <t>Severen tsentralen</t>
  </si>
  <si>
    <t>FI1D</t>
  </si>
  <si>
    <t>Pohjois- ja Itä-Suomi</t>
  </si>
  <si>
    <t>LU00</t>
  </si>
  <si>
    <t>Luxembourg</t>
  </si>
  <si>
    <t>LT01</t>
  </si>
  <si>
    <t>Sostines regionas</t>
  </si>
  <si>
    <t>BG31</t>
  </si>
  <si>
    <t>Severozapaden</t>
  </si>
  <si>
    <t>BE34</t>
  </si>
  <si>
    <t>IS00</t>
  </si>
  <si>
    <t>Ísland</t>
  </si>
  <si>
    <t>PT30</t>
  </si>
  <si>
    <t>DK01</t>
  </si>
  <si>
    <t>Hovedstaden</t>
  </si>
  <si>
    <t>AT11</t>
  </si>
  <si>
    <t>NL42</t>
  </si>
  <si>
    <t>Limburg (NL)</t>
  </si>
  <si>
    <t>ITF5</t>
  </si>
  <si>
    <t>Basilicata</t>
  </si>
  <si>
    <t>NL11</t>
  </si>
  <si>
    <t>Groningen</t>
  </si>
  <si>
    <t>PL43</t>
  </si>
  <si>
    <t>Lubuskie</t>
  </si>
  <si>
    <t>DK04</t>
  </si>
  <si>
    <t>Midtjylland</t>
  </si>
  <si>
    <t>CH07</t>
  </si>
  <si>
    <t>Ticino</t>
  </si>
  <si>
    <t>NO09</t>
  </si>
  <si>
    <t>Agder og Sør-Østlandet</t>
  </si>
  <si>
    <t>ES22</t>
  </si>
  <si>
    <t>Comunidad Foral de Navarra</t>
  </si>
  <si>
    <t>FRI2</t>
  </si>
  <si>
    <t>Limousin</t>
  </si>
  <si>
    <t>DK03</t>
  </si>
  <si>
    <t>Syddanmark</t>
  </si>
  <si>
    <t>PT20</t>
  </si>
  <si>
    <t>FRC2</t>
  </si>
  <si>
    <t>Franche-Comté</t>
  </si>
  <si>
    <t>PL52</t>
  </si>
  <si>
    <t>Opolskie</t>
  </si>
  <si>
    <t>ES23</t>
  </si>
  <si>
    <t>La Rioja</t>
  </si>
  <si>
    <t>PL84</t>
  </si>
  <si>
    <t>Podlaskie</t>
  </si>
  <si>
    <t>NL13</t>
  </si>
  <si>
    <t>Drenthe</t>
  </si>
  <si>
    <t>NL12</t>
  </si>
  <si>
    <t>Friesland (NL)</t>
  </si>
  <si>
    <t>NL34</t>
  </si>
  <si>
    <t>Zeeland</t>
  </si>
  <si>
    <t>FRM0</t>
  </si>
  <si>
    <t>Corse</t>
  </si>
  <si>
    <t>ITF2</t>
  </si>
  <si>
    <t>Molise</t>
  </si>
  <si>
    <t>DK05</t>
  </si>
  <si>
    <t>Nordjylland</t>
  </si>
  <si>
    <t>DK02</t>
  </si>
  <si>
    <t>Sjælland</t>
  </si>
  <si>
    <t>NO07</t>
  </si>
  <si>
    <t>Nord-Norge</t>
  </si>
  <si>
    <t>NO02</t>
  </si>
  <si>
    <t>Innlandet</t>
  </si>
  <si>
    <t>NO06</t>
  </si>
  <si>
    <t>Trøndelag</t>
  </si>
  <si>
    <t>NL23</t>
  </si>
  <si>
    <t>Flevoland</t>
  </si>
  <si>
    <t>ES64</t>
  </si>
  <si>
    <t>FRK1</t>
  </si>
  <si>
    <t>Auvergne</t>
  </si>
  <si>
    <t>ITC2</t>
  </si>
  <si>
    <t>Valle d'Aosta/Vallée d'Aoste</t>
  </si>
  <si>
    <t>ES63</t>
  </si>
  <si>
    <t>FI20</t>
  </si>
  <si>
    <t>Åland</t>
  </si>
  <si>
    <t>HR02</t>
  </si>
  <si>
    <t>Malta</t>
  </si>
  <si>
    <t>Liechtenstein</t>
  </si>
  <si>
    <t>2012</t>
  </si>
  <si>
    <t>2013</t>
  </si>
  <si>
    <t>2014</t>
  </si>
  <si>
    <t>2015</t>
  </si>
  <si>
    <t>2016</t>
  </si>
  <si>
    <t>2017</t>
  </si>
  <si>
    <t>2021</t>
  </si>
  <si>
    <t>Total</t>
  </si>
  <si>
    <t>Males</t>
  </si>
  <si>
    <t>Females</t>
  </si>
  <si>
    <t>Unknown</t>
  </si>
  <si>
    <t>European Union - 27 countries (from 2020)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</si>
  <si>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</si>
  <si>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</si>
  <si>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</si>
  <si>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</si>
  <si>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</si>
  <si>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</si>
  <si>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</si>
  <si>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</si>
  <si>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</si>
  <si>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</si>
  <si>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</si>
  <si>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</si>
  <si>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</si>
  <si>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</si>
  <si>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</si>
  <si>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</si>
  <si>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</si>
  <si>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</si>
  <si>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</si>
  <si>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</si>
  <si>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</si>
  <si>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</si>
  <si>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</si>
  <si>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</si>
  <si>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</si>
  <si>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</si>
  <si>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</si>
  <si>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Germany</t>
  </si>
  <si>
    <t>Less than 15 years</t>
  </si>
  <si>
    <t>From 15 to 17 years</t>
  </si>
  <si>
    <t>From 18 to 24 years</t>
  </si>
  <si>
    <t>From 25 to 49 years</t>
  </si>
  <si>
    <t>From 50 to 64 years</t>
  </si>
  <si>
    <t>65 years or over</t>
  </si>
  <si>
    <t>(%)</t>
  </si>
  <si>
    <t>(number per million inhabitants)</t>
  </si>
  <si>
    <t>Passenger cars</t>
  </si>
  <si>
    <t>Goods vehicles</t>
  </si>
  <si>
    <t>Buses and coaches</t>
  </si>
  <si>
    <t>Bicycles</t>
  </si>
  <si>
    <t>Mopeds</t>
  </si>
  <si>
    <t>Motorcycles</t>
  </si>
  <si>
    <t>Pedestrians</t>
  </si>
  <si>
    <t>Other</t>
  </si>
  <si>
    <t>EU (¹)</t>
  </si>
  <si>
    <t>EU27_2020</t>
  </si>
  <si>
    <t>(¹) Estimated.</t>
  </si>
  <si>
    <t>Light goods  vehicles</t>
  </si>
  <si>
    <t>Heavy goods vehicles</t>
  </si>
  <si>
    <t>Motorways</t>
  </si>
  <si>
    <t>Urban roads</t>
  </si>
  <si>
    <t>Rural roads</t>
  </si>
  <si>
    <t>Passengers</t>
  </si>
  <si>
    <t>Drivers</t>
  </si>
  <si>
    <t>(Number)</t>
  </si>
  <si>
    <t>European Union</t>
  </si>
  <si>
    <t>-</t>
  </si>
  <si>
    <t>(percentage shares)</t>
  </si>
  <si>
    <t>Grad Zagreb</t>
  </si>
  <si>
    <t>Luxembourg (Grand-Duché)</t>
  </si>
  <si>
    <t>Região Autónoma da Madeira</t>
  </si>
  <si>
    <t>Região Autónoma dos Açores</t>
  </si>
  <si>
    <t>Comunidad Valenciana</t>
  </si>
  <si>
    <t>Centro (P)</t>
  </si>
  <si>
    <t>Provence-Alpes-Côte d¿Azur</t>
  </si>
  <si>
    <t>Région de Bruxelles-Capitale / Brussels Hoofdstedelijk Gewest</t>
  </si>
  <si>
    <t>Jihovychod</t>
  </si>
  <si>
    <t>Severovychod</t>
  </si>
  <si>
    <t>Jihozapad</t>
  </si>
  <si>
    <t>Prov. Limburg (B)</t>
  </si>
  <si>
    <t>Sredisnja i Istocna (Panonska) Hrvatska</t>
  </si>
  <si>
    <t>Castilla-La Mancha</t>
  </si>
  <si>
    <t>Lodzkie</t>
  </si>
  <si>
    <t>Stredni Cechy</t>
  </si>
  <si>
    <t>Eszak-Alfold</t>
  </si>
  <si>
    <t>Stredni Morava</t>
  </si>
  <si>
    <t>Severozapad</t>
  </si>
  <si>
    <t>Centre-Val de Loire</t>
  </si>
  <si>
    <t>Del-Alfold</t>
  </si>
  <si>
    <t>Kozep-Dunantul</t>
  </si>
  <si>
    <t>HR05</t>
  </si>
  <si>
    <t>Sjeverna Hrvatska</t>
  </si>
  <si>
    <t>HR06</t>
  </si>
  <si>
    <t>Eszak-Magyarorszag</t>
  </si>
  <si>
    <t>Nyugat-Dunantul</t>
  </si>
  <si>
    <t>Provincia Autonoma Bolzano/Bozen</t>
  </si>
  <si>
    <t>Del-Dunantul</t>
  </si>
  <si>
    <t>Provincia Autonoma Trento</t>
  </si>
  <si>
    <t>Prov. Brabant Wallon</t>
  </si>
  <si>
    <t>Prov. Luxembourg (B)</t>
  </si>
  <si>
    <t>Burgenland (A)</t>
  </si>
  <si>
    <t>Ciudad Autónoma de Melilla</t>
  </si>
  <si>
    <t>Ciudad Autónoma de Ceuta</t>
  </si>
  <si>
    <t>Baden-Württemberg (DE1)</t>
  </si>
  <si>
    <t>Bayern (DE2)</t>
  </si>
  <si>
    <t>Berlin (DE3)</t>
  </si>
  <si>
    <t>Centro (IT) (ITI)</t>
  </si>
  <si>
    <t>Cesko (CZ0)</t>
  </si>
  <si>
    <t>Comunidad de Madrid (ES3)</t>
  </si>
  <si>
    <t>Continente (PT1)</t>
  </si>
  <si>
    <t>Este (ES) (ES5)</t>
  </si>
  <si>
    <t>Hessen (DE7)</t>
  </si>
  <si>
    <t>Île de France (FR1)</t>
  </si>
  <si>
    <t>Isole (ITG)</t>
  </si>
  <si>
    <t>Niedersachsen (DE9)</t>
  </si>
  <si>
    <t>Nord-Est (ITH)</t>
  </si>
  <si>
    <t>Nord-Ovest (ITC)</t>
  </si>
  <si>
    <t>Nordrhein-Westfalen (DEA)</t>
  </si>
  <si>
    <t>Sud (ITF)</t>
  </si>
  <si>
    <t>Sur (ES) (ES6)</t>
  </si>
  <si>
    <t>Vlaams Gewest (BE2)</t>
  </si>
  <si>
    <t>Westösterreich (AT3)</t>
  </si>
  <si>
    <t>Motorized cycle</t>
  </si>
  <si>
    <t>Motorized cycles</t>
  </si>
  <si>
    <t>Population</t>
  </si>
  <si>
    <t>number per million inhabitants</t>
  </si>
  <si>
    <t>Accidents</t>
  </si>
  <si>
    <t>Ireland(²)</t>
  </si>
  <si>
    <t>Malta(³)</t>
  </si>
  <si>
    <t>EU27(¹)</t>
  </si>
  <si>
    <t>SK01</t>
  </si>
  <si>
    <t>SK02</t>
  </si>
  <si>
    <t>SK03</t>
  </si>
  <si>
    <t>SK04</t>
  </si>
  <si>
    <t>Iceland(²)</t>
  </si>
  <si>
    <t>Liechtenstein(³)</t>
  </si>
  <si>
    <t>Malta (¹)</t>
  </si>
  <si>
    <t>Figure 2: Road accident fatalities, 2022</t>
  </si>
  <si>
    <t>Figure 3: Road accident fatalities, 2012, 2021, 2022</t>
  </si>
  <si>
    <t>(¹) 2012: 9 fatalities; 2021: 9 fatalities; 2022: 26 fatalities.</t>
  </si>
  <si>
    <t>(²) 2012: 9 fatalities; 2021: 9 fatalities; 2022: 9 fatalities.</t>
  </si>
  <si>
    <t>(³) 2012: 1 fatality; 2021: no fatality and 2022: 2 fatalities.</t>
  </si>
  <si>
    <t>Figure 4: Road accident fatalities by sex, EU, 2012-2022</t>
  </si>
  <si>
    <t>Table 1: Road accident fatalities by sex, 2017, 2022</t>
  </si>
  <si>
    <t>Percentage change 
2022/2017</t>
  </si>
  <si>
    <t>(¹) 2022 data - estimated.</t>
  </si>
  <si>
    <t>(²) 2020 data instead of 2022.</t>
  </si>
  <si>
    <t>(³) 2021 data instead of 2022.</t>
  </si>
  <si>
    <t>Figure 5: Road accident fatalities by age, EU, 2022</t>
  </si>
  <si>
    <t>Note: Estimated.  2020 data instead of 2022 data for Ireland and Latvia; 2021 data instead of 2022 for Greece, Malta and Sweden</t>
  </si>
  <si>
    <t>Table 2:  Road accident fatalities by age, 2022</t>
  </si>
  <si>
    <t>Figure 6: Road accident fatalities by mode of transport, EU, 2022</t>
  </si>
  <si>
    <t>Table 3: Road accident fatalities by mode of transport, 2022</t>
  </si>
  <si>
    <t>Figure 7: Road accident fatalities by type of road, 2022</t>
  </si>
  <si>
    <t>Figure 8 : Road accident fatalities by category of persons involved, EU, 2012-2022</t>
  </si>
  <si>
    <t>Ireland(3)</t>
  </si>
  <si>
    <t>Figure 9:  Road accident fatalities by category of person involved, 2022</t>
  </si>
  <si>
    <t>West-Nederland (NL3)</t>
  </si>
  <si>
    <t>Map 1: Road accidents by NUTS2 region, 2022</t>
  </si>
  <si>
    <t>Stredne Slovensko</t>
  </si>
  <si>
    <t>Vychodne Slovensko</t>
  </si>
  <si>
    <t>Zapadne Slovensko</t>
  </si>
  <si>
    <t>Bratislavsky kraj</t>
  </si>
  <si>
    <t>Figure 1: Road accident fatalities, EU, 2012-2022</t>
  </si>
  <si>
    <t>Note: Estimated.  2020 data instead of 2022 data for Ireland and Latvia; 2021 data instead of 2022 for Greece, Malta and Sweden.</t>
  </si>
  <si>
    <t>SE32</t>
  </si>
  <si>
    <t>Mellersta Norrland</t>
  </si>
  <si>
    <t>SE11</t>
  </si>
  <si>
    <t>Stockholm</t>
  </si>
  <si>
    <t>SE12</t>
  </si>
  <si>
    <t>Östra Mellansverige</t>
  </si>
  <si>
    <t>SE22</t>
  </si>
  <si>
    <t>Sydsverige</t>
  </si>
  <si>
    <t>SE21</t>
  </si>
  <si>
    <t>Småland med öarna</t>
  </si>
  <si>
    <t>SE33</t>
  </si>
  <si>
    <t>Övre Norrland</t>
  </si>
  <si>
    <t>SE23</t>
  </si>
  <si>
    <t>Västsverige</t>
  </si>
  <si>
    <t>SE31</t>
  </si>
  <si>
    <t>Norra Mellansverige</t>
  </si>
  <si>
    <t>Note: Estimated.  2020 data instead of 2022 data for Ireland and Latvia; 2021 data instead of 2022 for Greece and Malta.</t>
  </si>
  <si>
    <t xml:space="preserve">Note: Estimated.  2020 data instead of 2022 data for Ireland and Latvia; 2021 data instead of 2022 for Greece and Malta. 
Heavy goods vehicles category includes road tractors. </t>
  </si>
  <si>
    <t xml:space="preserve">Note: data not available for Cyprus, Germany, Greece, Latvia, Malta and Ireland </t>
  </si>
  <si>
    <t>CY</t>
  </si>
  <si>
    <t>Note: 'Motorized cycle' contains 'Electric powered assisted cycle' and 'Motorized micro-mobility vehicles'</t>
  </si>
  <si>
    <t>Figure 10: The 20 NUTS1 regions with the highest numbers of accidents, 2020-2022</t>
  </si>
  <si>
    <r>
      <t>Source:</t>
    </r>
    <r>
      <rPr>
        <sz val="10"/>
        <rFont val="Arial"/>
        <family val="2"/>
      </rPr>
      <t xml:space="preserve"> Eurostat (online data codes: tran_sf_roadus)</t>
    </r>
  </si>
  <si>
    <r>
      <t>Source:</t>
    </r>
    <r>
      <rPr>
        <sz val="10"/>
        <color theme="1"/>
        <rFont val="Arial"/>
        <family val="2"/>
      </rPr>
      <t xml:space="preserve"> Eurostat (online data code: tran_sf_roadus)</t>
    </r>
  </si>
  <si>
    <r>
      <t>Greece(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)</t>
    </r>
  </si>
  <si>
    <r>
      <t>Latvia(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</si>
  <si>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Source:</t>
    </r>
    <r>
      <rPr>
        <sz val="10"/>
        <color theme="1"/>
        <rFont val="Arial"/>
        <family val="2"/>
      </rPr>
      <t xml:space="preserve"> Eurostat (online data codes: tran_sf_roadve)</t>
    </r>
  </si>
  <si>
    <r>
      <t>Source:</t>
    </r>
    <r>
      <rPr>
        <sz val="10"/>
        <color theme="1"/>
        <rFont val="Arial"/>
        <family val="2"/>
      </rPr>
      <t xml:space="preserve"> Eurostat (online data code: tran_sf_roadve)</t>
    </r>
  </si>
  <si>
    <r>
      <t>Malta(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</si>
  <si>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Latvia(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</si>
  <si>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Greece(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</si>
  <si>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(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 2021 data instead of 2022.</t>
    </r>
  </si>
  <si>
    <r>
      <t>(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 2020 data instead of 2022.</t>
    </r>
  </si>
  <si>
    <r>
      <t>Source:</t>
    </r>
    <r>
      <rPr>
        <sz val="10"/>
        <color theme="1"/>
        <rFont val="Arial"/>
        <family val="2"/>
      </rPr>
      <t xml:space="preserve"> Eurostat (online data codes: tran_sf_roadro)</t>
    </r>
  </si>
  <si>
    <r>
      <t>Source:</t>
    </r>
    <r>
      <rPr>
        <sz val="10"/>
        <color theme="1"/>
        <rFont val="Arial"/>
        <family val="2"/>
      </rPr>
      <t xml:space="preserve"> Eurostat (online data codes: tran_sf_roadus)</t>
    </r>
  </si>
  <si>
    <r>
      <t>Greece(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)</t>
    </r>
  </si>
  <si>
    <r>
      <t>Ireland(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)</t>
    </r>
  </si>
  <si>
    <r>
      <t>Source:</t>
    </r>
    <r>
      <rPr>
        <sz val="10"/>
        <color theme="1"/>
        <rFont val="Arial"/>
        <family val="2"/>
      </rPr>
      <t xml:space="preserve"> Eurostat (online data code: tran_sf_roadnu)</t>
    </r>
  </si>
  <si>
    <r>
      <t xml:space="preserve">Note: </t>
    </r>
    <r>
      <rPr>
        <sz val="10"/>
        <color theme="1"/>
        <rFont val="Arial"/>
        <family val="2"/>
      </rPr>
      <t>regions are ranked based on number of accidents in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</si>
</sst>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i"/>
    <numFmt numFmtId="165" formatCode="#,##0_i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4" fillId="0" borderId="0" applyFont="0" applyFill="0" applyBorder="0" applyAlignment="0" applyProtection="0"/>
    <xf numFmtId="164" fontId="1" fillId="0" borderId="0" applyFill="0" applyBorder="0" applyProtection="0">
      <alignment horizontal="right"/>
    </xf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3" fillId="0" borderId="15" xfId="5" applyFont="1" applyBorder="1"/>
    <xf numFmtId="0" fontId="3" fillId="0" borderId="15" xfId="0" applyFont="1" applyBorder="1"/>
    <xf numFmtId="0" fontId="3" fillId="0" borderId="0" xfId="0" applyFont="1" applyAlignment="1">
      <alignment horizontal="left"/>
    </xf>
    <xf numFmtId="0" fontId="3" fillId="0" borderId="0" xfId="5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6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165" fontId="3" fillId="0" borderId="4" xfId="3" applyNumberFormat="1" applyFont="1" applyBorder="1" applyAlignment="1">
      <alignment horizontal="right" indent="1"/>
    </xf>
    <xf numFmtId="166" fontId="3" fillId="0" borderId="0" xfId="2" applyNumberFormat="1" applyFont="1"/>
    <xf numFmtId="166" fontId="3" fillId="0" borderId="0" xfId="0" applyNumberFormat="1" applyFont="1"/>
    <xf numFmtId="3" fontId="3" fillId="0" borderId="0" xfId="2" applyNumberFormat="1" applyFont="1"/>
    <xf numFmtId="0" fontId="3" fillId="0" borderId="8" xfId="0" applyFont="1" applyBorder="1"/>
    <xf numFmtId="0" fontId="8" fillId="7" borderId="6" xfId="0" applyFont="1" applyFill="1" applyBorder="1" applyAlignment="1">
      <alignment horizontal="left"/>
    </xf>
    <xf numFmtId="0" fontId="8" fillId="7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68" fontId="3" fillId="0" borderId="0" xfId="0" applyNumberFormat="1" applyFont="1"/>
    <xf numFmtId="0" fontId="8" fillId="0" borderId="5" xfId="0" applyFont="1" applyBorder="1" applyAlignment="1">
      <alignment horizontal="left"/>
    </xf>
    <xf numFmtId="9" fontId="3" fillId="0" borderId="0" xfId="2" applyFont="1"/>
    <xf numFmtId="0" fontId="6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6" borderId="3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165" fontId="3" fillId="8" borderId="11" xfId="3" applyNumberFormat="1" applyFont="1" applyFill="1" applyBorder="1" applyAlignment="1">
      <alignment horizontal="right" indent="2"/>
    </xf>
    <xf numFmtId="165" fontId="3" fillId="8" borderId="12" xfId="3" applyNumberFormat="1" applyFont="1" applyFill="1" applyBorder="1" applyAlignment="1">
      <alignment horizontal="right" indent="2"/>
    </xf>
    <xf numFmtId="0" fontId="2" fillId="0" borderId="6" xfId="0" applyFont="1" applyBorder="1" applyAlignment="1">
      <alignment horizontal="left"/>
    </xf>
    <xf numFmtId="165" fontId="3" fillId="8" borderId="13" xfId="3" applyNumberFormat="1" applyFont="1" applyFill="1" applyBorder="1" applyAlignment="1">
      <alignment horizontal="right" indent="2"/>
    </xf>
    <xf numFmtId="0" fontId="8" fillId="0" borderId="8" xfId="0" applyFont="1" applyBorder="1" applyAlignment="1">
      <alignment horizontal="left"/>
    </xf>
    <xf numFmtId="165" fontId="3" fillId="8" borderId="14" xfId="3" applyNumberFormat="1" applyFont="1" applyFill="1" applyBorder="1" applyAlignment="1">
      <alignment horizontal="right" indent="2"/>
    </xf>
    <xf numFmtId="165" fontId="3" fillId="8" borderId="16" xfId="3" applyNumberFormat="1" applyFont="1" applyFill="1" applyBorder="1" applyAlignment="1">
      <alignment horizontal="right" indent="2"/>
    </xf>
    <xf numFmtId="0" fontId="2" fillId="0" borderId="5" xfId="0" applyFont="1" applyBorder="1" applyAlignment="1">
      <alignment horizontal="left"/>
    </xf>
    <xf numFmtId="165" fontId="3" fillId="0" borderId="0" xfId="0" applyNumberFormat="1" applyFont="1"/>
    <xf numFmtId="0" fontId="8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0" fontId="11" fillId="0" borderId="0" xfId="0" applyFont="1"/>
    <xf numFmtId="0" fontId="12" fillId="0" borderId="0" xfId="0" applyFont="1"/>
    <xf numFmtId="0" fontId="6" fillId="0" borderId="0" xfId="0" applyFont="1"/>
    <xf numFmtId="0" fontId="9" fillId="6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/>
    </xf>
    <xf numFmtId="165" fontId="11" fillId="7" borderId="10" xfId="3" applyNumberFormat="1" applyFont="1" applyFill="1" applyBorder="1" applyAlignment="1">
      <alignment horizontal="right" indent="2"/>
    </xf>
    <xf numFmtId="165" fontId="11" fillId="7" borderId="3" xfId="3" applyNumberFormat="1" applyFont="1" applyFill="1" applyBorder="1" applyAlignment="1">
      <alignment horizontal="right" indent="2"/>
    </xf>
    <xf numFmtId="165" fontId="11" fillId="7" borderId="4" xfId="3" applyNumberFormat="1" applyFont="1" applyFill="1" applyBorder="1" applyAlignment="1">
      <alignment horizontal="right" indent="2"/>
    </xf>
    <xf numFmtId="3" fontId="11" fillId="7" borderId="10" xfId="3" applyNumberFormat="1" applyFont="1" applyFill="1" applyBorder="1" applyAlignment="1">
      <alignment horizontal="right" indent="2"/>
    </xf>
    <xf numFmtId="165" fontId="11" fillId="7" borderId="22" xfId="3" applyNumberFormat="1" applyFont="1" applyFill="1" applyBorder="1" applyAlignment="1">
      <alignment horizontal="right" indent="2"/>
    </xf>
    <xf numFmtId="165" fontId="11" fillId="7" borderId="21" xfId="3" applyNumberFormat="1" applyFont="1" applyFill="1" applyBorder="1" applyAlignment="1">
      <alignment horizontal="right" indent="2"/>
    </xf>
    <xf numFmtId="167" fontId="11" fillId="7" borderId="10" xfId="3" applyNumberFormat="1" applyFont="1" applyFill="1" applyBorder="1" applyAlignment="1">
      <alignment horizontal="right" indent="2"/>
    </xf>
    <xf numFmtId="167" fontId="11" fillId="7" borderId="3" xfId="3" applyNumberFormat="1" applyFont="1" applyFill="1" applyBorder="1" applyAlignment="1">
      <alignment horizontal="right" indent="2"/>
    </xf>
    <xf numFmtId="167" fontId="11" fillId="7" borderId="4" xfId="3" applyNumberFormat="1" applyFont="1" applyFill="1" applyBorder="1" applyAlignment="1">
      <alignment horizontal="right" indent="2"/>
    </xf>
    <xf numFmtId="165" fontId="3" fillId="8" borderId="3" xfId="3" applyNumberFormat="1" applyFont="1" applyFill="1" applyBorder="1" applyAlignment="1">
      <alignment horizontal="right" indent="2"/>
    </xf>
    <xf numFmtId="165" fontId="3" fillId="8" borderId="5" xfId="3" applyNumberFormat="1" applyFont="1" applyFill="1" applyBorder="1" applyAlignment="1">
      <alignment horizontal="right" indent="2"/>
    </xf>
    <xf numFmtId="3" fontId="3" fillId="8" borderId="11" xfId="3" applyNumberFormat="1" applyFont="1" applyFill="1" applyBorder="1" applyAlignment="1">
      <alignment horizontal="right" indent="2"/>
    </xf>
    <xf numFmtId="167" fontId="3" fillId="8" borderId="11" xfId="3" applyNumberFormat="1" applyFont="1" applyFill="1" applyBorder="1" applyAlignment="1">
      <alignment horizontal="right" indent="2"/>
    </xf>
    <xf numFmtId="167" fontId="3" fillId="8" borderId="3" xfId="3" applyNumberFormat="1" applyFont="1" applyFill="1" applyBorder="1" applyAlignment="1">
      <alignment horizontal="right" indent="2"/>
    </xf>
    <xf numFmtId="167" fontId="3" fillId="8" borderId="5" xfId="3" applyNumberFormat="1" applyFont="1" applyFill="1" applyBorder="1" applyAlignment="1">
      <alignment horizontal="right" indent="2"/>
    </xf>
    <xf numFmtId="165" fontId="3" fillId="8" borderId="7" xfId="3" applyNumberFormat="1" applyFont="1" applyFill="1" applyBorder="1" applyAlignment="1">
      <alignment horizontal="right" indent="2"/>
    </xf>
    <xf numFmtId="165" fontId="3" fillId="8" borderId="6" xfId="3" applyNumberFormat="1" applyFont="1" applyFill="1" applyBorder="1" applyAlignment="1">
      <alignment horizontal="right" indent="2"/>
    </xf>
    <xf numFmtId="3" fontId="3" fillId="8" borderId="12" xfId="3" applyNumberFormat="1" applyFont="1" applyFill="1" applyBorder="1" applyAlignment="1">
      <alignment horizontal="right" indent="2"/>
    </xf>
    <xf numFmtId="167" fontId="3" fillId="8" borderId="12" xfId="3" applyNumberFormat="1" applyFont="1" applyFill="1" applyBorder="1" applyAlignment="1">
      <alignment horizontal="right" indent="2"/>
    </xf>
    <xf numFmtId="167" fontId="3" fillId="8" borderId="7" xfId="3" applyNumberFormat="1" applyFont="1" applyFill="1" applyBorder="1" applyAlignment="1">
      <alignment horizontal="right" indent="2"/>
    </xf>
    <xf numFmtId="167" fontId="3" fillId="8" borderId="6" xfId="3" applyNumberFormat="1" applyFont="1" applyFill="1" applyBorder="1" applyAlignment="1">
      <alignment horizontal="right" indent="2"/>
    </xf>
    <xf numFmtId="3" fontId="3" fillId="8" borderId="13" xfId="3" applyNumberFormat="1" applyFont="1" applyFill="1" applyBorder="1" applyAlignment="1">
      <alignment horizontal="right" indent="2"/>
    </xf>
    <xf numFmtId="167" fontId="3" fillId="8" borderId="13" xfId="3" applyNumberFormat="1" applyFont="1" applyFill="1" applyBorder="1" applyAlignment="1">
      <alignment horizontal="right" indent="2"/>
    </xf>
    <xf numFmtId="165" fontId="3" fillId="8" borderId="8" xfId="3" applyNumberFormat="1" applyFont="1" applyFill="1" applyBorder="1" applyAlignment="1">
      <alignment horizontal="right" indent="2"/>
    </xf>
    <xf numFmtId="3" fontId="3" fillId="8" borderId="14" xfId="3" applyNumberFormat="1" applyFont="1" applyFill="1" applyBorder="1" applyAlignment="1">
      <alignment horizontal="right" indent="2"/>
    </xf>
    <xf numFmtId="167" fontId="3" fillId="8" borderId="14" xfId="3" applyNumberFormat="1" applyFont="1" applyFill="1" applyBorder="1" applyAlignment="1">
      <alignment horizontal="right" indent="2"/>
    </xf>
    <xf numFmtId="167" fontId="3" fillId="8" borderId="8" xfId="3" applyNumberFormat="1" applyFont="1" applyFill="1" applyBorder="1" applyAlignment="1">
      <alignment horizontal="right" indent="2"/>
    </xf>
    <xf numFmtId="0" fontId="3" fillId="0" borderId="3" xfId="0" applyFont="1" applyBorder="1"/>
    <xf numFmtId="1" fontId="3" fillId="0" borderId="0" xfId="2" applyNumberFormat="1" applyFont="1"/>
    <xf numFmtId="0" fontId="10" fillId="2" borderId="1" xfId="0" applyFont="1" applyFill="1" applyBorder="1" applyAlignment="1">
      <alignment horizontal="left" vertical="center"/>
    </xf>
    <xf numFmtId="164" fontId="11" fillId="7" borderId="3" xfId="3" applyFont="1" applyFill="1" applyBorder="1" applyAlignment="1">
      <alignment horizontal="right" indent="2"/>
    </xf>
    <xf numFmtId="164" fontId="11" fillId="7" borderId="4" xfId="3" applyFont="1" applyFill="1" applyBorder="1" applyAlignment="1">
      <alignment horizontal="right" indent="2"/>
    </xf>
    <xf numFmtId="164" fontId="3" fillId="8" borderId="3" xfId="3" applyFont="1" applyFill="1" applyBorder="1" applyAlignment="1">
      <alignment horizontal="right" indent="2"/>
    </xf>
    <xf numFmtId="164" fontId="3" fillId="8" borderId="5" xfId="3" applyFont="1" applyFill="1" applyBorder="1" applyAlignment="1">
      <alignment horizontal="right" indent="2"/>
    </xf>
    <xf numFmtId="164" fontId="3" fillId="8" borderId="7" xfId="3" applyFont="1" applyFill="1" applyBorder="1" applyAlignment="1">
      <alignment horizontal="right" indent="2"/>
    </xf>
    <xf numFmtId="164" fontId="3" fillId="8" borderId="6" xfId="3" applyFont="1" applyFill="1" applyBorder="1" applyAlignment="1">
      <alignment horizontal="right" indent="2"/>
    </xf>
    <xf numFmtId="164" fontId="3" fillId="8" borderId="8" xfId="3" applyFont="1" applyFill="1" applyBorder="1" applyAlignment="1">
      <alignment horizontal="right" indent="2"/>
    </xf>
    <xf numFmtId="165" fontId="3" fillId="8" borderId="0" xfId="3" applyNumberFormat="1" applyFont="1" applyFill="1" applyBorder="1" applyAlignment="1">
      <alignment horizontal="right" indent="2"/>
    </xf>
    <xf numFmtId="164" fontId="3" fillId="8" borderId="0" xfId="3" applyFont="1" applyFill="1" applyBorder="1" applyAlignment="1">
      <alignment horizontal="right" indent="2"/>
    </xf>
    <xf numFmtId="0" fontId="15" fillId="0" borderId="0" xfId="0" applyFont="1"/>
    <xf numFmtId="167" fontId="3" fillId="0" borderId="0" xfId="0" applyNumberFormat="1" applyFont="1"/>
    <xf numFmtId="0" fontId="3" fillId="0" borderId="0" xfId="5" applyFont="1"/>
    <xf numFmtId="0" fontId="12" fillId="0" borderId="0" xfId="5" applyFont="1" applyAlignment="1">
      <alignment horizontal="center" vertical="center" wrapText="1"/>
    </xf>
    <xf numFmtId="0" fontId="3" fillId="0" borderId="0" xfId="5" applyFont="1" applyAlignment="1">
      <alignment wrapText="1"/>
    </xf>
    <xf numFmtId="0" fontId="11" fillId="0" borderId="0" xfId="5" applyFont="1"/>
    <xf numFmtId="0" fontId="9" fillId="6" borderId="3" xfId="5" applyFont="1" applyFill="1" applyBorder="1" applyAlignment="1">
      <alignment horizontal="center" vertical="center" wrapText="1"/>
    </xf>
    <xf numFmtId="0" fontId="9" fillId="9" borderId="3" xfId="5" applyFont="1" applyFill="1" applyBorder="1" applyAlignment="1">
      <alignment horizontal="center" vertical="center" wrapText="1"/>
    </xf>
    <xf numFmtId="3" fontId="3" fillId="0" borderId="0" xfId="5" applyNumberFormat="1" applyFont="1"/>
    <xf numFmtId="3" fontId="16" fillId="0" borderId="4" xfId="5" applyNumberFormat="1" applyFont="1" applyBorder="1" applyAlignment="1">
      <alignment horizontal="right" vertical="center" wrapText="1" indent="2"/>
    </xf>
    <xf numFmtId="0" fontId="17" fillId="0" borderId="4" xfId="5" applyFont="1" applyBorder="1" applyAlignment="1">
      <alignment horizontal="right" indent="2"/>
    </xf>
    <xf numFmtId="3" fontId="17" fillId="0" borderId="4" xfId="5" applyNumberFormat="1" applyFont="1" applyBorder="1" applyAlignment="1">
      <alignment horizontal="right" indent="2"/>
    </xf>
    <xf numFmtId="9" fontId="3" fillId="0" borderId="0" xfId="6" applyFont="1"/>
    <xf numFmtId="166" fontId="3" fillId="0" borderId="0" xfId="6" applyNumberFormat="1" applyFont="1"/>
    <xf numFmtId="166" fontId="2" fillId="0" borderId="0" xfId="6" applyNumberFormat="1" applyFont="1" applyAlignment="1">
      <alignment wrapText="1"/>
    </xf>
    <xf numFmtId="166" fontId="3" fillId="0" borderId="0" xfId="6" applyNumberFormat="1" applyFont="1" applyAlignment="1">
      <alignment horizontal="center"/>
    </xf>
    <xf numFmtId="166" fontId="3" fillId="0" borderId="0" xfId="5" applyNumberFormat="1" applyFont="1"/>
    <xf numFmtId="3" fontId="3" fillId="0" borderId="0" xfId="5" applyNumberFormat="1" applyFont="1" applyAlignment="1">
      <alignment wrapText="1"/>
    </xf>
    <xf numFmtId="0" fontId="6" fillId="6" borderId="3" xfId="5" applyFont="1" applyFill="1" applyBorder="1" applyAlignment="1">
      <alignment horizontal="center"/>
    </xf>
    <xf numFmtId="0" fontId="9" fillId="6" borderId="9" xfId="5" applyFont="1" applyFill="1" applyBorder="1" applyAlignment="1">
      <alignment horizontal="center" vertical="center" wrapText="1"/>
    </xf>
    <xf numFmtId="168" fontId="3" fillId="0" borderId="0" xfId="5" applyNumberFormat="1" applyFont="1"/>
    <xf numFmtId="164" fontId="3" fillId="0" borderId="5" xfId="3" applyFont="1" applyFill="1" applyBorder="1" applyAlignment="1">
      <alignment horizontal="right" indent="2"/>
    </xf>
    <xf numFmtId="164" fontId="3" fillId="0" borderId="6" xfId="3" applyFont="1" applyFill="1" applyBorder="1" applyAlignment="1">
      <alignment horizontal="right" indent="2"/>
    </xf>
    <xf numFmtId="164" fontId="3" fillId="0" borderId="0" xfId="5" applyNumberFormat="1" applyFont="1"/>
    <xf numFmtId="164" fontId="3" fillId="0" borderId="7" xfId="3" applyFont="1" applyFill="1" applyBorder="1" applyAlignment="1">
      <alignment horizontal="right" indent="2"/>
    </xf>
    <xf numFmtId="164" fontId="3" fillId="0" borderId="8" xfId="3" applyFont="1" applyFill="1" applyBorder="1" applyAlignment="1">
      <alignment horizontal="right" indent="2"/>
    </xf>
    <xf numFmtId="0" fontId="3" fillId="0" borderId="3" xfId="0" applyFont="1" applyBorder="1" applyAlignment="1">
      <alignment horizontal="left"/>
    </xf>
    <xf numFmtId="164" fontId="3" fillId="0" borderId="3" xfId="3" applyFont="1" applyFill="1" applyBorder="1" applyAlignment="1">
      <alignment horizontal="right" indent="2"/>
    </xf>
    <xf numFmtId="3" fontId="2" fillId="5" borderId="0" xfId="0" applyNumberFormat="1" applyFont="1" applyFill="1" applyAlignment="1">
      <alignment horizontal="right" vertical="center" shrinkToFit="1"/>
    </xf>
    <xf numFmtId="166" fontId="2" fillId="5" borderId="0" xfId="2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/>
    </xf>
    <xf numFmtId="0" fontId="3" fillId="7" borderId="4" xfId="3" applyNumberFormat="1" applyFont="1" applyFill="1" applyBorder="1" applyAlignment="1">
      <alignment horizontal="left"/>
    </xf>
    <xf numFmtId="0" fontId="3" fillId="7" borderId="0" xfId="3" applyNumberFormat="1" applyFont="1" applyFill="1" applyBorder="1" applyAlignment="1">
      <alignment horizontal="left"/>
    </xf>
    <xf numFmtId="165" fontId="11" fillId="7" borderId="0" xfId="3" applyNumberFormat="1" applyFont="1" applyFill="1" applyBorder="1" applyAlignment="1">
      <alignment horizontal="right" indent="2"/>
    </xf>
    <xf numFmtId="166" fontId="3" fillId="0" borderId="8" xfId="2" applyNumberFormat="1" applyFont="1" applyBorder="1"/>
    <xf numFmtId="166" fontId="3" fillId="0" borderId="7" xfId="2" applyNumberFormat="1" applyFont="1" applyBorder="1"/>
    <xf numFmtId="0" fontId="8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3" fontId="2" fillId="5" borderId="2" xfId="0" applyNumberFormat="1" applyFont="1" applyFill="1" applyBorder="1" applyAlignment="1">
      <alignment horizontal="right" vertical="center" shrinkToFit="1"/>
    </xf>
    <xf numFmtId="0" fontId="2" fillId="0" borderId="0" xfId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4" applyAlignment="1">
      <alignment horizontal="left"/>
    </xf>
    <xf numFmtId="0" fontId="7" fillId="0" borderId="0" xfId="0" applyFont="1"/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6" fillId="0" borderId="0" xfId="5" applyFont="1" applyAlignment="1">
      <alignment horizontal="left"/>
    </xf>
    <xf numFmtId="0" fontId="3" fillId="0" borderId="0" xfId="5" applyFont="1" applyAlignment="1">
      <alignment horizontal="left"/>
    </xf>
    <xf numFmtId="0" fontId="11" fillId="0" borderId="0" xfId="5" applyFont="1" applyAlignment="1">
      <alignment horizontal="left"/>
    </xf>
    <xf numFmtId="0" fontId="10" fillId="2" borderId="1" xfId="0" applyFont="1" applyFill="1" applyBorder="1" applyAlignment="1">
      <alignment horizontal="right" vertical="center"/>
    </xf>
  </cellXfs>
  <cellStyles count="7">
    <cellStyle name="Normal" xfId="0" builtinId="0"/>
    <cellStyle name="Normal 2" xfId="1" xr:uid="{654935EC-515A-4A8F-8EAB-5512E4AB6F85}"/>
    <cellStyle name="Normal 2 2" xfId="4" xr:uid="{C02B9C54-E148-4BFD-9AE0-B3495AA8DFBB}"/>
    <cellStyle name="Normal 3" xfId="5" xr:uid="{792FD42B-06B9-4DB2-AE51-000166CC9E27}"/>
    <cellStyle name="NumberCellStyle" xfId="3" xr:uid="{100D60ED-8CAD-4EE1-B611-0CC02FD822CC}"/>
    <cellStyle name="Percent" xfId="2" builtinId="5"/>
    <cellStyle name="Percent 2" xfId="6" xr:uid="{65A8AFA7-810A-45F9-A8FA-5582979A8A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fatalities, EU, 2012-2022</a:t>
            </a:r>
          </a:p>
          <a:p>
            <a:pPr algn="l">
              <a:defRPr sz="1800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8.8846774118794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127110876051928"/>
          <c:w val="0.97066666666666668"/>
          <c:h val="0.761846047079345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1'!$B$45</c:f>
              <c:strCache>
                <c:ptCount val="1"/>
                <c:pt idx="0">
                  <c:v>EU27_2020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1'!$C$44:$M$44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1'!$C$45:$M$45</c:f>
              <c:numCache>
                <c:formatCode>#,##0_i</c:formatCode>
                <c:ptCount val="11"/>
                <c:pt idx="0">
                  <c:v>26487</c:v>
                </c:pt>
                <c:pt idx="1">
                  <c:v>24213</c:v>
                </c:pt>
                <c:pt idx="2">
                  <c:v>24128</c:v>
                </c:pt>
                <c:pt idx="3">
                  <c:v>24358</c:v>
                </c:pt>
                <c:pt idx="4">
                  <c:v>23808</c:v>
                </c:pt>
                <c:pt idx="5">
                  <c:v>23392</c:v>
                </c:pt>
                <c:pt idx="6">
                  <c:v>23328</c:v>
                </c:pt>
                <c:pt idx="7">
                  <c:v>22756</c:v>
                </c:pt>
                <c:pt idx="8">
                  <c:v>18833</c:v>
                </c:pt>
                <c:pt idx="9">
                  <c:v>19917</c:v>
                </c:pt>
                <c:pt idx="10">
                  <c:v>20653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7-4FE2-A6EB-B63B74B7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26110744"/>
        <c:axId val="526112704"/>
      </c:barChart>
      <c:catAx>
        <c:axId val="52611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112704"/>
        <c:crosses val="autoZero"/>
        <c:auto val="1"/>
        <c:lblAlgn val="ctr"/>
        <c:lblOffset val="100"/>
        <c:tickMarkSkip val="1"/>
        <c:noMultiLvlLbl val="0"/>
      </c:catAx>
      <c:valAx>
        <c:axId val="526112704"/>
        <c:scaling>
          <c:orientation val="minMax"/>
          <c:max val="30000"/>
          <c:min val="15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110744"/>
        <c:crosses val="autoZero"/>
        <c:crossBetween val="between"/>
        <c:majorUnit val="50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Road accident fatalities,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 per million inhabitants)</a:t>
            </a:r>
          </a:p>
        </c:rich>
      </c:tx>
      <c:layout>
        <c:manualLayout>
          <c:xMode val="edge"/>
          <c:yMode val="edge"/>
          <c:x val="5.3333333333333332E-3"/>
          <c:y val="8.850425543443132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076503740437229"/>
          <c:w val="0.97066666666666668"/>
          <c:h val="0.762764169087031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A9-4CFA-B7D0-CABE2891B5C6}"/>
              </c:ext>
            </c:extLst>
          </c:dPt>
          <c:cat>
            <c:strRef>
              <c:f>'Figure 2'!$B$50:$B$83</c:f>
              <c:strCache>
                <c:ptCount val="34"/>
                <c:pt idx="0">
                  <c:v>European Union</c:v>
                </c:pt>
                <c:pt idx="2">
                  <c:v>Romania</c:v>
                </c:pt>
                <c:pt idx="3">
                  <c:v>Bulgaria</c:v>
                </c:pt>
                <c:pt idx="4">
                  <c:v>Croatia</c:v>
                </c:pt>
                <c:pt idx="5">
                  <c:v>Greece</c:v>
                </c:pt>
                <c:pt idx="6">
                  <c:v>Portugal</c:v>
                </c:pt>
                <c:pt idx="7">
                  <c:v>Latvia</c:v>
                </c:pt>
                <c:pt idx="8">
                  <c:v>Luxembourg</c:v>
                </c:pt>
                <c:pt idx="9">
                  <c:v>Hungary</c:v>
                </c:pt>
                <c:pt idx="10">
                  <c:v>Italy</c:v>
                </c:pt>
                <c:pt idx="11">
                  <c:v>Czechia</c:v>
                </c:pt>
                <c:pt idx="12">
                  <c:v>Poland</c:v>
                </c:pt>
                <c:pt idx="13">
                  <c:v>Malta</c:v>
                </c:pt>
                <c:pt idx="14">
                  <c:v>Slovakia</c:v>
                </c:pt>
                <c:pt idx="15">
                  <c:v>France</c:v>
                </c:pt>
                <c:pt idx="16">
                  <c:v>Belgium</c:v>
                </c:pt>
                <c:pt idx="17">
                  <c:v>Lithuania</c:v>
                </c:pt>
                <c:pt idx="18">
                  <c:v>Austria</c:v>
                </c:pt>
                <c:pt idx="19">
                  <c:v>Cyprus</c:v>
                </c:pt>
                <c:pt idx="20">
                  <c:v>Slovenia</c:v>
                </c:pt>
                <c:pt idx="21">
                  <c:v>Estonia</c:v>
                </c:pt>
                <c:pt idx="22">
                  <c:v>Spain</c:v>
                </c:pt>
                <c:pt idx="23">
                  <c:v>Netherlands</c:v>
                </c:pt>
                <c:pt idx="24">
                  <c:v>Finland</c:v>
                </c:pt>
                <c:pt idx="25">
                  <c:v>Germany</c:v>
                </c:pt>
                <c:pt idx="26">
                  <c:v>Ireland</c:v>
                </c:pt>
                <c:pt idx="27">
                  <c:v>Denmark</c:v>
                </c:pt>
                <c:pt idx="28">
                  <c:v>Sweden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2'!$C$50:$C$83</c:f>
              <c:numCache>
                <c:formatCode>General</c:formatCode>
                <c:ptCount val="34"/>
                <c:pt idx="0">
                  <c:v>46</c:v>
                </c:pt>
                <c:pt idx="2" formatCode="0.0">
                  <c:v>86</c:v>
                </c:pt>
                <c:pt idx="3" formatCode="0.0">
                  <c:v>78</c:v>
                </c:pt>
                <c:pt idx="4" formatCode="0.0">
                  <c:v>71</c:v>
                </c:pt>
                <c:pt idx="5" formatCode="0.0">
                  <c:v>63</c:v>
                </c:pt>
                <c:pt idx="6" formatCode="0.0">
                  <c:v>60</c:v>
                </c:pt>
                <c:pt idx="7" formatCode="0.0">
                  <c:v>60</c:v>
                </c:pt>
                <c:pt idx="8" formatCode="0.0">
                  <c:v>56</c:v>
                </c:pt>
                <c:pt idx="9" formatCode="0.0">
                  <c:v>55</c:v>
                </c:pt>
                <c:pt idx="10" formatCode="0.0">
                  <c:v>54</c:v>
                </c:pt>
                <c:pt idx="11" formatCode="0.0">
                  <c:v>50</c:v>
                </c:pt>
                <c:pt idx="12" formatCode="0.0">
                  <c:v>50</c:v>
                </c:pt>
                <c:pt idx="13" formatCode="0.0">
                  <c:v>50</c:v>
                </c:pt>
                <c:pt idx="14">
                  <c:v>49</c:v>
                </c:pt>
                <c:pt idx="15">
                  <c:v>48</c:v>
                </c:pt>
                <c:pt idx="16">
                  <c:v>46</c:v>
                </c:pt>
                <c:pt idx="17">
                  <c:v>43</c:v>
                </c:pt>
                <c:pt idx="18">
                  <c:v>41</c:v>
                </c:pt>
                <c:pt idx="19">
                  <c:v>41</c:v>
                </c:pt>
                <c:pt idx="20">
                  <c:v>40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35</c:v>
                </c:pt>
                <c:pt idx="25">
                  <c:v>33</c:v>
                </c:pt>
                <c:pt idx="26">
                  <c:v>31</c:v>
                </c:pt>
                <c:pt idx="27">
                  <c:v>26</c:v>
                </c:pt>
                <c:pt idx="28">
                  <c:v>22</c:v>
                </c:pt>
                <c:pt idx="30">
                  <c:v>51</c:v>
                </c:pt>
                <c:pt idx="31">
                  <c:v>28</c:v>
                </c:pt>
                <c:pt idx="32">
                  <c:v>24</c:v>
                </c:pt>
                <c:pt idx="3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3-4D0F-8FDD-2096BC62A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110744"/>
        <c:axId val="526112704"/>
      </c:barChart>
      <c:catAx>
        <c:axId val="52611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26112704"/>
        <c:crosses val="autoZero"/>
        <c:auto val="1"/>
        <c:lblAlgn val="ctr"/>
        <c:lblOffset val="100"/>
        <c:tickMarkSkip val="1"/>
        <c:noMultiLvlLbl val="0"/>
      </c:catAx>
      <c:valAx>
        <c:axId val="5261127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526110744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 2012, 2021, 2022</a:t>
            </a:r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7.589025768085456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9.030401985783458E-2"/>
          <c:w val="0.99333333333333329"/>
          <c:h val="0.725651553510014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3'!$B$4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3'!$A$5:$A$36</c:f>
              <c:strCache>
                <c:ptCount val="32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 (¹)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8">
                  <c:v>Iceland(²)</c:v>
                </c:pt>
                <c:pt idx="29">
                  <c:v>Liechtenstein(³)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3'!$B$5:$B$36</c:f>
              <c:numCache>
                <c:formatCode>#,##0_i</c:formatCode>
                <c:ptCount val="32"/>
                <c:pt idx="0">
                  <c:v>827</c:v>
                </c:pt>
                <c:pt idx="1">
                  <c:v>601</c:v>
                </c:pt>
                <c:pt idx="2">
                  <c:v>742</c:v>
                </c:pt>
                <c:pt idx="3">
                  <c:v>167</c:v>
                </c:pt>
                <c:pt idx="4">
                  <c:v>3600</c:v>
                </c:pt>
                <c:pt idx="5">
                  <c:v>87</c:v>
                </c:pt>
                <c:pt idx="6">
                  <c:v>163</c:v>
                </c:pt>
                <c:pt idx="7">
                  <c:v>988</c:v>
                </c:pt>
                <c:pt idx="8">
                  <c:v>1889</c:v>
                </c:pt>
                <c:pt idx="9">
                  <c:v>3653</c:v>
                </c:pt>
                <c:pt idx="10">
                  <c:v>393</c:v>
                </c:pt>
                <c:pt idx="11">
                  <c:v>3753</c:v>
                </c:pt>
                <c:pt idx="12">
                  <c:v>51</c:v>
                </c:pt>
                <c:pt idx="13">
                  <c:v>177</c:v>
                </c:pt>
                <c:pt idx="14">
                  <c:v>302</c:v>
                </c:pt>
                <c:pt idx="15">
                  <c:v>34</c:v>
                </c:pt>
                <c:pt idx="16">
                  <c:v>605</c:v>
                </c:pt>
                <c:pt idx="17">
                  <c:v>9</c:v>
                </c:pt>
                <c:pt idx="18">
                  <c:v>562</c:v>
                </c:pt>
                <c:pt idx="19">
                  <c:v>531</c:v>
                </c:pt>
                <c:pt idx="20">
                  <c:v>3571</c:v>
                </c:pt>
                <c:pt idx="21">
                  <c:v>718</c:v>
                </c:pt>
                <c:pt idx="22">
                  <c:v>2042</c:v>
                </c:pt>
                <c:pt idx="23">
                  <c:v>130</c:v>
                </c:pt>
                <c:pt idx="24">
                  <c:v>352</c:v>
                </c:pt>
                <c:pt idx="25">
                  <c:v>255</c:v>
                </c:pt>
                <c:pt idx="26">
                  <c:v>285</c:v>
                </c:pt>
                <c:pt idx="28">
                  <c:v>9</c:v>
                </c:pt>
                <c:pt idx="29">
                  <c:v>1</c:v>
                </c:pt>
                <c:pt idx="30">
                  <c:v>145</c:v>
                </c:pt>
                <c:pt idx="31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6-4DCE-9877-CEC2498B3C40}"/>
            </c:ext>
          </c:extLst>
        </c:ser>
        <c:ser>
          <c:idx val="1"/>
          <c:order val="1"/>
          <c:tx>
            <c:strRef>
              <c:f>'Figure 3'!$C$4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3'!$A$5:$A$36</c:f>
              <c:strCache>
                <c:ptCount val="32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 (¹)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8">
                  <c:v>Iceland(²)</c:v>
                </c:pt>
                <c:pt idx="29">
                  <c:v>Liechtenstein(³)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3'!$C$5:$C$36</c:f>
              <c:numCache>
                <c:formatCode>General</c:formatCode>
                <c:ptCount val="32"/>
                <c:pt idx="0">
                  <c:v>516</c:v>
                </c:pt>
                <c:pt idx="1">
                  <c:v>561</c:v>
                </c:pt>
                <c:pt idx="2">
                  <c:v>532</c:v>
                </c:pt>
                <c:pt idx="3">
                  <c:v>130</c:v>
                </c:pt>
                <c:pt idx="4">
                  <c:v>2562</c:v>
                </c:pt>
                <c:pt idx="5">
                  <c:v>55</c:v>
                </c:pt>
                <c:pt idx="6">
                  <c:v>137</c:v>
                </c:pt>
                <c:pt idx="7">
                  <c:v>624</c:v>
                </c:pt>
                <c:pt idx="8">
                  <c:v>1533</c:v>
                </c:pt>
                <c:pt idx="9">
                  <c:v>2931</c:v>
                </c:pt>
                <c:pt idx="10">
                  <c:v>292</c:v>
                </c:pt>
                <c:pt idx="11">
                  <c:v>2875</c:v>
                </c:pt>
                <c:pt idx="12">
                  <c:v>45</c:v>
                </c:pt>
                <c:pt idx="13">
                  <c:v>147</c:v>
                </c:pt>
                <c:pt idx="14">
                  <c:v>148</c:v>
                </c:pt>
                <c:pt idx="15">
                  <c:v>24</c:v>
                </c:pt>
                <c:pt idx="16">
                  <c:v>544</c:v>
                </c:pt>
                <c:pt idx="17">
                  <c:v>9</c:v>
                </c:pt>
                <c:pt idx="18">
                  <c:v>509</c:v>
                </c:pt>
                <c:pt idx="19">
                  <c:v>362</c:v>
                </c:pt>
                <c:pt idx="20">
                  <c:v>2245</c:v>
                </c:pt>
                <c:pt idx="21">
                  <c:v>561</c:v>
                </c:pt>
                <c:pt idx="22">
                  <c:v>1779</c:v>
                </c:pt>
                <c:pt idx="23">
                  <c:v>114</c:v>
                </c:pt>
                <c:pt idx="24">
                  <c:v>247</c:v>
                </c:pt>
                <c:pt idx="25">
                  <c:v>225</c:v>
                </c:pt>
                <c:pt idx="26">
                  <c:v>210</c:v>
                </c:pt>
                <c:pt idx="28">
                  <c:v>9</c:v>
                </c:pt>
                <c:pt idx="29">
                  <c:v>0</c:v>
                </c:pt>
                <c:pt idx="30">
                  <c:v>80</c:v>
                </c:pt>
                <c:pt idx="3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6-4DCE-9877-CEC2498B3C40}"/>
            </c:ext>
          </c:extLst>
        </c:ser>
        <c:ser>
          <c:idx val="2"/>
          <c:order val="2"/>
          <c:tx>
            <c:strRef>
              <c:f>'Figure 3'!$D$4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3'!$A$5:$A$36</c:f>
              <c:strCache>
                <c:ptCount val="32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 (¹)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  <c:pt idx="28">
                  <c:v>Iceland(²)</c:v>
                </c:pt>
                <c:pt idx="29">
                  <c:v>Liechtenstein(³)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3'!$D$5:$D$36</c:f>
              <c:numCache>
                <c:formatCode>General</c:formatCode>
                <c:ptCount val="32"/>
                <c:pt idx="0">
                  <c:v>540</c:v>
                </c:pt>
                <c:pt idx="1">
                  <c:v>531</c:v>
                </c:pt>
                <c:pt idx="2">
                  <c:v>527</c:v>
                </c:pt>
                <c:pt idx="3">
                  <c:v>154</c:v>
                </c:pt>
                <c:pt idx="4">
                  <c:v>2788</c:v>
                </c:pt>
                <c:pt idx="5">
                  <c:v>49</c:v>
                </c:pt>
                <c:pt idx="6">
                  <c:v>155</c:v>
                </c:pt>
                <c:pt idx="7">
                  <c:v>654</c:v>
                </c:pt>
                <c:pt idx="8">
                  <c:v>1746</c:v>
                </c:pt>
                <c:pt idx="9">
                  <c:v>3260</c:v>
                </c:pt>
                <c:pt idx="10">
                  <c:v>275</c:v>
                </c:pt>
                <c:pt idx="11">
                  <c:v>3159</c:v>
                </c:pt>
                <c:pt idx="12">
                  <c:v>37</c:v>
                </c:pt>
                <c:pt idx="13">
                  <c:v>113</c:v>
                </c:pt>
                <c:pt idx="14">
                  <c:v>120</c:v>
                </c:pt>
                <c:pt idx="15">
                  <c:v>36</c:v>
                </c:pt>
                <c:pt idx="16">
                  <c:v>537</c:v>
                </c:pt>
                <c:pt idx="17">
                  <c:v>26</c:v>
                </c:pt>
                <c:pt idx="18">
                  <c:v>655</c:v>
                </c:pt>
                <c:pt idx="19">
                  <c:v>370</c:v>
                </c:pt>
                <c:pt idx="20">
                  <c:v>1896</c:v>
                </c:pt>
                <c:pt idx="21">
                  <c:v>618</c:v>
                </c:pt>
                <c:pt idx="22">
                  <c:v>1633</c:v>
                </c:pt>
                <c:pt idx="23">
                  <c:v>85</c:v>
                </c:pt>
                <c:pt idx="24">
                  <c:v>266</c:v>
                </c:pt>
                <c:pt idx="25">
                  <c:v>196</c:v>
                </c:pt>
                <c:pt idx="26">
                  <c:v>227</c:v>
                </c:pt>
                <c:pt idx="28">
                  <c:v>9</c:v>
                </c:pt>
                <c:pt idx="29">
                  <c:v>2</c:v>
                </c:pt>
                <c:pt idx="30">
                  <c:v>116</c:v>
                </c:pt>
                <c:pt idx="31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6-4DCE-9877-CEC2498B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25296"/>
        <c:axId val="595627096"/>
      </c:barChart>
      <c:catAx>
        <c:axId val="595625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627096"/>
        <c:crosses val="autoZero"/>
        <c:auto val="1"/>
        <c:lblAlgn val="ctr"/>
        <c:lblOffset val="100"/>
        <c:tickMarkSkip val="1"/>
        <c:noMultiLvlLbl val="0"/>
      </c:catAx>
      <c:valAx>
        <c:axId val="595627096"/>
        <c:scaling>
          <c:orientation val="minMax"/>
          <c:max val="4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62529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3205254660453998"/>
          <c:w val="0.1860921784776903"/>
          <c:h val="3.102837351365999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 by sex, EU, 2012-2022</a:t>
            </a:r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8.31024568227117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278387995555655"/>
          <c:w val="0.97066666666666668"/>
          <c:h val="0.66656186159972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4'!$B$8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cmpd="sng" algn="ctr">
                  <a:solidFill>
                    <a:srgbClr val="B9C31E">
                      <a:lumMod val="100000"/>
                    </a:srgbClr>
                  </a:solidFill>
                  <a:prstDash val="solid"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strRef>
              <c:f>'Figure 4'!$A$9:$A$19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4'!$B$9:$B$19</c:f>
              <c:numCache>
                <c:formatCode>#,##0</c:formatCode>
                <c:ptCount val="11"/>
                <c:pt idx="0">
                  <c:v>19198</c:v>
                </c:pt>
                <c:pt idx="1">
                  <c:v>17714</c:v>
                </c:pt>
                <c:pt idx="2">
                  <c:v>17540</c:v>
                </c:pt>
                <c:pt idx="3">
                  <c:v>17773</c:v>
                </c:pt>
                <c:pt idx="4">
                  <c:v>18053</c:v>
                </c:pt>
                <c:pt idx="5">
                  <c:v>17802</c:v>
                </c:pt>
                <c:pt idx="6">
                  <c:v>17754</c:v>
                </c:pt>
                <c:pt idx="7">
                  <c:v>17508</c:v>
                </c:pt>
                <c:pt idx="8">
                  <c:v>14677</c:v>
                </c:pt>
                <c:pt idx="9">
                  <c:v>15512</c:v>
                </c:pt>
                <c:pt idx="10">
                  <c:v>15901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B-40F1-883A-030E9F728F26}"/>
            </c:ext>
          </c:extLst>
        </c:ser>
        <c:ser>
          <c:idx val="1"/>
          <c:order val="1"/>
          <c:tx>
            <c:strRef>
              <c:f>'Figure 4'!$C$8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cmpd="sng" algn="ctr">
                  <a:solidFill>
                    <a:srgbClr val="C84B96">
                      <a:lumMod val="100000"/>
                    </a:srgbClr>
                  </a:solidFill>
                  <a:prstDash val="solid"/>
                  <a:headEnd type="none" w="med" len="med"/>
                  <a:tailEnd type="none" w="med" len="med"/>
                </a14:hiddenLine>
              </a:ext>
            </a:extLst>
          </c:spPr>
          <c:invertIfNegative val="0"/>
          <c:cat>
            <c:strRef>
              <c:f>'Figure 4'!$A$9:$A$19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4'!$C$9:$C$19</c:f>
              <c:numCache>
                <c:formatCode>#,##0</c:formatCode>
                <c:ptCount val="11"/>
                <c:pt idx="0">
                  <c:v>5977</c:v>
                </c:pt>
                <c:pt idx="1">
                  <c:v>5593</c:v>
                </c:pt>
                <c:pt idx="2">
                  <c:v>5578</c:v>
                </c:pt>
                <c:pt idx="3">
                  <c:v>5531</c:v>
                </c:pt>
                <c:pt idx="4">
                  <c:v>5715</c:v>
                </c:pt>
                <c:pt idx="5">
                  <c:v>5562</c:v>
                </c:pt>
                <c:pt idx="6">
                  <c:v>5531</c:v>
                </c:pt>
                <c:pt idx="7">
                  <c:v>5199</c:v>
                </c:pt>
                <c:pt idx="8">
                  <c:v>4124</c:v>
                </c:pt>
                <c:pt idx="9">
                  <c:v>4369</c:v>
                </c:pt>
                <c:pt idx="10">
                  <c:v>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B-40F1-883A-030E9F728F26}"/>
            </c:ext>
          </c:extLst>
        </c:ser>
        <c:ser>
          <c:idx val="2"/>
          <c:order val="2"/>
          <c:tx>
            <c:strRef>
              <c:f>'Figure 4'!$D$8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4'!$A$9:$A$19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'Figure 4'!$D$9:$D$19</c:f>
              <c:numCache>
                <c:formatCode>#,##0</c:formatCode>
                <c:ptCount val="11"/>
                <c:pt idx="0">
                  <c:v>1312</c:v>
                </c:pt>
                <c:pt idx="1">
                  <c:v>906</c:v>
                </c:pt>
                <c:pt idx="2">
                  <c:v>1010</c:v>
                </c:pt>
                <c:pt idx="3">
                  <c:v>1054</c:v>
                </c:pt>
                <c:pt idx="4">
                  <c:v>40</c:v>
                </c:pt>
                <c:pt idx="5">
                  <c:v>28</c:v>
                </c:pt>
                <c:pt idx="6">
                  <c:v>43</c:v>
                </c:pt>
                <c:pt idx="7">
                  <c:v>49</c:v>
                </c:pt>
                <c:pt idx="8">
                  <c:v>32</c:v>
                </c:pt>
                <c:pt idx="9">
                  <c:v>35</c:v>
                </c:pt>
                <c:pt idx="1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2-4845-B1BC-77A7A48F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83467848"/>
        <c:axId val="683470368"/>
      </c:barChart>
      <c:catAx>
        <c:axId val="68346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470368"/>
        <c:crosses val="autoZero"/>
        <c:auto val="1"/>
        <c:lblAlgn val="ctr"/>
        <c:lblOffset val="100"/>
        <c:tickMarkSkip val="1"/>
        <c:noMultiLvlLbl val="0"/>
      </c:catAx>
      <c:valAx>
        <c:axId val="683470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46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72587926509187"/>
          <c:y val="0.81219891718153114"/>
          <c:w val="0.27454824146981627"/>
          <c:h val="4.00468776378486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 by age, EU, 2022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52216748768473E-3"/>
          <c:y val="9.637303497658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2239291969318467"/>
          <c:w val="0.49261083743842365"/>
          <c:h val="0.48186517488291053"/>
        </c:manualLayout>
      </c:layout>
      <c:pieChart>
        <c:varyColors val="1"/>
        <c:ser>
          <c:idx val="0"/>
          <c:order val="0"/>
          <c:tx>
            <c:strRef>
              <c:f>'Figure 5'!$A$9</c:f>
              <c:strCache>
                <c:ptCount val="1"/>
                <c:pt idx="0">
                  <c:v>European Union - 27 countries (from 2020)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7-49C6-A550-91AE6B5903FB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77-49C6-A550-91AE6B5903FB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77-49C6-A550-91AE6B5903FB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77-49C6-A550-91AE6B5903FB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77-49C6-A550-91AE6B5903FB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177-49C6-A550-91AE6B5903FB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7-49C6-A550-91AE6B5903FB}"/>
              </c:ext>
            </c:extLst>
          </c:dPt>
          <c:dLbls>
            <c:dLbl>
              <c:idx val="0"/>
              <c:layout>
                <c:manualLayout>
                  <c:x val="-7.7319587628865982E-3"/>
                  <c:y val="-4.26738628563598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7-49C6-A550-91AE6B5903FB}"/>
                </c:ext>
              </c:extLst>
            </c:dLbl>
            <c:dLbl>
              <c:idx val="1"/>
              <c:layout>
                <c:manualLayout>
                  <c:x val="6.4432989690721643E-2"/>
                  <c:y val="-1.89661612694933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7-49C6-A550-91AE6B5903FB}"/>
                </c:ext>
              </c:extLst>
            </c:dLbl>
            <c:dLbl>
              <c:idx val="2"/>
              <c:layout>
                <c:manualLayout>
                  <c:x val="6.4432989690721559E-2"/>
                  <c:y val="1.89661612694932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7-49C6-A550-91AE6B5903FB}"/>
                </c:ext>
              </c:extLst>
            </c:dLbl>
            <c:dLbl>
              <c:idx val="6"/>
              <c:layout>
                <c:manualLayout>
                  <c:x val="-7.7319587628866024E-2"/>
                  <c:y val="-4.26738628563598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7-49C6-A550-91AE6B5903FB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5'!$B$8:$H$8</c:f>
              <c:strCache>
                <c:ptCount val="7"/>
                <c:pt idx="0">
                  <c:v>Less than 15 years</c:v>
                </c:pt>
                <c:pt idx="1">
                  <c:v>From 15 to 17 years</c:v>
                </c:pt>
                <c:pt idx="2">
                  <c:v>From 18 to 24 years</c:v>
                </c:pt>
                <c:pt idx="3">
                  <c:v>From 25 to 49 years</c:v>
                </c:pt>
                <c:pt idx="4">
                  <c:v>From 50 to 64 years</c:v>
                </c:pt>
                <c:pt idx="5">
                  <c:v>65 years or over</c:v>
                </c:pt>
                <c:pt idx="6">
                  <c:v>Unknown</c:v>
                </c:pt>
              </c:strCache>
            </c:strRef>
          </c:cat>
          <c:val>
            <c:numRef>
              <c:f>'Figure 5'!$B$9:$H$9</c:f>
              <c:numCache>
                <c:formatCode>#,##0</c:formatCode>
                <c:ptCount val="7"/>
                <c:pt idx="0">
                  <c:v>454</c:v>
                </c:pt>
                <c:pt idx="1">
                  <c:v>426</c:v>
                </c:pt>
                <c:pt idx="2">
                  <c:v>2376</c:v>
                </c:pt>
                <c:pt idx="3">
                  <c:v>6623</c:v>
                </c:pt>
                <c:pt idx="4">
                  <c:v>4629</c:v>
                </c:pt>
                <c:pt idx="5">
                  <c:v>5986</c:v>
                </c:pt>
                <c:pt idx="6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7-49C6-A550-91AE6B5903F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Road accident fatalities by mode of transport, EU, 2022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660578980557894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2293003078453791"/>
          <c:w val="0.49382716049382713"/>
          <c:h val="0.483028949027894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11-4E10-9657-781EC2CA611C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11-4E10-9657-781EC2CA611C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11-4E10-9657-781EC2CA611C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11-4E10-9657-781EC2CA611C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11-4E10-9657-781EC2CA611C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11-4E10-9657-781EC2CA611C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11-4E10-9657-781EC2CA611C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11-4E10-9657-781EC2CA611C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11-4E10-9657-781EC2CA611C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2-021E-4021-8003-1D97C5B870F8}"/>
              </c:ext>
            </c:extLst>
          </c:dPt>
          <c:dLbls>
            <c:dLbl>
              <c:idx val="3"/>
              <c:layout>
                <c:manualLayout>
                  <c:x val="-2.9629629629629606E-2"/>
                  <c:y val="3.13968816868131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11-4E10-9657-781EC2CA611C}"/>
                </c:ext>
              </c:extLst>
            </c:dLbl>
            <c:dLbl>
              <c:idx val="4"/>
              <c:layout>
                <c:manualLayout>
                  <c:x val="-2.9629629629629631E-2"/>
                  <c:y val="1.4490868470836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11-4E10-9657-781EC2CA611C}"/>
                </c:ext>
              </c:extLst>
            </c:dLbl>
            <c:dLbl>
              <c:idx val="5"/>
              <c:layout>
                <c:manualLayout>
                  <c:x val="-5.9259259259259262E-2"/>
                  <c:y val="-2.17363027062552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11-4E10-9657-781EC2CA611C}"/>
                </c:ext>
              </c:extLst>
            </c:dLbl>
            <c:dLbl>
              <c:idx val="6"/>
              <c:layout>
                <c:manualLayout>
                  <c:x val="-4.5266966784071083E-17"/>
                  <c:y val="-7.24543423541842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1-4E10-9657-781EC2CA611C}"/>
                </c:ext>
              </c:extLst>
            </c:dLbl>
            <c:dLbl>
              <c:idx val="7"/>
              <c:layout>
                <c:manualLayout>
                  <c:x val="1.4814814814814815E-2"/>
                  <c:y val="-5.0718039647928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1-4E10-9657-781EC2CA611C}"/>
                </c:ext>
              </c:extLst>
            </c:dLbl>
            <c:dLbl>
              <c:idx val="8"/>
              <c:layout>
                <c:manualLayout>
                  <c:x val="0.1037037037037037"/>
                  <c:y val="-4.83028949027894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11-4E10-9657-781EC2CA611C}"/>
                </c:ext>
              </c:extLst>
            </c:dLbl>
            <c:dLbl>
              <c:idx val="9"/>
              <c:layout>
                <c:manualLayout>
                  <c:x val="0.14567901234567901"/>
                  <c:y val="9.66057898055787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1E-4021-8003-1D97C5B870F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6'!$B$48:$K$48</c:f>
              <c:strCache>
                <c:ptCount val="10"/>
                <c:pt idx="0">
                  <c:v>Passenger cars</c:v>
                </c:pt>
                <c:pt idx="1">
                  <c:v>Pedestrians</c:v>
                </c:pt>
                <c:pt idx="2">
                  <c:v>Motorcycles</c:v>
                </c:pt>
                <c:pt idx="3">
                  <c:v>Bicycles</c:v>
                </c:pt>
                <c:pt idx="4">
                  <c:v>Motorized cycle</c:v>
                </c:pt>
                <c:pt idx="5">
                  <c:v>Light goods  vehicles</c:v>
                </c:pt>
                <c:pt idx="6">
                  <c:v>Mopeds</c:v>
                </c:pt>
                <c:pt idx="7">
                  <c:v>Heavy goods vehicles</c:v>
                </c:pt>
                <c:pt idx="8">
                  <c:v>Buses and coaches</c:v>
                </c:pt>
                <c:pt idx="9">
                  <c:v>Other</c:v>
                </c:pt>
              </c:strCache>
            </c:strRef>
          </c:cat>
          <c:val>
            <c:numRef>
              <c:f>'Figure 6'!$B$49:$K$49</c:f>
              <c:numCache>
                <c:formatCode>#,##0</c:formatCode>
                <c:ptCount val="10"/>
                <c:pt idx="0">
                  <c:v>9199</c:v>
                </c:pt>
                <c:pt idx="1">
                  <c:v>3723</c:v>
                </c:pt>
                <c:pt idx="2">
                  <c:v>3362</c:v>
                </c:pt>
                <c:pt idx="3">
                  <c:v>1633</c:v>
                </c:pt>
                <c:pt idx="4">
                  <c:v>461</c:v>
                </c:pt>
                <c:pt idx="5">
                  <c:v>783</c:v>
                </c:pt>
                <c:pt idx="6" formatCode="General">
                  <c:v>546</c:v>
                </c:pt>
                <c:pt idx="7">
                  <c:v>487</c:v>
                </c:pt>
                <c:pt idx="8">
                  <c:v>81</c:v>
                </c:pt>
                <c:pt idx="9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E11-4E10-9657-781EC2CA611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 by type of road,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3053087004377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8.7542061892202122E-2"/>
          <c:w val="0.99333333333333329"/>
          <c:h val="0.734042529662956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7'!$H$6</c:f>
              <c:strCache>
                <c:ptCount val="1"/>
                <c:pt idx="0">
                  <c:v>Rural roads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7'!$B$7:$B$40</c:f>
              <c:strCache>
                <c:ptCount val="34"/>
                <c:pt idx="0">
                  <c:v>EU27(¹)</c:v>
                </c:pt>
                <c:pt idx="2">
                  <c:v>Malta(2)</c:v>
                </c:pt>
                <c:pt idx="3">
                  <c:v>Latvia(3)</c:v>
                </c:pt>
                <c:pt idx="4">
                  <c:v>Sweden</c:v>
                </c:pt>
                <c:pt idx="5">
                  <c:v>Finland</c:v>
                </c:pt>
                <c:pt idx="6">
                  <c:v>Estonia</c:v>
                </c:pt>
                <c:pt idx="7">
                  <c:v>Czechia</c:v>
                </c:pt>
                <c:pt idx="8">
                  <c:v>Austria</c:v>
                </c:pt>
                <c:pt idx="9">
                  <c:v>Bulgaria</c:v>
                </c:pt>
                <c:pt idx="10">
                  <c:v>Denmark</c:v>
                </c:pt>
                <c:pt idx="11">
                  <c:v>Lithuania</c:v>
                </c:pt>
                <c:pt idx="12">
                  <c:v>Ireland(3)</c:v>
                </c:pt>
                <c:pt idx="13">
                  <c:v>France</c:v>
                </c:pt>
                <c:pt idx="14">
                  <c:v>Luxembourg</c:v>
                </c:pt>
                <c:pt idx="15">
                  <c:v>Hungary</c:v>
                </c:pt>
                <c:pt idx="16">
                  <c:v>Germany</c:v>
                </c:pt>
                <c:pt idx="17">
                  <c:v>Poland</c:v>
                </c:pt>
                <c:pt idx="18">
                  <c:v>Slovakia</c:v>
                </c:pt>
                <c:pt idx="19">
                  <c:v>Spain</c:v>
                </c:pt>
                <c:pt idx="20">
                  <c:v>Italy</c:v>
                </c:pt>
                <c:pt idx="21">
                  <c:v>Belgium</c:v>
                </c:pt>
                <c:pt idx="22">
                  <c:v>Greece(2)</c:v>
                </c:pt>
                <c:pt idx="23">
                  <c:v>Netherlands</c:v>
                </c:pt>
                <c:pt idx="24">
                  <c:v>Portugal</c:v>
                </c:pt>
                <c:pt idx="25">
                  <c:v>Slovenia</c:v>
                </c:pt>
                <c:pt idx="26">
                  <c:v>Romania</c:v>
                </c:pt>
                <c:pt idx="27">
                  <c:v>Croatia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7'!$H$7:$H$40</c:f>
              <c:numCache>
                <c:formatCode>0.0%</c:formatCode>
                <c:ptCount val="34"/>
                <c:pt idx="0">
                  <c:v>0.52655060375345519</c:v>
                </c:pt>
                <c:pt idx="2">
                  <c:v>1</c:v>
                </c:pt>
                <c:pt idx="3">
                  <c:v>0.69784172661870503</c:v>
                </c:pt>
                <c:pt idx="4">
                  <c:v>0.68722466960352424</c:v>
                </c:pt>
                <c:pt idx="5">
                  <c:v>0.6785714285714286</c:v>
                </c:pt>
                <c:pt idx="6">
                  <c:v>0.63265306122448983</c:v>
                </c:pt>
                <c:pt idx="7">
                  <c:v>0.63187855787476277</c:v>
                </c:pt>
                <c:pt idx="8">
                  <c:v>0.62432432432432428</c:v>
                </c:pt>
                <c:pt idx="9">
                  <c:v>0.61958568738229758</c:v>
                </c:pt>
                <c:pt idx="10">
                  <c:v>0.61688311688311692</c:v>
                </c:pt>
                <c:pt idx="11">
                  <c:v>0.6166666666666667</c:v>
                </c:pt>
                <c:pt idx="12">
                  <c:v>0.61111111111111116</c:v>
                </c:pt>
                <c:pt idx="13">
                  <c:v>0.59294478527607364</c:v>
                </c:pt>
                <c:pt idx="14">
                  <c:v>0.58333333333333337</c:v>
                </c:pt>
                <c:pt idx="15">
                  <c:v>0.57355679702048412</c:v>
                </c:pt>
                <c:pt idx="16">
                  <c:v>0.57137733142037306</c:v>
                </c:pt>
                <c:pt idx="17">
                  <c:v>0.57014767932489452</c:v>
                </c:pt>
                <c:pt idx="18">
                  <c:v>0.55639097744360899</c:v>
                </c:pt>
                <c:pt idx="19">
                  <c:v>0.53035509736540665</c:v>
                </c:pt>
                <c:pt idx="20">
                  <c:v>0.48464704020259575</c:v>
                </c:pt>
                <c:pt idx="21">
                  <c:v>0.47592592592592592</c:v>
                </c:pt>
                <c:pt idx="22">
                  <c:v>0.4358974358974359</c:v>
                </c:pt>
                <c:pt idx="23">
                  <c:v>0.41832061068702292</c:v>
                </c:pt>
                <c:pt idx="24">
                  <c:v>0.36893203883495146</c:v>
                </c:pt>
                <c:pt idx="25">
                  <c:v>0.36470588235294116</c:v>
                </c:pt>
                <c:pt idx="26">
                  <c:v>0.35394978567054503</c:v>
                </c:pt>
                <c:pt idx="27">
                  <c:v>0.33454545454545453</c:v>
                </c:pt>
                <c:pt idx="28">
                  <c:v>0.24324324324324326</c:v>
                </c:pt>
                <c:pt idx="30">
                  <c:v>0.77586206896551724</c:v>
                </c:pt>
                <c:pt idx="31">
                  <c:v>0.55186721991701249</c:v>
                </c:pt>
                <c:pt idx="32">
                  <c:v>0.44444444444444442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A-4DE8-AB84-C8648BCA917C}"/>
            </c:ext>
          </c:extLst>
        </c:ser>
        <c:ser>
          <c:idx val="1"/>
          <c:order val="1"/>
          <c:tx>
            <c:strRef>
              <c:f>'Figure 7'!$I$6</c:f>
              <c:strCache>
                <c:ptCount val="1"/>
                <c:pt idx="0">
                  <c:v>Urban roads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7'!$B$7:$B$40</c:f>
              <c:strCache>
                <c:ptCount val="34"/>
                <c:pt idx="0">
                  <c:v>EU27(¹)</c:v>
                </c:pt>
                <c:pt idx="2">
                  <c:v>Malta(2)</c:v>
                </c:pt>
                <c:pt idx="3">
                  <c:v>Latvia(3)</c:v>
                </c:pt>
                <c:pt idx="4">
                  <c:v>Sweden</c:v>
                </c:pt>
                <c:pt idx="5">
                  <c:v>Finland</c:v>
                </c:pt>
                <c:pt idx="6">
                  <c:v>Estonia</c:v>
                </c:pt>
                <c:pt idx="7">
                  <c:v>Czechia</c:v>
                </c:pt>
                <c:pt idx="8">
                  <c:v>Austria</c:v>
                </c:pt>
                <c:pt idx="9">
                  <c:v>Bulgaria</c:v>
                </c:pt>
                <c:pt idx="10">
                  <c:v>Denmark</c:v>
                </c:pt>
                <c:pt idx="11">
                  <c:v>Lithuania</c:v>
                </c:pt>
                <c:pt idx="12">
                  <c:v>Ireland(3)</c:v>
                </c:pt>
                <c:pt idx="13">
                  <c:v>France</c:v>
                </c:pt>
                <c:pt idx="14">
                  <c:v>Luxembourg</c:v>
                </c:pt>
                <c:pt idx="15">
                  <c:v>Hungary</c:v>
                </c:pt>
                <c:pt idx="16">
                  <c:v>Germany</c:v>
                </c:pt>
                <c:pt idx="17">
                  <c:v>Poland</c:v>
                </c:pt>
                <c:pt idx="18">
                  <c:v>Slovakia</c:v>
                </c:pt>
                <c:pt idx="19">
                  <c:v>Spain</c:v>
                </c:pt>
                <c:pt idx="20">
                  <c:v>Italy</c:v>
                </c:pt>
                <c:pt idx="21">
                  <c:v>Belgium</c:v>
                </c:pt>
                <c:pt idx="22">
                  <c:v>Greece(2)</c:v>
                </c:pt>
                <c:pt idx="23">
                  <c:v>Netherlands</c:v>
                </c:pt>
                <c:pt idx="24">
                  <c:v>Portugal</c:v>
                </c:pt>
                <c:pt idx="25">
                  <c:v>Slovenia</c:v>
                </c:pt>
                <c:pt idx="26">
                  <c:v>Romania</c:v>
                </c:pt>
                <c:pt idx="27">
                  <c:v>Croatia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7'!$I$7:$I$40</c:f>
              <c:numCache>
                <c:formatCode>0.0%</c:formatCode>
                <c:ptCount val="34"/>
                <c:pt idx="0">
                  <c:v>0.38223170554289315</c:v>
                </c:pt>
                <c:pt idx="2">
                  <c:v>0</c:v>
                </c:pt>
                <c:pt idx="3">
                  <c:v>0.30215827338129497</c:v>
                </c:pt>
                <c:pt idx="4">
                  <c:v>0.20264317180616739</c:v>
                </c:pt>
                <c:pt idx="5">
                  <c:v>0.29081632653061223</c:v>
                </c:pt>
                <c:pt idx="6">
                  <c:v>0.36734693877551022</c:v>
                </c:pt>
                <c:pt idx="7">
                  <c:v>0.30550284629981023</c:v>
                </c:pt>
                <c:pt idx="8">
                  <c:v>0.29459459459459458</c:v>
                </c:pt>
                <c:pt idx="9">
                  <c:v>0.32015065913370999</c:v>
                </c:pt>
                <c:pt idx="10">
                  <c:v>0.30519480519480519</c:v>
                </c:pt>
                <c:pt idx="11">
                  <c:v>0.35833333333333334</c:v>
                </c:pt>
                <c:pt idx="12">
                  <c:v>0.33333333333333331</c:v>
                </c:pt>
                <c:pt idx="13">
                  <c:v>0.31809815950920245</c:v>
                </c:pt>
                <c:pt idx="14">
                  <c:v>0.27777777777777779</c:v>
                </c:pt>
                <c:pt idx="15">
                  <c:v>0.35940409683426444</c:v>
                </c:pt>
                <c:pt idx="16">
                  <c:v>0.31599713055954087</c:v>
                </c:pt>
                <c:pt idx="17">
                  <c:v>0.39609704641350213</c:v>
                </c:pt>
                <c:pt idx="18">
                  <c:v>0.39473684210526316</c:v>
                </c:pt>
                <c:pt idx="19">
                  <c:v>0.27090492554410078</c:v>
                </c:pt>
                <c:pt idx="20">
                  <c:v>0.42196897752453311</c:v>
                </c:pt>
                <c:pt idx="21">
                  <c:v>0.36296296296296299</c:v>
                </c:pt>
                <c:pt idx="22">
                  <c:v>0.50320512820512819</c:v>
                </c:pt>
                <c:pt idx="23">
                  <c:v>0.46717557251908398</c:v>
                </c:pt>
                <c:pt idx="24">
                  <c:v>0.53883495145631066</c:v>
                </c:pt>
                <c:pt idx="25">
                  <c:v>0.3411764705882353</c:v>
                </c:pt>
                <c:pt idx="26">
                  <c:v>0.61849357011635031</c:v>
                </c:pt>
                <c:pt idx="27">
                  <c:v>0.52727272727272723</c:v>
                </c:pt>
                <c:pt idx="28">
                  <c:v>0.67567567567567566</c:v>
                </c:pt>
                <c:pt idx="30">
                  <c:v>0.22413793103448276</c:v>
                </c:pt>
                <c:pt idx="31">
                  <c:v>0.36099585062240663</c:v>
                </c:pt>
                <c:pt idx="32">
                  <c:v>0.55555555555555558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DA-4DE8-AB84-C8648BCA917C}"/>
            </c:ext>
          </c:extLst>
        </c:ser>
        <c:ser>
          <c:idx val="2"/>
          <c:order val="2"/>
          <c:tx>
            <c:strRef>
              <c:f>'Figure 7'!$J$6</c:f>
              <c:strCache>
                <c:ptCount val="1"/>
                <c:pt idx="0">
                  <c:v>Motorways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7'!$B$7:$B$40</c:f>
              <c:strCache>
                <c:ptCount val="34"/>
                <c:pt idx="0">
                  <c:v>EU27(¹)</c:v>
                </c:pt>
                <c:pt idx="2">
                  <c:v>Malta(2)</c:v>
                </c:pt>
                <c:pt idx="3">
                  <c:v>Latvia(3)</c:v>
                </c:pt>
                <c:pt idx="4">
                  <c:v>Sweden</c:v>
                </c:pt>
                <c:pt idx="5">
                  <c:v>Finland</c:v>
                </c:pt>
                <c:pt idx="6">
                  <c:v>Estonia</c:v>
                </c:pt>
                <c:pt idx="7">
                  <c:v>Czechia</c:v>
                </c:pt>
                <c:pt idx="8">
                  <c:v>Austria</c:v>
                </c:pt>
                <c:pt idx="9">
                  <c:v>Bulgaria</c:v>
                </c:pt>
                <c:pt idx="10">
                  <c:v>Denmark</c:v>
                </c:pt>
                <c:pt idx="11">
                  <c:v>Lithuania</c:v>
                </c:pt>
                <c:pt idx="12">
                  <c:v>Ireland(3)</c:v>
                </c:pt>
                <c:pt idx="13">
                  <c:v>France</c:v>
                </c:pt>
                <c:pt idx="14">
                  <c:v>Luxembourg</c:v>
                </c:pt>
                <c:pt idx="15">
                  <c:v>Hungary</c:v>
                </c:pt>
                <c:pt idx="16">
                  <c:v>Germany</c:v>
                </c:pt>
                <c:pt idx="17">
                  <c:v>Poland</c:v>
                </c:pt>
                <c:pt idx="18">
                  <c:v>Slovakia</c:v>
                </c:pt>
                <c:pt idx="19">
                  <c:v>Spain</c:v>
                </c:pt>
                <c:pt idx="20">
                  <c:v>Italy</c:v>
                </c:pt>
                <c:pt idx="21">
                  <c:v>Belgium</c:v>
                </c:pt>
                <c:pt idx="22">
                  <c:v>Greece(2)</c:v>
                </c:pt>
                <c:pt idx="23">
                  <c:v>Netherlands</c:v>
                </c:pt>
                <c:pt idx="24">
                  <c:v>Portugal</c:v>
                </c:pt>
                <c:pt idx="25">
                  <c:v>Slovenia</c:v>
                </c:pt>
                <c:pt idx="26">
                  <c:v>Romania</c:v>
                </c:pt>
                <c:pt idx="27">
                  <c:v>Croatia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7'!$J$7:$J$40</c:f>
              <c:numCache>
                <c:formatCode>0.0%</c:formatCode>
                <c:ptCount val="34"/>
                <c:pt idx="0">
                  <c:v>9.1169196450220646E-2</c:v>
                </c:pt>
                <c:pt idx="2">
                  <c:v>0</c:v>
                </c:pt>
                <c:pt idx="3">
                  <c:v>0</c:v>
                </c:pt>
                <c:pt idx="4">
                  <c:v>0.11013215859030837</c:v>
                </c:pt>
                <c:pt idx="5">
                  <c:v>3.0612244897959183E-2</c:v>
                </c:pt>
                <c:pt idx="6">
                  <c:v>0</c:v>
                </c:pt>
                <c:pt idx="7">
                  <c:v>6.2618595825426948E-2</c:v>
                </c:pt>
                <c:pt idx="8">
                  <c:v>8.1081081081081086E-2</c:v>
                </c:pt>
                <c:pt idx="9">
                  <c:v>6.0263653483992465E-2</c:v>
                </c:pt>
                <c:pt idx="10">
                  <c:v>7.792207792207792E-2</c:v>
                </c:pt>
                <c:pt idx="11">
                  <c:v>2.5000000000000001E-2</c:v>
                </c:pt>
                <c:pt idx="12">
                  <c:v>5.5555555555555552E-2</c:v>
                </c:pt>
                <c:pt idx="13">
                  <c:v>8.8957055214723926E-2</c:v>
                </c:pt>
                <c:pt idx="14">
                  <c:v>0.1388888888888889</c:v>
                </c:pt>
                <c:pt idx="15">
                  <c:v>6.7039106145251395E-2</c:v>
                </c:pt>
                <c:pt idx="16">
                  <c:v>0.11262553802008608</c:v>
                </c:pt>
                <c:pt idx="17">
                  <c:v>3.3755274261603373E-2</c:v>
                </c:pt>
                <c:pt idx="18">
                  <c:v>4.8872180451127817E-2</c:v>
                </c:pt>
                <c:pt idx="19">
                  <c:v>0.19873997709049254</c:v>
                </c:pt>
                <c:pt idx="20">
                  <c:v>9.338398227287116E-2</c:v>
                </c:pt>
                <c:pt idx="21">
                  <c:v>0.15925925925925927</c:v>
                </c:pt>
                <c:pt idx="22">
                  <c:v>6.0897435897435896E-2</c:v>
                </c:pt>
                <c:pt idx="23">
                  <c:v>0.11450381679389313</c:v>
                </c:pt>
                <c:pt idx="24">
                  <c:v>9.2233009708737865E-2</c:v>
                </c:pt>
                <c:pt idx="25">
                  <c:v>0.29411764705882354</c:v>
                </c:pt>
                <c:pt idx="26">
                  <c:v>2.7556644213104716E-2</c:v>
                </c:pt>
                <c:pt idx="27">
                  <c:v>0.13818181818181818</c:v>
                </c:pt>
                <c:pt idx="28">
                  <c:v>8.1081081081081086E-2</c:v>
                </c:pt>
                <c:pt idx="30">
                  <c:v>0</c:v>
                </c:pt>
                <c:pt idx="31">
                  <c:v>8.7136929460580909E-2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DA-4DE8-AB84-C8648BCA917C}"/>
            </c:ext>
          </c:extLst>
        </c:ser>
        <c:ser>
          <c:idx val="3"/>
          <c:order val="3"/>
          <c:tx>
            <c:strRef>
              <c:f>'Figure 7'!$K$6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7'!$B$7:$B$40</c:f>
              <c:strCache>
                <c:ptCount val="34"/>
                <c:pt idx="0">
                  <c:v>EU27(¹)</c:v>
                </c:pt>
                <c:pt idx="2">
                  <c:v>Malta(2)</c:v>
                </c:pt>
                <c:pt idx="3">
                  <c:v>Latvia(3)</c:v>
                </c:pt>
                <c:pt idx="4">
                  <c:v>Sweden</c:v>
                </c:pt>
                <c:pt idx="5">
                  <c:v>Finland</c:v>
                </c:pt>
                <c:pt idx="6">
                  <c:v>Estonia</c:v>
                </c:pt>
                <c:pt idx="7">
                  <c:v>Czechia</c:v>
                </c:pt>
                <c:pt idx="8">
                  <c:v>Austria</c:v>
                </c:pt>
                <c:pt idx="9">
                  <c:v>Bulgaria</c:v>
                </c:pt>
                <c:pt idx="10">
                  <c:v>Denmark</c:v>
                </c:pt>
                <c:pt idx="11">
                  <c:v>Lithuania</c:v>
                </c:pt>
                <c:pt idx="12">
                  <c:v>Ireland(3)</c:v>
                </c:pt>
                <c:pt idx="13">
                  <c:v>France</c:v>
                </c:pt>
                <c:pt idx="14">
                  <c:v>Luxembourg</c:v>
                </c:pt>
                <c:pt idx="15">
                  <c:v>Hungary</c:v>
                </c:pt>
                <c:pt idx="16">
                  <c:v>Germany</c:v>
                </c:pt>
                <c:pt idx="17">
                  <c:v>Poland</c:v>
                </c:pt>
                <c:pt idx="18">
                  <c:v>Slovakia</c:v>
                </c:pt>
                <c:pt idx="19">
                  <c:v>Spain</c:v>
                </c:pt>
                <c:pt idx="20">
                  <c:v>Italy</c:v>
                </c:pt>
                <c:pt idx="21">
                  <c:v>Belgium</c:v>
                </c:pt>
                <c:pt idx="22">
                  <c:v>Greece(2)</c:v>
                </c:pt>
                <c:pt idx="23">
                  <c:v>Netherlands</c:v>
                </c:pt>
                <c:pt idx="24">
                  <c:v>Portugal</c:v>
                </c:pt>
                <c:pt idx="25">
                  <c:v>Slovenia</c:v>
                </c:pt>
                <c:pt idx="26">
                  <c:v>Romania</c:v>
                </c:pt>
                <c:pt idx="27">
                  <c:v>Croatia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3">
                  <c:v>Liechtenstein</c:v>
                </c:pt>
              </c:strCache>
            </c:strRef>
          </c:cat>
          <c:val>
            <c:numRef>
              <c:f>'Figure 7'!$K$7:$K$40</c:f>
              <c:numCache>
                <c:formatCode>0.0%</c:formatCode>
                <c:ptCount val="34"/>
                <c:pt idx="0">
                  <c:v>4.8494253430968431E-5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1.8518518518518519E-3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DA-4DE8-AB84-C8648BCA9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88883936"/>
        <c:axId val="788884656"/>
      </c:barChart>
      <c:catAx>
        <c:axId val="788883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884656"/>
        <c:crosses val="autoZero"/>
        <c:auto val="1"/>
        <c:lblAlgn val="ctr"/>
        <c:lblOffset val="100"/>
        <c:tickMarkSkip val="1"/>
        <c:noMultiLvlLbl val="0"/>
      </c:catAx>
      <c:valAx>
        <c:axId val="788884656"/>
        <c:scaling>
          <c:orientation val="minMax"/>
          <c:max val="1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88393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13837270341206"/>
          <c:y val="0.83718923716874227"/>
          <c:w val="0.4837231496062992"/>
          <c:h val="3.007936743927274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/>
              <a:t>Road accident fatalities by category of persons involved, EU, 2012- 2022</a:t>
            </a:r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8.95275816326764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860752535718949"/>
          <c:w val="0.97066666666666668"/>
          <c:h val="0.594451334269378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8'!$B$12</c:f>
              <c:strCache>
                <c:ptCount val="1"/>
                <c:pt idx="0">
                  <c:v>Passengers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8'!$C$10:$M$10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8'!$C$12:$M$12</c:f>
              <c:numCache>
                <c:formatCode>#,##0</c:formatCode>
                <c:ptCount val="11"/>
                <c:pt idx="0">
                  <c:v>4397</c:v>
                </c:pt>
                <c:pt idx="1">
                  <c:v>4087</c:v>
                </c:pt>
                <c:pt idx="2">
                  <c:v>3892</c:v>
                </c:pt>
                <c:pt idx="3">
                  <c:v>3995</c:v>
                </c:pt>
                <c:pt idx="4">
                  <c:v>3911</c:v>
                </c:pt>
                <c:pt idx="5">
                  <c:v>3673</c:v>
                </c:pt>
                <c:pt idx="6">
                  <c:v>3538</c:v>
                </c:pt>
                <c:pt idx="7">
                  <c:v>3461</c:v>
                </c:pt>
                <c:pt idx="8">
                  <c:v>2685</c:v>
                </c:pt>
                <c:pt idx="9">
                  <c:v>2961</c:v>
                </c:pt>
                <c:pt idx="10">
                  <c:v>3090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E-4A60-8DC7-381085DD0B76}"/>
            </c:ext>
          </c:extLst>
        </c:ser>
        <c:ser>
          <c:idx val="1"/>
          <c:order val="1"/>
          <c:tx>
            <c:strRef>
              <c:f>'Figure 8'!$B$13</c:f>
              <c:strCache>
                <c:ptCount val="1"/>
                <c:pt idx="0">
                  <c:v>Drivers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8'!$C$10:$M$10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8'!$C$13:$M$13</c:f>
              <c:numCache>
                <c:formatCode>#,##0</c:formatCode>
                <c:ptCount val="11"/>
                <c:pt idx="0">
                  <c:v>16119</c:v>
                </c:pt>
                <c:pt idx="1">
                  <c:v>14631</c:v>
                </c:pt>
                <c:pt idx="2">
                  <c:v>14770</c:v>
                </c:pt>
                <c:pt idx="3">
                  <c:v>15092</c:v>
                </c:pt>
                <c:pt idx="4">
                  <c:v>14874</c:v>
                </c:pt>
                <c:pt idx="5">
                  <c:v>14803</c:v>
                </c:pt>
                <c:pt idx="6">
                  <c:v>14939</c:v>
                </c:pt>
                <c:pt idx="7">
                  <c:v>14560</c:v>
                </c:pt>
                <c:pt idx="8">
                  <c:v>12486</c:v>
                </c:pt>
                <c:pt idx="9">
                  <c:v>13307</c:v>
                </c:pt>
                <c:pt idx="10">
                  <c:v>13805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E-4A60-8DC7-381085DD0B76}"/>
            </c:ext>
          </c:extLst>
        </c:ser>
        <c:ser>
          <c:idx val="2"/>
          <c:order val="2"/>
          <c:tx>
            <c:strRef>
              <c:f>'Figure 8'!$B$14</c:f>
              <c:strCache>
                <c:ptCount val="1"/>
                <c:pt idx="0">
                  <c:v>Pedestrians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8'!$C$10:$M$10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8'!$C$14:$M$14</c:f>
              <c:numCache>
                <c:formatCode>#,##0</c:formatCode>
                <c:ptCount val="11"/>
                <c:pt idx="0">
                  <c:v>5227</c:v>
                </c:pt>
                <c:pt idx="1">
                  <c:v>5198</c:v>
                </c:pt>
                <c:pt idx="2">
                  <c:v>5140</c:v>
                </c:pt>
                <c:pt idx="3">
                  <c:v>4910</c:v>
                </c:pt>
                <c:pt idx="4">
                  <c:v>4957</c:v>
                </c:pt>
                <c:pt idx="5">
                  <c:v>4854</c:v>
                </c:pt>
                <c:pt idx="6">
                  <c:v>4758</c:v>
                </c:pt>
                <c:pt idx="7">
                  <c:v>4625</c:v>
                </c:pt>
                <c:pt idx="8">
                  <c:v>3604</c:v>
                </c:pt>
                <c:pt idx="9">
                  <c:v>3585</c:v>
                </c:pt>
                <c:pt idx="10">
                  <c:v>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E-4A60-8DC7-381085DD0B76}"/>
            </c:ext>
          </c:extLst>
        </c:ser>
        <c:ser>
          <c:idx val="3"/>
          <c:order val="3"/>
          <c:tx>
            <c:strRef>
              <c:f>'Figure 8'!$B$15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8'!$C$10:$M$10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8'!$C$15:$M$15</c:f>
              <c:numCache>
                <c:formatCode>#,##0</c:formatCode>
                <c:ptCount val="11"/>
                <c:pt idx="0">
                  <c:v>744</c:v>
                </c:pt>
                <c:pt idx="1">
                  <c:v>297</c:v>
                </c:pt>
                <c:pt idx="2">
                  <c:v>326</c:v>
                </c:pt>
                <c:pt idx="3">
                  <c:v>361</c:v>
                </c:pt>
                <c:pt idx="4">
                  <c:v>66</c:v>
                </c:pt>
                <c:pt idx="5">
                  <c:v>62</c:v>
                </c:pt>
                <c:pt idx="6">
                  <c:v>93</c:v>
                </c:pt>
                <c:pt idx="7">
                  <c:v>110</c:v>
                </c:pt>
                <c:pt idx="8">
                  <c:v>58</c:v>
                </c:pt>
                <c:pt idx="9">
                  <c:v>63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E-4A60-8DC7-381085DD0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39638184"/>
        <c:axId val="739640344"/>
      </c:barChart>
      <c:catAx>
        <c:axId val="739638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40344"/>
        <c:crosses val="autoZero"/>
        <c:auto val="1"/>
        <c:lblAlgn val="ctr"/>
        <c:lblOffset val="100"/>
        <c:tickMarkSkip val="1"/>
        <c:noMultiLvlLbl val="0"/>
      </c:catAx>
      <c:valAx>
        <c:axId val="739640344"/>
        <c:scaling>
          <c:orientation val="minMax"/>
          <c:max val="3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3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75034120734909"/>
          <c:y val="0.79767894457555377"/>
          <c:w val="0.44649931758530181"/>
          <c:h val="4.314313010631048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accident fatalities by category of persons involved,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59438196301177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9.9744894316359606E-2"/>
          <c:w val="0.99333333333333329"/>
          <c:h val="0.69696967151538269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'Figure 9'!$F$4</c:f>
              <c:strCache>
                <c:ptCount val="1"/>
                <c:pt idx="0">
                  <c:v>Drivers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9'!$A$5:$A$38</c:f>
              <c:strCache>
                <c:ptCount val="34"/>
                <c:pt idx="0">
                  <c:v>EU27(¹)</c:v>
                </c:pt>
                <c:pt idx="2">
                  <c:v>Luxembourg</c:v>
                </c:pt>
                <c:pt idx="3">
                  <c:v>Netherlands</c:v>
                </c:pt>
                <c:pt idx="4">
                  <c:v>Belgium</c:v>
                </c:pt>
                <c:pt idx="5">
                  <c:v>Germany</c:v>
                </c:pt>
                <c:pt idx="6">
                  <c:v>Austria</c:v>
                </c:pt>
                <c:pt idx="7">
                  <c:v>Sweden</c:v>
                </c:pt>
                <c:pt idx="8">
                  <c:v>Denmark</c:v>
                </c:pt>
                <c:pt idx="9">
                  <c:v>Greece(2)</c:v>
                </c:pt>
                <c:pt idx="10">
                  <c:v>France</c:v>
                </c:pt>
                <c:pt idx="11">
                  <c:v>Italy</c:v>
                </c:pt>
                <c:pt idx="12">
                  <c:v>Finland</c:v>
                </c:pt>
                <c:pt idx="13">
                  <c:v>Slovenia</c:v>
                </c:pt>
                <c:pt idx="14">
                  <c:v>Cyprus</c:v>
                </c:pt>
                <c:pt idx="15">
                  <c:v>Czechia</c:v>
                </c:pt>
                <c:pt idx="16">
                  <c:v>Portugal</c:v>
                </c:pt>
                <c:pt idx="17">
                  <c:v>Spain</c:v>
                </c:pt>
                <c:pt idx="18">
                  <c:v>Croatia</c:v>
                </c:pt>
                <c:pt idx="19">
                  <c:v>Ireland(3)</c:v>
                </c:pt>
                <c:pt idx="20">
                  <c:v>Slovakia</c:v>
                </c:pt>
                <c:pt idx="21">
                  <c:v>Poland</c:v>
                </c:pt>
                <c:pt idx="22">
                  <c:v>Estonia</c:v>
                </c:pt>
                <c:pt idx="23">
                  <c:v>Malta(2)</c:v>
                </c:pt>
                <c:pt idx="24">
                  <c:v>Hungary</c:v>
                </c:pt>
                <c:pt idx="25">
                  <c:v>Bulgaria</c:v>
                </c:pt>
                <c:pt idx="26">
                  <c:v>Latvia(3)</c:v>
                </c:pt>
                <c:pt idx="27">
                  <c:v>Lithuania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9'!$F$5:$F$38</c:f>
              <c:numCache>
                <c:formatCode>0.0%</c:formatCode>
                <c:ptCount val="34"/>
                <c:pt idx="0">
                  <c:v>0.66946316861451916</c:v>
                </c:pt>
                <c:pt idx="2">
                  <c:v>0.83333333333333337</c:v>
                </c:pt>
                <c:pt idx="3">
                  <c:v>0.81068702290076333</c:v>
                </c:pt>
                <c:pt idx="4">
                  <c:v>0.76481481481481484</c:v>
                </c:pt>
                <c:pt idx="5">
                  <c:v>0.75789096126255384</c:v>
                </c:pt>
                <c:pt idx="6">
                  <c:v>0.73783783783783785</c:v>
                </c:pt>
                <c:pt idx="7">
                  <c:v>0.7312775330396476</c:v>
                </c:pt>
                <c:pt idx="8">
                  <c:v>0.72727272727272729</c:v>
                </c:pt>
                <c:pt idx="9">
                  <c:v>0.71634615384615385</c:v>
                </c:pt>
                <c:pt idx="10">
                  <c:v>0.71503067484662575</c:v>
                </c:pt>
                <c:pt idx="11">
                  <c:v>0.71066793289015506</c:v>
                </c:pt>
                <c:pt idx="12">
                  <c:v>0.70408163265306123</c:v>
                </c:pt>
                <c:pt idx="13">
                  <c:v>0.69411764705882351</c:v>
                </c:pt>
                <c:pt idx="14">
                  <c:v>0.67567567567567566</c:v>
                </c:pt>
                <c:pt idx="15">
                  <c:v>0.66413662239089188</c:v>
                </c:pt>
                <c:pt idx="16">
                  <c:v>0.65372168284789645</c:v>
                </c:pt>
                <c:pt idx="17">
                  <c:v>0.64776632302405501</c:v>
                </c:pt>
                <c:pt idx="18">
                  <c:v>0.64363636363636367</c:v>
                </c:pt>
                <c:pt idx="19">
                  <c:v>0.59722222222222221</c:v>
                </c:pt>
                <c:pt idx="20">
                  <c:v>0.59398496240601506</c:v>
                </c:pt>
                <c:pt idx="21">
                  <c:v>0.58597046413502107</c:v>
                </c:pt>
                <c:pt idx="22">
                  <c:v>0.5714285714285714</c:v>
                </c:pt>
                <c:pt idx="23">
                  <c:v>0.55555555555555558</c:v>
                </c:pt>
                <c:pt idx="24">
                  <c:v>0.55121042830540035</c:v>
                </c:pt>
                <c:pt idx="25">
                  <c:v>0.54802259887005644</c:v>
                </c:pt>
                <c:pt idx="26">
                  <c:v>0.51798561151079137</c:v>
                </c:pt>
                <c:pt idx="27">
                  <c:v>0.47499999999999998</c:v>
                </c:pt>
                <c:pt idx="28">
                  <c:v>0.46295162278015922</c:v>
                </c:pt>
                <c:pt idx="30">
                  <c:v>0.33333333333333331</c:v>
                </c:pt>
                <c:pt idx="31">
                  <c:v>0</c:v>
                </c:pt>
                <c:pt idx="32">
                  <c:v>0.72413793103448276</c:v>
                </c:pt>
                <c:pt idx="33">
                  <c:v>0.72614107883817425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B-4239-BC62-404301BA59C5}"/>
            </c:ext>
          </c:extLst>
        </c:ser>
        <c:ser>
          <c:idx val="0"/>
          <c:order val="1"/>
          <c:tx>
            <c:strRef>
              <c:f>'Figure 9'!$G$4</c:f>
              <c:strCache>
                <c:ptCount val="1"/>
                <c:pt idx="0">
                  <c:v>Passengers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9'!$A$5:$A$38</c:f>
              <c:strCache>
                <c:ptCount val="34"/>
                <c:pt idx="0">
                  <c:v>EU27(¹)</c:v>
                </c:pt>
                <c:pt idx="2">
                  <c:v>Luxembourg</c:v>
                </c:pt>
                <c:pt idx="3">
                  <c:v>Netherlands</c:v>
                </c:pt>
                <c:pt idx="4">
                  <c:v>Belgium</c:v>
                </c:pt>
                <c:pt idx="5">
                  <c:v>Germany</c:v>
                </c:pt>
                <c:pt idx="6">
                  <c:v>Austria</c:v>
                </c:pt>
                <c:pt idx="7">
                  <c:v>Sweden</c:v>
                </c:pt>
                <c:pt idx="8">
                  <c:v>Denmark</c:v>
                </c:pt>
                <c:pt idx="9">
                  <c:v>Greece(2)</c:v>
                </c:pt>
                <c:pt idx="10">
                  <c:v>France</c:v>
                </c:pt>
                <c:pt idx="11">
                  <c:v>Italy</c:v>
                </c:pt>
                <c:pt idx="12">
                  <c:v>Finland</c:v>
                </c:pt>
                <c:pt idx="13">
                  <c:v>Slovenia</c:v>
                </c:pt>
                <c:pt idx="14">
                  <c:v>Cyprus</c:v>
                </c:pt>
                <c:pt idx="15">
                  <c:v>Czechia</c:v>
                </c:pt>
                <c:pt idx="16">
                  <c:v>Portugal</c:v>
                </c:pt>
                <c:pt idx="17">
                  <c:v>Spain</c:v>
                </c:pt>
                <c:pt idx="18">
                  <c:v>Croatia</c:v>
                </c:pt>
                <c:pt idx="19">
                  <c:v>Ireland(3)</c:v>
                </c:pt>
                <c:pt idx="20">
                  <c:v>Slovakia</c:v>
                </c:pt>
                <c:pt idx="21">
                  <c:v>Poland</c:v>
                </c:pt>
                <c:pt idx="22">
                  <c:v>Estonia</c:v>
                </c:pt>
                <c:pt idx="23">
                  <c:v>Malta(2)</c:v>
                </c:pt>
                <c:pt idx="24">
                  <c:v>Hungary</c:v>
                </c:pt>
                <c:pt idx="25">
                  <c:v>Bulgaria</c:v>
                </c:pt>
                <c:pt idx="26">
                  <c:v>Latvia(3)</c:v>
                </c:pt>
                <c:pt idx="27">
                  <c:v>Lithuania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9'!$G$5:$G$38</c:f>
              <c:numCache>
                <c:formatCode>0.0%</c:formatCode>
                <c:ptCount val="34"/>
                <c:pt idx="0">
                  <c:v>0.14984724310169245</c:v>
                </c:pt>
                <c:pt idx="2">
                  <c:v>8.3333333333333329E-2</c:v>
                </c:pt>
                <c:pt idx="3">
                  <c:v>9.465648854961832E-2</c:v>
                </c:pt>
                <c:pt idx="4">
                  <c:v>7.9629629629629634E-2</c:v>
                </c:pt>
                <c:pt idx="5">
                  <c:v>0.10760401721664276</c:v>
                </c:pt>
                <c:pt idx="6">
                  <c:v>0.12972972972972974</c:v>
                </c:pt>
                <c:pt idx="7">
                  <c:v>0.14977973568281938</c:v>
                </c:pt>
                <c:pt idx="8">
                  <c:v>9.0909090909090912E-2</c:v>
                </c:pt>
                <c:pt idx="9">
                  <c:v>0.13141025641025642</c:v>
                </c:pt>
                <c:pt idx="10">
                  <c:v>0.13711656441717793</c:v>
                </c:pt>
                <c:pt idx="11">
                  <c:v>0.13580246913580246</c:v>
                </c:pt>
                <c:pt idx="12">
                  <c:v>0.15816326530612246</c:v>
                </c:pt>
                <c:pt idx="13">
                  <c:v>0.10588235294117647</c:v>
                </c:pt>
                <c:pt idx="14">
                  <c:v>0.16216216216216217</c:v>
                </c:pt>
                <c:pt idx="15">
                  <c:v>0.17267552182163187</c:v>
                </c:pt>
                <c:pt idx="16">
                  <c:v>0.17313915857605178</c:v>
                </c:pt>
                <c:pt idx="17">
                  <c:v>0.15292096219931273</c:v>
                </c:pt>
                <c:pt idx="18">
                  <c:v>0.2</c:v>
                </c:pt>
                <c:pt idx="19">
                  <c:v>0.1736111111111111</c:v>
                </c:pt>
                <c:pt idx="20">
                  <c:v>0.14285714285714285</c:v>
                </c:pt>
                <c:pt idx="21">
                  <c:v>0.17141350210970463</c:v>
                </c:pt>
                <c:pt idx="22">
                  <c:v>0.20408163265306123</c:v>
                </c:pt>
                <c:pt idx="23">
                  <c:v>0</c:v>
                </c:pt>
                <c:pt idx="24">
                  <c:v>0.21415270018621974</c:v>
                </c:pt>
                <c:pt idx="25">
                  <c:v>0.27495291902071561</c:v>
                </c:pt>
                <c:pt idx="26">
                  <c:v>0.17266187050359713</c:v>
                </c:pt>
                <c:pt idx="27">
                  <c:v>0.26666666666666666</c:v>
                </c:pt>
                <c:pt idx="28">
                  <c:v>0.21249234537660747</c:v>
                </c:pt>
                <c:pt idx="30">
                  <c:v>0.22222222222222221</c:v>
                </c:pt>
                <c:pt idx="31">
                  <c:v>0</c:v>
                </c:pt>
                <c:pt idx="32">
                  <c:v>0.17241379310344829</c:v>
                </c:pt>
                <c:pt idx="33">
                  <c:v>0.12448132780082988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B-4239-BC62-404301BA59C5}"/>
            </c:ext>
          </c:extLst>
        </c:ser>
        <c:ser>
          <c:idx val="2"/>
          <c:order val="2"/>
          <c:tx>
            <c:strRef>
              <c:f>'Figure 9'!$H$4</c:f>
              <c:strCache>
                <c:ptCount val="1"/>
                <c:pt idx="0">
                  <c:v>Pedestrians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9'!$A$5:$A$38</c:f>
              <c:strCache>
                <c:ptCount val="34"/>
                <c:pt idx="0">
                  <c:v>EU27(¹)</c:v>
                </c:pt>
                <c:pt idx="2">
                  <c:v>Luxembourg</c:v>
                </c:pt>
                <c:pt idx="3">
                  <c:v>Netherlands</c:v>
                </c:pt>
                <c:pt idx="4">
                  <c:v>Belgium</c:v>
                </c:pt>
                <c:pt idx="5">
                  <c:v>Germany</c:v>
                </c:pt>
                <c:pt idx="6">
                  <c:v>Austria</c:v>
                </c:pt>
                <c:pt idx="7">
                  <c:v>Sweden</c:v>
                </c:pt>
                <c:pt idx="8">
                  <c:v>Denmark</c:v>
                </c:pt>
                <c:pt idx="9">
                  <c:v>Greece(2)</c:v>
                </c:pt>
                <c:pt idx="10">
                  <c:v>France</c:v>
                </c:pt>
                <c:pt idx="11">
                  <c:v>Italy</c:v>
                </c:pt>
                <c:pt idx="12">
                  <c:v>Finland</c:v>
                </c:pt>
                <c:pt idx="13">
                  <c:v>Slovenia</c:v>
                </c:pt>
                <c:pt idx="14">
                  <c:v>Cyprus</c:v>
                </c:pt>
                <c:pt idx="15">
                  <c:v>Czechia</c:v>
                </c:pt>
                <c:pt idx="16">
                  <c:v>Portugal</c:v>
                </c:pt>
                <c:pt idx="17">
                  <c:v>Spain</c:v>
                </c:pt>
                <c:pt idx="18">
                  <c:v>Croatia</c:v>
                </c:pt>
                <c:pt idx="19">
                  <c:v>Ireland(3)</c:v>
                </c:pt>
                <c:pt idx="20">
                  <c:v>Slovakia</c:v>
                </c:pt>
                <c:pt idx="21">
                  <c:v>Poland</c:v>
                </c:pt>
                <c:pt idx="22">
                  <c:v>Estonia</c:v>
                </c:pt>
                <c:pt idx="23">
                  <c:v>Malta(2)</c:v>
                </c:pt>
                <c:pt idx="24">
                  <c:v>Hungary</c:v>
                </c:pt>
                <c:pt idx="25">
                  <c:v>Bulgaria</c:v>
                </c:pt>
                <c:pt idx="26">
                  <c:v>Latvia(3)</c:v>
                </c:pt>
                <c:pt idx="27">
                  <c:v>Lithuania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9'!$H$5:$H$38</c:f>
              <c:numCache>
                <c:formatCode>0.0%</c:formatCode>
                <c:ptCount val="34"/>
                <c:pt idx="0">
                  <c:v>0.18054410552349548</c:v>
                </c:pt>
                <c:pt idx="2">
                  <c:v>8.3333333333333329E-2</c:v>
                </c:pt>
                <c:pt idx="3">
                  <c:v>9.465648854961832E-2</c:v>
                </c:pt>
                <c:pt idx="4">
                  <c:v>0.1537037037037037</c:v>
                </c:pt>
                <c:pt idx="5">
                  <c:v>0.13450502152080343</c:v>
                </c:pt>
                <c:pt idx="6">
                  <c:v>0.13243243243243244</c:v>
                </c:pt>
                <c:pt idx="7">
                  <c:v>0.11894273127753303</c:v>
                </c:pt>
                <c:pt idx="8">
                  <c:v>0.18181818181818182</c:v>
                </c:pt>
                <c:pt idx="9">
                  <c:v>0.15224358974358973</c:v>
                </c:pt>
                <c:pt idx="10">
                  <c:v>0.14785276073619633</c:v>
                </c:pt>
                <c:pt idx="11">
                  <c:v>0.15352959797404242</c:v>
                </c:pt>
                <c:pt idx="12">
                  <c:v>0.13775510204081631</c:v>
                </c:pt>
                <c:pt idx="13">
                  <c:v>0.17647058823529413</c:v>
                </c:pt>
                <c:pt idx="14">
                  <c:v>0.16216216216216217</c:v>
                </c:pt>
                <c:pt idx="15">
                  <c:v>0.16318785578747627</c:v>
                </c:pt>
                <c:pt idx="16">
                  <c:v>0.17313915857605178</c:v>
                </c:pt>
                <c:pt idx="17">
                  <c:v>0.19931271477663232</c:v>
                </c:pt>
                <c:pt idx="18">
                  <c:v>0.15636363636363637</c:v>
                </c:pt>
                <c:pt idx="19">
                  <c:v>0.22916666666666666</c:v>
                </c:pt>
                <c:pt idx="20">
                  <c:v>0.26315789473684209</c:v>
                </c:pt>
                <c:pt idx="21">
                  <c:v>0.24261603375527427</c:v>
                </c:pt>
                <c:pt idx="22">
                  <c:v>0.22448979591836735</c:v>
                </c:pt>
                <c:pt idx="23">
                  <c:v>0.44444444444444442</c:v>
                </c:pt>
                <c:pt idx="24">
                  <c:v>0.23463687150837989</c:v>
                </c:pt>
                <c:pt idx="25">
                  <c:v>0.17702448210922786</c:v>
                </c:pt>
                <c:pt idx="26">
                  <c:v>0.30935251798561153</c:v>
                </c:pt>
                <c:pt idx="27">
                  <c:v>0.25833333333333336</c:v>
                </c:pt>
                <c:pt idx="28">
                  <c:v>0.32455603184323334</c:v>
                </c:pt>
                <c:pt idx="30">
                  <c:v>0.44444444444444442</c:v>
                </c:pt>
                <c:pt idx="31">
                  <c:v>0</c:v>
                </c:pt>
                <c:pt idx="32">
                  <c:v>0.10344827586206896</c:v>
                </c:pt>
                <c:pt idx="33">
                  <c:v>0.14937759336099585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B-4239-BC62-404301BA59C5}"/>
            </c:ext>
          </c:extLst>
        </c:ser>
        <c:ser>
          <c:idx val="3"/>
          <c:order val="3"/>
          <c:tx>
            <c:strRef>
              <c:f>'Figure 9'!$I$4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9'!$A$5:$A$38</c:f>
              <c:strCache>
                <c:ptCount val="34"/>
                <c:pt idx="0">
                  <c:v>EU27(¹)</c:v>
                </c:pt>
                <c:pt idx="2">
                  <c:v>Luxembourg</c:v>
                </c:pt>
                <c:pt idx="3">
                  <c:v>Netherlands</c:v>
                </c:pt>
                <c:pt idx="4">
                  <c:v>Belgium</c:v>
                </c:pt>
                <c:pt idx="5">
                  <c:v>Germany</c:v>
                </c:pt>
                <c:pt idx="6">
                  <c:v>Austria</c:v>
                </c:pt>
                <c:pt idx="7">
                  <c:v>Sweden</c:v>
                </c:pt>
                <c:pt idx="8">
                  <c:v>Denmark</c:v>
                </c:pt>
                <c:pt idx="9">
                  <c:v>Greece(2)</c:v>
                </c:pt>
                <c:pt idx="10">
                  <c:v>France</c:v>
                </c:pt>
                <c:pt idx="11">
                  <c:v>Italy</c:v>
                </c:pt>
                <c:pt idx="12">
                  <c:v>Finland</c:v>
                </c:pt>
                <c:pt idx="13">
                  <c:v>Slovenia</c:v>
                </c:pt>
                <c:pt idx="14">
                  <c:v>Cyprus</c:v>
                </c:pt>
                <c:pt idx="15">
                  <c:v>Czechia</c:v>
                </c:pt>
                <c:pt idx="16">
                  <c:v>Portugal</c:v>
                </c:pt>
                <c:pt idx="17">
                  <c:v>Spain</c:v>
                </c:pt>
                <c:pt idx="18">
                  <c:v>Croatia</c:v>
                </c:pt>
                <c:pt idx="19">
                  <c:v>Ireland(3)</c:v>
                </c:pt>
                <c:pt idx="20">
                  <c:v>Slovakia</c:v>
                </c:pt>
                <c:pt idx="21">
                  <c:v>Poland</c:v>
                </c:pt>
                <c:pt idx="22">
                  <c:v>Estonia</c:v>
                </c:pt>
                <c:pt idx="23">
                  <c:v>Malta(2)</c:v>
                </c:pt>
                <c:pt idx="24">
                  <c:v>Hungary</c:v>
                </c:pt>
                <c:pt idx="25">
                  <c:v>Bulgaria</c:v>
                </c:pt>
                <c:pt idx="26">
                  <c:v>Latvia(3)</c:v>
                </c:pt>
                <c:pt idx="27">
                  <c:v>Lithuania</c:v>
                </c:pt>
                <c:pt idx="28">
                  <c:v>Romania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'Figure 9'!$I$5:$I$38</c:f>
              <c:numCache>
                <c:formatCode>0.0%</c:formatCode>
                <c:ptCount val="34"/>
                <c:pt idx="0">
                  <c:v>1.4548276029290529E-4</c:v>
                </c:pt>
                <c:pt idx="2">
                  <c:v>0</c:v>
                </c:pt>
                <c:pt idx="3">
                  <c:v>0</c:v>
                </c:pt>
                <c:pt idx="4">
                  <c:v>1.8518518518518519E-3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2.3529411764705882E-2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5B-4239-BC62-404301BA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39638184"/>
        <c:axId val="739640344"/>
      </c:barChart>
      <c:catAx>
        <c:axId val="739638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40344"/>
        <c:crosses val="autoZero"/>
        <c:auto val="1"/>
        <c:lblAlgn val="ctr"/>
        <c:lblOffset val="100"/>
        <c:tickMarkSkip val="1"/>
        <c:noMultiLvlLbl val="0"/>
      </c:catAx>
      <c:valAx>
        <c:axId val="739640344"/>
        <c:scaling>
          <c:orientation val="minMax"/>
          <c:max val="1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3818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75034120734909"/>
          <c:y val="0.81449440439080822"/>
          <c:w val="0.44649931758530181"/>
          <c:h val="3.427224880798082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/>
              <a:t>The 20 NUTS1 regions with the highest numbers of accidents, 2020-2022</a:t>
            </a:r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1.1840940635149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6795875422324932"/>
          <c:w val="0.99333333333333329"/>
          <c:h val="0.642967106010876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10'!$B$10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10'!$A$11:$A$30</c:f>
              <c:strCache>
                <c:ptCount val="20"/>
                <c:pt idx="0">
                  <c:v>Nordrhein-Westfalen (DEA)</c:v>
                </c:pt>
                <c:pt idx="1">
                  <c:v>Bayern (DE2)</c:v>
                </c:pt>
                <c:pt idx="2">
                  <c:v>Nord-Ovest (ITC)</c:v>
                </c:pt>
                <c:pt idx="3">
                  <c:v>Centro (IT) (ITI)</c:v>
                </c:pt>
                <c:pt idx="4">
                  <c:v>Nord-Est (ITH)</c:v>
                </c:pt>
                <c:pt idx="5">
                  <c:v>Este (ES) (ES5)</c:v>
                </c:pt>
                <c:pt idx="6">
                  <c:v>Baden-Württemberg (DE1)</c:v>
                </c:pt>
                <c:pt idx="7">
                  <c:v>Continente (PT1)</c:v>
                </c:pt>
                <c:pt idx="8">
                  <c:v>Niedersachsen (DE9)</c:v>
                </c:pt>
                <c:pt idx="9">
                  <c:v>Sud (ITF)</c:v>
                </c:pt>
                <c:pt idx="10">
                  <c:v>Vlaams Gewest (BE2)</c:v>
                </c:pt>
                <c:pt idx="11">
                  <c:v>Sur (ES) (ES6)</c:v>
                </c:pt>
                <c:pt idx="12">
                  <c:v>Cesko (CZ0)</c:v>
                </c:pt>
                <c:pt idx="13">
                  <c:v>Hessen (DE7)</c:v>
                </c:pt>
                <c:pt idx="14">
                  <c:v>Île de France (FR1)</c:v>
                </c:pt>
                <c:pt idx="15">
                  <c:v>Comunidad de Madrid (ES3)</c:v>
                </c:pt>
                <c:pt idx="16">
                  <c:v>West-Nederland (NL3)</c:v>
                </c:pt>
                <c:pt idx="17">
                  <c:v>Westösterreich (AT3)</c:v>
                </c:pt>
                <c:pt idx="18">
                  <c:v>Berlin (DE3)</c:v>
                </c:pt>
                <c:pt idx="19">
                  <c:v>Isole (ITG)</c:v>
                </c:pt>
              </c:strCache>
            </c:strRef>
          </c:cat>
          <c:val>
            <c:numRef>
              <c:f>'Figure 10'!$B$11:$B$30</c:f>
              <c:numCache>
                <c:formatCode>#,##0</c:formatCode>
                <c:ptCount val="20"/>
                <c:pt idx="0">
                  <c:v>54250</c:v>
                </c:pt>
                <c:pt idx="1">
                  <c:v>46017</c:v>
                </c:pt>
                <c:pt idx="2">
                  <c:v>33036</c:v>
                </c:pt>
                <c:pt idx="3">
                  <c:v>29044</c:v>
                </c:pt>
                <c:pt idx="4">
                  <c:v>25994</c:v>
                </c:pt>
                <c:pt idx="5">
                  <c:v>25555</c:v>
                </c:pt>
                <c:pt idx="6">
                  <c:v>32204</c:v>
                </c:pt>
                <c:pt idx="7">
                  <c:v>26501</c:v>
                </c:pt>
                <c:pt idx="8">
                  <c:v>27804</c:v>
                </c:pt>
                <c:pt idx="9">
                  <c:v>19692</c:v>
                </c:pt>
                <c:pt idx="10">
                  <c:v>18653</c:v>
                </c:pt>
                <c:pt idx="11">
                  <c:v>15254</c:v>
                </c:pt>
                <c:pt idx="12">
                  <c:v>18419</c:v>
                </c:pt>
                <c:pt idx="13">
                  <c:v>17407</c:v>
                </c:pt>
                <c:pt idx="14">
                  <c:v>14548</c:v>
                </c:pt>
                <c:pt idx="15">
                  <c:v>10766</c:v>
                </c:pt>
                <c:pt idx="16">
                  <c:v>10667</c:v>
                </c:pt>
                <c:pt idx="17">
                  <c:v>12827</c:v>
                </c:pt>
                <c:pt idx="18">
                  <c:v>13148</c:v>
                </c:pt>
                <c:pt idx="19">
                  <c:v>10532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9-4066-909E-38B11C526D72}"/>
            </c:ext>
          </c:extLst>
        </c:ser>
        <c:ser>
          <c:idx val="1"/>
          <c:order val="1"/>
          <c:tx>
            <c:strRef>
              <c:f>'Figure 10'!$C$10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10'!$A$11:$A$30</c:f>
              <c:strCache>
                <c:ptCount val="20"/>
                <c:pt idx="0">
                  <c:v>Nordrhein-Westfalen (DEA)</c:v>
                </c:pt>
                <c:pt idx="1">
                  <c:v>Bayern (DE2)</c:v>
                </c:pt>
                <c:pt idx="2">
                  <c:v>Nord-Ovest (ITC)</c:v>
                </c:pt>
                <c:pt idx="3">
                  <c:v>Centro (IT) (ITI)</c:v>
                </c:pt>
                <c:pt idx="4">
                  <c:v>Nord-Est (ITH)</c:v>
                </c:pt>
                <c:pt idx="5">
                  <c:v>Este (ES) (ES5)</c:v>
                </c:pt>
                <c:pt idx="6">
                  <c:v>Baden-Württemberg (DE1)</c:v>
                </c:pt>
                <c:pt idx="7">
                  <c:v>Continente (PT1)</c:v>
                </c:pt>
                <c:pt idx="8">
                  <c:v>Niedersachsen (DE9)</c:v>
                </c:pt>
                <c:pt idx="9">
                  <c:v>Sud (ITF)</c:v>
                </c:pt>
                <c:pt idx="10">
                  <c:v>Vlaams Gewest (BE2)</c:v>
                </c:pt>
                <c:pt idx="11">
                  <c:v>Sur (ES) (ES6)</c:v>
                </c:pt>
                <c:pt idx="12">
                  <c:v>Cesko (CZ0)</c:v>
                </c:pt>
                <c:pt idx="13">
                  <c:v>Hessen (DE7)</c:v>
                </c:pt>
                <c:pt idx="14">
                  <c:v>Île de France (FR1)</c:v>
                </c:pt>
                <c:pt idx="15">
                  <c:v>Comunidad de Madrid (ES3)</c:v>
                </c:pt>
                <c:pt idx="16">
                  <c:v>West-Nederland (NL3)</c:v>
                </c:pt>
                <c:pt idx="17">
                  <c:v>Westösterreich (AT3)</c:v>
                </c:pt>
                <c:pt idx="18">
                  <c:v>Berlin (DE3)</c:v>
                </c:pt>
                <c:pt idx="19">
                  <c:v>Isole (ITG)</c:v>
                </c:pt>
              </c:strCache>
            </c:strRef>
          </c:cat>
          <c:val>
            <c:numRef>
              <c:f>'Figure 10'!$C$11:$C$30</c:f>
              <c:numCache>
                <c:formatCode>#,##0</c:formatCode>
                <c:ptCount val="20"/>
                <c:pt idx="0">
                  <c:v>54339</c:v>
                </c:pt>
                <c:pt idx="1">
                  <c:v>45149</c:v>
                </c:pt>
                <c:pt idx="2">
                  <c:v>43010</c:v>
                </c:pt>
                <c:pt idx="3">
                  <c:v>37746</c:v>
                </c:pt>
                <c:pt idx="4">
                  <c:v>33221</c:v>
                </c:pt>
                <c:pt idx="5">
                  <c:v>32170</c:v>
                </c:pt>
                <c:pt idx="6">
                  <c:v>30229</c:v>
                </c:pt>
                <c:pt idx="7">
                  <c:v>29217</c:v>
                </c:pt>
                <c:pt idx="8">
                  <c:v>28145</c:v>
                </c:pt>
                <c:pt idx="9">
                  <c:v>24755</c:v>
                </c:pt>
                <c:pt idx="10">
                  <c:v>21213</c:v>
                </c:pt>
                <c:pt idx="11">
                  <c:v>18578</c:v>
                </c:pt>
                <c:pt idx="12">
                  <c:v>18156</c:v>
                </c:pt>
                <c:pt idx="13">
                  <c:v>17159</c:v>
                </c:pt>
                <c:pt idx="14">
                  <c:v>16769</c:v>
                </c:pt>
                <c:pt idx="15">
                  <c:v>13476</c:v>
                </c:pt>
                <c:pt idx="16">
                  <c:v>11580</c:v>
                </c:pt>
                <c:pt idx="17">
                  <c:v>13389</c:v>
                </c:pt>
                <c:pt idx="18">
                  <c:v>12582</c:v>
                </c:pt>
                <c:pt idx="19">
                  <c:v>13143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9-4066-909E-38B11C526D72}"/>
            </c:ext>
          </c:extLst>
        </c:ser>
        <c:ser>
          <c:idx val="2"/>
          <c:order val="2"/>
          <c:tx>
            <c:strRef>
              <c:f>'Figure 10'!$D$10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10'!$A$11:$A$30</c:f>
              <c:strCache>
                <c:ptCount val="20"/>
                <c:pt idx="0">
                  <c:v>Nordrhein-Westfalen (DEA)</c:v>
                </c:pt>
                <c:pt idx="1">
                  <c:v>Bayern (DE2)</c:v>
                </c:pt>
                <c:pt idx="2">
                  <c:v>Nord-Ovest (ITC)</c:v>
                </c:pt>
                <c:pt idx="3">
                  <c:v>Centro (IT) (ITI)</c:v>
                </c:pt>
                <c:pt idx="4">
                  <c:v>Nord-Est (ITH)</c:v>
                </c:pt>
                <c:pt idx="5">
                  <c:v>Este (ES) (ES5)</c:v>
                </c:pt>
                <c:pt idx="6">
                  <c:v>Baden-Württemberg (DE1)</c:v>
                </c:pt>
                <c:pt idx="7">
                  <c:v>Continente (PT1)</c:v>
                </c:pt>
                <c:pt idx="8">
                  <c:v>Niedersachsen (DE9)</c:v>
                </c:pt>
                <c:pt idx="9">
                  <c:v>Sud (ITF)</c:v>
                </c:pt>
                <c:pt idx="10">
                  <c:v>Vlaams Gewest (BE2)</c:v>
                </c:pt>
                <c:pt idx="11">
                  <c:v>Sur (ES) (ES6)</c:v>
                </c:pt>
                <c:pt idx="12">
                  <c:v>Cesko (CZ0)</c:v>
                </c:pt>
                <c:pt idx="13">
                  <c:v>Hessen (DE7)</c:v>
                </c:pt>
                <c:pt idx="14">
                  <c:v>Île de France (FR1)</c:v>
                </c:pt>
                <c:pt idx="15">
                  <c:v>Comunidad de Madrid (ES3)</c:v>
                </c:pt>
                <c:pt idx="16">
                  <c:v>West-Nederland (NL3)</c:v>
                </c:pt>
                <c:pt idx="17">
                  <c:v>Westösterreich (AT3)</c:v>
                </c:pt>
                <c:pt idx="18">
                  <c:v>Berlin (DE3)</c:v>
                </c:pt>
                <c:pt idx="19">
                  <c:v>Isole (ITG)</c:v>
                </c:pt>
              </c:strCache>
            </c:strRef>
          </c:cat>
          <c:val>
            <c:numRef>
              <c:f>'Figure 10'!$D$11:$D$30</c:f>
              <c:numCache>
                <c:formatCode>#,##0</c:formatCode>
                <c:ptCount val="20"/>
                <c:pt idx="0">
                  <c:v>63157</c:v>
                </c:pt>
                <c:pt idx="1">
                  <c:v>49394</c:v>
                </c:pt>
                <c:pt idx="2">
                  <c:v>47124</c:v>
                </c:pt>
                <c:pt idx="3">
                  <c:v>42589</c:v>
                </c:pt>
                <c:pt idx="4">
                  <c:v>36285</c:v>
                </c:pt>
                <c:pt idx="5">
                  <c:v>35221</c:v>
                </c:pt>
                <c:pt idx="6">
                  <c:v>33891</c:v>
                </c:pt>
                <c:pt idx="7">
                  <c:v>32788</c:v>
                </c:pt>
                <c:pt idx="8">
                  <c:v>31288</c:v>
                </c:pt>
                <c:pt idx="9">
                  <c:v>26134</c:v>
                </c:pt>
                <c:pt idx="10">
                  <c:v>23381</c:v>
                </c:pt>
                <c:pt idx="11">
                  <c:v>20389</c:v>
                </c:pt>
                <c:pt idx="12">
                  <c:v>19733</c:v>
                </c:pt>
                <c:pt idx="13">
                  <c:v>19155</c:v>
                </c:pt>
                <c:pt idx="14">
                  <c:v>16356</c:v>
                </c:pt>
                <c:pt idx="15">
                  <c:v>15086</c:v>
                </c:pt>
                <c:pt idx="16">
                  <c:v>14692</c:v>
                </c:pt>
                <c:pt idx="17">
                  <c:v>14600</c:v>
                </c:pt>
                <c:pt idx="18">
                  <c:v>13897</c:v>
                </c:pt>
                <c:pt idx="19">
                  <c:v>13757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9-4066-909E-38B11C526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445424"/>
        <c:axId val="868056072"/>
      </c:barChart>
      <c:catAx>
        <c:axId val="834445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056072"/>
        <c:crosses val="autoZero"/>
        <c:auto val="1"/>
        <c:lblAlgn val="ctr"/>
        <c:lblOffset val="100"/>
        <c:tickMarkSkip val="1"/>
        <c:noMultiLvlLbl val="0"/>
      </c:catAx>
      <c:valAx>
        <c:axId val="86805607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4454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3279548969027783"/>
          <c:w val="0.1860921784776903"/>
          <c:h val="4.21556910975110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50797</xdr:colOff>
      <xdr:row>2</xdr:row>
      <xdr:rowOff>60324</xdr:rowOff>
    </xdr:from>
    <xdr:to>
      <xdr:col>15</xdr:col>
      <xdr:colOff>285747</xdr:colOff>
      <xdr:row>38</xdr:row>
      <xdr:rowOff>56683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1C7799-4CCD-4F83-9DC3-8C20D04CE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0.95289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E39A3BD-5564-169C-E33D-5B7FD3081D3B}"/>
            </a:ext>
          </a:extLst>
        </cdr:cNvPr>
        <cdr:cNvSpPr txBox="1"/>
      </cdr:nvSpPr>
      <cdr:spPr>
        <a:xfrm xmlns:a="http://schemas.openxmlformats.org/drawingml/2006/main">
          <a:off x="0" y="544834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tran_sf_roadus)</a:t>
          </a:r>
        </a:p>
      </cdr:txBody>
    </cdr:sp>
  </cdr:absSizeAnchor>
  <cdr:absSizeAnchor xmlns:cdr="http://schemas.openxmlformats.org/drawingml/2006/chartDrawing">
    <cdr:from>
      <cdr:x>0.83936</cdr:x>
      <cdr:y>0.92644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B00719E-4564-9C33-A2DD-E68713B867E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708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76196</xdr:colOff>
      <xdr:row>2</xdr:row>
      <xdr:rowOff>73024</xdr:rowOff>
    </xdr:from>
    <xdr:to>
      <xdr:col>16</xdr:col>
      <xdr:colOff>304796</xdr:colOff>
      <xdr:row>37</xdr:row>
      <xdr:rowOff>145486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4EA043-6379-400F-9749-1FF88C81A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0.95307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4A7C1EE-016C-53BA-064F-D1417931DAB3}"/>
            </a:ext>
          </a:extLst>
        </cdr:cNvPr>
        <cdr:cNvSpPr txBox="1"/>
      </cdr:nvSpPr>
      <cdr:spPr>
        <a:xfrm xmlns:a="http://schemas.openxmlformats.org/drawingml/2006/main">
          <a:off x="0" y="5470468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tran_sf_roadus)</a:t>
          </a:r>
        </a:p>
      </cdr:txBody>
    </cdr:sp>
  </cdr:absSizeAnchor>
  <cdr:absSizeAnchor xmlns:cdr="http://schemas.openxmlformats.org/drawingml/2006/chartDrawing">
    <cdr:from>
      <cdr:x>0.83936</cdr:x>
      <cdr:y>0.92672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C621A1B-D03C-5B9E-3394-8CA24F85C8C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1921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19052</xdr:rowOff>
    </xdr:from>
    <xdr:to>
      <xdr:col>12</xdr:col>
      <xdr:colOff>361950</xdr:colOff>
      <xdr:row>50</xdr:row>
      <xdr:rowOff>69659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596DC3-72DA-58EB-3210-8F3C31942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0.89367</cdr:y>
    </cdr:from>
    <cdr:ext cx="7995000" cy="838948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13330B75-A3F4-FF08-24C3-DF81E220B177}"/>
            </a:ext>
          </a:extLst>
        </cdr:cNvPr>
        <cdr:cNvSpPr txBox="1"/>
      </cdr:nvSpPr>
      <cdr:spPr>
        <a:xfrm xmlns:a="http://schemas.openxmlformats.org/drawingml/2006/main">
          <a:off x="0" y="7050734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2012: 9 fatalities; 2021: 9 fatalities; 2022: 26 fatalities.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2012: 9 fatalities; 2021: 9 fatalities; 2022: 9 fatalities.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2012: 1 fatality; 2021: no fatality and 2022: 2 fatalities.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tran_sf_roadus)</a:t>
          </a:r>
        </a:p>
      </cdr:txBody>
    </cdr:sp>
  </cdr:absSizeAnchor>
  <cdr:absSizeAnchor xmlns:cdr="http://schemas.openxmlformats.org/drawingml/2006/chartDrawing">
    <cdr:from>
      <cdr:x>0.83936</cdr:x>
      <cdr:y>0.94669</cdr:y>
    </cdr:from>
    <cdr:ext cx="1530099" cy="420625"/>
    <cdr:pic>
      <cdr:nvPicPr>
        <cdr:cNvPr id="11" name="LogoShape">
          <a:extLst xmlns:a="http://schemas.openxmlformats.org/drawingml/2006/main">
            <a:ext uri="{FF2B5EF4-FFF2-40B4-BE49-F238E27FC236}">
              <a16:creationId xmlns:a16="http://schemas.microsoft.com/office/drawing/2014/main" id="{2DE67FE6-2A7F-2DAB-5959-8439B1E8DB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46905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15</xdr:col>
      <xdr:colOff>352425</xdr:colOff>
      <xdr:row>40</xdr:row>
      <xdr:rowOff>51861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8EFF01-5BD6-8E63-FCA2-8DA8BF59A7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0.89172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9EFE9B6-4571-A392-4FD5-0EAB528FF954}"/>
            </a:ext>
          </a:extLst>
        </cdr:cNvPr>
        <cdr:cNvSpPr txBox="1"/>
      </cdr:nvSpPr>
      <cdr:spPr>
        <a:xfrm xmlns:a="http://schemas.openxmlformats.org/drawingml/2006/main">
          <a:off x="0" y="5451024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Estimated.  2020 data instead of 2022 data for Ireland and Latvia; 2021 data instead of 2022 for Greece and Malta.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tran_sf_roadus)</a:t>
          </a:r>
        </a:p>
      </cdr:txBody>
    </cdr:sp>
  </cdr:absSizeAnchor>
  <cdr:absSizeAnchor xmlns:cdr="http://schemas.openxmlformats.org/drawingml/2006/chartDrawing">
    <cdr:from>
      <cdr:x>0.83936</cdr:x>
      <cdr:y>0.93119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C217C54-9A32-A309-67D8-B20AF332A8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9231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8</xdr:col>
      <xdr:colOff>279400</xdr:colOff>
      <xdr:row>35</xdr:row>
      <xdr:rowOff>99109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ED242-E000-2807-26DF-A8A1F0508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0.86327</cdr:y>
    </cdr:from>
    <cdr:ext cx="3626200" cy="72070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F57564B-ED0A-A17A-C791-D59D01651017}"/>
            </a:ext>
          </a:extLst>
        </cdr:cNvPr>
        <cdr:cNvSpPr txBox="1"/>
      </cdr:nvSpPr>
      <cdr:spPr>
        <a:xfrm xmlns:a="http://schemas.openxmlformats.org/drawingml/2006/main">
          <a:off x="0" y="4550475"/>
          <a:ext cx="3626200" cy="720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000">
              <a:latin typeface="Arial" panose="020B0604020202020204" pitchFamily="34" charset="0"/>
            </a:rPr>
            <a:t>Note: Estimated.  2020 data instead of 2022 data for Ireland and Latvia; 2021 data instead of 2022 for Greece, Malta and Sweden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(online data code: tran_sf_roadus)</a:t>
          </a:r>
        </a:p>
      </cdr:txBody>
    </cdr:sp>
  </cdr:absSizeAnchor>
  <cdr:absSizeAnchor xmlns:cdr="http://schemas.openxmlformats.org/drawingml/2006/chartDrawing">
    <cdr:from>
      <cdr:x>0.70325</cdr:x>
      <cdr:y>0.9202</cdr:y>
    </cdr:from>
    <cdr:ext cx="1530098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80AD6CA-8D7D-A03D-9C1A-016A9AA139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6101" y="4850559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76200</xdr:rowOff>
    </xdr:from>
    <xdr:to>
      <xdr:col>6</xdr:col>
      <xdr:colOff>285750</xdr:colOff>
      <xdr:row>35</xdr:row>
      <xdr:rowOff>153084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568217-9714-416F-A8D2-61ACFB25B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0.86294</cdr:y>
    </cdr:from>
    <cdr:ext cx="3613500" cy="72070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4F46583C-D569-3C7D-7AA6-A37AC4193D58}"/>
            </a:ext>
          </a:extLst>
        </cdr:cNvPr>
        <cdr:cNvSpPr txBox="1"/>
      </cdr:nvSpPr>
      <cdr:spPr>
        <a:xfrm xmlns:a="http://schemas.openxmlformats.org/drawingml/2006/main">
          <a:off x="0" y="4537775"/>
          <a:ext cx="3613500" cy="720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000">
              <a:latin typeface="Arial" panose="020B0604020202020204" pitchFamily="34" charset="0"/>
            </a:rPr>
            <a:t>Note: Estimated.  2020 data instead of 2022 data for Ireland and Latvia; 2021 data instead of 2022 for Greece and Malta. 
Heavy goods vehicles category includes road tractors.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codes: tran_sf_roadve)</a:t>
          </a:r>
        </a:p>
      </cdr:txBody>
    </cdr:sp>
  </cdr:absSizeAnchor>
  <cdr:absSizeAnchor xmlns:cdr="http://schemas.openxmlformats.org/drawingml/2006/chartDrawing">
    <cdr:from>
      <cdr:x>0.70252</cdr:x>
      <cdr:y>0.92001</cdr:y>
    </cdr:from>
    <cdr:ext cx="1530099" cy="420624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2C0B76F3-A368-2847-3D01-ABF33D20F8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83786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2</xdr:row>
      <xdr:rowOff>66675</xdr:rowOff>
    </xdr:from>
    <xdr:to>
      <xdr:col>13</xdr:col>
      <xdr:colOff>219074</xdr:colOff>
      <xdr:row>51</xdr:row>
      <xdr:rowOff>109027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D8F325-832B-417B-8F2D-CE79D05C0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0.89692</cdr:y>
    </cdr:from>
    <cdr:ext cx="7995000" cy="83894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89162D1-4DA1-A2BC-6143-60A4E9EC8133}"/>
            </a:ext>
          </a:extLst>
        </cdr:cNvPr>
        <cdr:cNvSpPr txBox="1"/>
      </cdr:nvSpPr>
      <cdr:spPr>
        <a:xfrm xmlns:a="http://schemas.openxmlformats.org/drawingml/2006/main">
          <a:off x="0" y="7299654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(2) 2021 data instead of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(3) 2020 data instead of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tran_sf_roadro)</a:t>
          </a:r>
        </a:p>
      </cdr:txBody>
    </cdr:sp>
  </cdr:absSizeAnchor>
  <cdr:absSizeAnchor xmlns:cdr="http://schemas.openxmlformats.org/drawingml/2006/chartDrawing">
    <cdr:from>
      <cdr:x>0.83936</cdr:x>
      <cdr:y>0.94832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A4D3AE9-375E-087D-0F96-C698E86705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7179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12</xdr:col>
      <xdr:colOff>161925</xdr:colOff>
      <xdr:row>36</xdr:row>
      <xdr:rowOff>149729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A6F4CD-81D9-96E2-E45C-24CC55E1B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0.88335</cdr:y>
    </cdr:from>
    <cdr:ext cx="7995000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7AC4CA2-74F1-A527-2318-01F8805971E4}"/>
            </a:ext>
          </a:extLst>
        </cdr:cNvPr>
        <cdr:cNvSpPr txBox="1"/>
      </cdr:nvSpPr>
      <cdr:spPr>
        <a:xfrm xmlns:a="http://schemas.openxmlformats.org/drawingml/2006/main">
          <a:off x="0" y="5012318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Estimated.  2020 data instead of 2022 data for Ireland and Latvia; 2021 data instead of 2022 for Greece, Malta and Sweden.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tran_sf_roadus)</a:t>
          </a:r>
        </a:p>
      </cdr:txBody>
    </cdr:sp>
  </cdr:absSizeAnchor>
  <cdr:absSizeAnchor xmlns:cdr="http://schemas.openxmlformats.org/drawingml/2006/chartDrawing">
    <cdr:from>
      <cdr:x>0.83936</cdr:x>
      <cdr:y>0.92587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EC6A2F5-260F-9653-F5E6-4A30A99357C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5360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95250</xdr:rowOff>
    </xdr:from>
    <xdr:to>
      <xdr:col>11</xdr:col>
      <xdr:colOff>0</xdr:colOff>
      <xdr:row>44</xdr:row>
      <xdr:rowOff>161097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37DF1D-6BD8-4C14-85C3-85B5D8F9F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0.88255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0C5FB4B-0671-683C-119C-C43B7A318BDA}"/>
            </a:ext>
          </a:extLst>
        </cdr:cNvPr>
        <cdr:cNvSpPr txBox="1"/>
      </cdr:nvSpPr>
      <cdr:spPr>
        <a:xfrm xmlns:a="http://schemas.openxmlformats.org/drawingml/2006/main">
          <a:off x="0" y="6303974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(2) 2021 data instead of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(3) 2020 data instead of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tran_sf_roadus)</a:t>
          </a:r>
        </a:p>
      </cdr:txBody>
    </cdr:sp>
  </cdr:absSizeAnchor>
  <cdr:absSizeAnchor xmlns:cdr="http://schemas.openxmlformats.org/drawingml/2006/chartDrawing">
    <cdr:from>
      <cdr:x>0.83936</cdr:x>
      <cdr:y>0.94111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0D68431-6786-48F4-283A-4CFC5E2C35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7222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47626</xdr:rowOff>
    </xdr:from>
    <xdr:to>
      <xdr:col>12</xdr:col>
      <xdr:colOff>257175</xdr:colOff>
      <xdr:row>38</xdr:row>
      <xdr:rowOff>6416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5E9521-9641-4723-8AD9-F196D14CC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0.9165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362B4B2-1C51-FDAE-3244-5B082BDA4AFF}"/>
            </a:ext>
          </a:extLst>
        </cdr:cNvPr>
        <cdr:cNvSpPr txBox="1"/>
      </cdr:nvSpPr>
      <cdr:spPr>
        <a:xfrm xmlns:a="http://schemas.openxmlformats.org/drawingml/2006/main">
          <a:off x="0" y="532226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regions are ranked based on number of accidents in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tran_sf_roadnu)</a:t>
          </a:r>
        </a:p>
      </cdr:txBody>
    </cdr:sp>
  </cdr:absSizeAnchor>
  <cdr:absSizeAnchor xmlns:cdr="http://schemas.openxmlformats.org/drawingml/2006/chartDrawing">
    <cdr:from>
      <cdr:x>0.83936</cdr:x>
      <cdr:y>0.92757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B281F31-62CB-BF84-5085-6FB23B6E3C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8651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42FF-9592-46EB-BD18-31AAB7858364}">
  <dimension ref="A1:Q47"/>
  <sheetViews>
    <sheetView tabSelected="1" zoomScaleNormal="100" workbookViewId="0">
      <selection activeCell="V21" sqref="V21"/>
    </sheetView>
  </sheetViews>
  <sheetFormatPr defaultColWidth="8.7109375" defaultRowHeight="12.75" x14ac:dyDescent="0.2"/>
  <cols>
    <col min="1" max="12" width="8.7109375" style="1"/>
    <col min="13" max="13" width="10.85546875" style="1" customWidth="1"/>
    <col min="14" max="16384" width="8.7109375" style="1"/>
  </cols>
  <sheetData>
    <row r="1" spans="1:13" x14ac:dyDescent="0.2">
      <c r="A1" s="127" t="s">
        <v>505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5" spans="1:17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7" x14ac:dyDescent="0.2">
      <c r="A36" s="130" t="s">
        <v>529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9" spans="1:17" x14ac:dyDescent="0.2">
      <c r="A39" s="41" t="s">
        <v>541</v>
      </c>
    </row>
    <row r="42" spans="1:17" x14ac:dyDescent="0.2">
      <c r="Q42" s="12"/>
    </row>
    <row r="44" spans="1:17" x14ac:dyDescent="0.2">
      <c r="A44" s="8"/>
      <c r="B44" s="8"/>
      <c r="C44" s="8" t="s">
        <v>340</v>
      </c>
      <c r="D44" s="8" t="s">
        <v>341</v>
      </c>
      <c r="E44" s="8" t="s">
        <v>342</v>
      </c>
      <c r="F44" s="8" t="s">
        <v>343</v>
      </c>
      <c r="G44" s="8" t="s">
        <v>344</v>
      </c>
      <c r="H44" s="8" t="s">
        <v>345</v>
      </c>
      <c r="I44" s="8" t="s">
        <v>2</v>
      </c>
      <c r="J44" s="8">
        <v>2019</v>
      </c>
      <c r="K44" s="8">
        <v>2020</v>
      </c>
      <c r="L44" s="8">
        <v>2021</v>
      </c>
      <c r="M44" s="8">
        <v>2022</v>
      </c>
    </row>
    <row r="45" spans="1:17" x14ac:dyDescent="0.2">
      <c r="A45" s="9"/>
      <c r="B45" s="9" t="s">
        <v>397</v>
      </c>
      <c r="C45" s="10">
        <v>26487</v>
      </c>
      <c r="D45" s="10">
        <v>24213</v>
      </c>
      <c r="E45" s="10">
        <v>24128</v>
      </c>
      <c r="F45" s="10">
        <v>24358</v>
      </c>
      <c r="G45" s="10">
        <v>23808</v>
      </c>
      <c r="H45" s="10">
        <v>23392</v>
      </c>
      <c r="I45" s="10">
        <v>23328</v>
      </c>
      <c r="J45" s="10">
        <v>22756</v>
      </c>
      <c r="K45" s="10">
        <v>18833</v>
      </c>
      <c r="L45" s="10">
        <v>19917</v>
      </c>
      <c r="M45" s="10">
        <v>20653</v>
      </c>
    </row>
    <row r="46" spans="1:17" x14ac:dyDescent="0.2">
      <c r="D46" s="11"/>
      <c r="E46" s="11">
        <f t="shared" ref="E46:L46" si="0">E45/D45-1</f>
        <v>-3.510510882583695E-3</v>
      </c>
      <c r="F46" s="11">
        <f t="shared" si="0"/>
        <v>9.5324933687002122E-3</v>
      </c>
      <c r="G46" s="11">
        <f t="shared" si="0"/>
        <v>-2.2579850562443604E-2</v>
      </c>
      <c r="H46" s="11">
        <f t="shared" si="0"/>
        <v>-1.7473118279569877E-2</v>
      </c>
      <c r="I46" s="11">
        <f t="shared" si="0"/>
        <v>-2.7359781121750748E-3</v>
      </c>
      <c r="J46" s="11">
        <f t="shared" si="0"/>
        <v>-2.451989026063095E-2</v>
      </c>
      <c r="K46" s="11">
        <f t="shared" si="0"/>
        <v>-0.1723940938653542</v>
      </c>
      <c r="L46" s="11">
        <f t="shared" si="0"/>
        <v>5.7558540859130147E-2</v>
      </c>
      <c r="M46" s="11">
        <f>M45/L45-1</f>
        <v>3.6953356429181072E-2</v>
      </c>
    </row>
    <row r="47" spans="1:17" x14ac:dyDescent="0.2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>
        <f>M45/C45-1</f>
        <v>-0.22025899497866874</v>
      </c>
    </row>
  </sheetData>
  <mergeCells count="4">
    <mergeCell ref="A1:M1"/>
    <mergeCell ref="A2:M2"/>
    <mergeCell ref="A35:M35"/>
    <mergeCell ref="A36:M3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A235-0EBE-4B64-ABB3-69FE64E21C17}">
  <dimension ref="A1:V83"/>
  <sheetViews>
    <sheetView zoomScaleNormal="100" workbookViewId="0">
      <selection activeCell="A37" sqref="A37:M37"/>
    </sheetView>
  </sheetViews>
  <sheetFormatPr defaultColWidth="8.7109375" defaultRowHeight="12.75" x14ac:dyDescent="0.2"/>
  <cols>
    <col min="1" max="21" width="8.7109375" style="1"/>
    <col min="22" max="22" width="18.28515625" style="1" customWidth="1"/>
    <col min="23" max="16384" width="8.7109375" style="1"/>
  </cols>
  <sheetData>
    <row r="1" spans="1:13" x14ac:dyDescent="0.2">
      <c r="A1" s="127" t="s">
        <v>479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x14ac:dyDescent="0.2">
      <c r="A2" s="128" t="s">
        <v>387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7" spans="1:22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pans="1:22" x14ac:dyDescent="0.2">
      <c r="A38" s="130" t="s">
        <v>529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43" spans="1:22" x14ac:dyDescent="0.2">
      <c r="V43" s="13"/>
    </row>
    <row r="44" spans="1:22" x14ac:dyDescent="0.2">
      <c r="H44" s="11"/>
      <c r="J44" s="11"/>
      <c r="M44" s="11"/>
    </row>
    <row r="45" spans="1:22" ht="14.25" customHeight="1" x14ac:dyDescent="0.2">
      <c r="H45" s="11"/>
      <c r="J45" s="11"/>
      <c r="M45" s="11"/>
    </row>
    <row r="46" spans="1:22" x14ac:dyDescent="0.2">
      <c r="H46" s="11"/>
      <c r="J46" s="11"/>
      <c r="M46" s="11"/>
    </row>
    <row r="47" spans="1:22" x14ac:dyDescent="0.2">
      <c r="H47" s="11"/>
      <c r="M47" s="11"/>
    </row>
    <row r="48" spans="1:22" x14ac:dyDescent="0.2">
      <c r="H48" s="11"/>
      <c r="M48" s="11"/>
    </row>
    <row r="49" spans="2:13" x14ac:dyDescent="0.2">
      <c r="B49" s="14"/>
      <c r="C49" s="1">
        <v>2022</v>
      </c>
    </row>
    <row r="50" spans="2:13" x14ac:dyDescent="0.2">
      <c r="B50" s="15" t="s">
        <v>407</v>
      </c>
      <c r="C50" s="1">
        <v>46</v>
      </c>
    </row>
    <row r="51" spans="2:13" x14ac:dyDescent="0.2">
      <c r="B51" s="16"/>
      <c r="I51" s="11"/>
    </row>
    <row r="52" spans="2:13" x14ac:dyDescent="0.2">
      <c r="B52" s="17" t="s">
        <v>371</v>
      </c>
      <c r="C52" s="18">
        <v>86</v>
      </c>
      <c r="D52" s="11"/>
      <c r="E52" s="11"/>
      <c r="F52" s="11"/>
      <c r="G52" s="11"/>
      <c r="H52" s="11"/>
      <c r="K52" s="11"/>
      <c r="L52" s="11"/>
    </row>
    <row r="53" spans="2:13" x14ac:dyDescent="0.2">
      <c r="B53" s="9" t="s">
        <v>353</v>
      </c>
      <c r="C53" s="18">
        <v>78</v>
      </c>
      <c r="M53" s="11"/>
    </row>
    <row r="54" spans="2:13" x14ac:dyDescent="0.2">
      <c r="B54" s="19" t="s">
        <v>361</v>
      </c>
      <c r="C54" s="18">
        <v>71</v>
      </c>
      <c r="M54" s="20"/>
    </row>
    <row r="55" spans="2:13" x14ac:dyDescent="0.2">
      <c r="B55" s="21" t="s">
        <v>358</v>
      </c>
      <c r="C55" s="18">
        <v>63</v>
      </c>
    </row>
    <row r="56" spans="2:13" x14ac:dyDescent="0.2">
      <c r="B56" s="22" t="s">
        <v>370</v>
      </c>
      <c r="C56" s="18">
        <v>60</v>
      </c>
    </row>
    <row r="57" spans="2:13" x14ac:dyDescent="0.2">
      <c r="B57" s="21" t="s">
        <v>364</v>
      </c>
      <c r="C57" s="18">
        <v>60</v>
      </c>
    </row>
    <row r="58" spans="2:13" x14ac:dyDescent="0.2">
      <c r="B58" s="22" t="s">
        <v>266</v>
      </c>
      <c r="C58" s="18">
        <v>56</v>
      </c>
      <c r="I58" s="21"/>
    </row>
    <row r="59" spans="2:13" x14ac:dyDescent="0.2">
      <c r="B59" s="22" t="s">
        <v>366</v>
      </c>
      <c r="C59" s="18">
        <v>55</v>
      </c>
      <c r="I59" s="21"/>
    </row>
    <row r="60" spans="2:13" x14ac:dyDescent="0.2">
      <c r="B60" s="22" t="s">
        <v>362</v>
      </c>
      <c r="C60" s="18">
        <v>54</v>
      </c>
      <c r="I60" s="22"/>
    </row>
    <row r="61" spans="2:13" x14ac:dyDescent="0.2">
      <c r="B61" s="22" t="s">
        <v>354</v>
      </c>
      <c r="C61" s="18">
        <v>50</v>
      </c>
      <c r="I61" s="23"/>
    </row>
    <row r="62" spans="2:13" x14ac:dyDescent="0.2">
      <c r="B62" s="21" t="s">
        <v>369</v>
      </c>
      <c r="C62" s="18">
        <v>50</v>
      </c>
      <c r="I62" s="22"/>
    </row>
    <row r="63" spans="2:13" x14ac:dyDescent="0.2">
      <c r="B63" s="21" t="s">
        <v>338</v>
      </c>
      <c r="C63" s="18">
        <v>50</v>
      </c>
      <c r="I63" s="21"/>
    </row>
    <row r="64" spans="2:13" x14ac:dyDescent="0.2">
      <c r="B64" s="21" t="s">
        <v>373</v>
      </c>
      <c r="C64" s="1">
        <v>49</v>
      </c>
      <c r="I64" s="21"/>
    </row>
    <row r="65" spans="2:9" x14ac:dyDescent="0.2">
      <c r="B65" s="21" t="s">
        <v>360</v>
      </c>
      <c r="C65" s="1">
        <v>48</v>
      </c>
      <c r="I65" s="22"/>
    </row>
    <row r="66" spans="2:9" x14ac:dyDescent="0.2">
      <c r="B66" s="22" t="s">
        <v>352</v>
      </c>
      <c r="C66" s="1">
        <v>46</v>
      </c>
      <c r="I66" s="22"/>
    </row>
    <row r="67" spans="2:9" x14ac:dyDescent="0.2">
      <c r="B67" s="21" t="s">
        <v>365</v>
      </c>
      <c r="C67" s="1">
        <v>43</v>
      </c>
      <c r="I67" s="21"/>
    </row>
    <row r="68" spans="2:9" x14ac:dyDescent="0.2">
      <c r="B68" s="21" t="s">
        <v>368</v>
      </c>
      <c r="C68" s="1">
        <v>41</v>
      </c>
      <c r="I68" s="22"/>
    </row>
    <row r="69" spans="2:9" x14ac:dyDescent="0.2">
      <c r="B69" s="22" t="s">
        <v>363</v>
      </c>
      <c r="C69" s="1">
        <v>41</v>
      </c>
      <c r="I69" s="21"/>
    </row>
    <row r="70" spans="2:9" x14ac:dyDescent="0.2">
      <c r="B70" s="22" t="s">
        <v>372</v>
      </c>
      <c r="C70" s="1">
        <v>40</v>
      </c>
      <c r="I70" s="21"/>
    </row>
    <row r="71" spans="2:9" x14ac:dyDescent="0.2">
      <c r="B71" s="22" t="s">
        <v>356</v>
      </c>
      <c r="C71" s="1">
        <v>37</v>
      </c>
      <c r="I71" s="22"/>
    </row>
    <row r="72" spans="2:9" x14ac:dyDescent="0.2">
      <c r="B72" s="21" t="s">
        <v>359</v>
      </c>
      <c r="C72" s="1">
        <v>37</v>
      </c>
      <c r="I72" s="22"/>
    </row>
    <row r="73" spans="2:9" x14ac:dyDescent="0.2">
      <c r="B73" s="21" t="s">
        <v>367</v>
      </c>
      <c r="C73" s="1">
        <v>37</v>
      </c>
      <c r="I73" s="21"/>
    </row>
    <row r="74" spans="2:9" x14ac:dyDescent="0.2">
      <c r="B74" s="22" t="s">
        <v>374</v>
      </c>
      <c r="C74" s="1">
        <v>35</v>
      </c>
      <c r="I74" s="21"/>
    </row>
    <row r="75" spans="2:9" x14ac:dyDescent="0.2">
      <c r="B75" s="21" t="s">
        <v>379</v>
      </c>
      <c r="C75" s="1">
        <v>33</v>
      </c>
      <c r="I75" s="21"/>
    </row>
    <row r="76" spans="2:9" x14ac:dyDescent="0.2">
      <c r="B76" s="21" t="s">
        <v>357</v>
      </c>
      <c r="C76" s="1">
        <v>31</v>
      </c>
      <c r="I76" s="22"/>
    </row>
    <row r="77" spans="2:9" x14ac:dyDescent="0.2">
      <c r="B77" s="22" t="s">
        <v>355</v>
      </c>
      <c r="C77" s="1">
        <v>26</v>
      </c>
    </row>
    <row r="78" spans="2:9" x14ac:dyDescent="0.2">
      <c r="B78" s="23" t="s">
        <v>375</v>
      </c>
      <c r="C78" s="1">
        <v>22</v>
      </c>
    </row>
    <row r="79" spans="2:9" x14ac:dyDescent="0.2">
      <c r="B79" s="17"/>
    </row>
    <row r="80" spans="2:9" x14ac:dyDescent="0.2">
      <c r="B80" s="22" t="s">
        <v>339</v>
      </c>
      <c r="C80" s="1">
        <v>51</v>
      </c>
      <c r="I80" s="22"/>
    </row>
    <row r="81" spans="2:9" x14ac:dyDescent="0.2">
      <c r="B81" s="24" t="s">
        <v>378</v>
      </c>
      <c r="C81" s="1">
        <v>28</v>
      </c>
      <c r="I81" s="19"/>
    </row>
    <row r="82" spans="2:9" x14ac:dyDescent="0.2">
      <c r="B82" s="19" t="s">
        <v>376</v>
      </c>
      <c r="C82" s="1">
        <v>24</v>
      </c>
    </row>
    <row r="83" spans="2:9" x14ac:dyDescent="0.2">
      <c r="B83" s="1" t="s">
        <v>377</v>
      </c>
      <c r="C83" s="1">
        <v>21</v>
      </c>
    </row>
  </sheetData>
  <sortState xmlns:xlrd2="http://schemas.microsoft.com/office/spreadsheetml/2017/richdata2" ref="I50:J76">
    <sortCondition descending="1" ref="J50:J76"/>
  </sortState>
  <mergeCells count="4">
    <mergeCell ref="A1:M1"/>
    <mergeCell ref="A2:M2"/>
    <mergeCell ref="A37:M37"/>
    <mergeCell ref="A38:M3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F9CA-8AC0-4F3A-9DA6-4FBD46861676}">
  <dimension ref="A1:M46"/>
  <sheetViews>
    <sheetView zoomScaleNormal="100" workbookViewId="0">
      <selection activeCell="P49" sqref="P49"/>
    </sheetView>
  </sheetViews>
  <sheetFormatPr defaultColWidth="8.7109375" defaultRowHeight="12.75" x14ac:dyDescent="0.2"/>
  <cols>
    <col min="1" max="1" width="40.28515625" style="1" bestFit="1" customWidth="1"/>
    <col min="2" max="2" width="10" style="1" bestFit="1" customWidth="1"/>
    <col min="3" max="16384" width="8.7109375" style="1"/>
  </cols>
  <sheetData>
    <row r="1" spans="1:6" x14ac:dyDescent="0.2">
      <c r="A1" s="127" t="s">
        <v>480</v>
      </c>
      <c r="B1" s="127"/>
      <c r="C1" s="127"/>
      <c r="D1" s="127"/>
      <c r="E1" s="127"/>
      <c r="F1" s="6"/>
    </row>
    <row r="2" spans="1:6" x14ac:dyDescent="0.2">
      <c r="A2" s="3" t="s">
        <v>0</v>
      </c>
      <c r="B2" s="3"/>
      <c r="C2" s="3"/>
      <c r="D2" s="3"/>
      <c r="E2" s="3"/>
      <c r="F2" s="4"/>
    </row>
    <row r="4" spans="1:6" x14ac:dyDescent="0.2">
      <c r="A4" s="25"/>
      <c r="B4" s="26">
        <v>2012</v>
      </c>
      <c r="C4" s="1">
        <v>2021</v>
      </c>
      <c r="D4" s="1">
        <v>2022</v>
      </c>
    </row>
    <row r="5" spans="1:6" x14ac:dyDescent="0.2">
      <c r="A5" s="27" t="s">
        <v>352</v>
      </c>
      <c r="B5" s="28">
        <v>827</v>
      </c>
      <c r="C5" s="1">
        <v>516</v>
      </c>
      <c r="D5" s="1">
        <v>540</v>
      </c>
      <c r="E5" s="36"/>
      <c r="F5" s="36"/>
    </row>
    <row r="6" spans="1:6" x14ac:dyDescent="0.2">
      <c r="A6" s="21" t="s">
        <v>353</v>
      </c>
      <c r="B6" s="29">
        <v>601</v>
      </c>
      <c r="C6" s="1">
        <v>561</v>
      </c>
      <c r="D6" s="1">
        <v>531</v>
      </c>
      <c r="E6" s="36"/>
      <c r="F6" s="36"/>
    </row>
    <row r="7" spans="1:6" x14ac:dyDescent="0.2">
      <c r="A7" s="21" t="s">
        <v>354</v>
      </c>
      <c r="B7" s="29">
        <v>742</v>
      </c>
      <c r="C7" s="1">
        <v>532</v>
      </c>
      <c r="D7" s="1">
        <v>527</v>
      </c>
      <c r="E7" s="36"/>
      <c r="F7" s="36"/>
    </row>
    <row r="8" spans="1:6" x14ac:dyDescent="0.2">
      <c r="A8" s="21" t="s">
        <v>355</v>
      </c>
      <c r="B8" s="29">
        <v>167</v>
      </c>
      <c r="C8" s="1">
        <v>130</v>
      </c>
      <c r="D8" s="1">
        <v>154</v>
      </c>
      <c r="E8" s="36"/>
      <c r="F8" s="36"/>
    </row>
    <row r="9" spans="1:6" x14ac:dyDescent="0.2">
      <c r="A9" s="21" t="s">
        <v>379</v>
      </c>
      <c r="B9" s="29">
        <v>3600</v>
      </c>
      <c r="C9" s="1">
        <v>2562</v>
      </c>
      <c r="D9" s="1">
        <v>2788</v>
      </c>
      <c r="E9" s="36"/>
      <c r="F9" s="36"/>
    </row>
    <row r="10" spans="1:6" x14ac:dyDescent="0.2">
      <c r="A10" s="21" t="s">
        <v>356</v>
      </c>
      <c r="B10" s="29">
        <v>87</v>
      </c>
      <c r="C10" s="1">
        <v>55</v>
      </c>
      <c r="D10" s="1">
        <v>49</v>
      </c>
      <c r="E10" s="36"/>
      <c r="F10" s="36"/>
    </row>
    <row r="11" spans="1:6" x14ac:dyDescent="0.2">
      <c r="A11" s="21" t="s">
        <v>357</v>
      </c>
      <c r="B11" s="29">
        <v>163</v>
      </c>
      <c r="C11" s="1">
        <v>137</v>
      </c>
      <c r="D11" s="1">
        <v>155</v>
      </c>
      <c r="E11" s="36"/>
      <c r="F11" s="36"/>
    </row>
    <row r="12" spans="1:6" x14ac:dyDescent="0.2">
      <c r="A12" s="21" t="s">
        <v>358</v>
      </c>
      <c r="B12" s="29">
        <v>988</v>
      </c>
      <c r="C12" s="1">
        <v>624</v>
      </c>
      <c r="D12" s="1">
        <v>654</v>
      </c>
      <c r="E12" s="36"/>
      <c r="F12" s="36"/>
    </row>
    <row r="13" spans="1:6" x14ac:dyDescent="0.2">
      <c r="A13" s="21" t="s">
        <v>359</v>
      </c>
      <c r="B13" s="29">
        <v>1889</v>
      </c>
      <c r="C13" s="1">
        <v>1533</v>
      </c>
      <c r="D13" s="1">
        <v>1746</v>
      </c>
      <c r="E13" s="36"/>
      <c r="F13" s="36"/>
    </row>
    <row r="14" spans="1:6" x14ac:dyDescent="0.2">
      <c r="A14" s="21" t="s">
        <v>360</v>
      </c>
      <c r="B14" s="29">
        <v>3653</v>
      </c>
      <c r="C14" s="1">
        <v>2931</v>
      </c>
      <c r="D14" s="1">
        <v>3260</v>
      </c>
      <c r="E14" s="36"/>
      <c r="F14" s="36"/>
    </row>
    <row r="15" spans="1:6" x14ac:dyDescent="0.2">
      <c r="A15" s="21" t="s">
        <v>361</v>
      </c>
      <c r="B15" s="29">
        <v>393</v>
      </c>
      <c r="C15" s="1">
        <v>292</v>
      </c>
      <c r="D15" s="1">
        <v>275</v>
      </c>
      <c r="E15" s="36"/>
      <c r="F15" s="36"/>
    </row>
    <row r="16" spans="1:6" x14ac:dyDescent="0.2">
      <c r="A16" s="21" t="s">
        <v>362</v>
      </c>
      <c r="B16" s="29">
        <v>3753</v>
      </c>
      <c r="C16" s="1">
        <v>2875</v>
      </c>
      <c r="D16" s="1">
        <v>3159</v>
      </c>
      <c r="E16" s="36"/>
      <c r="F16" s="36"/>
    </row>
    <row r="17" spans="1:6" x14ac:dyDescent="0.2">
      <c r="A17" s="21" t="s">
        <v>363</v>
      </c>
      <c r="B17" s="29">
        <v>51</v>
      </c>
      <c r="C17" s="1">
        <v>45</v>
      </c>
      <c r="D17" s="1">
        <v>37</v>
      </c>
      <c r="E17" s="36"/>
      <c r="F17" s="36"/>
    </row>
    <row r="18" spans="1:6" x14ac:dyDescent="0.2">
      <c r="A18" s="22" t="s">
        <v>364</v>
      </c>
      <c r="B18" s="29">
        <v>177</v>
      </c>
      <c r="C18" s="1">
        <v>147</v>
      </c>
      <c r="D18" s="1">
        <v>113</v>
      </c>
      <c r="E18" s="36"/>
      <c r="F18" s="36"/>
    </row>
    <row r="19" spans="1:6" x14ac:dyDescent="0.2">
      <c r="A19" s="22" t="s">
        <v>365</v>
      </c>
      <c r="B19" s="29">
        <v>302</v>
      </c>
      <c r="C19" s="1">
        <v>148</v>
      </c>
      <c r="D19" s="1">
        <v>120</v>
      </c>
      <c r="E19" s="36"/>
      <c r="F19" s="36"/>
    </row>
    <row r="20" spans="1:6" x14ac:dyDescent="0.2">
      <c r="A20" s="22" t="s">
        <v>266</v>
      </c>
      <c r="B20" s="29">
        <v>34</v>
      </c>
      <c r="C20" s="1">
        <v>24</v>
      </c>
      <c r="D20" s="1">
        <v>36</v>
      </c>
      <c r="E20" s="36"/>
      <c r="F20" s="36"/>
    </row>
    <row r="21" spans="1:6" x14ac:dyDescent="0.2">
      <c r="A21" s="22" t="s">
        <v>366</v>
      </c>
      <c r="B21" s="29">
        <v>605</v>
      </c>
      <c r="C21" s="1">
        <v>544</v>
      </c>
      <c r="D21" s="1">
        <v>537</v>
      </c>
      <c r="E21" s="36"/>
      <c r="F21" s="36"/>
    </row>
    <row r="22" spans="1:6" x14ac:dyDescent="0.2">
      <c r="A22" s="30" t="s">
        <v>478</v>
      </c>
      <c r="B22" s="29">
        <v>9</v>
      </c>
      <c r="C22" s="1">
        <v>9</v>
      </c>
      <c r="D22" s="1">
        <v>26</v>
      </c>
      <c r="E22" s="36"/>
      <c r="F22" s="36"/>
    </row>
    <row r="23" spans="1:6" x14ac:dyDescent="0.2">
      <c r="A23" s="22" t="s">
        <v>367</v>
      </c>
      <c r="B23" s="29">
        <v>562</v>
      </c>
      <c r="C23" s="1">
        <v>509</v>
      </c>
      <c r="D23" s="1">
        <v>655</v>
      </c>
      <c r="E23" s="36"/>
      <c r="F23" s="36"/>
    </row>
    <row r="24" spans="1:6" x14ac:dyDescent="0.2">
      <c r="A24" s="22" t="s">
        <v>368</v>
      </c>
      <c r="B24" s="29">
        <v>531</v>
      </c>
      <c r="C24" s="1">
        <v>362</v>
      </c>
      <c r="D24" s="1">
        <v>370</v>
      </c>
      <c r="E24" s="36"/>
      <c r="F24" s="36"/>
    </row>
    <row r="25" spans="1:6" x14ac:dyDescent="0.2">
      <c r="A25" s="22" t="s">
        <v>369</v>
      </c>
      <c r="B25" s="29">
        <v>3571</v>
      </c>
      <c r="C25" s="1">
        <v>2245</v>
      </c>
      <c r="D25" s="1">
        <v>1896</v>
      </c>
      <c r="E25" s="36"/>
      <c r="F25" s="36"/>
    </row>
    <row r="26" spans="1:6" x14ac:dyDescent="0.2">
      <c r="A26" s="22" t="s">
        <v>370</v>
      </c>
      <c r="B26" s="29">
        <v>718</v>
      </c>
      <c r="C26" s="1">
        <v>561</v>
      </c>
      <c r="D26" s="1">
        <v>618</v>
      </c>
      <c r="E26" s="36"/>
      <c r="F26" s="36"/>
    </row>
    <row r="27" spans="1:6" x14ac:dyDescent="0.2">
      <c r="A27" s="22" t="s">
        <v>371</v>
      </c>
      <c r="B27" s="29">
        <v>2042</v>
      </c>
      <c r="C27" s="1">
        <v>1779</v>
      </c>
      <c r="D27" s="1">
        <v>1633</v>
      </c>
      <c r="E27" s="36"/>
      <c r="F27" s="36"/>
    </row>
    <row r="28" spans="1:6" x14ac:dyDescent="0.2">
      <c r="A28" s="22" t="s">
        <v>372</v>
      </c>
      <c r="B28" s="29">
        <v>130</v>
      </c>
      <c r="C28" s="1">
        <v>114</v>
      </c>
      <c r="D28" s="1">
        <v>85</v>
      </c>
      <c r="E28" s="36"/>
      <c r="F28" s="36"/>
    </row>
    <row r="29" spans="1:6" x14ac:dyDescent="0.2">
      <c r="A29" s="22" t="s">
        <v>373</v>
      </c>
      <c r="B29" s="29">
        <v>352</v>
      </c>
      <c r="C29" s="1">
        <v>247</v>
      </c>
      <c r="D29" s="1">
        <v>266</v>
      </c>
      <c r="E29" s="36"/>
      <c r="F29" s="36"/>
    </row>
    <row r="30" spans="1:6" x14ac:dyDescent="0.2">
      <c r="A30" s="23" t="s">
        <v>374</v>
      </c>
      <c r="B30" s="31">
        <v>255</v>
      </c>
      <c r="C30" s="1">
        <v>225</v>
      </c>
      <c r="D30" s="1">
        <v>196</v>
      </c>
      <c r="E30" s="36"/>
      <c r="F30" s="36"/>
    </row>
    <row r="31" spans="1:6" x14ac:dyDescent="0.2">
      <c r="A31" s="32" t="s">
        <v>375</v>
      </c>
      <c r="B31" s="33">
        <v>285</v>
      </c>
      <c r="C31" s="1">
        <v>210</v>
      </c>
      <c r="D31" s="1">
        <v>227</v>
      </c>
      <c r="E31" s="36"/>
      <c r="F31" s="36"/>
    </row>
    <row r="32" spans="1:6" x14ac:dyDescent="0.2">
      <c r="A32" s="17"/>
      <c r="B32" s="34"/>
    </row>
    <row r="33" spans="1:13" x14ac:dyDescent="0.2">
      <c r="A33" s="35" t="s">
        <v>476</v>
      </c>
      <c r="B33" s="28">
        <v>9</v>
      </c>
      <c r="C33" s="1">
        <v>9</v>
      </c>
      <c r="D33" s="1">
        <v>9</v>
      </c>
    </row>
    <row r="34" spans="1:13" x14ac:dyDescent="0.2">
      <c r="A34" s="30" t="s">
        <v>477</v>
      </c>
      <c r="B34" s="31">
        <v>1</v>
      </c>
      <c r="C34" s="1">
        <v>0</v>
      </c>
      <c r="D34" s="1">
        <v>2</v>
      </c>
    </row>
    <row r="35" spans="1:13" x14ac:dyDescent="0.2">
      <c r="A35" s="22" t="s">
        <v>377</v>
      </c>
      <c r="B35" s="29">
        <v>145</v>
      </c>
      <c r="C35" s="1">
        <v>80</v>
      </c>
      <c r="D35" s="1">
        <v>116</v>
      </c>
    </row>
    <row r="36" spans="1:13" x14ac:dyDescent="0.2">
      <c r="A36" s="24" t="s">
        <v>378</v>
      </c>
      <c r="B36" s="33">
        <v>339</v>
      </c>
      <c r="C36" s="1">
        <v>200</v>
      </c>
      <c r="D36" s="1">
        <v>241</v>
      </c>
    </row>
    <row r="41" spans="1:13" x14ac:dyDescent="0.2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3" spans="1:13" ht="18" customHeight="1" x14ac:dyDescent="0.2">
      <c r="A43" s="4" t="s">
        <v>481</v>
      </c>
    </row>
    <row r="44" spans="1:13" x14ac:dyDescent="0.2">
      <c r="A44" s="4" t="s">
        <v>482</v>
      </c>
    </row>
    <row r="45" spans="1:13" x14ac:dyDescent="0.2">
      <c r="A45" s="4" t="s">
        <v>483</v>
      </c>
    </row>
    <row r="46" spans="1:13" x14ac:dyDescent="0.2">
      <c r="A46" s="7" t="s">
        <v>529</v>
      </c>
      <c r="B46" s="7"/>
    </row>
  </sheetData>
  <sortState xmlns:xlrd2="http://schemas.microsoft.com/office/spreadsheetml/2017/richdata2" ref="A51:F77">
    <sortCondition descending="1" ref="F51:F77"/>
  </sortState>
  <mergeCells count="1">
    <mergeCell ref="A1:E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EA61-7CBE-4FA4-B049-5500C669E491}">
  <dimension ref="A1:M36"/>
  <sheetViews>
    <sheetView zoomScaleNormal="100" workbookViewId="0">
      <selection activeCell="Z21" sqref="Z21"/>
    </sheetView>
  </sheetViews>
  <sheetFormatPr defaultColWidth="8.7109375" defaultRowHeight="12.75" x14ac:dyDescent="0.2"/>
  <cols>
    <col min="1" max="16384" width="8.7109375" style="1"/>
  </cols>
  <sheetData>
    <row r="1" spans="1:13" x14ac:dyDescent="0.2">
      <c r="A1" s="127" t="s">
        <v>484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4" spans="1:13" x14ac:dyDescent="0.2">
      <c r="B4" s="42"/>
    </row>
    <row r="8" spans="1:13" x14ac:dyDescent="0.2">
      <c r="A8" s="37" t="s">
        <v>1</v>
      </c>
      <c r="B8" s="38" t="s">
        <v>348</v>
      </c>
      <c r="C8" s="38" t="s">
        <v>349</v>
      </c>
      <c r="D8" s="38" t="s">
        <v>350</v>
      </c>
      <c r="E8" s="38" t="s">
        <v>348</v>
      </c>
      <c r="F8" s="38" t="s">
        <v>349</v>
      </c>
      <c r="G8" s="38" t="s">
        <v>350</v>
      </c>
    </row>
    <row r="9" spans="1:13" x14ac:dyDescent="0.2">
      <c r="A9" s="39">
        <v>2012</v>
      </c>
      <c r="B9" s="40">
        <v>19198</v>
      </c>
      <c r="C9" s="40">
        <v>5977</v>
      </c>
      <c r="D9" s="40">
        <v>1312</v>
      </c>
      <c r="E9" s="11">
        <f>B9/SUM(B9:D9)</f>
        <v>0.72480839657190321</v>
      </c>
      <c r="F9" s="11">
        <f>C9/SUM(B9:D9)</f>
        <v>0.22565786989844075</v>
      </c>
      <c r="G9" s="11">
        <f>D9/SUM(B9:D9)</f>
        <v>4.9533733529656059E-2</v>
      </c>
    </row>
    <row r="10" spans="1:13" x14ac:dyDescent="0.2">
      <c r="A10" s="39" t="s">
        <v>341</v>
      </c>
      <c r="B10" s="40">
        <v>17714</v>
      </c>
      <c r="C10" s="40">
        <v>5593</v>
      </c>
      <c r="D10" s="40">
        <v>906</v>
      </c>
      <c r="E10" s="11">
        <f t="shared" ref="E10:E19" si="0">B10/SUM(B10:D10)</f>
        <v>0.73159046793045057</v>
      </c>
      <c r="F10" s="11">
        <f t="shared" ref="F10:F19" si="1">C10/SUM(B10:D10)</f>
        <v>0.23099161607400984</v>
      </c>
      <c r="G10" s="11">
        <f t="shared" ref="G10:G19" si="2">D10/SUM(B10:D10)</f>
        <v>3.7417915995539584E-2</v>
      </c>
    </row>
    <row r="11" spans="1:13" x14ac:dyDescent="0.2">
      <c r="A11" s="39" t="s">
        <v>342</v>
      </c>
      <c r="B11" s="40">
        <v>17540</v>
      </c>
      <c r="C11" s="40">
        <v>5578</v>
      </c>
      <c r="D11" s="40">
        <v>1010</v>
      </c>
      <c r="E11" s="11">
        <f t="shared" si="0"/>
        <v>0.72695623342175064</v>
      </c>
      <c r="F11" s="11">
        <f t="shared" si="1"/>
        <v>0.23118368700265252</v>
      </c>
      <c r="G11" s="11">
        <f t="shared" si="2"/>
        <v>4.1860079575596815E-2</v>
      </c>
    </row>
    <row r="12" spans="1:13" x14ac:dyDescent="0.2">
      <c r="A12" s="39" t="s">
        <v>343</v>
      </c>
      <c r="B12" s="40">
        <v>17773</v>
      </c>
      <c r="C12" s="40">
        <v>5531</v>
      </c>
      <c r="D12" s="40">
        <v>1054</v>
      </c>
      <c r="E12" s="11">
        <f t="shared" si="0"/>
        <v>0.72965760735692586</v>
      </c>
      <c r="F12" s="11">
        <f t="shared" si="1"/>
        <v>0.22707118811068233</v>
      </c>
      <c r="G12" s="11">
        <f t="shared" si="2"/>
        <v>4.3271204532391819E-2</v>
      </c>
    </row>
    <row r="13" spans="1:13" x14ac:dyDescent="0.2">
      <c r="A13" s="39" t="s">
        <v>344</v>
      </c>
      <c r="B13" s="40">
        <v>18053</v>
      </c>
      <c r="C13" s="40">
        <v>5715</v>
      </c>
      <c r="D13" s="40">
        <v>40</v>
      </c>
      <c r="E13" s="11">
        <f t="shared" si="0"/>
        <v>0.7582745295698925</v>
      </c>
      <c r="F13" s="11">
        <f t="shared" si="1"/>
        <v>0.24004536290322581</v>
      </c>
      <c r="G13" s="11">
        <f t="shared" si="2"/>
        <v>1.6801075268817205E-3</v>
      </c>
    </row>
    <row r="14" spans="1:13" x14ac:dyDescent="0.2">
      <c r="A14" s="39" t="s">
        <v>345</v>
      </c>
      <c r="B14" s="40">
        <v>17802</v>
      </c>
      <c r="C14" s="40">
        <v>5562</v>
      </c>
      <c r="D14" s="40">
        <v>28</v>
      </c>
      <c r="E14" s="11">
        <f t="shared" si="0"/>
        <v>0.76102941176470584</v>
      </c>
      <c r="F14" s="11">
        <f t="shared" si="1"/>
        <v>0.23777359781121751</v>
      </c>
      <c r="G14" s="11">
        <f t="shared" si="2"/>
        <v>1.1969904240766074E-3</v>
      </c>
    </row>
    <row r="15" spans="1:13" x14ac:dyDescent="0.2">
      <c r="A15" s="39" t="s">
        <v>2</v>
      </c>
      <c r="B15" s="40">
        <v>17754</v>
      </c>
      <c r="C15" s="40">
        <v>5531</v>
      </c>
      <c r="D15" s="40">
        <v>43</v>
      </c>
      <c r="E15" s="11">
        <f t="shared" si="0"/>
        <v>0.76105967078189296</v>
      </c>
      <c r="F15" s="11">
        <f t="shared" si="1"/>
        <v>0.23709705075445817</v>
      </c>
      <c r="G15" s="11">
        <f t="shared" si="2"/>
        <v>1.843278463648834E-3</v>
      </c>
    </row>
    <row r="16" spans="1:13" x14ac:dyDescent="0.2">
      <c r="A16" s="39" t="s">
        <v>3</v>
      </c>
      <c r="B16" s="40">
        <v>17508</v>
      </c>
      <c r="C16" s="40">
        <v>5199</v>
      </c>
      <c r="D16" s="40">
        <v>49</v>
      </c>
      <c r="E16" s="11">
        <f t="shared" si="0"/>
        <v>0.76937950430655655</v>
      </c>
      <c r="F16" s="11">
        <f t="shared" si="1"/>
        <v>0.22846721743715942</v>
      </c>
      <c r="G16" s="11">
        <f t="shared" si="2"/>
        <v>2.1532782562840571E-3</v>
      </c>
    </row>
    <row r="17" spans="1:10" x14ac:dyDescent="0.2">
      <c r="A17" s="39" t="s">
        <v>4</v>
      </c>
      <c r="B17" s="40">
        <v>14677</v>
      </c>
      <c r="C17" s="40">
        <v>4124</v>
      </c>
      <c r="D17" s="40">
        <v>32</v>
      </c>
      <c r="E17" s="11">
        <f t="shared" si="0"/>
        <v>0.77932352785005043</v>
      </c>
      <c r="F17" s="11">
        <f t="shared" si="1"/>
        <v>0.21897732703233685</v>
      </c>
      <c r="G17" s="11">
        <f t="shared" si="2"/>
        <v>1.699145117612701E-3</v>
      </c>
      <c r="H17" s="11"/>
      <c r="I17" s="11"/>
      <c r="J17" s="11"/>
    </row>
    <row r="18" spans="1:10" x14ac:dyDescent="0.2">
      <c r="A18" s="39" t="s">
        <v>346</v>
      </c>
      <c r="B18" s="40">
        <v>15512</v>
      </c>
      <c r="C18" s="40">
        <v>4369</v>
      </c>
      <c r="D18" s="40">
        <v>35</v>
      </c>
      <c r="E18" s="11">
        <f t="shared" si="0"/>
        <v>0.77887125928901391</v>
      </c>
      <c r="F18" s="11">
        <f t="shared" si="1"/>
        <v>0.21937135971078531</v>
      </c>
      <c r="G18" s="11">
        <f t="shared" si="2"/>
        <v>1.7573810002008436E-3</v>
      </c>
    </row>
    <row r="19" spans="1:10" x14ac:dyDescent="0.2">
      <c r="A19" s="39">
        <v>2022</v>
      </c>
      <c r="B19" s="40">
        <v>15901</v>
      </c>
      <c r="C19" s="40">
        <v>4677</v>
      </c>
      <c r="D19" s="40">
        <v>43</v>
      </c>
      <c r="E19" s="11">
        <f t="shared" si="0"/>
        <v>0.77110712380582902</v>
      </c>
      <c r="F19" s="11">
        <f t="shared" si="1"/>
        <v>0.22680762329663934</v>
      </c>
      <c r="G19" s="11">
        <f t="shared" si="2"/>
        <v>2.0852528975316424E-3</v>
      </c>
      <c r="H19" s="11"/>
      <c r="I19" s="11"/>
      <c r="J19" s="11"/>
    </row>
    <row r="20" spans="1:10" x14ac:dyDescent="0.2">
      <c r="B20" s="11">
        <f>B19/B9-1</f>
        <v>-0.17173663923325344</v>
      </c>
      <c r="C20" s="11">
        <f>C19/C9-1</f>
        <v>-0.21750041827003519</v>
      </c>
      <c r="D20" s="11">
        <f>D19/D9-1</f>
        <v>-0.96722560975609762</v>
      </c>
    </row>
    <row r="21" spans="1:10" x14ac:dyDescent="0.2">
      <c r="A21" s="41"/>
      <c r="B21" s="20"/>
      <c r="C21" s="20"/>
    </row>
    <row r="35" spans="1:1" x14ac:dyDescent="0.2">
      <c r="A35" s="1" t="s">
        <v>523</v>
      </c>
    </row>
    <row r="36" spans="1:1" x14ac:dyDescent="0.2">
      <c r="A36" s="41" t="s">
        <v>530</v>
      </c>
    </row>
  </sheetData>
  <mergeCells count="2">
    <mergeCell ref="A1:M1"/>
    <mergeCell ref="A2:M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C46D-1F86-4314-9D27-B2013CF1D10D}">
  <dimension ref="A1:Y40"/>
  <sheetViews>
    <sheetView zoomScaleNormal="100" workbookViewId="0">
      <selection sqref="A1:L40"/>
    </sheetView>
  </sheetViews>
  <sheetFormatPr defaultColWidth="8.7109375" defaultRowHeight="12.75" x14ac:dyDescent="0.2"/>
  <cols>
    <col min="1" max="1" width="15.140625" style="1" customWidth="1"/>
    <col min="2" max="9" width="10.140625" style="1" customWidth="1"/>
    <col min="10" max="10" width="10.5703125" style="1" customWidth="1"/>
    <col min="11" max="12" width="10.42578125" style="1" bestFit="1" customWidth="1"/>
    <col min="13" max="22" width="8.7109375" style="1"/>
    <col min="23" max="25" width="9.140625" style="20" customWidth="1"/>
    <col min="26" max="16384" width="8.7109375" style="1"/>
  </cols>
  <sheetData>
    <row r="1" spans="1:24" x14ac:dyDescent="0.2">
      <c r="A1" s="43" t="s">
        <v>485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24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ht="22.5" customHeight="1" x14ac:dyDescent="0.2">
      <c r="A3" s="25"/>
      <c r="B3" s="133">
        <v>2017</v>
      </c>
      <c r="C3" s="134"/>
      <c r="D3" s="134"/>
      <c r="E3" s="135"/>
      <c r="F3" s="131">
        <v>2022</v>
      </c>
      <c r="G3" s="132"/>
      <c r="H3" s="132"/>
      <c r="I3" s="132"/>
      <c r="J3" s="131" t="s">
        <v>486</v>
      </c>
      <c r="K3" s="132"/>
      <c r="L3" s="132"/>
    </row>
    <row r="4" spans="1:24" ht="22.5" customHeight="1" x14ac:dyDescent="0.2">
      <c r="A4" s="25"/>
      <c r="B4" s="26" t="s">
        <v>347</v>
      </c>
      <c r="C4" s="44" t="s">
        <v>348</v>
      </c>
      <c r="D4" s="44" t="s">
        <v>349</v>
      </c>
      <c r="E4" s="44" t="s">
        <v>350</v>
      </c>
      <c r="F4" s="26" t="s">
        <v>347</v>
      </c>
      <c r="G4" s="44" t="s">
        <v>348</v>
      </c>
      <c r="H4" s="44" t="s">
        <v>349</v>
      </c>
      <c r="I4" s="44" t="s">
        <v>350</v>
      </c>
      <c r="J4" s="26" t="s">
        <v>347</v>
      </c>
      <c r="K4" s="44" t="s">
        <v>348</v>
      </c>
      <c r="L4" s="44" t="s">
        <v>349</v>
      </c>
    </row>
    <row r="5" spans="1:24" x14ac:dyDescent="0.2">
      <c r="A5" s="45" t="s">
        <v>396</v>
      </c>
      <c r="B5" s="46">
        <v>23392</v>
      </c>
      <c r="C5" s="47">
        <v>17802</v>
      </c>
      <c r="D5" s="48">
        <v>5562</v>
      </c>
      <c r="E5" s="48">
        <v>28</v>
      </c>
      <c r="F5" s="49">
        <f>SUM(F6:F32)</f>
        <v>20621</v>
      </c>
      <c r="G5" s="47">
        <f>SUM(G6:G32)</f>
        <v>15901</v>
      </c>
      <c r="H5" s="50">
        <f t="shared" ref="H5" si="0">SUM(H6:H32)</f>
        <v>4677</v>
      </c>
      <c r="I5" s="51">
        <f>SUM(I6:I32)</f>
        <v>43</v>
      </c>
      <c r="J5" s="52">
        <f>(F5/B5-1)*100</f>
        <v>-11.845930232558144</v>
      </c>
      <c r="K5" s="53">
        <f t="shared" ref="K5:L20" si="1">(G5/C5-1)*100</f>
        <v>-10.678575440961691</v>
      </c>
      <c r="L5" s="54">
        <f t="shared" si="1"/>
        <v>-15.911542610571738</v>
      </c>
      <c r="M5" s="20"/>
      <c r="N5" s="20"/>
      <c r="O5" s="20"/>
      <c r="R5" s="18"/>
    </row>
    <row r="6" spans="1:24" x14ac:dyDescent="0.2">
      <c r="A6" s="27" t="s">
        <v>352</v>
      </c>
      <c r="B6" s="28">
        <v>609</v>
      </c>
      <c r="C6" s="55">
        <v>453</v>
      </c>
      <c r="D6" s="56">
        <v>148</v>
      </c>
      <c r="E6" s="56">
        <v>8</v>
      </c>
      <c r="F6" s="57">
        <v>540</v>
      </c>
      <c r="G6" s="55">
        <v>421</v>
      </c>
      <c r="H6" s="56">
        <v>109</v>
      </c>
      <c r="I6" s="56">
        <v>10</v>
      </c>
      <c r="J6" s="58">
        <f t="shared" ref="J6:J36" si="2">(F6/B6-1)*100</f>
        <v>-11.33004926108374</v>
      </c>
      <c r="K6" s="59">
        <f t="shared" si="1"/>
        <v>-7.0640176600441524</v>
      </c>
      <c r="L6" s="60">
        <f t="shared" si="1"/>
        <v>-26.351351351351347</v>
      </c>
      <c r="M6" s="20"/>
      <c r="N6" s="20"/>
      <c r="O6" s="20"/>
      <c r="R6" s="18"/>
    </row>
    <row r="7" spans="1:24" x14ac:dyDescent="0.2">
      <c r="A7" s="21" t="s">
        <v>353</v>
      </c>
      <c r="B7" s="29">
        <v>682</v>
      </c>
      <c r="C7" s="61">
        <v>496</v>
      </c>
      <c r="D7" s="62">
        <v>186</v>
      </c>
      <c r="E7" s="62">
        <v>0</v>
      </c>
      <c r="F7" s="63">
        <v>531</v>
      </c>
      <c r="G7" s="61">
        <v>392</v>
      </c>
      <c r="H7" s="62">
        <v>138</v>
      </c>
      <c r="I7" s="62">
        <v>1</v>
      </c>
      <c r="J7" s="64">
        <f t="shared" si="2"/>
        <v>-22.140762463343112</v>
      </c>
      <c r="K7" s="65">
        <f t="shared" si="1"/>
        <v>-20.967741935483875</v>
      </c>
      <c r="L7" s="66">
        <f t="shared" si="1"/>
        <v>-25.806451612903224</v>
      </c>
      <c r="M7" s="20"/>
      <c r="N7" s="20"/>
      <c r="O7" s="20"/>
      <c r="R7" s="18"/>
    </row>
    <row r="8" spans="1:24" x14ac:dyDescent="0.2">
      <c r="A8" s="21" t="s">
        <v>354</v>
      </c>
      <c r="B8" s="29">
        <v>577</v>
      </c>
      <c r="C8" s="61">
        <v>422</v>
      </c>
      <c r="D8" s="62">
        <v>143</v>
      </c>
      <c r="E8" s="62">
        <v>12</v>
      </c>
      <c r="F8" s="63">
        <v>527</v>
      </c>
      <c r="G8" s="61">
        <v>397</v>
      </c>
      <c r="H8" s="62">
        <v>117</v>
      </c>
      <c r="I8" s="62">
        <v>13</v>
      </c>
      <c r="J8" s="64">
        <f t="shared" si="2"/>
        <v>-8.6655112651646498</v>
      </c>
      <c r="K8" s="65">
        <f t="shared" si="1"/>
        <v>-5.9241706161137442</v>
      </c>
      <c r="L8" s="66">
        <f t="shared" si="1"/>
        <v>-18.181818181818176</v>
      </c>
      <c r="M8" s="20"/>
      <c r="N8" s="20"/>
      <c r="O8" s="20"/>
      <c r="R8" s="18"/>
    </row>
    <row r="9" spans="1:24" x14ac:dyDescent="0.2">
      <c r="A9" s="21" t="s">
        <v>355</v>
      </c>
      <c r="B9" s="29">
        <v>175</v>
      </c>
      <c r="C9" s="61">
        <v>132</v>
      </c>
      <c r="D9" s="62">
        <v>43</v>
      </c>
      <c r="E9" s="62">
        <v>0</v>
      </c>
      <c r="F9" s="63">
        <v>154</v>
      </c>
      <c r="G9" s="61">
        <v>118</v>
      </c>
      <c r="H9" s="62">
        <v>36</v>
      </c>
      <c r="I9" s="62">
        <v>0</v>
      </c>
      <c r="J9" s="64">
        <f t="shared" si="2"/>
        <v>-12</v>
      </c>
      <c r="K9" s="65">
        <f t="shared" si="1"/>
        <v>-10.606060606060607</v>
      </c>
      <c r="L9" s="66">
        <f t="shared" si="1"/>
        <v>-16.279069767441857</v>
      </c>
      <c r="M9" s="20"/>
      <c r="N9" s="20"/>
      <c r="O9" s="20"/>
      <c r="R9" s="18"/>
    </row>
    <row r="10" spans="1:24" x14ac:dyDescent="0.2">
      <c r="A10" s="21" t="s">
        <v>379</v>
      </c>
      <c r="B10" s="29">
        <v>3180</v>
      </c>
      <c r="C10" s="61">
        <v>2350</v>
      </c>
      <c r="D10" s="62">
        <v>830</v>
      </c>
      <c r="E10" s="62">
        <v>0</v>
      </c>
      <c r="F10" s="63">
        <v>2788</v>
      </c>
      <c r="G10" s="61">
        <v>2101</v>
      </c>
      <c r="H10" s="62">
        <v>683</v>
      </c>
      <c r="I10" s="62">
        <v>4</v>
      </c>
      <c r="J10" s="64">
        <f t="shared" si="2"/>
        <v>-12.32704402515723</v>
      </c>
      <c r="K10" s="65">
        <f t="shared" si="1"/>
        <v>-10.595744680851061</v>
      </c>
      <c r="L10" s="66">
        <f t="shared" si="1"/>
        <v>-17.710843373493979</v>
      </c>
      <c r="M10" s="20"/>
      <c r="N10" s="20"/>
      <c r="O10" s="20"/>
      <c r="R10" s="18"/>
    </row>
    <row r="11" spans="1:24" x14ac:dyDescent="0.2">
      <c r="A11" s="21" t="s">
        <v>356</v>
      </c>
      <c r="B11" s="29">
        <v>48</v>
      </c>
      <c r="C11" s="61">
        <v>31</v>
      </c>
      <c r="D11" s="62">
        <v>17</v>
      </c>
      <c r="E11" s="62">
        <v>0</v>
      </c>
      <c r="F11" s="63">
        <v>49</v>
      </c>
      <c r="G11" s="61">
        <v>32</v>
      </c>
      <c r="H11" s="62">
        <v>16</v>
      </c>
      <c r="I11" s="62">
        <v>1</v>
      </c>
      <c r="J11" s="64">
        <f t="shared" si="2"/>
        <v>2.0833333333333259</v>
      </c>
      <c r="K11" s="65">
        <f t="shared" si="1"/>
        <v>3.2258064516129004</v>
      </c>
      <c r="L11" s="66">
        <f t="shared" si="1"/>
        <v>-5.8823529411764719</v>
      </c>
      <c r="M11" s="20"/>
      <c r="N11" s="20"/>
      <c r="O11" s="74"/>
      <c r="R11" s="18"/>
      <c r="X11" s="11"/>
    </row>
    <row r="12" spans="1:24" x14ac:dyDescent="0.2">
      <c r="A12" s="21" t="s">
        <v>469</v>
      </c>
      <c r="B12" s="29">
        <v>154</v>
      </c>
      <c r="C12" s="61">
        <v>114</v>
      </c>
      <c r="D12" s="62">
        <v>40</v>
      </c>
      <c r="E12" s="62">
        <v>0</v>
      </c>
      <c r="F12" s="63">
        <v>144</v>
      </c>
      <c r="G12" s="61">
        <v>107</v>
      </c>
      <c r="H12" s="62">
        <v>37</v>
      </c>
      <c r="I12" s="62">
        <v>0</v>
      </c>
      <c r="J12" s="64">
        <f t="shared" si="2"/>
        <v>-6.4935064935064961</v>
      </c>
      <c r="K12" s="65">
        <f t="shared" si="1"/>
        <v>-6.1403508771929793</v>
      </c>
      <c r="L12" s="66">
        <f t="shared" si="1"/>
        <v>-7.4999999999999956</v>
      </c>
      <c r="M12" s="20"/>
      <c r="N12" s="20"/>
      <c r="O12" s="11"/>
      <c r="R12" s="18"/>
    </row>
    <row r="13" spans="1:24" ht="14.25" x14ac:dyDescent="0.2">
      <c r="A13" s="21" t="s">
        <v>531</v>
      </c>
      <c r="B13" s="29">
        <v>731</v>
      </c>
      <c r="C13" s="61">
        <v>615</v>
      </c>
      <c r="D13" s="62">
        <v>116</v>
      </c>
      <c r="E13" s="62">
        <v>0</v>
      </c>
      <c r="F13" s="63">
        <v>624</v>
      </c>
      <c r="G13" s="61">
        <v>524</v>
      </c>
      <c r="H13" s="62">
        <v>100</v>
      </c>
      <c r="I13" s="62">
        <v>0</v>
      </c>
      <c r="J13" s="64">
        <f t="shared" si="2"/>
        <v>-14.637482900136799</v>
      </c>
      <c r="K13" s="65">
        <f t="shared" si="1"/>
        <v>-14.796747967479673</v>
      </c>
      <c r="L13" s="66">
        <f t="shared" si="1"/>
        <v>-13.793103448275868</v>
      </c>
      <c r="M13" s="20"/>
      <c r="N13" s="20"/>
      <c r="O13" s="20"/>
      <c r="R13" s="18"/>
    </row>
    <row r="14" spans="1:24" x14ac:dyDescent="0.2">
      <c r="A14" s="21" t="s">
        <v>359</v>
      </c>
      <c r="B14" s="29">
        <v>1830</v>
      </c>
      <c r="C14" s="61">
        <v>1403</v>
      </c>
      <c r="D14" s="62">
        <v>424</v>
      </c>
      <c r="E14" s="62">
        <v>3</v>
      </c>
      <c r="F14" s="63">
        <v>1746</v>
      </c>
      <c r="G14" s="61">
        <v>1350</v>
      </c>
      <c r="H14" s="62">
        <v>395</v>
      </c>
      <c r="I14" s="62">
        <v>1</v>
      </c>
      <c r="J14" s="64">
        <f t="shared" si="2"/>
        <v>-4.5901639344262275</v>
      </c>
      <c r="K14" s="65">
        <f t="shared" si="1"/>
        <v>-3.7776193870277974</v>
      </c>
      <c r="L14" s="66">
        <f t="shared" si="1"/>
        <v>-6.8396226415094352</v>
      </c>
      <c r="M14" s="20"/>
      <c r="N14" s="20"/>
      <c r="O14" s="20"/>
      <c r="R14" s="18"/>
    </row>
    <row r="15" spans="1:24" x14ac:dyDescent="0.2">
      <c r="A15" s="21" t="s">
        <v>360</v>
      </c>
      <c r="B15" s="29">
        <v>3444</v>
      </c>
      <c r="C15" s="61">
        <v>2667</v>
      </c>
      <c r="D15" s="62">
        <v>777</v>
      </c>
      <c r="E15" s="62">
        <v>0</v>
      </c>
      <c r="F15" s="63">
        <v>3260</v>
      </c>
      <c r="G15" s="61">
        <v>2541</v>
      </c>
      <c r="H15" s="62">
        <v>719</v>
      </c>
      <c r="I15" s="62">
        <v>0</v>
      </c>
      <c r="J15" s="64">
        <f t="shared" si="2"/>
        <v>-5.3426248548199773</v>
      </c>
      <c r="K15" s="65">
        <f t="shared" si="1"/>
        <v>-4.7244094488188999</v>
      </c>
      <c r="L15" s="66">
        <f t="shared" si="1"/>
        <v>-7.4646074646074645</v>
      </c>
      <c r="M15" s="20"/>
      <c r="N15" s="20"/>
      <c r="O15" s="20"/>
      <c r="R15" s="18"/>
    </row>
    <row r="16" spans="1:24" x14ac:dyDescent="0.2">
      <c r="A16" s="21" t="s">
        <v>361</v>
      </c>
      <c r="B16" s="29">
        <v>331</v>
      </c>
      <c r="C16" s="61">
        <v>268</v>
      </c>
      <c r="D16" s="62">
        <v>63</v>
      </c>
      <c r="E16" s="62">
        <v>0</v>
      </c>
      <c r="F16" s="63">
        <v>275</v>
      </c>
      <c r="G16" s="61">
        <v>211</v>
      </c>
      <c r="H16" s="62">
        <v>64</v>
      </c>
      <c r="I16" s="62">
        <v>0</v>
      </c>
      <c r="J16" s="64">
        <f t="shared" si="2"/>
        <v>-16.918429003021153</v>
      </c>
      <c r="K16" s="65">
        <f t="shared" si="1"/>
        <v>-21.268656716417912</v>
      </c>
      <c r="L16" s="66">
        <f t="shared" si="1"/>
        <v>1.5873015873015817</v>
      </c>
      <c r="M16" s="20"/>
      <c r="N16" s="20"/>
      <c r="O16" s="20"/>
      <c r="R16" s="18"/>
    </row>
    <row r="17" spans="1:18" x14ac:dyDescent="0.2">
      <c r="A17" s="21" t="s">
        <v>362</v>
      </c>
      <c r="B17" s="29">
        <v>3378</v>
      </c>
      <c r="C17" s="61">
        <v>2709</v>
      </c>
      <c r="D17" s="62">
        <v>669</v>
      </c>
      <c r="E17" s="62">
        <v>0</v>
      </c>
      <c r="F17" s="63">
        <v>3159</v>
      </c>
      <c r="G17" s="61">
        <v>2579</v>
      </c>
      <c r="H17" s="62">
        <v>580</v>
      </c>
      <c r="I17" s="62">
        <v>0</v>
      </c>
      <c r="J17" s="64">
        <f t="shared" si="2"/>
        <v>-6.4831261101243376</v>
      </c>
      <c r="K17" s="65">
        <f t="shared" si="1"/>
        <v>-4.7988187523071213</v>
      </c>
      <c r="L17" s="66">
        <f t="shared" si="1"/>
        <v>-13.303437967115094</v>
      </c>
      <c r="M17" s="20"/>
      <c r="N17" s="20"/>
      <c r="O17" s="20"/>
      <c r="R17" s="18"/>
    </row>
    <row r="18" spans="1:18" x14ac:dyDescent="0.2">
      <c r="A18" s="21" t="s">
        <v>363</v>
      </c>
      <c r="B18" s="29">
        <v>53</v>
      </c>
      <c r="C18" s="61">
        <v>45</v>
      </c>
      <c r="D18" s="62">
        <v>8</v>
      </c>
      <c r="E18" s="62">
        <v>0</v>
      </c>
      <c r="F18" s="63">
        <v>37</v>
      </c>
      <c r="G18" s="61">
        <v>31</v>
      </c>
      <c r="H18" s="62">
        <v>6</v>
      </c>
      <c r="I18" s="62">
        <v>0</v>
      </c>
      <c r="J18" s="64">
        <f t="shared" si="2"/>
        <v>-30.188679245283023</v>
      </c>
      <c r="K18" s="65">
        <f t="shared" si="1"/>
        <v>-31.111111111111111</v>
      </c>
      <c r="L18" s="66">
        <f t="shared" si="1"/>
        <v>-25</v>
      </c>
      <c r="M18" s="20"/>
      <c r="N18" s="20"/>
      <c r="O18" s="20"/>
      <c r="R18" s="18"/>
    </row>
    <row r="19" spans="1:18" ht="14.25" x14ac:dyDescent="0.2">
      <c r="A19" s="22" t="s">
        <v>532</v>
      </c>
      <c r="B19" s="29">
        <v>136</v>
      </c>
      <c r="C19" s="61">
        <v>99</v>
      </c>
      <c r="D19" s="62">
        <v>37</v>
      </c>
      <c r="E19" s="62">
        <v>0</v>
      </c>
      <c r="F19" s="63">
        <v>139</v>
      </c>
      <c r="G19" s="61">
        <v>94</v>
      </c>
      <c r="H19" s="62">
        <v>44</v>
      </c>
      <c r="I19" s="62">
        <v>1</v>
      </c>
      <c r="J19" s="64">
        <f t="shared" si="2"/>
        <v>2.2058823529411686</v>
      </c>
      <c r="K19" s="65">
        <f t="shared" si="1"/>
        <v>-5.0505050505050502</v>
      </c>
      <c r="L19" s="66">
        <f t="shared" si="1"/>
        <v>18.918918918918926</v>
      </c>
      <c r="M19" s="20"/>
      <c r="N19" s="20"/>
      <c r="O19" s="20"/>
      <c r="R19" s="18"/>
    </row>
    <row r="20" spans="1:18" x14ac:dyDescent="0.2">
      <c r="A20" s="22" t="s">
        <v>365</v>
      </c>
      <c r="B20" s="29">
        <v>191</v>
      </c>
      <c r="C20" s="61">
        <v>135</v>
      </c>
      <c r="D20" s="62">
        <v>53</v>
      </c>
      <c r="E20" s="62">
        <v>3</v>
      </c>
      <c r="F20" s="63">
        <v>120</v>
      </c>
      <c r="G20" s="61">
        <v>87</v>
      </c>
      <c r="H20" s="62">
        <v>31</v>
      </c>
      <c r="I20" s="62">
        <v>2</v>
      </c>
      <c r="J20" s="64">
        <f t="shared" si="2"/>
        <v>-37.172774869109951</v>
      </c>
      <c r="K20" s="65">
        <f t="shared" si="1"/>
        <v>-35.55555555555555</v>
      </c>
      <c r="L20" s="66">
        <f t="shared" si="1"/>
        <v>-41.509433962264154</v>
      </c>
      <c r="M20" s="20"/>
      <c r="N20" s="20"/>
      <c r="O20" s="20"/>
    </row>
    <row r="21" spans="1:18" x14ac:dyDescent="0.2">
      <c r="A21" s="22" t="s">
        <v>266</v>
      </c>
      <c r="B21" s="29">
        <v>25</v>
      </c>
      <c r="C21" s="61">
        <v>21</v>
      </c>
      <c r="D21" s="62">
        <v>4</v>
      </c>
      <c r="E21" s="62">
        <v>0</v>
      </c>
      <c r="F21" s="63">
        <v>36</v>
      </c>
      <c r="G21" s="61">
        <v>22</v>
      </c>
      <c r="H21" s="62">
        <v>14</v>
      </c>
      <c r="I21" s="62">
        <v>0</v>
      </c>
      <c r="J21" s="64">
        <f t="shared" si="2"/>
        <v>43.999999999999993</v>
      </c>
      <c r="K21" s="65">
        <f t="shared" ref="K21:K36" si="3">(G21/C21-1)*100</f>
        <v>4.7619047619047672</v>
      </c>
      <c r="L21" s="66">
        <f t="shared" ref="L21:L36" si="4">(H21/D21-1)*100</f>
        <v>250</v>
      </c>
      <c r="M21" s="20"/>
      <c r="N21" s="20"/>
      <c r="O21" s="20"/>
      <c r="R21" s="18"/>
    </row>
    <row r="22" spans="1:18" x14ac:dyDescent="0.2">
      <c r="A22" s="22" t="s">
        <v>366</v>
      </c>
      <c r="B22" s="29">
        <v>625</v>
      </c>
      <c r="C22" s="61">
        <v>455</v>
      </c>
      <c r="D22" s="62">
        <v>168</v>
      </c>
      <c r="E22" s="62">
        <v>2</v>
      </c>
      <c r="F22" s="63">
        <v>537</v>
      </c>
      <c r="G22" s="61">
        <v>388</v>
      </c>
      <c r="H22" s="62">
        <v>145</v>
      </c>
      <c r="I22" s="62">
        <v>4</v>
      </c>
      <c r="J22" s="64">
        <f t="shared" si="2"/>
        <v>-14.080000000000004</v>
      </c>
      <c r="K22" s="65">
        <f t="shared" si="3"/>
        <v>-14.725274725274728</v>
      </c>
      <c r="L22" s="66">
        <f t="shared" si="4"/>
        <v>-13.690476190476186</v>
      </c>
      <c r="M22" s="20"/>
      <c r="N22" s="20"/>
      <c r="O22" s="20"/>
      <c r="R22" s="18"/>
    </row>
    <row r="23" spans="1:18" x14ac:dyDescent="0.2">
      <c r="A23" s="22" t="s">
        <v>470</v>
      </c>
      <c r="B23" s="29">
        <v>19</v>
      </c>
      <c r="C23" s="61">
        <v>10</v>
      </c>
      <c r="D23" s="62">
        <v>9</v>
      </c>
      <c r="E23" s="62">
        <v>0</v>
      </c>
      <c r="F23" s="63">
        <v>9</v>
      </c>
      <c r="G23" s="61">
        <v>6</v>
      </c>
      <c r="H23" s="62">
        <v>3</v>
      </c>
      <c r="I23" s="62">
        <v>0</v>
      </c>
      <c r="J23" s="64">
        <f t="shared" si="2"/>
        <v>-52.631578947368432</v>
      </c>
      <c r="K23" s="65">
        <f t="shared" si="3"/>
        <v>-40</v>
      </c>
      <c r="L23" s="66">
        <f t="shared" si="4"/>
        <v>-66.666666666666671</v>
      </c>
      <c r="M23" s="20"/>
      <c r="N23" s="20"/>
      <c r="O23" s="20"/>
      <c r="R23" s="18"/>
    </row>
    <row r="24" spans="1:18" x14ac:dyDescent="0.2">
      <c r="A24" s="22" t="s">
        <v>367</v>
      </c>
      <c r="B24" s="29">
        <v>535</v>
      </c>
      <c r="C24" s="61">
        <v>398</v>
      </c>
      <c r="D24" s="62">
        <v>137</v>
      </c>
      <c r="E24" s="62">
        <v>0</v>
      </c>
      <c r="F24" s="63">
        <v>655</v>
      </c>
      <c r="G24" s="61">
        <v>459</v>
      </c>
      <c r="H24" s="62">
        <v>196</v>
      </c>
      <c r="I24" s="62">
        <v>0</v>
      </c>
      <c r="J24" s="64">
        <f t="shared" si="2"/>
        <v>22.429906542056077</v>
      </c>
      <c r="K24" s="65">
        <f t="shared" si="3"/>
        <v>15.32663316582914</v>
      </c>
      <c r="L24" s="66">
        <f t="shared" si="4"/>
        <v>43.065693430656935</v>
      </c>
      <c r="M24" s="20"/>
      <c r="N24" s="20"/>
      <c r="O24" s="20"/>
      <c r="R24" s="18"/>
    </row>
    <row r="25" spans="1:18" x14ac:dyDescent="0.2">
      <c r="A25" s="22" t="s">
        <v>368</v>
      </c>
      <c r="B25" s="29">
        <v>414</v>
      </c>
      <c r="C25" s="61">
        <v>310</v>
      </c>
      <c r="D25" s="62">
        <v>104</v>
      </c>
      <c r="E25" s="62">
        <v>0</v>
      </c>
      <c r="F25" s="63">
        <v>370</v>
      </c>
      <c r="G25" s="61">
        <v>267</v>
      </c>
      <c r="H25" s="62">
        <v>103</v>
      </c>
      <c r="I25" s="62">
        <v>0</v>
      </c>
      <c r="J25" s="64">
        <f t="shared" si="2"/>
        <v>-10.6280193236715</v>
      </c>
      <c r="K25" s="65">
        <f t="shared" si="3"/>
        <v>-13.87096774193548</v>
      </c>
      <c r="L25" s="66">
        <f t="shared" si="4"/>
        <v>-0.96153846153845812</v>
      </c>
      <c r="M25" s="20"/>
      <c r="N25" s="20"/>
      <c r="O25" s="20"/>
      <c r="R25" s="18"/>
    </row>
    <row r="26" spans="1:18" x14ac:dyDescent="0.2">
      <c r="A26" s="22" t="s">
        <v>369</v>
      </c>
      <c r="B26" s="29">
        <v>2831</v>
      </c>
      <c r="C26" s="61">
        <v>2084</v>
      </c>
      <c r="D26" s="62">
        <v>747</v>
      </c>
      <c r="E26" s="62">
        <v>0</v>
      </c>
      <c r="F26" s="63">
        <v>1896</v>
      </c>
      <c r="G26" s="61">
        <v>1437</v>
      </c>
      <c r="H26" s="62">
        <v>458</v>
      </c>
      <c r="I26" s="62">
        <v>1</v>
      </c>
      <c r="J26" s="64">
        <f t="shared" si="2"/>
        <v>-33.027198869657369</v>
      </c>
      <c r="K26" s="65">
        <f t="shared" si="3"/>
        <v>-31.046065259117086</v>
      </c>
      <c r="L26" s="66">
        <f t="shared" si="4"/>
        <v>-38.688085676037488</v>
      </c>
      <c r="M26" s="20"/>
      <c r="N26" s="20"/>
      <c r="O26" s="20"/>
      <c r="R26" s="18"/>
    </row>
    <row r="27" spans="1:18" x14ac:dyDescent="0.2">
      <c r="A27" s="22" t="s">
        <v>370</v>
      </c>
      <c r="B27" s="29">
        <v>602</v>
      </c>
      <c r="C27" s="61">
        <v>475</v>
      </c>
      <c r="D27" s="62">
        <v>127</v>
      </c>
      <c r="E27" s="62">
        <v>0</v>
      </c>
      <c r="F27" s="63">
        <v>618</v>
      </c>
      <c r="G27" s="61">
        <v>500</v>
      </c>
      <c r="H27" s="62">
        <v>118</v>
      </c>
      <c r="I27" s="62">
        <v>0</v>
      </c>
      <c r="J27" s="64">
        <f t="shared" si="2"/>
        <v>2.6578073089700949</v>
      </c>
      <c r="K27" s="65">
        <f t="shared" si="3"/>
        <v>5.2631578947368363</v>
      </c>
      <c r="L27" s="66">
        <f t="shared" si="4"/>
        <v>-7.0866141732283445</v>
      </c>
      <c r="M27" s="20"/>
      <c r="N27" s="20"/>
      <c r="O27" s="20"/>
      <c r="R27" s="18"/>
    </row>
    <row r="28" spans="1:18" x14ac:dyDescent="0.2">
      <c r="A28" s="22" t="s">
        <v>371</v>
      </c>
      <c r="B28" s="29">
        <v>1951</v>
      </c>
      <c r="C28" s="61">
        <v>1449</v>
      </c>
      <c r="D28" s="62">
        <v>502</v>
      </c>
      <c r="E28" s="62">
        <v>0</v>
      </c>
      <c r="F28" s="63">
        <v>1633</v>
      </c>
      <c r="G28" s="61">
        <v>1245</v>
      </c>
      <c r="H28" s="62">
        <v>388</v>
      </c>
      <c r="I28" s="62">
        <v>0</v>
      </c>
      <c r="J28" s="64">
        <f t="shared" si="2"/>
        <v>-16.29933367503844</v>
      </c>
      <c r="K28" s="65">
        <f t="shared" si="3"/>
        <v>-14.078674948240167</v>
      </c>
      <c r="L28" s="66">
        <f t="shared" si="4"/>
        <v>-22.709163346613547</v>
      </c>
      <c r="M28" s="20"/>
      <c r="N28" s="20"/>
      <c r="O28" s="20"/>
      <c r="R28" s="18"/>
    </row>
    <row r="29" spans="1:18" x14ac:dyDescent="0.2">
      <c r="A29" s="22" t="s">
        <v>372</v>
      </c>
      <c r="B29" s="29">
        <v>104</v>
      </c>
      <c r="C29" s="61">
        <v>78</v>
      </c>
      <c r="D29" s="62">
        <v>26</v>
      </c>
      <c r="E29" s="62">
        <v>0</v>
      </c>
      <c r="F29" s="63">
        <v>85</v>
      </c>
      <c r="G29" s="61">
        <v>66</v>
      </c>
      <c r="H29" s="62">
        <v>19</v>
      </c>
      <c r="I29" s="62">
        <v>0</v>
      </c>
      <c r="J29" s="64">
        <f t="shared" si="2"/>
        <v>-18.26923076923077</v>
      </c>
      <c r="K29" s="65">
        <f t="shared" si="3"/>
        <v>-15.384615384615385</v>
      </c>
      <c r="L29" s="66">
        <f t="shared" si="4"/>
        <v>-26.923076923076927</v>
      </c>
      <c r="M29" s="20"/>
      <c r="N29" s="20"/>
      <c r="O29" s="20"/>
      <c r="R29" s="18"/>
    </row>
    <row r="30" spans="1:18" x14ac:dyDescent="0.2">
      <c r="A30" s="22" t="s">
        <v>373</v>
      </c>
      <c r="B30" s="29">
        <v>276</v>
      </c>
      <c r="C30" s="61">
        <v>205</v>
      </c>
      <c r="D30" s="62">
        <v>71</v>
      </c>
      <c r="E30" s="62">
        <v>0</v>
      </c>
      <c r="F30" s="63">
        <v>266</v>
      </c>
      <c r="G30" s="61">
        <v>217</v>
      </c>
      <c r="H30" s="62">
        <v>49</v>
      </c>
      <c r="I30" s="62">
        <v>0</v>
      </c>
      <c r="J30" s="64">
        <f t="shared" si="2"/>
        <v>-3.6231884057971064</v>
      </c>
      <c r="K30" s="65">
        <f t="shared" si="3"/>
        <v>5.8536585365853711</v>
      </c>
      <c r="L30" s="66">
        <f t="shared" si="4"/>
        <v>-30.985915492957751</v>
      </c>
      <c r="M30" s="20"/>
      <c r="N30" s="20"/>
      <c r="O30" s="20"/>
      <c r="R30" s="18"/>
    </row>
    <row r="31" spans="1:18" x14ac:dyDescent="0.2">
      <c r="A31" s="23" t="s">
        <v>374</v>
      </c>
      <c r="B31" s="31">
        <v>238</v>
      </c>
      <c r="C31" s="61">
        <v>182</v>
      </c>
      <c r="D31" s="61">
        <v>56</v>
      </c>
      <c r="E31" s="61">
        <v>0</v>
      </c>
      <c r="F31" s="67">
        <v>196</v>
      </c>
      <c r="G31" s="61">
        <v>142</v>
      </c>
      <c r="H31" s="61">
        <v>54</v>
      </c>
      <c r="I31" s="61">
        <v>0</v>
      </c>
      <c r="J31" s="68">
        <f t="shared" si="2"/>
        <v>-17.647058823529417</v>
      </c>
      <c r="K31" s="65">
        <f t="shared" si="3"/>
        <v>-21.978021978021978</v>
      </c>
      <c r="L31" s="65">
        <f t="shared" si="4"/>
        <v>-3.5714285714285698</v>
      </c>
      <c r="M31" s="20"/>
      <c r="N31" s="20"/>
      <c r="O31" s="20"/>
      <c r="R31" s="18"/>
    </row>
    <row r="32" spans="1:18" x14ac:dyDescent="0.2">
      <c r="A32" s="32" t="s">
        <v>375</v>
      </c>
      <c r="B32" s="33">
        <v>253</v>
      </c>
      <c r="C32" s="69">
        <v>196</v>
      </c>
      <c r="D32" s="69">
        <v>57</v>
      </c>
      <c r="E32" s="69">
        <v>0</v>
      </c>
      <c r="F32" s="70">
        <v>227</v>
      </c>
      <c r="G32" s="69">
        <v>167</v>
      </c>
      <c r="H32" s="69">
        <v>55</v>
      </c>
      <c r="I32" s="69">
        <v>5</v>
      </c>
      <c r="J32" s="71">
        <f t="shared" si="2"/>
        <v>-10.276679841897229</v>
      </c>
      <c r="K32" s="72">
        <f t="shared" si="3"/>
        <v>-14.795918367346939</v>
      </c>
      <c r="L32" s="72">
        <f t="shared" si="4"/>
        <v>-3.5087719298245612</v>
      </c>
      <c r="M32" s="20"/>
      <c r="N32" s="20"/>
      <c r="O32" s="20"/>
      <c r="R32" s="18"/>
    </row>
    <row r="33" spans="1:18" x14ac:dyDescent="0.2">
      <c r="A33" s="19" t="s">
        <v>376</v>
      </c>
      <c r="B33" s="28">
        <v>16</v>
      </c>
      <c r="C33" s="55">
        <v>9</v>
      </c>
      <c r="D33" s="56">
        <v>7</v>
      </c>
      <c r="E33" s="56">
        <v>0</v>
      </c>
      <c r="F33" s="57">
        <v>9</v>
      </c>
      <c r="G33" s="55">
        <v>8</v>
      </c>
      <c r="H33" s="56">
        <v>1</v>
      </c>
      <c r="I33" s="56">
        <v>0</v>
      </c>
      <c r="J33" s="58">
        <f t="shared" si="2"/>
        <v>-43.75</v>
      </c>
      <c r="K33" s="59">
        <f t="shared" si="3"/>
        <v>-11.111111111111116</v>
      </c>
      <c r="L33" s="60">
        <f t="shared" si="4"/>
        <v>-85.714285714285722</v>
      </c>
      <c r="M33" s="20"/>
      <c r="N33" s="20"/>
      <c r="O33" s="20"/>
      <c r="R33" s="18"/>
    </row>
    <row r="34" spans="1:18" x14ac:dyDescent="0.2">
      <c r="A34" s="22" t="s">
        <v>339</v>
      </c>
      <c r="B34" s="31">
        <v>2</v>
      </c>
      <c r="C34" s="61" t="s">
        <v>118</v>
      </c>
      <c r="D34" s="61" t="s">
        <v>118</v>
      </c>
      <c r="E34" s="61">
        <v>2</v>
      </c>
      <c r="F34" s="67">
        <v>2</v>
      </c>
      <c r="G34" s="61" t="s">
        <v>118</v>
      </c>
      <c r="H34" s="61" t="s">
        <v>118</v>
      </c>
      <c r="I34" s="61">
        <v>2</v>
      </c>
      <c r="J34" s="68">
        <v>0</v>
      </c>
      <c r="K34" s="65" t="s">
        <v>408</v>
      </c>
      <c r="L34" s="65" t="s">
        <v>408</v>
      </c>
      <c r="M34" s="20"/>
      <c r="N34" s="20"/>
      <c r="O34" s="20"/>
      <c r="R34" s="18"/>
    </row>
    <row r="35" spans="1:18" x14ac:dyDescent="0.2">
      <c r="A35" s="22" t="s">
        <v>377</v>
      </c>
      <c r="B35" s="29">
        <v>106</v>
      </c>
      <c r="C35" s="61">
        <v>74</v>
      </c>
      <c r="D35" s="62">
        <v>32</v>
      </c>
      <c r="E35" s="62">
        <v>0</v>
      </c>
      <c r="F35" s="63">
        <v>116</v>
      </c>
      <c r="G35" s="61">
        <v>86</v>
      </c>
      <c r="H35" s="62">
        <v>30</v>
      </c>
      <c r="I35" s="62">
        <v>0</v>
      </c>
      <c r="J35" s="64">
        <f t="shared" si="2"/>
        <v>9.4339622641509422</v>
      </c>
      <c r="K35" s="65">
        <f t="shared" si="3"/>
        <v>16.216216216216207</v>
      </c>
      <c r="L35" s="66">
        <f t="shared" si="4"/>
        <v>-6.25</v>
      </c>
      <c r="M35" s="20"/>
      <c r="N35" s="20"/>
      <c r="O35" s="20"/>
      <c r="R35" s="18"/>
    </row>
    <row r="36" spans="1:18" x14ac:dyDescent="0.2">
      <c r="A36" s="24" t="s">
        <v>378</v>
      </c>
      <c r="B36" s="33">
        <v>230</v>
      </c>
      <c r="C36" s="69">
        <v>163</v>
      </c>
      <c r="D36" s="69">
        <v>67</v>
      </c>
      <c r="E36" s="69">
        <v>0</v>
      </c>
      <c r="F36" s="70">
        <v>241</v>
      </c>
      <c r="G36" s="69">
        <v>181</v>
      </c>
      <c r="H36" s="69">
        <v>60</v>
      </c>
      <c r="I36" s="69">
        <v>0</v>
      </c>
      <c r="J36" s="71">
        <f t="shared" si="2"/>
        <v>4.7826086956521685</v>
      </c>
      <c r="K36" s="72">
        <f t="shared" si="3"/>
        <v>11.042944785276077</v>
      </c>
      <c r="L36" s="72">
        <f t="shared" si="4"/>
        <v>-10.447761194029848</v>
      </c>
      <c r="M36" s="20"/>
      <c r="N36" s="20"/>
      <c r="O36" s="20"/>
      <c r="R36" s="18"/>
    </row>
    <row r="37" spans="1:18" x14ac:dyDescent="0.2">
      <c r="A37" s="73" t="s">
        <v>487</v>
      </c>
      <c r="B37" s="73"/>
      <c r="C37" s="73"/>
      <c r="D37" s="73"/>
      <c r="E37" s="73"/>
      <c r="F37" s="73"/>
      <c r="G37" s="73"/>
      <c r="H37" s="73"/>
      <c r="I37" s="73"/>
      <c r="J37" s="73"/>
      <c r="M37" s="20"/>
      <c r="N37" s="20"/>
      <c r="O37" s="20"/>
      <c r="R37" s="18"/>
    </row>
    <row r="38" spans="1:18" x14ac:dyDescent="0.2">
      <c r="A38" s="1" t="s">
        <v>488</v>
      </c>
      <c r="M38" s="20"/>
      <c r="N38" s="20"/>
      <c r="O38" s="20"/>
    </row>
    <row r="39" spans="1:18" x14ac:dyDescent="0.2">
      <c r="A39" s="1" t="s">
        <v>489</v>
      </c>
      <c r="M39" s="20"/>
      <c r="N39" s="20"/>
      <c r="O39" s="20"/>
    </row>
    <row r="40" spans="1:18" x14ac:dyDescent="0.2">
      <c r="A40" s="41" t="s">
        <v>530</v>
      </c>
      <c r="B40" s="41"/>
      <c r="C40" s="41"/>
      <c r="D40" s="41"/>
      <c r="E40" s="41"/>
      <c r="F40" s="41"/>
      <c r="G40" s="41"/>
      <c r="H40" s="41"/>
      <c r="I40" s="41"/>
      <c r="J40" s="41"/>
      <c r="M40" s="20"/>
      <c r="N40" s="20"/>
      <c r="O40" s="20"/>
    </row>
  </sheetData>
  <sortState xmlns:xlrd2="http://schemas.microsoft.com/office/spreadsheetml/2017/richdata2" ref="V6:Y36">
    <sortCondition descending="1" ref="X6:X36"/>
  </sortState>
  <mergeCells count="3">
    <mergeCell ref="J3:L3"/>
    <mergeCell ref="B3:E3"/>
    <mergeCell ref="F3:I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A7A6-4FC5-4F28-B3D3-B8B7FD309F25}">
  <dimension ref="A1:K35"/>
  <sheetViews>
    <sheetView topLeftCell="A3" zoomScaleNormal="100" workbookViewId="0">
      <selection activeCell="L12" sqref="L12"/>
    </sheetView>
  </sheetViews>
  <sheetFormatPr defaultColWidth="8.7109375" defaultRowHeight="12.75" x14ac:dyDescent="0.2"/>
  <cols>
    <col min="1" max="16384" width="8.7109375" style="1"/>
  </cols>
  <sheetData>
    <row r="1" spans="1:11" x14ac:dyDescent="0.2">
      <c r="A1" s="127" t="s">
        <v>490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x14ac:dyDescent="0.2">
      <c r="A2" s="128" t="s">
        <v>386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8" spans="1:11" x14ac:dyDescent="0.2">
      <c r="B8" s="75" t="s">
        <v>380</v>
      </c>
      <c r="C8" s="75" t="s">
        <v>381</v>
      </c>
      <c r="D8" s="75" t="s">
        <v>382</v>
      </c>
      <c r="E8" s="75" t="s">
        <v>383</v>
      </c>
      <c r="F8" s="75" t="s">
        <v>384</v>
      </c>
      <c r="G8" s="75" t="s">
        <v>385</v>
      </c>
      <c r="H8" s="75" t="s">
        <v>350</v>
      </c>
    </row>
    <row r="9" spans="1:11" x14ac:dyDescent="0.2">
      <c r="A9" s="39" t="s">
        <v>351</v>
      </c>
      <c r="B9" s="40">
        <v>454</v>
      </c>
      <c r="C9" s="40">
        <v>426</v>
      </c>
      <c r="D9" s="40">
        <v>2376</v>
      </c>
      <c r="E9" s="40">
        <v>6623</v>
      </c>
      <c r="F9" s="40">
        <v>4629</v>
      </c>
      <c r="G9" s="40">
        <v>5986</v>
      </c>
      <c r="H9" s="40">
        <v>127</v>
      </c>
    </row>
    <row r="10" spans="1:11" x14ac:dyDescent="0.2">
      <c r="B10" s="11">
        <f t="shared" ref="B10:H10" si="0">B9/SUM($B$9:$H$9)</f>
        <v>2.2016391057659668E-2</v>
      </c>
      <c r="C10" s="11">
        <f t="shared" si="0"/>
        <v>2.0658551961592553E-2</v>
      </c>
      <c r="D10" s="11">
        <f t="shared" si="0"/>
        <v>0.11522234615198099</v>
      </c>
      <c r="E10" s="11">
        <f t="shared" si="0"/>
        <v>0.32117744047330393</v>
      </c>
      <c r="F10" s="11">
        <f t="shared" si="0"/>
        <v>0.22447989913195288</v>
      </c>
      <c r="G10" s="11">
        <f t="shared" si="0"/>
        <v>0.29028660103777704</v>
      </c>
      <c r="H10" s="11">
        <f t="shared" si="0"/>
        <v>6.1587701857329907E-3</v>
      </c>
    </row>
    <row r="34" spans="1:1" x14ac:dyDescent="0.2">
      <c r="A34" s="73" t="s">
        <v>491</v>
      </c>
    </row>
    <row r="35" spans="1:1" x14ac:dyDescent="0.2">
      <c r="A35" s="41" t="s">
        <v>530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E162-C2DF-4414-B7A2-E51C6C10E194}">
  <dimension ref="A1:T77"/>
  <sheetViews>
    <sheetView zoomScaleNormal="100" workbookViewId="0">
      <selection sqref="A1:I39"/>
    </sheetView>
  </sheetViews>
  <sheetFormatPr defaultColWidth="8.7109375" defaultRowHeight="12.75" x14ac:dyDescent="0.2"/>
  <cols>
    <col min="1" max="1" width="44.5703125" style="1" bestFit="1" customWidth="1"/>
    <col min="2" max="9" width="13.5703125" style="1" customWidth="1"/>
    <col min="10" max="10" width="16.7109375" style="1" bestFit="1" customWidth="1"/>
    <col min="11" max="11" width="12" style="1" customWidth="1"/>
    <col min="12" max="12" width="13.7109375" style="1" bestFit="1" customWidth="1"/>
    <col min="13" max="14" width="9.5703125" style="1" bestFit="1" customWidth="1"/>
    <col min="15" max="18" width="10.5703125" style="1" bestFit="1" customWidth="1"/>
    <col min="19" max="19" width="11.5703125" style="1" bestFit="1" customWidth="1"/>
    <col min="20" max="16384" width="8.7109375" style="1"/>
  </cols>
  <sheetData>
    <row r="1" spans="1:20" x14ac:dyDescent="0.2">
      <c r="A1" s="43" t="s">
        <v>492</v>
      </c>
      <c r="B1" s="43"/>
      <c r="C1" s="43"/>
      <c r="D1" s="42"/>
      <c r="E1" s="43"/>
      <c r="F1" s="43"/>
      <c r="G1" s="42"/>
      <c r="H1" s="85"/>
    </row>
    <row r="2" spans="1:20" x14ac:dyDescent="0.2">
      <c r="A2" s="3" t="s">
        <v>409</v>
      </c>
      <c r="B2" s="3"/>
      <c r="C2" s="3"/>
      <c r="D2" s="3"/>
      <c r="E2" s="3"/>
      <c r="F2" s="3"/>
      <c r="G2" s="3"/>
      <c r="H2" s="3"/>
    </row>
    <row r="3" spans="1:20" ht="28.15" customHeight="1" x14ac:dyDescent="0.2">
      <c r="A3" s="25"/>
      <c r="B3" s="26" t="s">
        <v>347</v>
      </c>
      <c r="C3" s="44" t="s">
        <v>380</v>
      </c>
      <c r="D3" s="44" t="s">
        <v>381</v>
      </c>
      <c r="E3" s="44" t="s">
        <v>382</v>
      </c>
      <c r="F3" s="44" t="s">
        <v>383</v>
      </c>
      <c r="G3" s="44" t="s">
        <v>384</v>
      </c>
      <c r="H3" s="44" t="s">
        <v>385</v>
      </c>
      <c r="I3" s="44" t="s">
        <v>350</v>
      </c>
    </row>
    <row r="4" spans="1:20" x14ac:dyDescent="0.2">
      <c r="A4" s="45" t="s">
        <v>396</v>
      </c>
      <c r="B4" s="46">
        <v>20621</v>
      </c>
      <c r="C4" s="76">
        <v>2.2016391057659668</v>
      </c>
      <c r="D4" s="77">
        <v>2.0658551961592551</v>
      </c>
      <c r="E4" s="77">
        <v>11.522234615198098</v>
      </c>
      <c r="F4" s="77">
        <v>32.11774404733039</v>
      </c>
      <c r="G4" s="77">
        <v>22.447989913195286</v>
      </c>
      <c r="H4" s="77">
        <v>29.028660103777703</v>
      </c>
      <c r="I4" s="77">
        <v>0.61587701857329902</v>
      </c>
      <c r="J4" s="86"/>
      <c r="L4" s="18"/>
      <c r="M4" s="18"/>
      <c r="N4" s="18"/>
      <c r="O4" s="18"/>
      <c r="P4" s="18"/>
      <c r="Q4" s="18"/>
      <c r="R4" s="18"/>
      <c r="S4" s="18"/>
      <c r="T4" s="18"/>
    </row>
    <row r="5" spans="1:20" x14ac:dyDescent="0.2">
      <c r="A5" s="27" t="s">
        <v>352</v>
      </c>
      <c r="B5" s="28">
        <v>540</v>
      </c>
      <c r="C5" s="78">
        <v>1.4814814814814816</v>
      </c>
      <c r="D5" s="79">
        <v>1.4814814814814816</v>
      </c>
      <c r="E5" s="79">
        <v>11.666666666666666</v>
      </c>
      <c r="F5" s="79">
        <v>30.555555555555557</v>
      </c>
      <c r="G5" s="79">
        <v>26.481481481481485</v>
      </c>
      <c r="H5" s="79">
        <v>25.74074074074074</v>
      </c>
      <c r="I5" s="79">
        <v>2.5925925925925926</v>
      </c>
      <c r="J5" s="86"/>
      <c r="L5" s="18"/>
      <c r="M5" s="18"/>
      <c r="N5" s="18"/>
      <c r="O5" s="18"/>
      <c r="P5" s="18"/>
      <c r="Q5" s="18"/>
      <c r="R5" s="18"/>
      <c r="S5" s="18"/>
      <c r="T5" s="18"/>
    </row>
    <row r="6" spans="1:20" x14ac:dyDescent="0.2">
      <c r="A6" s="21" t="s">
        <v>353</v>
      </c>
      <c r="B6" s="29">
        <v>531</v>
      </c>
      <c r="C6" s="80">
        <v>2.2598870056497176</v>
      </c>
      <c r="D6" s="81">
        <v>3.2015065913370999</v>
      </c>
      <c r="E6" s="81">
        <v>8.4745762711864394</v>
      </c>
      <c r="F6" s="81">
        <v>36.72316384180791</v>
      </c>
      <c r="G6" s="81">
        <v>22.410546139359699</v>
      </c>
      <c r="H6" s="81">
        <v>26.55367231638418</v>
      </c>
      <c r="I6" s="81">
        <v>0.37664783427495291</v>
      </c>
      <c r="J6" s="86"/>
      <c r="L6" s="18"/>
      <c r="M6" s="18"/>
      <c r="N6" s="18"/>
      <c r="O6" s="18"/>
      <c r="P6" s="18"/>
      <c r="Q6" s="18"/>
      <c r="R6" s="18"/>
      <c r="S6" s="18"/>
      <c r="T6" s="18"/>
    </row>
    <row r="7" spans="1:20" x14ac:dyDescent="0.2">
      <c r="A7" s="21" t="s">
        <v>354</v>
      </c>
      <c r="B7" s="29">
        <v>527</v>
      </c>
      <c r="C7" s="80">
        <v>2.8462998102466792</v>
      </c>
      <c r="D7" s="81">
        <v>1.5180265654648957</v>
      </c>
      <c r="E7" s="81">
        <v>9.2979127134724848</v>
      </c>
      <c r="F7" s="81">
        <v>33.586337760910816</v>
      </c>
      <c r="G7" s="81">
        <v>22.2011385199241</v>
      </c>
      <c r="H7" s="81">
        <v>29.981024667931688</v>
      </c>
      <c r="I7" s="81">
        <v>0.56925996204933582</v>
      </c>
      <c r="J7" s="86"/>
      <c r="L7" s="18"/>
      <c r="M7" s="18"/>
      <c r="N7" s="18"/>
      <c r="O7" s="18"/>
      <c r="P7" s="18"/>
      <c r="Q7" s="18"/>
      <c r="R7" s="18"/>
      <c r="S7" s="18"/>
      <c r="T7" s="18"/>
    </row>
    <row r="8" spans="1:20" x14ac:dyDescent="0.2">
      <c r="A8" s="21" t="s">
        <v>355</v>
      </c>
      <c r="B8" s="29">
        <v>154</v>
      </c>
      <c r="C8" s="80">
        <v>3.8961038961038961</v>
      </c>
      <c r="D8" s="81">
        <v>3.2467532467532463</v>
      </c>
      <c r="E8" s="81">
        <v>11.038961038961039</v>
      </c>
      <c r="F8" s="81">
        <v>23.376623376623375</v>
      </c>
      <c r="G8" s="81">
        <v>24.025974025974026</v>
      </c>
      <c r="H8" s="81">
        <v>34.415584415584419</v>
      </c>
      <c r="I8" s="81">
        <v>0</v>
      </c>
      <c r="J8" s="86"/>
      <c r="L8" s="18"/>
      <c r="M8" s="18"/>
      <c r="N8" s="18"/>
      <c r="O8" s="18"/>
      <c r="P8" s="18"/>
      <c r="Q8" s="18"/>
      <c r="R8" s="18"/>
      <c r="S8" s="18"/>
      <c r="T8" s="18"/>
    </row>
    <row r="9" spans="1:20" x14ac:dyDescent="0.2">
      <c r="A9" s="21" t="s">
        <v>379</v>
      </c>
      <c r="B9" s="29">
        <v>2788</v>
      </c>
      <c r="C9" s="80">
        <v>1.8292682926829267</v>
      </c>
      <c r="D9" s="81">
        <v>2.2596843615494979</v>
      </c>
      <c r="E9" s="81">
        <v>10.760401721664275</v>
      </c>
      <c r="F9" s="81">
        <v>24.031563845050215</v>
      </c>
      <c r="G9" s="81">
        <v>24.28263988522238</v>
      </c>
      <c r="H9" s="81">
        <v>36.692969870875181</v>
      </c>
      <c r="I9" s="81">
        <v>0.14347202295552369</v>
      </c>
      <c r="J9" s="86"/>
      <c r="L9" s="18"/>
      <c r="M9" s="18"/>
      <c r="N9" s="18"/>
      <c r="O9" s="18"/>
      <c r="P9" s="18"/>
      <c r="Q9" s="18"/>
      <c r="R9" s="18"/>
      <c r="S9" s="18"/>
      <c r="T9" s="18"/>
    </row>
    <row r="10" spans="1:20" x14ac:dyDescent="0.2">
      <c r="A10" s="21" t="s">
        <v>356</v>
      </c>
      <c r="B10" s="29">
        <v>49</v>
      </c>
      <c r="C10" s="80">
        <v>8.1632653061224492</v>
      </c>
      <c r="D10" s="81">
        <v>4.0816326530612246</v>
      </c>
      <c r="E10" s="81">
        <v>4.0816326530612246</v>
      </c>
      <c r="F10" s="81">
        <v>40.816326530612244</v>
      </c>
      <c r="G10" s="81">
        <v>20.408163265306122</v>
      </c>
      <c r="H10" s="81">
        <v>22.448979591836736</v>
      </c>
      <c r="I10" s="81">
        <v>0</v>
      </c>
      <c r="J10" s="86"/>
      <c r="L10" s="18"/>
      <c r="M10" s="18"/>
      <c r="N10" s="18"/>
      <c r="O10" s="18"/>
      <c r="P10" s="18"/>
      <c r="Q10" s="18"/>
      <c r="R10" s="18"/>
      <c r="S10" s="18"/>
      <c r="T10" s="18"/>
    </row>
    <row r="11" spans="1:20" x14ac:dyDescent="0.2">
      <c r="A11" s="21" t="s">
        <v>469</v>
      </c>
      <c r="B11" s="29">
        <v>144</v>
      </c>
      <c r="C11" s="80">
        <v>5.5555555555555554</v>
      </c>
      <c r="D11" s="81">
        <v>4.1666666666666661</v>
      </c>
      <c r="E11" s="81">
        <v>6.25</v>
      </c>
      <c r="F11" s="81">
        <v>44.444444444444443</v>
      </c>
      <c r="G11" s="81">
        <v>17.361111111111111</v>
      </c>
      <c r="H11" s="81">
        <v>22.222222222222221</v>
      </c>
      <c r="I11" s="81">
        <v>0</v>
      </c>
      <c r="J11" s="86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4.25" x14ac:dyDescent="0.2">
      <c r="A12" s="21" t="s">
        <v>531</v>
      </c>
      <c r="B12" s="29">
        <v>624</v>
      </c>
      <c r="C12" s="80">
        <v>0.96153846153846156</v>
      </c>
      <c r="D12" s="81">
        <v>2.083333333333333</v>
      </c>
      <c r="E12" s="81">
        <v>13.782051282051283</v>
      </c>
      <c r="F12" s="81">
        <v>36.698717948717949</v>
      </c>
      <c r="G12" s="81">
        <v>19.551282051282051</v>
      </c>
      <c r="H12" s="81">
        <v>24.519230769230766</v>
      </c>
      <c r="I12" s="81">
        <v>2.4038461538461542</v>
      </c>
      <c r="J12" s="86"/>
      <c r="L12" s="18"/>
      <c r="M12" s="18"/>
      <c r="N12" s="18"/>
      <c r="O12" s="18"/>
      <c r="P12" s="18"/>
      <c r="Q12" s="18"/>
      <c r="R12" s="18"/>
      <c r="S12" s="18"/>
      <c r="T12" s="18"/>
    </row>
    <row r="13" spans="1:20" x14ac:dyDescent="0.2">
      <c r="A13" s="21" t="s">
        <v>359</v>
      </c>
      <c r="B13" s="29">
        <v>1746</v>
      </c>
      <c r="C13" s="80">
        <v>1.0309278350515463</v>
      </c>
      <c r="D13" s="81">
        <v>1.5463917525773196</v>
      </c>
      <c r="E13" s="81">
        <v>9.5647193585337913</v>
      </c>
      <c r="F13" s="81">
        <v>37.170675830469648</v>
      </c>
      <c r="G13" s="81">
        <v>23.310423825887742</v>
      </c>
      <c r="H13" s="81">
        <v>26.746849942726232</v>
      </c>
      <c r="I13" s="81">
        <v>0.63001145475372278</v>
      </c>
      <c r="J13" s="86"/>
      <c r="L13" s="18"/>
      <c r="M13" s="18"/>
      <c r="N13" s="18"/>
      <c r="O13" s="18"/>
      <c r="P13" s="18"/>
      <c r="Q13" s="18"/>
      <c r="R13" s="18"/>
      <c r="S13" s="18"/>
      <c r="T13" s="18"/>
    </row>
    <row r="14" spans="1:20" x14ac:dyDescent="0.2">
      <c r="A14" s="21" t="s">
        <v>360</v>
      </c>
      <c r="B14" s="29">
        <v>3260</v>
      </c>
      <c r="C14" s="80">
        <v>2.3006134969325154</v>
      </c>
      <c r="D14" s="81">
        <v>2.5153374233128836</v>
      </c>
      <c r="E14" s="81">
        <v>16.840490797546011</v>
      </c>
      <c r="F14" s="81">
        <v>32.45398773006135</v>
      </c>
      <c r="G14" s="81">
        <v>18.89570552147239</v>
      </c>
      <c r="H14" s="81">
        <v>26.993865030674847</v>
      </c>
      <c r="I14" s="81">
        <v>0</v>
      </c>
      <c r="J14" s="86"/>
      <c r="L14" s="18"/>
      <c r="M14" s="18"/>
      <c r="N14" s="18"/>
      <c r="O14" s="18"/>
      <c r="P14" s="18"/>
      <c r="Q14" s="18"/>
      <c r="R14" s="18"/>
      <c r="S14" s="18"/>
      <c r="T14" s="18"/>
    </row>
    <row r="15" spans="1:20" x14ac:dyDescent="0.2">
      <c r="A15" s="21" t="s">
        <v>361</v>
      </c>
      <c r="B15" s="29">
        <v>275</v>
      </c>
      <c r="C15" s="80">
        <v>3.2727272727272729</v>
      </c>
      <c r="D15" s="81">
        <v>1.0909090909090911</v>
      </c>
      <c r="E15" s="81">
        <v>14.181818181818182</v>
      </c>
      <c r="F15" s="81">
        <v>34.545454545454547</v>
      </c>
      <c r="G15" s="81">
        <v>22.90909090909091</v>
      </c>
      <c r="H15" s="81">
        <v>24</v>
      </c>
      <c r="I15" s="81">
        <v>0</v>
      </c>
      <c r="J15" s="86"/>
      <c r="L15" s="18"/>
      <c r="M15" s="18"/>
      <c r="N15" s="18"/>
      <c r="O15" s="18"/>
      <c r="P15" s="18"/>
      <c r="Q15" s="18"/>
      <c r="R15" s="18"/>
      <c r="S15" s="18"/>
      <c r="T15" s="18"/>
    </row>
    <row r="16" spans="1:20" x14ac:dyDescent="0.2">
      <c r="A16" s="21" t="s">
        <v>362</v>
      </c>
      <c r="B16" s="29">
        <v>3159</v>
      </c>
      <c r="C16" s="80">
        <v>1.2345679012345678</v>
      </c>
      <c r="D16" s="81">
        <v>2.152579930357708</v>
      </c>
      <c r="E16" s="81">
        <v>10.509654954099398</v>
      </c>
      <c r="F16" s="81">
        <v>31.085786641342196</v>
      </c>
      <c r="G16" s="81">
        <v>22.981956315289647</v>
      </c>
      <c r="H16" s="81">
        <v>30.389363722697055</v>
      </c>
      <c r="I16" s="81">
        <v>1.6460905349794239</v>
      </c>
      <c r="J16" s="86"/>
      <c r="L16" s="18"/>
      <c r="M16" s="18"/>
      <c r="N16" s="18"/>
      <c r="O16" s="18"/>
      <c r="P16" s="18"/>
      <c r="Q16" s="18"/>
      <c r="R16" s="18"/>
      <c r="S16" s="18"/>
      <c r="T16" s="18"/>
    </row>
    <row r="17" spans="1:20" x14ac:dyDescent="0.2">
      <c r="A17" s="21" t="s">
        <v>363</v>
      </c>
      <c r="B17" s="29">
        <v>37</v>
      </c>
      <c r="C17" s="80">
        <v>2.7027027027027026</v>
      </c>
      <c r="D17" s="81">
        <v>0</v>
      </c>
      <c r="E17" s="81">
        <v>27.027027027027028</v>
      </c>
      <c r="F17" s="81">
        <v>37.837837837837839</v>
      </c>
      <c r="G17" s="81">
        <v>13.513513513513514</v>
      </c>
      <c r="H17" s="81">
        <v>18.918918918918919</v>
      </c>
      <c r="I17" s="81">
        <v>0</v>
      </c>
      <c r="J17" s="86"/>
      <c r="L17" s="18"/>
      <c r="M17" s="18"/>
      <c r="N17" s="18"/>
      <c r="O17" s="18"/>
      <c r="P17" s="18"/>
      <c r="Q17" s="18"/>
      <c r="R17" s="18"/>
      <c r="S17" s="18"/>
      <c r="T17" s="18"/>
    </row>
    <row r="18" spans="1:20" ht="14.25" x14ac:dyDescent="0.2">
      <c r="A18" s="22" t="s">
        <v>532</v>
      </c>
      <c r="B18" s="29">
        <v>139</v>
      </c>
      <c r="C18" s="80">
        <v>4.3165467625899279</v>
      </c>
      <c r="D18" s="81">
        <v>1.4388489208633095</v>
      </c>
      <c r="E18" s="81">
        <v>11.510791366906476</v>
      </c>
      <c r="F18" s="81">
        <v>33.093525179856115</v>
      </c>
      <c r="G18" s="81">
        <v>23.021582733812952</v>
      </c>
      <c r="H18" s="81">
        <v>20.863309352517987</v>
      </c>
      <c r="I18" s="81">
        <v>5.755395683453238</v>
      </c>
      <c r="J18" s="86"/>
      <c r="L18" s="18"/>
      <c r="M18" s="18"/>
      <c r="N18" s="18"/>
      <c r="O18" s="18"/>
      <c r="P18" s="18"/>
      <c r="Q18" s="18"/>
      <c r="R18" s="18"/>
      <c r="S18" s="18"/>
      <c r="T18" s="18"/>
    </row>
    <row r="19" spans="1:20" x14ac:dyDescent="0.2">
      <c r="A19" s="22" t="s">
        <v>365</v>
      </c>
      <c r="B19" s="29">
        <v>120</v>
      </c>
      <c r="C19" s="80">
        <v>2.5</v>
      </c>
      <c r="D19" s="81">
        <v>0.83333333333333337</v>
      </c>
      <c r="E19" s="81">
        <v>15</v>
      </c>
      <c r="F19" s="81">
        <v>40</v>
      </c>
      <c r="G19" s="81">
        <v>21.666666666666668</v>
      </c>
      <c r="H19" s="81">
        <v>19.166666666666668</v>
      </c>
      <c r="I19" s="81">
        <v>0.83333333333333337</v>
      </c>
      <c r="J19" s="86"/>
      <c r="L19" s="18"/>
      <c r="M19" s="18"/>
      <c r="N19" s="18"/>
      <c r="O19" s="18"/>
      <c r="P19" s="18"/>
      <c r="Q19" s="18"/>
      <c r="R19" s="18"/>
      <c r="S19" s="18"/>
      <c r="T19" s="18"/>
    </row>
    <row r="20" spans="1:20" x14ac:dyDescent="0.2">
      <c r="A20" s="22" t="s">
        <v>266</v>
      </c>
      <c r="B20" s="29">
        <v>36</v>
      </c>
      <c r="C20" s="80">
        <v>0</v>
      </c>
      <c r="D20" s="81">
        <v>2.7777777777777777</v>
      </c>
      <c r="E20" s="81">
        <v>5.5555555555555554</v>
      </c>
      <c r="F20" s="81">
        <v>41.666666666666671</v>
      </c>
      <c r="G20" s="81">
        <v>22.222222222222221</v>
      </c>
      <c r="H20" s="81">
        <v>27.777777777777779</v>
      </c>
      <c r="I20" s="81">
        <v>0</v>
      </c>
      <c r="J20" s="86"/>
      <c r="L20" s="18"/>
      <c r="M20" s="18"/>
      <c r="N20" s="18"/>
      <c r="O20" s="18"/>
      <c r="P20" s="18"/>
      <c r="Q20" s="18"/>
      <c r="R20" s="18"/>
      <c r="S20" s="18"/>
      <c r="T20" s="18"/>
    </row>
    <row r="21" spans="1:20" x14ac:dyDescent="0.2">
      <c r="A21" s="22" t="s">
        <v>366</v>
      </c>
      <c r="B21" s="29">
        <v>537</v>
      </c>
      <c r="C21" s="80">
        <v>2.2346368715083798</v>
      </c>
      <c r="D21" s="81">
        <v>1.1173184357541899</v>
      </c>
      <c r="E21" s="81">
        <v>8.7523277467411553</v>
      </c>
      <c r="F21" s="81">
        <v>35.009310986964621</v>
      </c>
      <c r="G21" s="81">
        <v>24.394785847299811</v>
      </c>
      <c r="H21" s="81">
        <v>27.560521415270017</v>
      </c>
      <c r="I21" s="81">
        <v>0.93109869646182497</v>
      </c>
      <c r="J21" s="86"/>
      <c r="L21" s="18"/>
      <c r="M21" s="18"/>
      <c r="N21" s="18"/>
      <c r="O21" s="18"/>
      <c r="P21" s="18"/>
      <c r="Q21" s="18"/>
      <c r="R21" s="18"/>
      <c r="S21" s="18"/>
      <c r="T21" s="18"/>
    </row>
    <row r="22" spans="1:20" x14ac:dyDescent="0.2">
      <c r="A22" s="22" t="s">
        <v>470</v>
      </c>
      <c r="B22" s="29">
        <v>9</v>
      </c>
      <c r="C22" s="80">
        <v>0</v>
      </c>
      <c r="D22" s="81">
        <v>0</v>
      </c>
      <c r="E22" s="81">
        <v>22.222222222222221</v>
      </c>
      <c r="F22" s="81">
        <v>22.222222222222221</v>
      </c>
      <c r="G22" s="81">
        <v>22.222222222222221</v>
      </c>
      <c r="H22" s="81">
        <v>33.333333333333329</v>
      </c>
      <c r="I22" s="81">
        <v>0</v>
      </c>
      <c r="J22" s="86"/>
      <c r="L22" s="18"/>
      <c r="M22" s="18"/>
      <c r="N22" s="18"/>
      <c r="O22" s="18"/>
      <c r="P22" s="18"/>
      <c r="Q22" s="18"/>
      <c r="R22" s="18"/>
      <c r="S22" s="18"/>
      <c r="T22" s="18"/>
    </row>
    <row r="23" spans="1:20" x14ac:dyDescent="0.2">
      <c r="A23" s="22" t="s">
        <v>367</v>
      </c>
      <c r="B23" s="29">
        <v>655</v>
      </c>
      <c r="C23" s="80">
        <v>3.2061068702290076</v>
      </c>
      <c r="D23" s="81">
        <v>2.9007633587786259</v>
      </c>
      <c r="E23" s="81">
        <v>10.992366412213741</v>
      </c>
      <c r="F23" s="81">
        <v>22.290076335877863</v>
      </c>
      <c r="G23" s="81">
        <v>17.557251908396946</v>
      </c>
      <c r="H23" s="81">
        <v>42.748091603053432</v>
      </c>
      <c r="I23" s="81">
        <v>0.30534351145038169</v>
      </c>
      <c r="J23" s="86"/>
      <c r="L23" s="18"/>
      <c r="M23" s="18"/>
      <c r="N23" s="18"/>
      <c r="O23" s="18"/>
      <c r="P23" s="18"/>
      <c r="Q23" s="18"/>
      <c r="R23" s="18"/>
      <c r="S23" s="18"/>
      <c r="T23" s="18"/>
    </row>
    <row r="24" spans="1:20" x14ac:dyDescent="0.2">
      <c r="A24" s="22" t="s">
        <v>368</v>
      </c>
      <c r="B24" s="29">
        <v>370</v>
      </c>
      <c r="C24" s="80">
        <v>3.5135135135135136</v>
      </c>
      <c r="D24" s="81">
        <v>3.2432432432432434</v>
      </c>
      <c r="E24" s="81">
        <v>10.54054054054054</v>
      </c>
      <c r="F24" s="81">
        <v>25.945945945945947</v>
      </c>
      <c r="G24" s="81">
        <v>24.594594594594597</v>
      </c>
      <c r="H24" s="81">
        <v>32.162162162162161</v>
      </c>
      <c r="I24" s="81">
        <v>0</v>
      </c>
      <c r="J24" s="86"/>
      <c r="L24" s="18"/>
      <c r="M24" s="18"/>
      <c r="N24" s="18"/>
      <c r="O24" s="18"/>
      <c r="P24" s="18"/>
      <c r="Q24" s="18"/>
      <c r="R24" s="18"/>
      <c r="S24" s="18"/>
      <c r="T24" s="18"/>
    </row>
    <row r="25" spans="1:20" x14ac:dyDescent="0.2">
      <c r="A25" s="22" t="s">
        <v>369</v>
      </c>
      <c r="B25" s="29">
        <v>1896</v>
      </c>
      <c r="C25" s="80">
        <v>2.7953586497890295</v>
      </c>
      <c r="D25" s="81">
        <v>1.6350210970464136</v>
      </c>
      <c r="E25" s="81">
        <v>11.181434599156118</v>
      </c>
      <c r="F25" s="81">
        <v>40.981012658227847</v>
      </c>
      <c r="G25" s="81">
        <v>19.62025316455696</v>
      </c>
      <c r="H25" s="81">
        <v>23.628691983122362</v>
      </c>
      <c r="I25" s="81">
        <v>0.15822784810126583</v>
      </c>
      <c r="J25" s="86"/>
      <c r="L25" s="18"/>
      <c r="M25" s="18"/>
      <c r="N25" s="18"/>
      <c r="O25" s="18"/>
      <c r="P25" s="18"/>
      <c r="Q25" s="18"/>
      <c r="R25" s="18"/>
      <c r="S25" s="18"/>
      <c r="T25" s="18"/>
    </row>
    <row r="26" spans="1:20" x14ac:dyDescent="0.2">
      <c r="A26" s="22" t="s">
        <v>370</v>
      </c>
      <c r="B26" s="29">
        <v>618</v>
      </c>
      <c r="C26" s="80">
        <v>1.9417475728155338</v>
      </c>
      <c r="D26" s="81">
        <v>1.1326860841423949</v>
      </c>
      <c r="E26" s="81">
        <v>11.003236245954692</v>
      </c>
      <c r="F26" s="81">
        <v>35.436893203883493</v>
      </c>
      <c r="G26" s="81">
        <v>23.300970873786408</v>
      </c>
      <c r="H26" s="81">
        <v>27.184466019417474</v>
      </c>
      <c r="I26" s="81">
        <v>0</v>
      </c>
      <c r="J26" s="86"/>
      <c r="L26" s="18"/>
      <c r="M26" s="18"/>
      <c r="N26" s="18"/>
      <c r="O26" s="18"/>
      <c r="P26" s="18"/>
      <c r="Q26" s="18"/>
      <c r="R26" s="18"/>
      <c r="S26" s="18"/>
      <c r="T26" s="18"/>
    </row>
    <row r="27" spans="1:20" x14ac:dyDescent="0.2">
      <c r="A27" s="22" t="s">
        <v>371</v>
      </c>
      <c r="B27" s="29">
        <v>1633</v>
      </c>
      <c r="C27" s="80">
        <v>3.9191671769748928</v>
      </c>
      <c r="D27" s="81">
        <v>1.7758726270667484</v>
      </c>
      <c r="E27" s="81">
        <v>8.6344151867728112</v>
      </c>
      <c r="F27" s="81">
        <v>29.332516840171465</v>
      </c>
      <c r="G27" s="81">
        <v>28.96509491733007</v>
      </c>
      <c r="H27" s="81">
        <v>27.18922229026332</v>
      </c>
      <c r="I27" s="81">
        <v>0.18371096142069809</v>
      </c>
      <c r="J27" s="86"/>
      <c r="L27" s="18"/>
      <c r="M27" s="18"/>
      <c r="N27" s="18"/>
      <c r="O27" s="18"/>
      <c r="P27" s="18"/>
      <c r="Q27" s="18"/>
      <c r="R27" s="18"/>
      <c r="S27" s="18"/>
      <c r="T27" s="18"/>
    </row>
    <row r="28" spans="1:20" x14ac:dyDescent="0.2">
      <c r="A28" s="22" t="s">
        <v>372</v>
      </c>
      <c r="B28" s="29">
        <v>85</v>
      </c>
      <c r="C28" s="80">
        <v>1.1764705882352942</v>
      </c>
      <c r="D28" s="81">
        <v>1.1764705882352942</v>
      </c>
      <c r="E28" s="81">
        <v>3.5294117647058822</v>
      </c>
      <c r="F28" s="81">
        <v>31.764705882352938</v>
      </c>
      <c r="G28" s="81">
        <v>25.882352941176475</v>
      </c>
      <c r="H28" s="81">
        <v>36.470588235294116</v>
      </c>
      <c r="I28" s="81">
        <v>0</v>
      </c>
      <c r="J28" s="86"/>
      <c r="L28" s="18"/>
      <c r="M28" s="18"/>
      <c r="N28" s="18"/>
      <c r="O28" s="18"/>
      <c r="P28" s="18"/>
      <c r="Q28" s="18"/>
      <c r="R28" s="18"/>
      <c r="S28" s="18"/>
      <c r="T28" s="18"/>
    </row>
    <row r="29" spans="1:20" x14ac:dyDescent="0.2">
      <c r="A29" s="22" t="s">
        <v>373</v>
      </c>
      <c r="B29" s="29">
        <v>266</v>
      </c>
      <c r="C29" s="80">
        <v>1.8796992481203008</v>
      </c>
      <c r="D29" s="81">
        <v>0.75187969924812026</v>
      </c>
      <c r="E29" s="81">
        <v>10.902255639097744</v>
      </c>
      <c r="F29" s="81">
        <v>41.353383458646611</v>
      </c>
      <c r="G29" s="81">
        <v>24.060150375939848</v>
      </c>
      <c r="H29" s="81">
        <v>20.676691729323306</v>
      </c>
      <c r="I29" s="81">
        <v>0.37593984962406013</v>
      </c>
      <c r="J29" s="86"/>
      <c r="L29" s="18"/>
      <c r="M29" s="18"/>
      <c r="N29" s="18"/>
      <c r="O29" s="18"/>
      <c r="P29" s="18"/>
      <c r="Q29" s="18"/>
      <c r="R29" s="18"/>
      <c r="S29" s="18"/>
      <c r="T29" s="18"/>
    </row>
    <row r="30" spans="1:20" x14ac:dyDescent="0.2">
      <c r="A30" s="23" t="s">
        <v>374</v>
      </c>
      <c r="B30" s="31">
        <v>196</v>
      </c>
      <c r="C30" s="80">
        <v>4.0816326530612246</v>
      </c>
      <c r="D30" s="80">
        <v>3.0612244897959182</v>
      </c>
      <c r="E30" s="80">
        <v>18.877551020408163</v>
      </c>
      <c r="F30" s="80">
        <v>28.571428571428569</v>
      </c>
      <c r="G30" s="80">
        <v>16.836734693877549</v>
      </c>
      <c r="H30" s="80">
        <v>28.571428571428569</v>
      </c>
      <c r="I30" s="80">
        <v>0</v>
      </c>
      <c r="J30" s="86"/>
      <c r="L30" s="18"/>
      <c r="M30" s="18"/>
      <c r="N30" s="18"/>
      <c r="O30" s="18"/>
      <c r="P30" s="18"/>
      <c r="Q30" s="18"/>
      <c r="R30" s="18"/>
      <c r="S30" s="18"/>
      <c r="T30" s="18"/>
    </row>
    <row r="31" spans="1:20" x14ac:dyDescent="0.2">
      <c r="A31" s="32" t="s">
        <v>375</v>
      </c>
      <c r="B31" s="33">
        <v>227</v>
      </c>
      <c r="C31" s="82">
        <v>1.7621145374449341</v>
      </c>
      <c r="D31" s="82">
        <v>3.0837004405286343</v>
      </c>
      <c r="E31" s="82">
        <v>9.6916299559471373</v>
      </c>
      <c r="F31" s="82">
        <v>26.431718061674008</v>
      </c>
      <c r="G31" s="82">
        <v>21.58590308370044</v>
      </c>
      <c r="H31" s="82">
        <v>36.12334801762114</v>
      </c>
      <c r="I31" s="82">
        <v>1.3215859030837005</v>
      </c>
      <c r="J31" s="86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">
      <c r="A32" s="19" t="s">
        <v>376</v>
      </c>
      <c r="B32" s="28">
        <v>9</v>
      </c>
      <c r="C32" s="78">
        <v>0</v>
      </c>
      <c r="D32" s="79">
        <v>0</v>
      </c>
      <c r="E32" s="79">
        <v>22.222222222222221</v>
      </c>
      <c r="F32" s="79">
        <v>33.333333333333329</v>
      </c>
      <c r="G32" s="79">
        <v>11.111111111111111</v>
      </c>
      <c r="H32" s="79">
        <v>33.333333333333329</v>
      </c>
      <c r="I32" s="79">
        <v>0</v>
      </c>
      <c r="J32" s="86"/>
      <c r="L32" s="18"/>
      <c r="M32" s="18"/>
      <c r="N32" s="18"/>
      <c r="O32" s="18"/>
      <c r="P32" s="18"/>
      <c r="Q32" s="18"/>
      <c r="R32" s="18"/>
      <c r="S32" s="18"/>
      <c r="T32" s="18"/>
    </row>
    <row r="33" spans="1:20" x14ac:dyDescent="0.2">
      <c r="A33" s="22" t="s">
        <v>339</v>
      </c>
      <c r="B33" s="31">
        <v>2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100</v>
      </c>
      <c r="J33" s="86"/>
      <c r="L33" s="18"/>
      <c r="M33" s="18"/>
      <c r="N33" s="18"/>
      <c r="O33" s="18"/>
      <c r="P33" s="18"/>
      <c r="Q33" s="18"/>
      <c r="R33" s="18"/>
      <c r="S33" s="18"/>
      <c r="T33" s="18"/>
    </row>
    <row r="34" spans="1:20" x14ac:dyDescent="0.2">
      <c r="A34" s="22" t="s">
        <v>377</v>
      </c>
      <c r="B34" s="29">
        <v>116</v>
      </c>
      <c r="C34" s="80">
        <v>1.7241379310344827</v>
      </c>
      <c r="D34" s="81">
        <v>0.86206896551724133</v>
      </c>
      <c r="E34" s="81">
        <v>13.793103448275861</v>
      </c>
      <c r="F34" s="81">
        <v>22.413793103448278</v>
      </c>
      <c r="G34" s="81">
        <v>28.448275862068968</v>
      </c>
      <c r="H34" s="81">
        <v>32.758620689655174</v>
      </c>
      <c r="I34" s="81">
        <v>0</v>
      </c>
      <c r="J34" s="86"/>
      <c r="L34" s="18"/>
      <c r="M34" s="18"/>
      <c r="N34" s="18"/>
      <c r="O34" s="18"/>
      <c r="P34" s="18"/>
      <c r="Q34" s="18"/>
      <c r="R34" s="18"/>
      <c r="S34" s="18"/>
      <c r="T34" s="18"/>
    </row>
    <row r="35" spans="1:20" x14ac:dyDescent="0.2">
      <c r="A35" s="24" t="s">
        <v>378</v>
      </c>
      <c r="B35" s="33">
        <v>241</v>
      </c>
      <c r="C35" s="82">
        <v>3.3195020746887969</v>
      </c>
      <c r="D35" s="82">
        <v>1.6597510373443984</v>
      </c>
      <c r="E35" s="82">
        <v>12.448132780082988</v>
      </c>
      <c r="F35" s="82">
        <v>26.141078838174277</v>
      </c>
      <c r="G35" s="82">
        <v>18.672199170124482</v>
      </c>
      <c r="H35" s="82">
        <v>37.759336099585063</v>
      </c>
      <c r="I35" s="82">
        <v>0</v>
      </c>
      <c r="J35" s="86"/>
      <c r="L35" s="18"/>
      <c r="M35" s="18"/>
      <c r="N35" s="18"/>
      <c r="O35" s="18"/>
      <c r="P35" s="18"/>
      <c r="Q35" s="18"/>
      <c r="R35" s="18"/>
      <c r="S35" s="18"/>
      <c r="T35" s="18"/>
    </row>
    <row r="36" spans="1:20" x14ac:dyDescent="0.2">
      <c r="A36" s="73" t="s">
        <v>398</v>
      </c>
      <c r="B36" s="83"/>
      <c r="C36" s="84"/>
      <c r="D36" s="84"/>
      <c r="E36" s="84"/>
      <c r="F36" s="84"/>
      <c r="G36" s="84"/>
      <c r="H36" s="84"/>
      <c r="I36" s="84"/>
    </row>
    <row r="37" spans="1:20" x14ac:dyDescent="0.2">
      <c r="A37" s="1" t="s">
        <v>488</v>
      </c>
    </row>
    <row r="38" spans="1:20" x14ac:dyDescent="0.2">
      <c r="A38" s="1" t="s">
        <v>489</v>
      </c>
    </row>
    <row r="39" spans="1:20" x14ac:dyDescent="0.2">
      <c r="A39" s="41" t="s">
        <v>530</v>
      </c>
    </row>
    <row r="40" spans="1:20" x14ac:dyDescent="0.2">
      <c r="A40" s="41"/>
    </row>
    <row r="41" spans="1:20" x14ac:dyDescent="0.2">
      <c r="A41" s="41"/>
    </row>
    <row r="42" spans="1:20" x14ac:dyDescent="0.2">
      <c r="A42" s="41"/>
    </row>
    <row r="43" spans="1:20" x14ac:dyDescent="0.2">
      <c r="A43" s="41"/>
    </row>
    <row r="44" spans="1:20" x14ac:dyDescent="0.2">
      <c r="A44" s="41"/>
    </row>
    <row r="45" spans="1:20" x14ac:dyDescent="0.2">
      <c r="A45" s="41"/>
    </row>
    <row r="46" spans="1:20" x14ac:dyDescent="0.2">
      <c r="A46" s="41"/>
    </row>
    <row r="47" spans="1:20" x14ac:dyDescent="0.2">
      <c r="A47" s="41"/>
    </row>
    <row r="48" spans="1:20" x14ac:dyDescent="0.2">
      <c r="A48" s="41"/>
    </row>
    <row r="49" spans="1:1" x14ac:dyDescent="0.2">
      <c r="A49" s="41"/>
    </row>
    <row r="50" spans="1:1" x14ac:dyDescent="0.2">
      <c r="A50" s="41"/>
    </row>
    <row r="51" spans="1:1" x14ac:dyDescent="0.2">
      <c r="A51" s="41"/>
    </row>
    <row r="52" spans="1:1" x14ac:dyDescent="0.2">
      <c r="A52" s="41"/>
    </row>
    <row r="53" spans="1:1" x14ac:dyDescent="0.2">
      <c r="A53" s="41"/>
    </row>
    <row r="54" spans="1:1" x14ac:dyDescent="0.2">
      <c r="A54" s="41"/>
    </row>
    <row r="55" spans="1:1" x14ac:dyDescent="0.2">
      <c r="A55" s="41"/>
    </row>
    <row r="56" spans="1:1" x14ac:dyDescent="0.2">
      <c r="A56" s="41"/>
    </row>
    <row r="57" spans="1:1" x14ac:dyDescent="0.2">
      <c r="A57" s="41"/>
    </row>
    <row r="58" spans="1:1" x14ac:dyDescent="0.2">
      <c r="A58" s="41"/>
    </row>
    <row r="59" spans="1:1" x14ac:dyDescent="0.2">
      <c r="A59" s="41"/>
    </row>
    <row r="60" spans="1:1" x14ac:dyDescent="0.2">
      <c r="A60" s="41"/>
    </row>
    <row r="61" spans="1:1" x14ac:dyDescent="0.2">
      <c r="A61" s="41"/>
    </row>
    <row r="62" spans="1:1" x14ac:dyDescent="0.2">
      <c r="A62" s="41"/>
    </row>
    <row r="63" spans="1:1" x14ac:dyDescent="0.2">
      <c r="A63" s="41"/>
    </row>
    <row r="64" spans="1:1" x14ac:dyDescent="0.2">
      <c r="A64" s="41"/>
    </row>
    <row r="65" spans="1:1" x14ac:dyDescent="0.2">
      <c r="A65" s="41"/>
    </row>
    <row r="66" spans="1:1" x14ac:dyDescent="0.2">
      <c r="A66" s="41"/>
    </row>
    <row r="67" spans="1:1" x14ac:dyDescent="0.2">
      <c r="A67" s="41"/>
    </row>
    <row r="68" spans="1:1" x14ac:dyDescent="0.2">
      <c r="A68" s="41"/>
    </row>
    <row r="69" spans="1:1" x14ac:dyDescent="0.2">
      <c r="A69" s="41"/>
    </row>
    <row r="70" spans="1:1" x14ac:dyDescent="0.2">
      <c r="A70" s="41"/>
    </row>
    <row r="71" spans="1:1" x14ac:dyDescent="0.2">
      <c r="A71" s="41"/>
    </row>
    <row r="72" spans="1:1" x14ac:dyDescent="0.2">
      <c r="A72" s="41"/>
    </row>
    <row r="73" spans="1:1" x14ac:dyDescent="0.2">
      <c r="A73" s="41"/>
    </row>
    <row r="74" spans="1:1" x14ac:dyDescent="0.2">
      <c r="A74" s="41"/>
    </row>
    <row r="75" spans="1:1" x14ac:dyDescent="0.2">
      <c r="A75" s="41"/>
    </row>
    <row r="76" spans="1:1" x14ac:dyDescent="0.2">
      <c r="A76" s="41"/>
    </row>
    <row r="77" spans="1:1" x14ac:dyDescent="0.2">
      <c r="A77" s="4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38AB-E29E-4945-86FE-5D670929134D}">
  <dimension ref="A2:L53"/>
  <sheetViews>
    <sheetView showGridLines="0" zoomScaleNormal="100" workbookViewId="0">
      <selection activeCell="J18" sqref="J18"/>
    </sheetView>
  </sheetViews>
  <sheetFormatPr defaultColWidth="9.140625" defaultRowHeight="12.75" x14ac:dyDescent="0.2"/>
  <cols>
    <col min="1" max="10" width="12.140625" style="87" customWidth="1"/>
    <col min="11" max="16384" width="9.140625" style="87"/>
  </cols>
  <sheetData>
    <row r="2" spans="1:11" x14ac:dyDescent="0.2">
      <c r="A2" s="136" t="s">
        <v>493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x14ac:dyDescent="0.2">
      <c r="A3" s="137" t="s">
        <v>386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6" spans="1:11" x14ac:dyDescent="0.2">
      <c r="B6" s="88"/>
    </row>
    <row r="40" spans="1:12" ht="29.1" customHeight="1" x14ac:dyDescent="0.2"/>
    <row r="41" spans="1:12" ht="12" customHeight="1" x14ac:dyDescent="0.2">
      <c r="A41" s="89" t="s">
        <v>524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1:12" x14ac:dyDescent="0.2">
      <c r="A42" s="90" t="s">
        <v>533</v>
      </c>
    </row>
    <row r="48" spans="1:12" ht="38.25" x14ac:dyDescent="0.2">
      <c r="B48" s="91" t="s">
        <v>388</v>
      </c>
      <c r="C48" s="91" t="s">
        <v>394</v>
      </c>
      <c r="D48" s="91" t="s">
        <v>393</v>
      </c>
      <c r="E48" s="91" t="s">
        <v>391</v>
      </c>
      <c r="F48" s="92" t="s">
        <v>464</v>
      </c>
      <c r="G48" s="91" t="s">
        <v>399</v>
      </c>
      <c r="H48" s="91" t="s">
        <v>392</v>
      </c>
      <c r="I48" s="91" t="s">
        <v>400</v>
      </c>
      <c r="J48" s="91" t="s">
        <v>390</v>
      </c>
      <c r="K48" s="91" t="s">
        <v>395</v>
      </c>
    </row>
    <row r="49" spans="1:11" x14ac:dyDescent="0.2">
      <c r="A49" s="93">
        <f>SUM(B49:K49)</f>
        <v>20621</v>
      </c>
      <c r="B49" s="94">
        <v>9199</v>
      </c>
      <c r="C49" s="94">
        <v>3723</v>
      </c>
      <c r="D49" s="94">
        <v>3362</v>
      </c>
      <c r="E49" s="94">
        <v>1633</v>
      </c>
      <c r="F49" s="94">
        <v>461</v>
      </c>
      <c r="G49" s="94">
        <v>783</v>
      </c>
      <c r="H49" s="95">
        <v>546</v>
      </c>
      <c r="I49" s="96">
        <v>487</v>
      </c>
      <c r="J49" s="94">
        <v>81</v>
      </c>
      <c r="K49" s="94">
        <v>346</v>
      </c>
    </row>
    <row r="50" spans="1:11" x14ac:dyDescent="0.2">
      <c r="B50" s="97"/>
      <c r="C50" s="97"/>
      <c r="D50" s="97"/>
      <c r="E50" s="97"/>
      <c r="F50" s="98"/>
      <c r="G50" s="98"/>
      <c r="H50" s="98"/>
      <c r="I50" s="98"/>
      <c r="J50" s="98"/>
    </row>
    <row r="51" spans="1:11" x14ac:dyDescent="0.2">
      <c r="B51" s="99"/>
      <c r="C51" s="99"/>
      <c r="D51" s="99"/>
      <c r="E51" s="99"/>
      <c r="F51" s="99"/>
      <c r="G51" s="99"/>
      <c r="H51" s="99"/>
      <c r="I51" s="99"/>
      <c r="J51" s="99"/>
      <c r="K51" s="99"/>
    </row>
    <row r="52" spans="1:11" x14ac:dyDescent="0.2">
      <c r="B52" s="102"/>
      <c r="F52" s="102"/>
      <c r="H52" s="102"/>
      <c r="I52" s="102"/>
    </row>
    <row r="53" spans="1:11" x14ac:dyDescent="0.2">
      <c r="C53" s="100"/>
      <c r="J53" s="101"/>
    </row>
  </sheetData>
  <mergeCells count="2"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F262-7F9E-48BB-A45B-EF694D57B329}">
  <dimension ref="A1:W42"/>
  <sheetViews>
    <sheetView showGridLines="0" zoomScaleNormal="100" workbookViewId="0">
      <selection sqref="A1:K40"/>
    </sheetView>
  </sheetViews>
  <sheetFormatPr defaultColWidth="9.140625" defaultRowHeight="12.75" x14ac:dyDescent="0.2"/>
  <cols>
    <col min="1" max="1" width="17.42578125" style="87" customWidth="1"/>
    <col min="2" max="7" width="10.5703125" style="87" customWidth="1"/>
    <col min="8" max="8" width="12.140625" style="87" customWidth="1"/>
    <col min="9" max="11" width="10.5703125" style="87" customWidth="1"/>
    <col min="12" max="14" width="9.140625" style="87"/>
    <col min="15" max="23" width="9.28515625" style="87" customWidth="1"/>
    <col min="24" max="16384" width="9.140625" style="87"/>
  </cols>
  <sheetData>
    <row r="1" spans="1:23" x14ac:dyDescent="0.2">
      <c r="A1" s="136" t="s">
        <v>494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23" x14ac:dyDescent="0.2">
      <c r="A2" s="3" t="s">
        <v>409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3" ht="49.5" customHeight="1" x14ac:dyDescent="0.2">
      <c r="A3" s="103"/>
      <c r="B3" s="104" t="s">
        <v>347</v>
      </c>
      <c r="C3" s="91" t="s">
        <v>388</v>
      </c>
      <c r="D3" s="91" t="s">
        <v>389</v>
      </c>
      <c r="E3" s="91" t="s">
        <v>390</v>
      </c>
      <c r="F3" s="91" t="s">
        <v>391</v>
      </c>
      <c r="G3" s="91" t="s">
        <v>392</v>
      </c>
      <c r="H3" s="91" t="s">
        <v>393</v>
      </c>
      <c r="I3" s="91" t="s">
        <v>465</v>
      </c>
      <c r="J3" s="91" t="s">
        <v>394</v>
      </c>
      <c r="K3" s="91" t="s">
        <v>395</v>
      </c>
    </row>
    <row r="4" spans="1:23" x14ac:dyDescent="0.2">
      <c r="A4" s="45" t="s">
        <v>396</v>
      </c>
      <c r="B4" s="46">
        <v>20621</v>
      </c>
      <c r="C4" s="76">
        <v>44.609863731147861</v>
      </c>
      <c r="D4" s="77">
        <v>6.1587701857329904</v>
      </c>
      <c r="E4" s="77">
        <v>0.39280345279084428</v>
      </c>
      <c r="F4" s="77">
        <v>7.9191115852771441</v>
      </c>
      <c r="G4" s="77">
        <v>2.6477862373308763</v>
      </c>
      <c r="H4" s="77">
        <v>16.303768003491587</v>
      </c>
      <c r="I4" s="77">
        <v>2.2355850831676447</v>
      </c>
      <c r="J4" s="77">
        <v>18.054410552349548</v>
      </c>
      <c r="K4" s="77">
        <v>1.6779011687115077</v>
      </c>
      <c r="O4" s="105"/>
      <c r="P4" s="105"/>
      <c r="Q4" s="105"/>
      <c r="R4" s="105"/>
      <c r="S4" s="105"/>
      <c r="T4" s="105"/>
      <c r="U4" s="105"/>
      <c r="V4" s="105"/>
      <c r="W4" s="105"/>
    </row>
    <row r="5" spans="1:23" x14ac:dyDescent="0.2">
      <c r="A5" s="27" t="s">
        <v>352</v>
      </c>
      <c r="B5" s="28">
        <v>540</v>
      </c>
      <c r="C5" s="78">
        <v>39.814814814814817</v>
      </c>
      <c r="D5" s="79">
        <v>7.9629629629629637</v>
      </c>
      <c r="E5" s="79">
        <v>0.55555555555555558</v>
      </c>
      <c r="F5" s="79">
        <v>18.518518518518519</v>
      </c>
      <c r="G5" s="79">
        <v>3.1481481481481479</v>
      </c>
      <c r="H5" s="79">
        <v>12.222222222222221</v>
      </c>
      <c r="I5" s="106">
        <v>0.55555555555555558</v>
      </c>
      <c r="J5" s="106">
        <v>15.37037037037037</v>
      </c>
      <c r="K5" s="106">
        <v>1.8518518518518516</v>
      </c>
      <c r="O5" s="105"/>
      <c r="P5" s="105"/>
      <c r="Q5" s="105"/>
      <c r="R5" s="105"/>
      <c r="S5" s="105"/>
      <c r="T5" s="105"/>
      <c r="U5" s="105"/>
      <c r="V5" s="105"/>
      <c r="W5" s="105"/>
    </row>
    <row r="6" spans="1:23" x14ac:dyDescent="0.2">
      <c r="A6" s="21" t="s">
        <v>353</v>
      </c>
      <c r="B6" s="29">
        <v>531</v>
      </c>
      <c r="C6" s="80">
        <v>60.8286252354049</v>
      </c>
      <c r="D6" s="81">
        <v>5.4613935969868175</v>
      </c>
      <c r="E6" s="81">
        <v>1.1299435028248588</v>
      </c>
      <c r="F6" s="81">
        <v>4.7080979284369118</v>
      </c>
      <c r="G6" s="81">
        <v>0</v>
      </c>
      <c r="H6" s="81">
        <v>7.3446327683615822</v>
      </c>
      <c r="I6" s="107">
        <v>0</v>
      </c>
      <c r="J6" s="107">
        <v>17.702448210922785</v>
      </c>
      <c r="K6" s="107">
        <v>2.8248587570621471</v>
      </c>
      <c r="O6" s="105"/>
      <c r="P6" s="105"/>
      <c r="Q6" s="105"/>
      <c r="R6" s="105"/>
      <c r="S6" s="105"/>
      <c r="T6" s="105"/>
      <c r="U6" s="105"/>
      <c r="V6" s="105"/>
      <c r="W6" s="105"/>
    </row>
    <row r="7" spans="1:23" x14ac:dyDescent="0.2">
      <c r="A7" s="21" t="s">
        <v>354</v>
      </c>
      <c r="B7" s="29">
        <v>527</v>
      </c>
      <c r="C7" s="80">
        <v>52.751423149905122</v>
      </c>
      <c r="D7" s="81">
        <v>5.1233396584440225</v>
      </c>
      <c r="E7" s="81">
        <v>0.37950664136622392</v>
      </c>
      <c r="F7" s="81">
        <v>10.246679316888045</v>
      </c>
      <c r="G7" s="81">
        <v>0.56925996204933582</v>
      </c>
      <c r="H7" s="81">
        <v>13.472485768500949</v>
      </c>
      <c r="I7" s="107">
        <v>0</v>
      </c>
      <c r="J7" s="107">
        <v>16.318785578747626</v>
      </c>
      <c r="K7" s="107">
        <v>1.1385199240986716</v>
      </c>
      <c r="O7" s="105"/>
      <c r="P7" s="105"/>
      <c r="Q7" s="105"/>
      <c r="R7" s="105"/>
      <c r="S7" s="105"/>
      <c r="T7" s="105"/>
      <c r="U7" s="105"/>
      <c r="V7" s="105"/>
      <c r="W7" s="105"/>
    </row>
    <row r="8" spans="1:23" x14ac:dyDescent="0.2">
      <c r="A8" s="21" t="s">
        <v>355</v>
      </c>
      <c r="B8" s="29">
        <v>154</v>
      </c>
      <c r="C8" s="80">
        <v>44.155844155844157</v>
      </c>
      <c r="D8" s="81">
        <v>5.8441558441558437</v>
      </c>
      <c r="E8" s="81">
        <v>0</v>
      </c>
      <c r="F8" s="81">
        <v>9.0909090909090917</v>
      </c>
      <c r="G8" s="81">
        <v>5.8441558441558437</v>
      </c>
      <c r="H8" s="81">
        <v>10.38961038961039</v>
      </c>
      <c r="I8" s="107">
        <v>5.8441558441558437</v>
      </c>
      <c r="J8" s="107">
        <v>18.181818181818183</v>
      </c>
      <c r="K8" s="107">
        <v>0.64935064935064934</v>
      </c>
      <c r="O8" s="105"/>
      <c r="P8" s="105"/>
      <c r="Q8" s="105"/>
      <c r="R8" s="105"/>
      <c r="S8" s="105"/>
      <c r="T8" s="105"/>
      <c r="U8" s="105"/>
      <c r="V8" s="105"/>
      <c r="W8" s="105"/>
    </row>
    <row r="9" spans="1:23" x14ac:dyDescent="0.2">
      <c r="A9" s="21" t="s">
        <v>379</v>
      </c>
      <c r="B9" s="29">
        <v>2788</v>
      </c>
      <c r="C9" s="80">
        <v>42.754662840746057</v>
      </c>
      <c r="D9" s="81">
        <v>5.308464849354376</v>
      </c>
      <c r="E9" s="81">
        <v>0.28694404591104739</v>
      </c>
      <c r="F9" s="81">
        <v>9.5408895265423244</v>
      </c>
      <c r="G9" s="81">
        <v>2.0444763271162123</v>
      </c>
      <c r="H9" s="81">
        <v>17.647058823529413</v>
      </c>
      <c r="I9" s="107">
        <v>7.8192252510760394</v>
      </c>
      <c r="J9" s="107">
        <v>13.450502152080343</v>
      </c>
      <c r="K9" s="107">
        <v>1.1477761836441895</v>
      </c>
      <c r="O9" s="105"/>
      <c r="P9" s="105"/>
      <c r="Q9" s="105"/>
      <c r="R9" s="105"/>
      <c r="S9" s="105"/>
      <c r="T9" s="105"/>
      <c r="U9" s="105"/>
      <c r="V9" s="105"/>
      <c r="W9" s="105"/>
    </row>
    <row r="10" spans="1:23" x14ac:dyDescent="0.2">
      <c r="A10" s="21" t="s">
        <v>356</v>
      </c>
      <c r="B10" s="29">
        <v>49</v>
      </c>
      <c r="C10" s="80">
        <v>48.979591836734691</v>
      </c>
      <c r="D10" s="81">
        <v>4.0816326530612246</v>
      </c>
      <c r="E10" s="81">
        <v>0</v>
      </c>
      <c r="F10" s="81">
        <v>6.1224489795918364</v>
      </c>
      <c r="G10" s="81">
        <v>6.1224489795918364</v>
      </c>
      <c r="H10" s="81">
        <v>4.0816326530612246</v>
      </c>
      <c r="I10" s="107">
        <v>2.0408163265306123</v>
      </c>
      <c r="J10" s="107">
        <v>22.448979591836736</v>
      </c>
      <c r="K10" s="107">
        <v>6.1224489795918364</v>
      </c>
      <c r="O10" s="105"/>
      <c r="P10" s="105"/>
      <c r="Q10" s="105"/>
      <c r="R10" s="105"/>
      <c r="S10" s="105"/>
      <c r="T10" s="105"/>
      <c r="U10" s="105"/>
      <c r="V10" s="105"/>
      <c r="W10" s="105"/>
    </row>
    <row r="11" spans="1:23" x14ac:dyDescent="0.2">
      <c r="A11" s="21" t="s">
        <v>469</v>
      </c>
      <c r="B11" s="29">
        <v>144</v>
      </c>
      <c r="C11" s="80">
        <v>47.916666666666671</v>
      </c>
      <c r="D11" s="81">
        <v>10.416666666666668</v>
      </c>
      <c r="E11" s="81">
        <v>0</v>
      </c>
      <c r="F11" s="81">
        <v>6.9444444444444446</v>
      </c>
      <c r="G11" s="81">
        <v>0</v>
      </c>
      <c r="H11" s="81">
        <v>10.416666666666668</v>
      </c>
      <c r="I11" s="107">
        <v>0</v>
      </c>
      <c r="J11" s="107">
        <v>22.916666666666664</v>
      </c>
      <c r="K11" s="107">
        <v>1.3888888888888888</v>
      </c>
      <c r="O11" s="105"/>
      <c r="P11" s="105"/>
      <c r="Q11" s="105"/>
      <c r="R11" s="105"/>
      <c r="S11" s="105"/>
      <c r="T11" s="105"/>
      <c r="U11" s="105"/>
      <c r="V11" s="105"/>
      <c r="W11" s="105"/>
    </row>
    <row r="12" spans="1:23" ht="14.25" x14ac:dyDescent="0.2">
      <c r="A12" s="21" t="s">
        <v>531</v>
      </c>
      <c r="B12" s="29">
        <v>624</v>
      </c>
      <c r="C12" s="80">
        <v>36.217948717948715</v>
      </c>
      <c r="D12" s="81">
        <v>8.3333333333333321</v>
      </c>
      <c r="E12" s="81">
        <v>0.16025641025641024</v>
      </c>
      <c r="F12" s="81">
        <v>2.2435897435897436</v>
      </c>
      <c r="G12" s="81">
        <v>3.3653846153846154</v>
      </c>
      <c r="H12" s="81">
        <v>34.294871794871796</v>
      </c>
      <c r="I12" s="107">
        <v>0</v>
      </c>
      <c r="J12" s="107">
        <v>15.224358974358973</v>
      </c>
      <c r="K12" s="107">
        <v>0.16025641025641024</v>
      </c>
      <c r="O12" s="105"/>
      <c r="P12" s="105"/>
      <c r="Q12" s="105"/>
      <c r="R12" s="105"/>
      <c r="S12" s="105"/>
      <c r="T12" s="105"/>
      <c r="U12" s="105"/>
      <c r="V12" s="105"/>
      <c r="W12" s="105"/>
    </row>
    <row r="13" spans="1:23" x14ac:dyDescent="0.2">
      <c r="A13" s="21" t="s">
        <v>359</v>
      </c>
      <c r="B13" s="29">
        <v>1746</v>
      </c>
      <c r="C13" s="80">
        <v>39.003436426116842</v>
      </c>
      <c r="D13" s="81">
        <v>9.5647193585337913</v>
      </c>
      <c r="E13" s="81">
        <v>0.7445589919816723</v>
      </c>
      <c r="F13" s="81">
        <v>4.6391752577319592</v>
      </c>
      <c r="G13" s="81">
        <v>2.0618556701030926</v>
      </c>
      <c r="H13" s="81">
        <v>22.966781214203895</v>
      </c>
      <c r="I13" s="107">
        <v>0.45819014891179843</v>
      </c>
      <c r="J13" s="107">
        <v>19.93127147766323</v>
      </c>
      <c r="K13" s="107">
        <v>0.63001145475372278</v>
      </c>
      <c r="O13" s="105"/>
      <c r="P13" s="105"/>
      <c r="Q13" s="105"/>
      <c r="R13" s="105"/>
      <c r="S13" s="105"/>
      <c r="T13" s="105"/>
      <c r="U13" s="105"/>
      <c r="V13" s="105"/>
      <c r="W13" s="105"/>
    </row>
    <row r="14" spans="1:23" x14ac:dyDescent="0.2">
      <c r="A14" s="21" t="s">
        <v>360</v>
      </c>
      <c r="B14" s="29">
        <v>3260</v>
      </c>
      <c r="C14" s="80">
        <v>48.006134969325153</v>
      </c>
      <c r="D14" s="81">
        <v>5.0920245398773005</v>
      </c>
      <c r="E14" s="81">
        <v>3.0674846625766874E-2</v>
      </c>
      <c r="F14" s="81">
        <v>6.1963190184049086</v>
      </c>
      <c r="G14" s="81">
        <v>3.8036809815950923</v>
      </c>
      <c r="H14" s="81">
        <v>18.220858895705522</v>
      </c>
      <c r="I14" s="107">
        <v>2.3926380368098159</v>
      </c>
      <c r="J14" s="107">
        <v>14.785276073619633</v>
      </c>
      <c r="K14" s="107">
        <v>1.4723926380368098</v>
      </c>
      <c r="O14" s="105"/>
      <c r="P14" s="105"/>
      <c r="Q14" s="105"/>
      <c r="R14" s="105"/>
      <c r="S14" s="105"/>
      <c r="T14" s="105"/>
      <c r="U14" s="105"/>
      <c r="V14" s="105"/>
      <c r="W14" s="105"/>
    </row>
    <row r="15" spans="1:23" x14ac:dyDescent="0.2">
      <c r="A15" s="21" t="s">
        <v>361</v>
      </c>
      <c r="B15" s="29">
        <v>275</v>
      </c>
      <c r="C15" s="80">
        <v>52</v>
      </c>
      <c r="D15" s="81">
        <v>4</v>
      </c>
      <c r="E15" s="81">
        <v>4.3636363636363642</v>
      </c>
      <c r="F15" s="81">
        <v>3.2727272727272729</v>
      </c>
      <c r="G15" s="81">
        <v>2.9090909090909092</v>
      </c>
      <c r="H15" s="81">
        <v>17.454545454545457</v>
      </c>
      <c r="I15" s="107">
        <v>0</v>
      </c>
      <c r="J15" s="107">
        <v>15.636363636363637</v>
      </c>
      <c r="K15" s="107">
        <v>0.36363636363636365</v>
      </c>
      <c r="L15" s="108"/>
      <c r="O15" s="105"/>
      <c r="P15" s="105"/>
      <c r="Q15" s="105"/>
      <c r="R15" s="105"/>
      <c r="S15" s="105"/>
      <c r="T15" s="105"/>
      <c r="U15" s="105"/>
      <c r="V15" s="105"/>
      <c r="W15" s="105"/>
    </row>
    <row r="16" spans="1:23" x14ac:dyDescent="0.2">
      <c r="A16" s="21" t="s">
        <v>362</v>
      </c>
      <c r="B16" s="29">
        <v>3159</v>
      </c>
      <c r="C16" s="80">
        <v>43.526432415321302</v>
      </c>
      <c r="D16" s="81">
        <v>5.7296612852168405</v>
      </c>
      <c r="E16" s="81">
        <v>0.22158911047799934</v>
      </c>
      <c r="F16" s="81">
        <v>5.8562836340614117</v>
      </c>
      <c r="G16" s="81">
        <v>2.2158911047799936</v>
      </c>
      <c r="H16" s="81">
        <v>24.723013611902502</v>
      </c>
      <c r="I16" s="107">
        <v>1.1396011396011396</v>
      </c>
      <c r="J16" s="107">
        <v>15.352959797404242</v>
      </c>
      <c r="K16" s="107">
        <v>1.2345679012345678</v>
      </c>
      <c r="O16" s="105"/>
      <c r="P16" s="105"/>
      <c r="Q16" s="105"/>
      <c r="R16" s="105"/>
      <c r="S16" s="105"/>
      <c r="T16" s="105"/>
      <c r="U16" s="105"/>
      <c r="V16" s="105"/>
      <c r="W16" s="105"/>
    </row>
    <row r="17" spans="1:23" x14ac:dyDescent="0.2">
      <c r="A17" s="21" t="s">
        <v>363</v>
      </c>
      <c r="B17" s="29">
        <v>37</v>
      </c>
      <c r="C17" s="80">
        <v>29.72972972972973</v>
      </c>
      <c r="D17" s="81">
        <v>8.1081081081081088</v>
      </c>
      <c r="E17" s="81">
        <v>0</v>
      </c>
      <c r="F17" s="81">
        <v>10.810810810810811</v>
      </c>
      <c r="G17" s="81">
        <v>2.7027027027027026</v>
      </c>
      <c r="H17" s="81">
        <v>24.324324324324326</v>
      </c>
      <c r="I17" s="107">
        <v>0</v>
      </c>
      <c r="J17" s="107">
        <v>16.216216216216218</v>
      </c>
      <c r="K17" s="107">
        <v>8.1081081081081088</v>
      </c>
      <c r="O17" s="105"/>
      <c r="P17" s="105"/>
      <c r="Q17" s="105"/>
      <c r="R17" s="105"/>
      <c r="S17" s="105"/>
      <c r="T17" s="105"/>
      <c r="U17" s="105"/>
      <c r="V17" s="105"/>
      <c r="W17" s="105"/>
    </row>
    <row r="18" spans="1:23" ht="14.25" x14ac:dyDescent="0.2">
      <c r="A18" s="22" t="s">
        <v>532</v>
      </c>
      <c r="B18" s="29">
        <v>139</v>
      </c>
      <c r="C18" s="80">
        <v>46.043165467625904</v>
      </c>
      <c r="D18" s="81">
        <v>4.3165467625899279</v>
      </c>
      <c r="E18" s="81">
        <v>0</v>
      </c>
      <c r="F18" s="81">
        <v>12.23021582733813</v>
      </c>
      <c r="G18" s="81">
        <v>1.4388489208633095</v>
      </c>
      <c r="H18" s="81">
        <v>4.3165467625899279</v>
      </c>
      <c r="I18" s="107">
        <v>0</v>
      </c>
      <c r="J18" s="107">
        <v>30.935251798561154</v>
      </c>
      <c r="K18" s="107">
        <v>0.71942446043165476</v>
      </c>
      <c r="O18" s="105"/>
      <c r="P18" s="105"/>
      <c r="Q18" s="105"/>
      <c r="R18" s="105"/>
      <c r="S18" s="105"/>
      <c r="T18" s="105"/>
      <c r="U18" s="105"/>
      <c r="V18" s="105"/>
      <c r="W18" s="105"/>
    </row>
    <row r="19" spans="1:23" x14ac:dyDescent="0.2">
      <c r="A19" s="22" t="s">
        <v>365</v>
      </c>
      <c r="B19" s="29">
        <v>120</v>
      </c>
      <c r="C19" s="80">
        <v>49.166666666666664</v>
      </c>
      <c r="D19" s="81">
        <v>5</v>
      </c>
      <c r="E19" s="81">
        <v>0</v>
      </c>
      <c r="F19" s="81">
        <v>4.1666666666666661</v>
      </c>
      <c r="G19" s="81">
        <v>0.83333333333333337</v>
      </c>
      <c r="H19" s="81">
        <v>10.833333333333334</v>
      </c>
      <c r="I19" s="107">
        <v>0</v>
      </c>
      <c r="J19" s="107">
        <v>25.833333333333336</v>
      </c>
      <c r="K19" s="107">
        <v>4.1666666666666661</v>
      </c>
      <c r="O19" s="105"/>
      <c r="P19" s="105"/>
      <c r="Q19" s="105"/>
      <c r="R19" s="105"/>
      <c r="S19" s="105"/>
      <c r="T19" s="105"/>
      <c r="U19" s="105"/>
      <c r="V19" s="105"/>
      <c r="W19" s="105"/>
    </row>
    <row r="20" spans="1:23" x14ac:dyDescent="0.2">
      <c r="A20" s="22" t="s">
        <v>266</v>
      </c>
      <c r="B20" s="29">
        <v>36</v>
      </c>
      <c r="C20" s="80">
        <v>63.888888888888886</v>
      </c>
      <c r="D20" s="81">
        <v>2.7777777777777777</v>
      </c>
      <c r="E20" s="81">
        <v>0</v>
      </c>
      <c r="F20" s="81">
        <v>0</v>
      </c>
      <c r="G20" s="81">
        <v>0</v>
      </c>
      <c r="H20" s="81">
        <v>22.222222222222221</v>
      </c>
      <c r="I20" s="107">
        <v>2.7777777777777777</v>
      </c>
      <c r="J20" s="107">
        <v>8.3333333333333321</v>
      </c>
      <c r="K20" s="107">
        <v>0</v>
      </c>
      <c r="O20" s="105"/>
      <c r="P20" s="105"/>
      <c r="Q20" s="105"/>
      <c r="R20" s="105"/>
      <c r="S20" s="105"/>
      <c r="T20" s="105"/>
      <c r="U20" s="105"/>
      <c r="V20" s="105"/>
      <c r="W20" s="105"/>
    </row>
    <row r="21" spans="1:23" x14ac:dyDescent="0.2">
      <c r="A21" s="22" t="s">
        <v>366</v>
      </c>
      <c r="B21" s="29">
        <v>537</v>
      </c>
      <c r="C21" s="80">
        <v>50.837988826815639</v>
      </c>
      <c r="D21" s="81">
        <v>5.9590316573556796</v>
      </c>
      <c r="E21" s="81">
        <v>0.37243947858472998</v>
      </c>
      <c r="F21" s="81">
        <v>7.8212290502793298</v>
      </c>
      <c r="G21" s="81">
        <v>2.2346368715083798</v>
      </c>
      <c r="H21" s="81">
        <v>8.3798882681564244</v>
      </c>
      <c r="I21" s="107">
        <v>0</v>
      </c>
      <c r="J21" s="107">
        <v>23.463687150837988</v>
      </c>
      <c r="K21" s="107">
        <v>0.93109869646182497</v>
      </c>
      <c r="O21" s="105"/>
      <c r="P21" s="105"/>
      <c r="Q21" s="105"/>
      <c r="R21" s="105"/>
      <c r="S21" s="105"/>
      <c r="T21" s="105"/>
      <c r="U21" s="105"/>
      <c r="V21" s="105"/>
      <c r="W21" s="105"/>
    </row>
    <row r="22" spans="1:23" x14ac:dyDescent="0.2">
      <c r="A22" s="22" t="s">
        <v>470</v>
      </c>
      <c r="B22" s="29">
        <v>9</v>
      </c>
      <c r="C22" s="80">
        <v>33.333333333333329</v>
      </c>
      <c r="D22" s="81">
        <v>0</v>
      </c>
      <c r="E22" s="81">
        <v>0</v>
      </c>
      <c r="F22" s="81">
        <v>0</v>
      </c>
      <c r="G22" s="81">
        <v>0</v>
      </c>
      <c r="H22" s="81">
        <v>22.222222222222221</v>
      </c>
      <c r="I22" s="107">
        <v>0</v>
      </c>
      <c r="J22" s="107">
        <v>44.444444444444443</v>
      </c>
      <c r="K22" s="107">
        <v>0</v>
      </c>
      <c r="O22" s="105"/>
      <c r="P22" s="105"/>
      <c r="Q22" s="105"/>
      <c r="R22" s="105"/>
      <c r="S22" s="105"/>
      <c r="T22" s="105"/>
      <c r="U22" s="105"/>
      <c r="V22" s="105"/>
      <c r="W22" s="105"/>
    </row>
    <row r="23" spans="1:23" x14ac:dyDescent="0.2">
      <c r="A23" s="22" t="s">
        <v>367</v>
      </c>
      <c r="B23" s="29">
        <v>655</v>
      </c>
      <c r="C23" s="80">
        <v>34.351145038167942</v>
      </c>
      <c r="D23" s="81">
        <v>4.4274809160305342</v>
      </c>
      <c r="E23" s="81">
        <v>0.15267175572519084</v>
      </c>
      <c r="F23" s="81">
        <v>21.832061068702291</v>
      </c>
      <c r="G23" s="81">
        <v>5.9541984732824424</v>
      </c>
      <c r="H23" s="81">
        <v>6.7175572519083975</v>
      </c>
      <c r="I23" s="107">
        <v>11.755725190839694</v>
      </c>
      <c r="J23" s="107">
        <v>9.4656488549618327</v>
      </c>
      <c r="K23" s="107">
        <v>5.343511450381679</v>
      </c>
      <c r="O23" s="105"/>
      <c r="P23" s="105"/>
      <c r="Q23" s="105"/>
      <c r="R23" s="105"/>
      <c r="S23" s="105"/>
      <c r="T23" s="105"/>
      <c r="U23" s="105"/>
      <c r="V23" s="105"/>
      <c r="W23" s="105"/>
    </row>
    <row r="24" spans="1:23" x14ac:dyDescent="0.2">
      <c r="A24" s="22" t="s">
        <v>368</v>
      </c>
      <c r="B24" s="29">
        <v>370</v>
      </c>
      <c r="C24" s="80">
        <v>48.648648648648653</v>
      </c>
      <c r="D24" s="81">
        <v>6.4864864864864868</v>
      </c>
      <c r="E24" s="81">
        <v>0.27027027027027029</v>
      </c>
      <c r="F24" s="81">
        <v>5.4054054054054053</v>
      </c>
      <c r="G24" s="81">
        <v>2.1621621621621623</v>
      </c>
      <c r="H24" s="81">
        <v>14.864864864864865</v>
      </c>
      <c r="I24" s="107">
        <v>6.4864864864864868</v>
      </c>
      <c r="J24" s="107">
        <v>13.243243243243244</v>
      </c>
      <c r="K24" s="107">
        <v>2.4324324324324325</v>
      </c>
      <c r="O24" s="105"/>
      <c r="P24" s="105"/>
      <c r="Q24" s="105"/>
      <c r="R24" s="105"/>
      <c r="S24" s="105"/>
      <c r="T24" s="105"/>
      <c r="U24" s="105"/>
      <c r="V24" s="105"/>
      <c r="W24" s="105"/>
    </row>
    <row r="25" spans="1:23" x14ac:dyDescent="0.2">
      <c r="A25" s="22" t="s">
        <v>369</v>
      </c>
      <c r="B25" s="29">
        <v>1896</v>
      </c>
      <c r="C25" s="80">
        <v>48.154008438818565</v>
      </c>
      <c r="D25" s="81">
        <v>5.6962025316455698</v>
      </c>
      <c r="E25" s="81">
        <v>0.58016877637130804</v>
      </c>
      <c r="F25" s="81">
        <v>8.966244725738397</v>
      </c>
      <c r="G25" s="81">
        <v>2.7953586497890295</v>
      </c>
      <c r="H25" s="81">
        <v>8.3333333333333321</v>
      </c>
      <c r="I25" s="107">
        <v>0.15822784810126583</v>
      </c>
      <c r="J25" s="107">
        <v>24.261603375527425</v>
      </c>
      <c r="K25" s="107">
        <v>1.0548523206751055</v>
      </c>
      <c r="O25" s="105"/>
      <c r="P25" s="105"/>
      <c r="Q25" s="105"/>
      <c r="R25" s="105"/>
      <c r="S25" s="105"/>
      <c r="T25" s="105"/>
      <c r="U25" s="105"/>
      <c r="V25" s="105"/>
      <c r="W25" s="105"/>
    </row>
    <row r="26" spans="1:23" x14ac:dyDescent="0.2">
      <c r="A26" s="22" t="s">
        <v>370</v>
      </c>
      <c r="B26" s="29">
        <v>618</v>
      </c>
      <c r="C26" s="80">
        <v>34.142394822006473</v>
      </c>
      <c r="D26" s="81">
        <v>13.592233009708737</v>
      </c>
      <c r="E26" s="81">
        <v>0.64724919093851141</v>
      </c>
      <c r="F26" s="81">
        <v>5.0161812297734629</v>
      </c>
      <c r="G26" s="81">
        <v>5.6634304207119746</v>
      </c>
      <c r="H26" s="81">
        <v>22.653721682847898</v>
      </c>
      <c r="I26" s="107">
        <v>0</v>
      </c>
      <c r="J26" s="107">
        <v>17.313915857605178</v>
      </c>
      <c r="K26" s="107">
        <v>0.97087378640776689</v>
      </c>
      <c r="O26" s="105"/>
      <c r="P26" s="105"/>
      <c r="Q26" s="105"/>
      <c r="R26" s="105"/>
      <c r="S26" s="105"/>
      <c r="T26" s="105"/>
      <c r="U26" s="105"/>
      <c r="V26" s="105"/>
      <c r="W26" s="105"/>
    </row>
    <row r="27" spans="1:23" x14ac:dyDescent="0.2">
      <c r="A27" s="22" t="s">
        <v>371</v>
      </c>
      <c r="B27" s="29">
        <v>1633</v>
      </c>
      <c r="C27" s="80">
        <v>42.743417023882422</v>
      </c>
      <c r="D27" s="81">
        <v>5.1439069197795471</v>
      </c>
      <c r="E27" s="81">
        <v>0.42865890998162892</v>
      </c>
      <c r="F27" s="81">
        <v>9.7979179424372322</v>
      </c>
      <c r="G27" s="81">
        <v>1.4696876913655847</v>
      </c>
      <c r="H27" s="81">
        <v>3.735456215554195</v>
      </c>
      <c r="I27" s="107">
        <v>0</v>
      </c>
      <c r="J27" s="107">
        <v>32.455603184323337</v>
      </c>
      <c r="K27" s="107">
        <v>4.225352112676056</v>
      </c>
      <c r="O27" s="105"/>
      <c r="P27" s="105"/>
      <c r="Q27" s="105"/>
      <c r="R27" s="105"/>
      <c r="S27" s="105"/>
      <c r="T27" s="105"/>
      <c r="U27" s="105"/>
      <c r="V27" s="105"/>
      <c r="W27" s="105"/>
    </row>
    <row r="28" spans="1:23" x14ac:dyDescent="0.2">
      <c r="A28" s="22" t="s">
        <v>372</v>
      </c>
      <c r="B28" s="29">
        <v>85</v>
      </c>
      <c r="C28" s="80">
        <v>24.705882352941178</v>
      </c>
      <c r="D28" s="81">
        <v>9.4117647058823533</v>
      </c>
      <c r="E28" s="81">
        <v>0</v>
      </c>
      <c r="F28" s="81">
        <v>12.941176470588237</v>
      </c>
      <c r="G28" s="81">
        <v>3.5294117647058822</v>
      </c>
      <c r="H28" s="81">
        <v>14.117647058823529</v>
      </c>
      <c r="I28" s="107">
        <v>3.5294117647058822</v>
      </c>
      <c r="J28" s="107">
        <v>17.647058823529413</v>
      </c>
      <c r="K28" s="107">
        <v>14.117647058823529</v>
      </c>
      <c r="O28" s="105"/>
      <c r="P28" s="105"/>
      <c r="Q28" s="105"/>
      <c r="R28" s="105"/>
      <c r="S28" s="105"/>
      <c r="T28" s="105"/>
      <c r="U28" s="105"/>
      <c r="V28" s="105"/>
      <c r="W28" s="105"/>
    </row>
    <row r="29" spans="1:23" x14ac:dyDescent="0.2">
      <c r="A29" s="22" t="s">
        <v>373</v>
      </c>
      <c r="B29" s="29">
        <v>266</v>
      </c>
      <c r="C29" s="80">
        <v>49.624060150375939</v>
      </c>
      <c r="D29" s="81">
        <v>3.7593984962406015</v>
      </c>
      <c r="E29" s="81">
        <v>0</v>
      </c>
      <c r="F29" s="81">
        <v>9.7744360902255636</v>
      </c>
      <c r="G29" s="81">
        <v>3.007518796992481</v>
      </c>
      <c r="H29" s="81">
        <v>7.1428571428571423</v>
      </c>
      <c r="I29" s="107">
        <v>0</v>
      </c>
      <c r="J29" s="107">
        <v>26.315789473684209</v>
      </c>
      <c r="K29" s="107">
        <v>0.37593984962406013</v>
      </c>
      <c r="O29" s="105"/>
      <c r="P29" s="105"/>
      <c r="Q29" s="105"/>
      <c r="R29" s="105"/>
      <c r="S29" s="105"/>
      <c r="T29" s="105"/>
      <c r="U29" s="105"/>
      <c r="V29" s="105"/>
      <c r="W29" s="105"/>
    </row>
    <row r="30" spans="1:23" x14ac:dyDescent="0.2">
      <c r="A30" s="23" t="s">
        <v>374</v>
      </c>
      <c r="B30" s="31">
        <v>196</v>
      </c>
      <c r="C30" s="80">
        <v>61.224489795918366</v>
      </c>
      <c r="D30" s="80">
        <v>3.0612244897959182</v>
      </c>
      <c r="E30" s="80">
        <v>0</v>
      </c>
      <c r="F30" s="80">
        <v>9.183673469387756</v>
      </c>
      <c r="G30" s="80">
        <v>0.51020408163265307</v>
      </c>
      <c r="H30" s="80">
        <v>10.714285714285714</v>
      </c>
      <c r="I30" s="109">
        <v>0</v>
      </c>
      <c r="J30" s="109">
        <v>13.77551020408163</v>
      </c>
      <c r="K30" s="109">
        <v>1.5306122448979591</v>
      </c>
      <c r="O30" s="105"/>
      <c r="P30" s="105"/>
      <c r="Q30" s="105"/>
      <c r="R30" s="105"/>
      <c r="S30" s="105"/>
      <c r="T30" s="105"/>
      <c r="U30" s="105"/>
      <c r="V30" s="105"/>
      <c r="W30" s="105"/>
    </row>
    <row r="31" spans="1:23" x14ac:dyDescent="0.2">
      <c r="A31" s="32" t="s">
        <v>375</v>
      </c>
      <c r="B31" s="33">
        <v>227</v>
      </c>
      <c r="C31" s="82">
        <v>47.136563876651984</v>
      </c>
      <c r="D31" s="82">
        <v>8.3700440528634363</v>
      </c>
      <c r="E31" s="82">
        <v>0.88105726872246704</v>
      </c>
      <c r="F31" s="82">
        <v>10.13215859030837</v>
      </c>
      <c r="G31" s="82">
        <v>4.8458149779735686</v>
      </c>
      <c r="H31" s="82">
        <v>13.215859030837004</v>
      </c>
      <c r="I31" s="110">
        <v>0</v>
      </c>
      <c r="J31" s="110">
        <v>11.894273127753303</v>
      </c>
      <c r="K31" s="110">
        <v>3.5242290748898681</v>
      </c>
      <c r="O31" s="105"/>
      <c r="P31" s="105"/>
      <c r="Q31" s="105"/>
      <c r="R31" s="105"/>
      <c r="S31" s="105"/>
      <c r="T31" s="105"/>
      <c r="U31" s="105"/>
      <c r="V31" s="105"/>
      <c r="W31" s="105"/>
    </row>
    <row r="32" spans="1:23" x14ac:dyDescent="0.2">
      <c r="A32" s="19" t="s">
        <v>376</v>
      </c>
      <c r="B32" s="28">
        <v>9</v>
      </c>
      <c r="C32" s="78">
        <v>33.333333333333329</v>
      </c>
      <c r="D32" s="79">
        <v>11.111111111111111</v>
      </c>
      <c r="E32" s="79">
        <v>0</v>
      </c>
      <c r="F32" s="79">
        <v>0</v>
      </c>
      <c r="G32" s="79">
        <v>0</v>
      </c>
      <c r="H32" s="79">
        <v>0</v>
      </c>
      <c r="I32" s="106">
        <v>11.111111111111111</v>
      </c>
      <c r="J32" s="106">
        <v>44.444444444444443</v>
      </c>
      <c r="K32" s="106">
        <v>0</v>
      </c>
      <c r="O32" s="105"/>
      <c r="P32" s="105"/>
      <c r="Q32" s="105"/>
      <c r="R32" s="105"/>
      <c r="S32" s="105"/>
      <c r="T32" s="105"/>
      <c r="U32" s="105"/>
      <c r="V32" s="105"/>
      <c r="W32" s="105"/>
    </row>
    <row r="33" spans="1:23" x14ac:dyDescent="0.2">
      <c r="A33" s="22" t="s">
        <v>339</v>
      </c>
      <c r="B33" s="31">
        <v>2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109">
        <v>0</v>
      </c>
      <c r="J33" s="109">
        <v>0</v>
      </c>
      <c r="K33" s="109">
        <v>100</v>
      </c>
      <c r="O33" s="105"/>
      <c r="P33" s="105"/>
      <c r="Q33" s="105"/>
      <c r="R33" s="105"/>
      <c r="S33" s="105"/>
      <c r="T33" s="105"/>
      <c r="U33" s="105"/>
      <c r="V33" s="105"/>
      <c r="W33" s="105"/>
    </row>
    <row r="34" spans="1:23" x14ac:dyDescent="0.2">
      <c r="A34" s="22" t="s">
        <v>377</v>
      </c>
      <c r="B34" s="29">
        <v>116</v>
      </c>
      <c r="C34" s="80">
        <v>50</v>
      </c>
      <c r="D34" s="81">
        <v>6.8965517241379306</v>
      </c>
      <c r="E34" s="81">
        <v>0.86206896551724133</v>
      </c>
      <c r="F34" s="81">
        <v>5.1724137931034484</v>
      </c>
      <c r="G34" s="81">
        <v>0</v>
      </c>
      <c r="H34" s="81">
        <v>18.103448275862068</v>
      </c>
      <c r="I34" s="107">
        <v>0</v>
      </c>
      <c r="J34" s="107">
        <v>10.344827586206897</v>
      </c>
      <c r="K34" s="107">
        <v>8.6206896551724146</v>
      </c>
      <c r="O34" s="105"/>
      <c r="P34" s="105"/>
      <c r="Q34" s="105"/>
      <c r="R34" s="105"/>
      <c r="S34" s="105"/>
      <c r="T34" s="105"/>
      <c r="U34" s="105"/>
      <c r="V34" s="105"/>
      <c r="W34" s="105"/>
    </row>
    <row r="35" spans="1:23" x14ac:dyDescent="0.2">
      <c r="A35" s="24" t="s">
        <v>378</v>
      </c>
      <c r="B35" s="33">
        <v>241</v>
      </c>
      <c r="C35" s="82">
        <v>36.099585062240664</v>
      </c>
      <c r="D35" s="82">
        <v>4.5643153526970952</v>
      </c>
      <c r="E35" s="82">
        <v>0</v>
      </c>
      <c r="F35" s="82">
        <v>7.8838174273858916</v>
      </c>
      <c r="G35" s="82">
        <v>2.4896265560165975</v>
      </c>
      <c r="H35" s="82">
        <v>19.087136929460581</v>
      </c>
      <c r="I35" s="110">
        <v>9.5435684647302903</v>
      </c>
      <c r="J35" s="110">
        <v>14.937759336099585</v>
      </c>
      <c r="K35" s="110">
        <v>5.394190871369295</v>
      </c>
      <c r="O35" s="105"/>
      <c r="P35" s="105"/>
      <c r="Q35" s="105"/>
      <c r="R35" s="105"/>
      <c r="S35" s="105"/>
      <c r="T35" s="105"/>
      <c r="U35" s="105"/>
      <c r="V35" s="105"/>
      <c r="W35" s="105"/>
    </row>
    <row r="36" spans="1:23" x14ac:dyDescent="0.2">
      <c r="A36" s="111" t="s">
        <v>527</v>
      </c>
      <c r="B36" s="55"/>
      <c r="C36" s="78"/>
      <c r="D36" s="78"/>
      <c r="E36" s="78"/>
      <c r="F36" s="78"/>
      <c r="G36" s="78"/>
      <c r="H36" s="78"/>
      <c r="I36" s="112"/>
      <c r="J36" s="112"/>
      <c r="K36" s="112"/>
    </row>
    <row r="37" spans="1:23" ht="15" customHeight="1" x14ac:dyDescent="0.2">
      <c r="A37" s="1" t="s">
        <v>398</v>
      </c>
    </row>
    <row r="38" spans="1:23" ht="15" customHeight="1" x14ac:dyDescent="0.2">
      <c r="A38" s="1" t="s">
        <v>488</v>
      </c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23" ht="15" customHeight="1" x14ac:dyDescent="0.2">
      <c r="A39" s="1" t="s">
        <v>489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23" x14ac:dyDescent="0.2">
      <c r="A40" s="138" t="s">
        <v>534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23" x14ac:dyDescent="0.2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</row>
    <row r="42" spans="1:23" x14ac:dyDescent="0.2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</row>
  </sheetData>
  <sortState xmlns:xlrd2="http://schemas.microsoft.com/office/spreadsheetml/2017/richdata2" ref="M4:W35">
    <sortCondition descending="1" ref="V4:V35"/>
  </sortState>
  <mergeCells count="4">
    <mergeCell ref="A42:K42"/>
    <mergeCell ref="A1:K1"/>
    <mergeCell ref="A40:K40"/>
    <mergeCell ref="A41:K4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282F-3D52-4868-9AB6-C2030FBBC63A}">
  <dimension ref="B1:N90"/>
  <sheetViews>
    <sheetView topLeftCell="B1" zoomScaleNormal="100" workbookViewId="0">
      <selection activeCell="I35" sqref="I35"/>
    </sheetView>
  </sheetViews>
  <sheetFormatPr defaultColWidth="8.7109375" defaultRowHeight="12.75" x14ac:dyDescent="0.2"/>
  <cols>
    <col min="1" max="1" width="8.7109375" style="1"/>
    <col min="2" max="2" width="40.28515625" style="1" bestFit="1" customWidth="1"/>
    <col min="3" max="6" width="9.5703125" style="1" bestFit="1" customWidth="1"/>
    <col min="7" max="16384" width="8.7109375" style="1"/>
  </cols>
  <sheetData>
    <row r="1" spans="2:14" x14ac:dyDescent="0.2">
      <c r="B1" s="43" t="s">
        <v>495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2:14" x14ac:dyDescent="0.2">
      <c r="B2" s="1" t="s">
        <v>386</v>
      </c>
    </row>
    <row r="3" spans="2:14" x14ac:dyDescent="0.2">
      <c r="B3" s="42"/>
    </row>
    <row r="6" spans="2:14" x14ac:dyDescent="0.2">
      <c r="C6" s="75" t="s">
        <v>347</v>
      </c>
      <c r="D6" s="75" t="s">
        <v>403</v>
      </c>
      <c r="E6" s="75" t="s">
        <v>402</v>
      </c>
      <c r="F6" s="75" t="s">
        <v>401</v>
      </c>
      <c r="G6" s="75" t="s">
        <v>350</v>
      </c>
      <c r="H6" s="75" t="s">
        <v>403</v>
      </c>
      <c r="I6" s="75" t="s">
        <v>402</v>
      </c>
      <c r="J6" s="75" t="s">
        <v>401</v>
      </c>
      <c r="K6" s="75" t="s">
        <v>350</v>
      </c>
    </row>
    <row r="7" spans="2:14" x14ac:dyDescent="0.2">
      <c r="B7" s="39" t="s">
        <v>471</v>
      </c>
      <c r="C7" s="113">
        <v>20621</v>
      </c>
      <c r="D7" s="113">
        <v>10858</v>
      </c>
      <c r="E7" s="113">
        <v>7882</v>
      </c>
      <c r="F7" s="113">
        <v>1880</v>
      </c>
      <c r="G7" s="113">
        <v>1</v>
      </c>
      <c r="H7" s="114">
        <f>D7/$C7</f>
        <v>0.52655060375345519</v>
      </c>
      <c r="I7" s="114">
        <f t="shared" ref="I7:K7" si="0">E7/$C7</f>
        <v>0.38223170554289315</v>
      </c>
      <c r="J7" s="114">
        <f t="shared" si="0"/>
        <v>9.1169196450220646E-2</v>
      </c>
      <c r="K7" s="114">
        <f t="shared" si="0"/>
        <v>4.8494253430968431E-5</v>
      </c>
    </row>
    <row r="8" spans="2:14" x14ac:dyDescent="0.2">
      <c r="B8" s="39"/>
      <c r="C8" s="113"/>
      <c r="D8" s="113"/>
      <c r="E8" s="113"/>
      <c r="F8" s="113"/>
      <c r="G8" s="113"/>
      <c r="H8" s="114"/>
      <c r="I8" s="114"/>
      <c r="J8" s="114"/>
      <c r="K8" s="114"/>
    </row>
    <row r="9" spans="2:14" ht="14.25" x14ac:dyDescent="0.2">
      <c r="B9" s="39" t="s">
        <v>535</v>
      </c>
      <c r="C9" s="113">
        <v>9</v>
      </c>
      <c r="D9" s="113">
        <v>9</v>
      </c>
      <c r="E9" s="113"/>
      <c r="F9" s="113"/>
      <c r="G9" s="113"/>
      <c r="H9" s="114">
        <f t="shared" ref="H9:H35" si="1">D9/$C9</f>
        <v>1</v>
      </c>
      <c r="I9" s="114">
        <f t="shared" ref="I9:I35" si="2">E9/$C9</f>
        <v>0</v>
      </c>
      <c r="J9" s="114">
        <f t="shared" ref="J9:J35" si="3">F9/$C9</f>
        <v>0</v>
      </c>
      <c r="K9" s="114">
        <f t="shared" ref="K9:K35" si="4">G9/$C9</f>
        <v>0</v>
      </c>
    </row>
    <row r="10" spans="2:14" ht="14.25" x14ac:dyDescent="0.2">
      <c r="B10" s="39" t="s">
        <v>536</v>
      </c>
      <c r="C10" s="113">
        <v>139</v>
      </c>
      <c r="D10" s="113">
        <v>97</v>
      </c>
      <c r="E10" s="113">
        <v>42</v>
      </c>
      <c r="F10" s="113"/>
      <c r="G10" s="113"/>
      <c r="H10" s="114">
        <f t="shared" si="1"/>
        <v>0.69784172661870503</v>
      </c>
      <c r="I10" s="114">
        <f t="shared" si="2"/>
        <v>0.30215827338129497</v>
      </c>
      <c r="J10" s="114">
        <f t="shared" si="3"/>
        <v>0</v>
      </c>
      <c r="K10" s="114">
        <f t="shared" si="4"/>
        <v>0</v>
      </c>
    </row>
    <row r="11" spans="2:14" x14ac:dyDescent="0.2">
      <c r="B11" s="39" t="s">
        <v>375</v>
      </c>
      <c r="C11" s="40">
        <v>227</v>
      </c>
      <c r="D11" s="40">
        <v>156</v>
      </c>
      <c r="E11" s="40">
        <v>46</v>
      </c>
      <c r="F11" s="40">
        <v>25</v>
      </c>
      <c r="G11" s="40">
        <v>0</v>
      </c>
      <c r="H11" s="114">
        <f>D11/$C11</f>
        <v>0.68722466960352424</v>
      </c>
      <c r="I11" s="114">
        <f>E11/$C11</f>
        <v>0.20264317180616739</v>
      </c>
      <c r="J11" s="114">
        <f>F11/$C11</f>
        <v>0.11013215859030837</v>
      </c>
      <c r="K11" s="114">
        <f>G11/$C11</f>
        <v>0</v>
      </c>
    </row>
    <row r="12" spans="2:14" x14ac:dyDescent="0.2">
      <c r="B12" s="39" t="s">
        <v>374</v>
      </c>
      <c r="C12" s="40">
        <v>196</v>
      </c>
      <c r="D12" s="40">
        <v>133</v>
      </c>
      <c r="E12" s="40">
        <v>57</v>
      </c>
      <c r="F12" s="40">
        <v>6</v>
      </c>
      <c r="G12" s="40"/>
      <c r="H12" s="114">
        <f t="shared" si="1"/>
        <v>0.6785714285714286</v>
      </c>
      <c r="I12" s="114">
        <f t="shared" si="2"/>
        <v>0.29081632653061223</v>
      </c>
      <c r="J12" s="114">
        <f t="shared" si="3"/>
        <v>3.0612244897959183E-2</v>
      </c>
      <c r="K12" s="114">
        <f t="shared" si="4"/>
        <v>0</v>
      </c>
    </row>
    <row r="13" spans="2:14" x14ac:dyDescent="0.2">
      <c r="B13" s="39" t="s">
        <v>356</v>
      </c>
      <c r="C13" s="40">
        <v>49</v>
      </c>
      <c r="D13" s="40">
        <v>31</v>
      </c>
      <c r="E13" s="40">
        <v>18</v>
      </c>
      <c r="F13" s="40"/>
      <c r="G13" s="40"/>
      <c r="H13" s="114">
        <f t="shared" si="1"/>
        <v>0.63265306122448983</v>
      </c>
      <c r="I13" s="114">
        <f t="shared" si="2"/>
        <v>0.36734693877551022</v>
      </c>
      <c r="J13" s="114">
        <f t="shared" si="3"/>
        <v>0</v>
      </c>
      <c r="K13" s="114">
        <f t="shared" si="4"/>
        <v>0</v>
      </c>
    </row>
    <row r="14" spans="2:14" x14ac:dyDescent="0.2">
      <c r="B14" s="39" t="s">
        <v>354</v>
      </c>
      <c r="C14" s="113">
        <v>527</v>
      </c>
      <c r="D14" s="113">
        <v>333</v>
      </c>
      <c r="E14" s="113">
        <v>161</v>
      </c>
      <c r="F14" s="113">
        <v>33</v>
      </c>
      <c r="G14" s="113"/>
      <c r="H14" s="114">
        <f t="shared" si="1"/>
        <v>0.63187855787476277</v>
      </c>
      <c r="I14" s="114">
        <f t="shared" si="2"/>
        <v>0.30550284629981023</v>
      </c>
      <c r="J14" s="114">
        <f t="shared" si="3"/>
        <v>6.2618595825426948E-2</v>
      </c>
      <c r="K14" s="114">
        <f t="shared" si="4"/>
        <v>0</v>
      </c>
    </row>
    <row r="15" spans="2:14" x14ac:dyDescent="0.2">
      <c r="B15" s="39" t="s">
        <v>368</v>
      </c>
      <c r="C15" s="40">
        <v>370</v>
      </c>
      <c r="D15" s="40">
        <v>231</v>
      </c>
      <c r="E15" s="40">
        <v>109</v>
      </c>
      <c r="F15" s="40">
        <v>30</v>
      </c>
      <c r="G15" s="40"/>
      <c r="H15" s="114">
        <f t="shared" si="1"/>
        <v>0.62432432432432428</v>
      </c>
      <c r="I15" s="114">
        <f t="shared" si="2"/>
        <v>0.29459459459459458</v>
      </c>
      <c r="J15" s="114">
        <f t="shared" si="3"/>
        <v>8.1081081081081086E-2</v>
      </c>
      <c r="K15" s="114">
        <f t="shared" si="4"/>
        <v>0</v>
      </c>
    </row>
    <row r="16" spans="2:14" x14ac:dyDescent="0.2">
      <c r="B16" s="39" t="s">
        <v>353</v>
      </c>
      <c r="C16" s="113">
        <v>531</v>
      </c>
      <c r="D16" s="113">
        <v>329</v>
      </c>
      <c r="E16" s="113">
        <v>170</v>
      </c>
      <c r="F16" s="113">
        <v>32</v>
      </c>
      <c r="G16" s="113"/>
      <c r="H16" s="114">
        <f t="shared" si="1"/>
        <v>0.61958568738229758</v>
      </c>
      <c r="I16" s="114">
        <f t="shared" si="2"/>
        <v>0.32015065913370999</v>
      </c>
      <c r="J16" s="114">
        <f t="shared" si="3"/>
        <v>6.0263653483992465E-2</v>
      </c>
      <c r="K16" s="114">
        <f t="shared" si="4"/>
        <v>0</v>
      </c>
    </row>
    <row r="17" spans="2:11" x14ac:dyDescent="0.2">
      <c r="B17" s="39" t="s">
        <v>355</v>
      </c>
      <c r="C17" s="113">
        <v>154</v>
      </c>
      <c r="D17" s="113">
        <v>95</v>
      </c>
      <c r="E17" s="113">
        <v>47</v>
      </c>
      <c r="F17" s="113">
        <v>12</v>
      </c>
      <c r="G17" s="113"/>
      <c r="H17" s="114">
        <f t="shared" si="1"/>
        <v>0.61688311688311692</v>
      </c>
      <c r="I17" s="114">
        <f t="shared" si="2"/>
        <v>0.30519480519480519</v>
      </c>
      <c r="J17" s="114">
        <f t="shared" si="3"/>
        <v>7.792207792207792E-2</v>
      </c>
      <c r="K17" s="114">
        <f t="shared" si="4"/>
        <v>0</v>
      </c>
    </row>
    <row r="18" spans="2:11" x14ac:dyDescent="0.2">
      <c r="B18" s="39" t="s">
        <v>365</v>
      </c>
      <c r="C18" s="40">
        <v>120</v>
      </c>
      <c r="D18" s="40">
        <v>74</v>
      </c>
      <c r="E18" s="40">
        <v>43</v>
      </c>
      <c r="F18" s="40">
        <v>3</v>
      </c>
      <c r="G18" s="40"/>
      <c r="H18" s="114">
        <f t="shared" si="1"/>
        <v>0.6166666666666667</v>
      </c>
      <c r="I18" s="114">
        <f t="shared" si="2"/>
        <v>0.35833333333333334</v>
      </c>
      <c r="J18" s="114">
        <f t="shared" si="3"/>
        <v>2.5000000000000001E-2</v>
      </c>
      <c r="K18" s="114">
        <f t="shared" si="4"/>
        <v>0</v>
      </c>
    </row>
    <row r="19" spans="2:11" x14ac:dyDescent="0.2">
      <c r="B19" s="39" t="s">
        <v>497</v>
      </c>
      <c r="C19" s="113">
        <v>144</v>
      </c>
      <c r="D19" s="113">
        <v>88</v>
      </c>
      <c r="E19" s="113">
        <v>48</v>
      </c>
      <c r="F19" s="113">
        <v>8</v>
      </c>
      <c r="G19" s="113">
        <v>0</v>
      </c>
      <c r="H19" s="114">
        <f t="shared" si="1"/>
        <v>0.61111111111111116</v>
      </c>
      <c r="I19" s="114">
        <f t="shared" si="2"/>
        <v>0.33333333333333331</v>
      </c>
      <c r="J19" s="114">
        <f t="shared" si="3"/>
        <v>5.5555555555555552E-2</v>
      </c>
      <c r="K19" s="114">
        <f t="shared" si="4"/>
        <v>0</v>
      </c>
    </row>
    <row r="20" spans="2:11" x14ac:dyDescent="0.2">
      <c r="B20" s="39" t="s">
        <v>360</v>
      </c>
      <c r="C20" s="40">
        <v>3260</v>
      </c>
      <c r="D20" s="40">
        <v>1933</v>
      </c>
      <c r="E20" s="40">
        <v>1037</v>
      </c>
      <c r="F20" s="40">
        <v>290</v>
      </c>
      <c r="G20" s="40"/>
      <c r="H20" s="114">
        <f t="shared" si="1"/>
        <v>0.59294478527607364</v>
      </c>
      <c r="I20" s="114">
        <f t="shared" si="2"/>
        <v>0.31809815950920245</v>
      </c>
      <c r="J20" s="114">
        <f t="shared" si="3"/>
        <v>8.8957055214723926E-2</v>
      </c>
      <c r="K20" s="114">
        <f t="shared" si="4"/>
        <v>0</v>
      </c>
    </row>
    <row r="21" spans="2:11" x14ac:dyDescent="0.2">
      <c r="B21" s="39" t="s">
        <v>266</v>
      </c>
      <c r="C21" s="40">
        <v>36</v>
      </c>
      <c r="D21" s="40">
        <v>21</v>
      </c>
      <c r="E21" s="40">
        <v>10</v>
      </c>
      <c r="F21" s="40">
        <v>5</v>
      </c>
      <c r="G21" s="40"/>
      <c r="H21" s="114">
        <f t="shared" si="1"/>
        <v>0.58333333333333337</v>
      </c>
      <c r="I21" s="114">
        <f t="shared" si="2"/>
        <v>0.27777777777777779</v>
      </c>
      <c r="J21" s="114">
        <f t="shared" si="3"/>
        <v>0.1388888888888889</v>
      </c>
      <c r="K21" s="114">
        <f t="shared" si="4"/>
        <v>0</v>
      </c>
    </row>
    <row r="22" spans="2:11" x14ac:dyDescent="0.2">
      <c r="B22" s="39" t="s">
        <v>366</v>
      </c>
      <c r="C22" s="40">
        <v>537</v>
      </c>
      <c r="D22" s="40">
        <v>308</v>
      </c>
      <c r="E22" s="40">
        <v>193</v>
      </c>
      <c r="F22" s="40">
        <v>36</v>
      </c>
      <c r="G22" s="40"/>
      <c r="H22" s="114">
        <f t="shared" si="1"/>
        <v>0.57355679702048412</v>
      </c>
      <c r="I22" s="114">
        <f t="shared" si="2"/>
        <v>0.35940409683426444</v>
      </c>
      <c r="J22" s="114">
        <f t="shared" si="3"/>
        <v>6.7039106145251395E-2</v>
      </c>
      <c r="K22" s="114">
        <f t="shared" si="4"/>
        <v>0</v>
      </c>
    </row>
    <row r="23" spans="2:11" x14ac:dyDescent="0.2">
      <c r="B23" s="39" t="s">
        <v>379</v>
      </c>
      <c r="C23" s="113">
        <v>2788</v>
      </c>
      <c r="D23" s="113">
        <v>1593</v>
      </c>
      <c r="E23" s="113">
        <v>881</v>
      </c>
      <c r="F23" s="113">
        <v>314</v>
      </c>
      <c r="G23" s="113"/>
      <c r="H23" s="114">
        <f t="shared" si="1"/>
        <v>0.57137733142037306</v>
      </c>
      <c r="I23" s="114">
        <f t="shared" si="2"/>
        <v>0.31599713055954087</v>
      </c>
      <c r="J23" s="114">
        <f t="shared" si="3"/>
        <v>0.11262553802008608</v>
      </c>
      <c r="K23" s="114">
        <f t="shared" si="4"/>
        <v>0</v>
      </c>
    </row>
    <row r="24" spans="2:11" x14ac:dyDescent="0.2">
      <c r="B24" s="39" t="s">
        <v>369</v>
      </c>
      <c r="C24" s="113">
        <v>1896</v>
      </c>
      <c r="D24" s="113">
        <v>1081</v>
      </c>
      <c r="E24" s="113">
        <v>751</v>
      </c>
      <c r="F24" s="113">
        <v>64</v>
      </c>
      <c r="G24" s="113"/>
      <c r="H24" s="114">
        <f t="shared" si="1"/>
        <v>0.57014767932489452</v>
      </c>
      <c r="I24" s="114">
        <f t="shared" si="2"/>
        <v>0.39609704641350213</v>
      </c>
      <c r="J24" s="114">
        <f t="shared" si="3"/>
        <v>3.3755274261603373E-2</v>
      </c>
      <c r="K24" s="114">
        <f t="shared" si="4"/>
        <v>0</v>
      </c>
    </row>
    <row r="25" spans="2:11" x14ac:dyDescent="0.2">
      <c r="B25" s="39" t="s">
        <v>373</v>
      </c>
      <c r="C25" s="113">
        <v>266</v>
      </c>
      <c r="D25" s="113">
        <v>148</v>
      </c>
      <c r="E25" s="113">
        <v>105</v>
      </c>
      <c r="F25" s="113">
        <v>13</v>
      </c>
      <c r="G25" s="113"/>
      <c r="H25" s="114">
        <f t="shared" si="1"/>
        <v>0.55639097744360899</v>
      </c>
      <c r="I25" s="114">
        <f t="shared" si="2"/>
        <v>0.39473684210526316</v>
      </c>
      <c r="J25" s="114">
        <f t="shared" si="3"/>
        <v>4.8872180451127817E-2</v>
      </c>
      <c r="K25" s="114">
        <f t="shared" si="4"/>
        <v>0</v>
      </c>
    </row>
    <row r="26" spans="2:11" x14ac:dyDescent="0.2">
      <c r="B26" s="39" t="s">
        <v>359</v>
      </c>
      <c r="C26" s="113">
        <v>1746</v>
      </c>
      <c r="D26" s="113">
        <v>926</v>
      </c>
      <c r="E26" s="113">
        <v>473</v>
      </c>
      <c r="F26" s="113">
        <v>347</v>
      </c>
      <c r="G26" s="113"/>
      <c r="H26" s="114">
        <f t="shared" si="1"/>
        <v>0.53035509736540665</v>
      </c>
      <c r="I26" s="114">
        <f t="shared" si="2"/>
        <v>0.27090492554410078</v>
      </c>
      <c r="J26" s="114">
        <f t="shared" si="3"/>
        <v>0.19873997709049254</v>
      </c>
      <c r="K26" s="114">
        <f t="shared" si="4"/>
        <v>0</v>
      </c>
    </row>
    <row r="27" spans="2:11" x14ac:dyDescent="0.2">
      <c r="B27" s="39" t="s">
        <v>362</v>
      </c>
      <c r="C27" s="40">
        <v>3159</v>
      </c>
      <c r="D27" s="40">
        <v>1531</v>
      </c>
      <c r="E27" s="40">
        <v>1333</v>
      </c>
      <c r="F27" s="40">
        <v>295</v>
      </c>
      <c r="G27" s="40"/>
      <c r="H27" s="114">
        <f t="shared" si="1"/>
        <v>0.48464704020259575</v>
      </c>
      <c r="I27" s="114">
        <f t="shared" si="2"/>
        <v>0.42196897752453311</v>
      </c>
      <c r="J27" s="114">
        <f t="shared" si="3"/>
        <v>9.338398227287116E-2</v>
      </c>
      <c r="K27" s="114">
        <f t="shared" si="4"/>
        <v>0</v>
      </c>
    </row>
    <row r="28" spans="2:11" x14ac:dyDescent="0.2">
      <c r="B28" s="39" t="s">
        <v>352</v>
      </c>
      <c r="C28" s="113">
        <v>540</v>
      </c>
      <c r="D28" s="113">
        <v>257</v>
      </c>
      <c r="E28" s="113">
        <v>196</v>
      </c>
      <c r="F28" s="113">
        <v>86</v>
      </c>
      <c r="G28" s="113">
        <v>1</v>
      </c>
      <c r="H28" s="114">
        <f t="shared" si="1"/>
        <v>0.47592592592592592</v>
      </c>
      <c r="I28" s="114">
        <f t="shared" si="2"/>
        <v>0.36296296296296299</v>
      </c>
      <c r="J28" s="114">
        <f t="shared" si="3"/>
        <v>0.15925925925925927</v>
      </c>
      <c r="K28" s="114">
        <f t="shared" si="4"/>
        <v>1.8518518518518519E-3</v>
      </c>
    </row>
    <row r="29" spans="2:11" ht="14.25" x14ac:dyDescent="0.2">
      <c r="B29" s="39" t="s">
        <v>537</v>
      </c>
      <c r="C29" s="40">
        <v>624</v>
      </c>
      <c r="D29" s="40">
        <v>272</v>
      </c>
      <c r="E29" s="40">
        <v>314</v>
      </c>
      <c r="F29" s="40">
        <v>38</v>
      </c>
      <c r="G29" s="40"/>
      <c r="H29" s="114">
        <f t="shared" si="1"/>
        <v>0.4358974358974359</v>
      </c>
      <c r="I29" s="114">
        <f t="shared" si="2"/>
        <v>0.50320512820512819</v>
      </c>
      <c r="J29" s="114">
        <f t="shared" si="3"/>
        <v>6.0897435897435896E-2</v>
      </c>
      <c r="K29" s="114">
        <f t="shared" si="4"/>
        <v>0</v>
      </c>
    </row>
    <row r="30" spans="2:11" x14ac:dyDescent="0.2">
      <c r="B30" s="39" t="s">
        <v>367</v>
      </c>
      <c r="C30" s="40">
        <v>655</v>
      </c>
      <c r="D30" s="40">
        <v>274</v>
      </c>
      <c r="E30" s="40">
        <v>306</v>
      </c>
      <c r="F30" s="40">
        <v>75</v>
      </c>
      <c r="G30" s="40">
        <v>0</v>
      </c>
      <c r="H30" s="114">
        <f t="shared" si="1"/>
        <v>0.41832061068702292</v>
      </c>
      <c r="I30" s="114">
        <f t="shared" si="2"/>
        <v>0.46717557251908398</v>
      </c>
      <c r="J30" s="114">
        <f t="shared" si="3"/>
        <v>0.11450381679389313</v>
      </c>
      <c r="K30" s="114">
        <f t="shared" si="4"/>
        <v>0</v>
      </c>
    </row>
    <row r="31" spans="2:11" x14ac:dyDescent="0.2">
      <c r="B31" s="39" t="s">
        <v>370</v>
      </c>
      <c r="C31" s="40">
        <v>618</v>
      </c>
      <c r="D31" s="40">
        <v>228</v>
      </c>
      <c r="E31" s="40">
        <v>333</v>
      </c>
      <c r="F31" s="40">
        <v>57</v>
      </c>
      <c r="G31" s="40"/>
      <c r="H31" s="114">
        <f t="shared" si="1"/>
        <v>0.36893203883495146</v>
      </c>
      <c r="I31" s="114">
        <f t="shared" si="2"/>
        <v>0.53883495145631066</v>
      </c>
      <c r="J31" s="114">
        <f t="shared" si="3"/>
        <v>9.2233009708737865E-2</v>
      </c>
      <c r="K31" s="114">
        <f t="shared" si="4"/>
        <v>0</v>
      </c>
    </row>
    <row r="32" spans="2:11" x14ac:dyDescent="0.2">
      <c r="B32" s="39" t="s">
        <v>372</v>
      </c>
      <c r="C32" s="40">
        <v>85</v>
      </c>
      <c r="D32" s="40">
        <v>31</v>
      </c>
      <c r="E32" s="40">
        <v>29</v>
      </c>
      <c r="F32" s="40">
        <v>25</v>
      </c>
      <c r="G32" s="40"/>
      <c r="H32" s="114">
        <f t="shared" si="1"/>
        <v>0.36470588235294116</v>
      </c>
      <c r="I32" s="114">
        <f t="shared" si="2"/>
        <v>0.3411764705882353</v>
      </c>
      <c r="J32" s="114">
        <f t="shared" si="3"/>
        <v>0.29411764705882354</v>
      </c>
      <c r="K32" s="114">
        <f t="shared" si="4"/>
        <v>0</v>
      </c>
    </row>
    <row r="33" spans="2:11" x14ac:dyDescent="0.2">
      <c r="B33" s="39" t="s">
        <v>371</v>
      </c>
      <c r="C33" s="113">
        <v>1633</v>
      </c>
      <c r="D33" s="113">
        <v>578</v>
      </c>
      <c r="E33" s="113">
        <v>1010</v>
      </c>
      <c r="F33" s="113">
        <v>45</v>
      </c>
      <c r="G33" s="113"/>
      <c r="H33" s="114">
        <f t="shared" si="1"/>
        <v>0.35394978567054503</v>
      </c>
      <c r="I33" s="114">
        <f t="shared" si="2"/>
        <v>0.61849357011635031</v>
      </c>
      <c r="J33" s="114">
        <f t="shared" si="3"/>
        <v>2.7556644213104716E-2</v>
      </c>
      <c r="K33" s="114">
        <f t="shared" si="4"/>
        <v>0</v>
      </c>
    </row>
    <row r="34" spans="2:11" x14ac:dyDescent="0.2">
      <c r="B34" s="39" t="s">
        <v>361</v>
      </c>
      <c r="C34" s="40">
        <v>275</v>
      </c>
      <c r="D34" s="40">
        <v>92</v>
      </c>
      <c r="E34" s="40">
        <v>145</v>
      </c>
      <c r="F34" s="40">
        <v>38</v>
      </c>
      <c r="G34" s="40"/>
      <c r="H34" s="114">
        <f t="shared" si="1"/>
        <v>0.33454545454545453</v>
      </c>
      <c r="I34" s="114">
        <f t="shared" si="2"/>
        <v>0.52727272727272723</v>
      </c>
      <c r="J34" s="114">
        <f t="shared" si="3"/>
        <v>0.13818181818181818</v>
      </c>
      <c r="K34" s="114">
        <f t="shared" si="4"/>
        <v>0</v>
      </c>
    </row>
    <row r="35" spans="2:11" x14ac:dyDescent="0.2">
      <c r="B35" s="39" t="s">
        <v>363</v>
      </c>
      <c r="C35" s="113">
        <v>37</v>
      </c>
      <c r="D35" s="113">
        <v>9</v>
      </c>
      <c r="E35" s="113">
        <v>25</v>
      </c>
      <c r="F35" s="113">
        <v>3</v>
      </c>
      <c r="G35" s="113"/>
      <c r="H35" s="114">
        <f t="shared" si="1"/>
        <v>0.24324324324324326</v>
      </c>
      <c r="I35" s="114">
        <f t="shared" si="2"/>
        <v>0.67567567567567566</v>
      </c>
      <c r="J35" s="114">
        <f t="shared" si="3"/>
        <v>8.1081081081081086E-2</v>
      </c>
      <c r="K35" s="114">
        <f t="shared" si="4"/>
        <v>0</v>
      </c>
    </row>
    <row r="36" spans="2:11" x14ac:dyDescent="0.2">
      <c r="B36" s="39"/>
      <c r="C36" s="113"/>
      <c r="D36" s="113"/>
      <c r="E36" s="113"/>
      <c r="F36" s="113"/>
      <c r="G36" s="113"/>
      <c r="H36" s="114"/>
      <c r="I36" s="114"/>
      <c r="J36" s="114"/>
      <c r="K36" s="114"/>
    </row>
    <row r="37" spans="2:11" x14ac:dyDescent="0.2">
      <c r="B37" s="39" t="s">
        <v>377</v>
      </c>
      <c r="C37" s="40">
        <v>116</v>
      </c>
      <c r="D37" s="40">
        <v>90</v>
      </c>
      <c r="E37" s="40">
        <v>26</v>
      </c>
      <c r="F37" s="40"/>
      <c r="G37" s="40"/>
      <c r="H37" s="114">
        <f t="shared" ref="H37:K40" si="5">D37/$C37</f>
        <v>0.77586206896551724</v>
      </c>
      <c r="I37" s="114">
        <f t="shared" si="5"/>
        <v>0.22413793103448276</v>
      </c>
      <c r="J37" s="114">
        <f t="shared" si="5"/>
        <v>0</v>
      </c>
      <c r="K37" s="114">
        <f t="shared" si="5"/>
        <v>0</v>
      </c>
    </row>
    <row r="38" spans="2:11" x14ac:dyDescent="0.2">
      <c r="B38" s="39" t="s">
        <v>378</v>
      </c>
      <c r="C38" s="40">
        <v>241</v>
      </c>
      <c r="D38" s="40">
        <v>133</v>
      </c>
      <c r="E38" s="40">
        <v>87</v>
      </c>
      <c r="F38" s="40">
        <v>21</v>
      </c>
      <c r="G38" s="40"/>
      <c r="H38" s="114">
        <f t="shared" si="5"/>
        <v>0.55186721991701249</v>
      </c>
      <c r="I38" s="114">
        <f t="shared" si="5"/>
        <v>0.36099585062240663</v>
      </c>
      <c r="J38" s="114">
        <f t="shared" si="5"/>
        <v>8.7136929460580909E-2</v>
      </c>
      <c r="K38" s="114">
        <f t="shared" si="5"/>
        <v>0</v>
      </c>
    </row>
    <row r="39" spans="2:11" x14ac:dyDescent="0.2">
      <c r="B39" s="39" t="s">
        <v>376</v>
      </c>
      <c r="C39" s="113">
        <v>9</v>
      </c>
      <c r="D39" s="113">
        <v>4</v>
      </c>
      <c r="E39" s="113">
        <v>5</v>
      </c>
      <c r="F39" s="113"/>
      <c r="G39" s="113"/>
      <c r="H39" s="114">
        <f t="shared" si="5"/>
        <v>0.44444444444444442</v>
      </c>
      <c r="I39" s="114">
        <f t="shared" si="5"/>
        <v>0.55555555555555558</v>
      </c>
      <c r="J39" s="114">
        <f t="shared" si="5"/>
        <v>0</v>
      </c>
      <c r="K39" s="114">
        <f t="shared" si="5"/>
        <v>0</v>
      </c>
    </row>
    <row r="40" spans="2:11" x14ac:dyDescent="0.2">
      <c r="B40" s="39" t="s">
        <v>339</v>
      </c>
      <c r="C40" s="113">
        <v>2</v>
      </c>
      <c r="D40" s="113"/>
      <c r="E40" s="113"/>
      <c r="F40" s="113"/>
      <c r="G40" s="113">
        <v>2</v>
      </c>
      <c r="H40" s="114">
        <f t="shared" si="5"/>
        <v>0</v>
      </c>
      <c r="I40" s="114">
        <f t="shared" si="5"/>
        <v>0</v>
      </c>
      <c r="J40" s="114">
        <f t="shared" si="5"/>
        <v>0</v>
      </c>
      <c r="K40" s="114">
        <f t="shared" si="5"/>
        <v>1</v>
      </c>
    </row>
    <row r="41" spans="2:11" x14ac:dyDescent="0.2">
      <c r="B41" s="39"/>
      <c r="C41" s="113"/>
      <c r="D41" s="113"/>
      <c r="E41" s="113"/>
      <c r="F41" s="113"/>
      <c r="G41" s="113"/>
      <c r="H41" s="114"/>
      <c r="I41" s="114"/>
      <c r="J41" s="114"/>
      <c r="K41" s="114"/>
    </row>
    <row r="42" spans="2:11" x14ac:dyDescent="0.2">
      <c r="B42" s="39"/>
      <c r="C42" s="40"/>
      <c r="D42" s="40"/>
      <c r="E42" s="40"/>
      <c r="F42" s="40"/>
      <c r="G42" s="40"/>
      <c r="H42" s="114"/>
      <c r="I42" s="114"/>
      <c r="J42" s="114"/>
      <c r="K42" s="114"/>
    </row>
    <row r="44" spans="2:11" x14ac:dyDescent="0.2">
      <c r="C44" s="87"/>
    </row>
    <row r="45" spans="2:11" x14ac:dyDescent="0.2">
      <c r="C45" s="87"/>
    </row>
    <row r="46" spans="2:11" x14ac:dyDescent="0.2">
      <c r="C46" s="87"/>
    </row>
    <row r="47" spans="2:11" ht="18" customHeight="1" x14ac:dyDescent="0.2">
      <c r="C47" s="73" t="s">
        <v>398</v>
      </c>
    </row>
    <row r="48" spans="2:11" ht="14.25" x14ac:dyDescent="0.2">
      <c r="C48" s="1" t="s">
        <v>538</v>
      </c>
    </row>
    <row r="49" spans="3:6" ht="14.25" x14ac:dyDescent="0.2">
      <c r="C49" s="1" t="s">
        <v>539</v>
      </c>
    </row>
    <row r="50" spans="3:6" x14ac:dyDescent="0.2">
      <c r="C50" s="90" t="s">
        <v>540</v>
      </c>
    </row>
    <row r="57" spans="3:6" x14ac:dyDescent="0.2">
      <c r="C57" s="11"/>
      <c r="D57" s="11"/>
      <c r="E57" s="11"/>
      <c r="F57" s="11"/>
    </row>
    <row r="58" spans="3:6" x14ac:dyDescent="0.2">
      <c r="C58" s="11"/>
      <c r="D58" s="11"/>
      <c r="E58" s="11"/>
      <c r="F58" s="11"/>
    </row>
    <row r="59" spans="3:6" x14ac:dyDescent="0.2">
      <c r="C59" s="11"/>
      <c r="D59" s="11"/>
      <c r="E59" s="11"/>
      <c r="F59" s="11"/>
    </row>
    <row r="60" spans="3:6" x14ac:dyDescent="0.2">
      <c r="C60" s="11"/>
      <c r="D60" s="11"/>
      <c r="E60" s="11"/>
      <c r="F60" s="11"/>
    </row>
    <row r="61" spans="3:6" x14ac:dyDescent="0.2">
      <c r="C61" s="11"/>
      <c r="D61" s="11"/>
      <c r="E61" s="11"/>
      <c r="F61" s="11"/>
    </row>
    <row r="62" spans="3:6" x14ac:dyDescent="0.2">
      <c r="C62" s="11"/>
      <c r="D62" s="11"/>
      <c r="E62" s="11"/>
      <c r="F62" s="11"/>
    </row>
    <row r="63" spans="3:6" x14ac:dyDescent="0.2">
      <c r="C63" s="11"/>
      <c r="D63" s="11"/>
      <c r="E63" s="11"/>
      <c r="F63" s="11"/>
    </row>
    <row r="64" spans="3:6" x14ac:dyDescent="0.2">
      <c r="C64" s="11"/>
      <c r="D64" s="11"/>
      <c r="E64" s="11"/>
      <c r="F64" s="11"/>
    </row>
    <row r="65" spans="3:6" x14ac:dyDescent="0.2">
      <c r="C65" s="11"/>
      <c r="D65" s="11"/>
      <c r="E65" s="11"/>
      <c r="F65" s="11"/>
    </row>
    <row r="66" spans="3:6" x14ac:dyDescent="0.2">
      <c r="C66" s="11"/>
      <c r="D66" s="11"/>
      <c r="E66" s="11"/>
      <c r="F66" s="11"/>
    </row>
    <row r="67" spans="3:6" x14ac:dyDescent="0.2">
      <c r="C67" s="11"/>
      <c r="D67" s="11"/>
      <c r="E67" s="11"/>
      <c r="F67" s="11"/>
    </row>
    <row r="68" spans="3:6" x14ac:dyDescent="0.2">
      <c r="C68" s="11"/>
      <c r="D68" s="11"/>
      <c r="E68" s="11"/>
      <c r="F68" s="11"/>
    </row>
    <row r="69" spans="3:6" x14ac:dyDescent="0.2">
      <c r="C69" s="11"/>
      <c r="D69" s="11"/>
      <c r="E69" s="11"/>
      <c r="F69" s="11"/>
    </row>
    <row r="70" spans="3:6" x14ac:dyDescent="0.2">
      <c r="C70" s="11"/>
      <c r="D70" s="11"/>
      <c r="E70" s="11"/>
      <c r="F70" s="11"/>
    </row>
    <row r="71" spans="3:6" x14ac:dyDescent="0.2">
      <c r="C71" s="11"/>
      <c r="D71" s="11"/>
      <c r="E71" s="11"/>
      <c r="F71" s="11"/>
    </row>
    <row r="72" spans="3:6" x14ac:dyDescent="0.2">
      <c r="C72" s="11"/>
      <c r="D72" s="11"/>
      <c r="E72" s="11"/>
      <c r="F72" s="11"/>
    </row>
    <row r="73" spans="3:6" x14ac:dyDescent="0.2">
      <c r="C73" s="11"/>
      <c r="D73" s="11"/>
      <c r="E73" s="11"/>
      <c r="F73" s="11"/>
    </row>
    <row r="74" spans="3:6" x14ac:dyDescent="0.2">
      <c r="C74" s="11"/>
      <c r="D74" s="11"/>
      <c r="E74" s="11"/>
      <c r="F74" s="11"/>
    </row>
    <row r="75" spans="3:6" x14ac:dyDescent="0.2">
      <c r="C75" s="11"/>
      <c r="D75" s="11"/>
      <c r="E75" s="11"/>
      <c r="F75" s="11"/>
    </row>
    <row r="76" spans="3:6" x14ac:dyDescent="0.2">
      <c r="C76" s="11"/>
      <c r="D76" s="11"/>
      <c r="E76" s="11"/>
      <c r="F76" s="11"/>
    </row>
    <row r="77" spans="3:6" x14ac:dyDescent="0.2">
      <c r="C77" s="11"/>
      <c r="D77" s="11"/>
      <c r="E77" s="11"/>
      <c r="F77" s="11"/>
    </row>
    <row r="78" spans="3:6" x14ac:dyDescent="0.2">
      <c r="C78" s="11"/>
      <c r="D78" s="11"/>
      <c r="E78" s="11"/>
      <c r="F78" s="11"/>
    </row>
    <row r="79" spans="3:6" x14ac:dyDescent="0.2">
      <c r="C79" s="11"/>
      <c r="D79" s="11"/>
      <c r="E79" s="11"/>
      <c r="F79" s="11"/>
    </row>
    <row r="80" spans="3:6" x14ac:dyDescent="0.2">
      <c r="C80" s="11"/>
      <c r="D80" s="11"/>
      <c r="E80" s="11"/>
      <c r="F80" s="11"/>
    </row>
    <row r="81" spans="3:6" x14ac:dyDescent="0.2">
      <c r="C81" s="11"/>
      <c r="D81" s="11"/>
      <c r="E81" s="11"/>
      <c r="F81" s="11"/>
    </row>
    <row r="82" spans="3:6" x14ac:dyDescent="0.2">
      <c r="C82" s="11"/>
      <c r="D82" s="11"/>
      <c r="E82" s="11"/>
      <c r="F82" s="11"/>
    </row>
    <row r="83" spans="3:6" x14ac:dyDescent="0.2">
      <c r="C83" s="11"/>
      <c r="D83" s="11"/>
      <c r="E83" s="11"/>
      <c r="F83" s="11"/>
    </row>
    <row r="84" spans="3:6" x14ac:dyDescent="0.2">
      <c r="C84" s="11"/>
      <c r="D84" s="11"/>
      <c r="E84" s="11"/>
      <c r="F84" s="11"/>
    </row>
    <row r="85" spans="3:6" x14ac:dyDescent="0.2">
      <c r="C85" s="11"/>
      <c r="D85" s="11"/>
      <c r="E85" s="11"/>
      <c r="F85" s="11"/>
    </row>
    <row r="86" spans="3:6" x14ac:dyDescent="0.2">
      <c r="C86" s="11"/>
      <c r="D86" s="11"/>
      <c r="E86" s="11"/>
      <c r="F86" s="11"/>
    </row>
    <row r="87" spans="3:6" x14ac:dyDescent="0.2">
      <c r="C87" s="11"/>
      <c r="D87" s="11"/>
      <c r="E87" s="11"/>
      <c r="F87" s="11"/>
    </row>
    <row r="88" spans="3:6" x14ac:dyDescent="0.2">
      <c r="C88" s="11"/>
      <c r="D88" s="11"/>
      <c r="E88" s="11"/>
      <c r="F88" s="11"/>
    </row>
    <row r="89" spans="3:6" x14ac:dyDescent="0.2">
      <c r="C89" s="11"/>
      <c r="D89" s="11"/>
      <c r="E89" s="11"/>
      <c r="F89" s="11"/>
    </row>
    <row r="90" spans="3:6" x14ac:dyDescent="0.2">
      <c r="C90" s="11"/>
      <c r="D90" s="11"/>
      <c r="E90" s="11"/>
      <c r="F90" s="11"/>
    </row>
  </sheetData>
  <sortState xmlns:xlrd2="http://schemas.microsoft.com/office/spreadsheetml/2017/richdata2" ref="B59:F85">
    <sortCondition descending="1" ref="D59:D85"/>
  </sortState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15C2-CF09-4BA4-AC7C-F7AE2517E2E3}">
  <dimension ref="A1:AJ36"/>
  <sheetViews>
    <sheetView zoomScaleNormal="100" workbookViewId="0">
      <selection activeCell="R16" sqref="R16"/>
    </sheetView>
  </sheetViews>
  <sheetFormatPr defaultColWidth="8.7109375" defaultRowHeight="12.75" x14ac:dyDescent="0.2"/>
  <cols>
    <col min="1" max="1" width="34.5703125" style="1" customWidth="1"/>
    <col min="2" max="2" width="18.7109375" style="1" customWidth="1"/>
    <col min="3" max="16384" width="8.7109375" style="1"/>
  </cols>
  <sheetData>
    <row r="1" spans="1:36" x14ac:dyDescent="0.2">
      <c r="A1" s="136" t="s">
        <v>496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36" x14ac:dyDescent="0.2">
      <c r="A2" s="137" t="s">
        <v>406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10" spans="1:36" x14ac:dyDescent="0.2">
      <c r="A10" s="38"/>
      <c r="B10" s="38"/>
      <c r="C10" s="38">
        <v>2012</v>
      </c>
      <c r="D10" s="75">
        <v>2013</v>
      </c>
      <c r="E10" s="75">
        <v>2014</v>
      </c>
      <c r="F10" s="75">
        <v>2015</v>
      </c>
      <c r="G10" s="75">
        <v>2016</v>
      </c>
      <c r="H10" s="75">
        <v>2017</v>
      </c>
      <c r="I10" s="75">
        <v>2018</v>
      </c>
      <c r="J10" s="75">
        <v>2019</v>
      </c>
      <c r="K10" s="75">
        <v>2020</v>
      </c>
      <c r="L10" s="75">
        <v>2021</v>
      </c>
      <c r="M10" s="75">
        <v>2022</v>
      </c>
    </row>
    <row r="11" spans="1:36" x14ac:dyDescent="0.2">
      <c r="A11" s="39" t="s">
        <v>351</v>
      </c>
      <c r="B11" s="39" t="s">
        <v>347</v>
      </c>
      <c r="C11" s="113">
        <v>26487</v>
      </c>
      <c r="D11" s="113">
        <v>24213</v>
      </c>
      <c r="E11" s="113">
        <v>24128</v>
      </c>
      <c r="F11" s="113">
        <v>24358</v>
      </c>
      <c r="G11" s="113">
        <v>23808</v>
      </c>
      <c r="H11" s="113">
        <v>23392</v>
      </c>
      <c r="I11" s="113">
        <v>23328</v>
      </c>
      <c r="J11" s="113">
        <v>22756</v>
      </c>
      <c r="K11" s="113">
        <v>18833</v>
      </c>
      <c r="L11" s="113">
        <v>19916</v>
      </c>
      <c r="M11" s="113">
        <v>20621</v>
      </c>
    </row>
    <row r="12" spans="1:36" x14ac:dyDescent="0.2">
      <c r="A12" s="39" t="s">
        <v>351</v>
      </c>
      <c r="B12" s="39" t="s">
        <v>404</v>
      </c>
      <c r="C12" s="40">
        <v>4397</v>
      </c>
      <c r="D12" s="40">
        <v>4087</v>
      </c>
      <c r="E12" s="40">
        <v>3892</v>
      </c>
      <c r="F12" s="40">
        <v>3995</v>
      </c>
      <c r="G12" s="40">
        <v>3911</v>
      </c>
      <c r="H12" s="40">
        <v>3673</v>
      </c>
      <c r="I12" s="40">
        <v>3538</v>
      </c>
      <c r="J12" s="40">
        <v>3461</v>
      </c>
      <c r="K12" s="40">
        <v>2685</v>
      </c>
      <c r="L12" s="40">
        <v>2961</v>
      </c>
      <c r="M12" s="40">
        <v>3090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x14ac:dyDescent="0.2">
      <c r="A13" s="39" t="s">
        <v>351</v>
      </c>
      <c r="B13" s="39" t="s">
        <v>405</v>
      </c>
      <c r="C13" s="113">
        <v>16119</v>
      </c>
      <c r="D13" s="113">
        <v>14631</v>
      </c>
      <c r="E13" s="113">
        <v>14770</v>
      </c>
      <c r="F13" s="113">
        <v>15092</v>
      </c>
      <c r="G13" s="113">
        <v>14874</v>
      </c>
      <c r="H13" s="113">
        <v>14803</v>
      </c>
      <c r="I13" s="113">
        <v>14939</v>
      </c>
      <c r="J13" s="113">
        <v>14560</v>
      </c>
      <c r="K13" s="113">
        <v>12486</v>
      </c>
      <c r="L13" s="113">
        <v>13307</v>
      </c>
      <c r="M13" s="113">
        <v>13805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x14ac:dyDescent="0.2">
      <c r="A14" s="39" t="s">
        <v>351</v>
      </c>
      <c r="B14" s="39" t="s">
        <v>394</v>
      </c>
      <c r="C14" s="40">
        <v>5227</v>
      </c>
      <c r="D14" s="40">
        <v>5198</v>
      </c>
      <c r="E14" s="40">
        <v>5140</v>
      </c>
      <c r="F14" s="40">
        <v>4910</v>
      </c>
      <c r="G14" s="40">
        <v>4957</v>
      </c>
      <c r="H14" s="40">
        <v>4854</v>
      </c>
      <c r="I14" s="40">
        <v>4758</v>
      </c>
      <c r="J14" s="40">
        <v>4625</v>
      </c>
      <c r="K14" s="40">
        <v>3604</v>
      </c>
      <c r="L14" s="40">
        <v>3585</v>
      </c>
      <c r="M14" s="40">
        <v>3723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x14ac:dyDescent="0.2">
      <c r="A15" s="39" t="s">
        <v>351</v>
      </c>
      <c r="B15" s="39" t="s">
        <v>350</v>
      </c>
      <c r="C15" s="113">
        <v>744</v>
      </c>
      <c r="D15" s="113">
        <v>297</v>
      </c>
      <c r="E15" s="113">
        <v>326</v>
      </c>
      <c r="F15" s="113">
        <v>361</v>
      </c>
      <c r="G15" s="113">
        <v>66</v>
      </c>
      <c r="H15" s="113">
        <v>62</v>
      </c>
      <c r="I15" s="113">
        <v>93</v>
      </c>
      <c r="J15" s="113">
        <v>110</v>
      </c>
      <c r="K15" s="113">
        <v>58</v>
      </c>
      <c r="L15" s="113">
        <v>63</v>
      </c>
      <c r="M15" s="113">
        <v>3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8" spans="1:13" x14ac:dyDescent="0.2">
      <c r="A18" s="1" t="s">
        <v>506</v>
      </c>
    </row>
    <row r="19" spans="1:13" x14ac:dyDescent="0.2">
      <c r="A19" s="90" t="s">
        <v>541</v>
      </c>
      <c r="B19" s="115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x14ac:dyDescent="0.2">
      <c r="B20" s="115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x14ac:dyDescent="0.2">
      <c r="B21" s="115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x14ac:dyDescent="0.2">
      <c r="B22" s="115"/>
      <c r="C22" s="11">
        <f>C12/$C$11</f>
        <v>0.16600596519047078</v>
      </c>
      <c r="D22" s="20"/>
      <c r="E22" s="20"/>
      <c r="F22" s="20"/>
      <c r="G22" s="20"/>
      <c r="H22" s="20"/>
      <c r="I22" s="20"/>
      <c r="J22" s="20"/>
      <c r="K22" s="20"/>
      <c r="L22" s="20"/>
      <c r="M22" s="11">
        <f>M12/$M$11</f>
        <v>0.14984724310169245</v>
      </c>
    </row>
    <row r="23" spans="1:13" x14ac:dyDescent="0.2">
      <c r="B23" s="115"/>
      <c r="C23" s="11">
        <f t="shared" ref="C23:C25" si="0">C13/$C$11</f>
        <v>0.60856269113149852</v>
      </c>
      <c r="D23" s="20"/>
      <c r="E23" s="20"/>
      <c r="F23" s="20"/>
      <c r="G23" s="20"/>
      <c r="H23" s="20"/>
      <c r="I23" s="20"/>
      <c r="J23" s="20"/>
      <c r="K23" s="20"/>
      <c r="L23" s="20"/>
      <c r="M23" s="11">
        <f t="shared" ref="M23:M25" si="1">M13/$M$11</f>
        <v>0.66946316861451916</v>
      </c>
    </row>
    <row r="24" spans="1:13" x14ac:dyDescent="0.2">
      <c r="B24" s="115"/>
      <c r="C24" s="11">
        <f t="shared" si="0"/>
        <v>0.19734209234718919</v>
      </c>
      <c r="D24" s="20"/>
      <c r="E24" s="20"/>
      <c r="F24" s="20"/>
      <c r="G24" s="20"/>
      <c r="H24" s="20"/>
      <c r="I24" s="20"/>
      <c r="J24" s="20"/>
      <c r="K24" s="20"/>
      <c r="L24" s="20"/>
      <c r="M24" s="11">
        <f t="shared" si="1"/>
        <v>0.18054410552349548</v>
      </c>
    </row>
    <row r="25" spans="1:13" x14ac:dyDescent="0.2">
      <c r="B25" s="115"/>
      <c r="C25" s="11">
        <f t="shared" si="0"/>
        <v>2.8089251330841544E-2</v>
      </c>
      <c r="D25" s="20"/>
      <c r="E25" s="20"/>
      <c r="F25" s="20"/>
      <c r="G25" s="20"/>
      <c r="H25" s="20"/>
      <c r="I25" s="20"/>
      <c r="J25" s="20"/>
      <c r="K25" s="20"/>
      <c r="L25" s="20"/>
      <c r="M25" s="11">
        <f t="shared" si="1"/>
        <v>1.4548276029290529E-4</v>
      </c>
    </row>
    <row r="26" spans="1:13" x14ac:dyDescent="0.2">
      <c r="B26" s="115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x14ac:dyDescent="0.2">
      <c r="B27" s="1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B28" s="11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2">
      <c r="B29" s="11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x14ac:dyDescent="0.2">
      <c r="B30" s="115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">
      <c r="B31" s="1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x14ac:dyDescent="0.2">
      <c r="B32" s="11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2:13" x14ac:dyDescent="0.2">
      <c r="B33" s="115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2:13" x14ac:dyDescent="0.2">
      <c r="B34" s="11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2:13" x14ac:dyDescent="0.2">
      <c r="B35" s="115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2:13" x14ac:dyDescent="0.2">
      <c r="B36" s="115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</sheetData>
  <mergeCells count="2">
    <mergeCell ref="A1:K1"/>
    <mergeCell ref="A2:K2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09E5-8315-4175-A97B-8BA40B63C496}">
  <dimension ref="A1:I86"/>
  <sheetViews>
    <sheetView zoomScaleNormal="100" workbookViewId="0"/>
  </sheetViews>
  <sheetFormatPr defaultColWidth="8.7109375" defaultRowHeight="12.75" x14ac:dyDescent="0.2"/>
  <cols>
    <col min="1" max="1" width="40.28515625" style="1" bestFit="1" customWidth="1"/>
    <col min="2" max="5" width="12.5703125" style="1" customWidth="1"/>
    <col min="6" max="16384" width="8.7109375" style="1"/>
  </cols>
  <sheetData>
    <row r="1" spans="1:9" x14ac:dyDescent="0.2">
      <c r="A1" s="43" t="s">
        <v>498</v>
      </c>
      <c r="B1" s="43"/>
      <c r="C1" s="43"/>
      <c r="D1" s="43"/>
      <c r="E1" s="43"/>
    </row>
    <row r="2" spans="1:9" x14ac:dyDescent="0.2">
      <c r="A2" s="3" t="s">
        <v>386</v>
      </c>
      <c r="B2" s="3"/>
      <c r="C2" s="3"/>
      <c r="D2" s="3"/>
      <c r="E2" s="3"/>
    </row>
    <row r="4" spans="1:9" ht="25.5" x14ac:dyDescent="0.2">
      <c r="A4" s="25"/>
      <c r="B4" s="44" t="s">
        <v>405</v>
      </c>
      <c r="C4" s="44" t="s">
        <v>404</v>
      </c>
      <c r="D4" s="44" t="s">
        <v>394</v>
      </c>
      <c r="E4" s="44" t="s">
        <v>350</v>
      </c>
      <c r="F4" s="44" t="s">
        <v>405</v>
      </c>
      <c r="G4" s="44" t="s">
        <v>404</v>
      </c>
      <c r="H4" s="44" t="s">
        <v>394</v>
      </c>
      <c r="I4" s="44" t="s">
        <v>350</v>
      </c>
    </row>
    <row r="5" spans="1:9" x14ac:dyDescent="0.2">
      <c r="A5" s="116" t="s">
        <v>471</v>
      </c>
      <c r="B5" s="48">
        <v>13805</v>
      </c>
      <c r="C5" s="48">
        <v>3090</v>
      </c>
      <c r="D5" s="48">
        <v>3723</v>
      </c>
      <c r="E5" s="48">
        <v>3</v>
      </c>
      <c r="F5" s="11">
        <f>B5/SUM($B5:$E5)</f>
        <v>0.66946316861451916</v>
      </c>
      <c r="G5" s="11">
        <f t="shared" ref="G5:I5" si="0">C5/SUM($B5:$E5)</f>
        <v>0.14984724310169245</v>
      </c>
      <c r="H5" s="11">
        <f t="shared" si="0"/>
        <v>0.18054410552349548</v>
      </c>
      <c r="I5" s="11">
        <f t="shared" si="0"/>
        <v>1.4548276029290529E-4</v>
      </c>
    </row>
    <row r="6" spans="1:9" x14ac:dyDescent="0.2">
      <c r="A6" s="117"/>
      <c r="B6" s="118"/>
      <c r="C6" s="118"/>
      <c r="D6" s="118"/>
      <c r="E6" s="118"/>
      <c r="F6" s="11"/>
      <c r="G6" s="11"/>
      <c r="H6" s="11"/>
      <c r="I6" s="11"/>
    </row>
    <row r="7" spans="1:9" x14ac:dyDescent="0.2">
      <c r="A7" s="17" t="s">
        <v>266</v>
      </c>
      <c r="B7" s="83">
        <v>30</v>
      </c>
      <c r="C7" s="83">
        <v>3</v>
      </c>
      <c r="D7" s="83">
        <v>3</v>
      </c>
      <c r="E7" s="83">
        <v>0</v>
      </c>
      <c r="F7" s="11">
        <f t="shared" ref="F7:F33" si="1">B7/SUM($B7:$E7)</f>
        <v>0.83333333333333337</v>
      </c>
      <c r="G7" s="11">
        <f t="shared" ref="G7:G33" si="2">C7/SUM($B7:$E7)</f>
        <v>8.3333333333333329E-2</v>
      </c>
      <c r="H7" s="11">
        <f t="shared" ref="H7:H33" si="3">D7/SUM($B7:$E7)</f>
        <v>8.3333333333333329E-2</v>
      </c>
      <c r="I7" s="11">
        <f t="shared" ref="I7:I33" si="4">E7/SUM($B7:$E7)</f>
        <v>0</v>
      </c>
    </row>
    <row r="8" spans="1:9" x14ac:dyDescent="0.2">
      <c r="A8" s="19" t="s">
        <v>367</v>
      </c>
      <c r="B8" s="83">
        <v>531</v>
      </c>
      <c r="C8" s="55">
        <v>62</v>
      </c>
      <c r="D8" s="83">
        <v>62</v>
      </c>
      <c r="E8" s="83">
        <v>0</v>
      </c>
      <c r="F8" s="11">
        <f t="shared" si="1"/>
        <v>0.81068702290076333</v>
      </c>
      <c r="G8" s="11">
        <f t="shared" si="2"/>
        <v>9.465648854961832E-2</v>
      </c>
      <c r="H8" s="11">
        <f t="shared" si="3"/>
        <v>9.465648854961832E-2</v>
      </c>
      <c r="I8" s="11">
        <f t="shared" si="4"/>
        <v>0</v>
      </c>
    </row>
    <row r="9" spans="1:9" x14ac:dyDescent="0.2">
      <c r="A9" s="21" t="s">
        <v>352</v>
      </c>
      <c r="B9" s="56">
        <v>413</v>
      </c>
      <c r="C9" s="55">
        <v>43</v>
      </c>
      <c r="D9" s="56">
        <v>83</v>
      </c>
      <c r="E9" s="56">
        <v>1</v>
      </c>
      <c r="F9" s="11">
        <f t="shared" si="1"/>
        <v>0.76481481481481484</v>
      </c>
      <c r="G9" s="11">
        <f t="shared" si="2"/>
        <v>7.9629629629629634E-2</v>
      </c>
      <c r="H9" s="11">
        <f t="shared" si="3"/>
        <v>0.1537037037037037</v>
      </c>
      <c r="I9" s="11">
        <f t="shared" si="4"/>
        <v>1.8518518518518519E-3</v>
      </c>
    </row>
    <row r="10" spans="1:9" x14ac:dyDescent="0.2">
      <c r="A10" s="21" t="s">
        <v>379</v>
      </c>
      <c r="B10" s="62">
        <v>2113</v>
      </c>
      <c r="C10" s="61">
        <v>300</v>
      </c>
      <c r="D10" s="62">
        <v>375</v>
      </c>
      <c r="E10" s="62">
        <v>0</v>
      </c>
      <c r="F10" s="11">
        <f t="shared" si="1"/>
        <v>0.75789096126255384</v>
      </c>
      <c r="G10" s="11">
        <f t="shared" si="2"/>
        <v>0.10760401721664276</v>
      </c>
      <c r="H10" s="11">
        <f t="shared" si="3"/>
        <v>0.13450502152080343</v>
      </c>
      <c r="I10" s="11">
        <f t="shared" si="4"/>
        <v>0</v>
      </c>
    </row>
    <row r="11" spans="1:9" x14ac:dyDescent="0.2">
      <c r="A11" s="22" t="s">
        <v>368</v>
      </c>
      <c r="B11" s="62">
        <v>273</v>
      </c>
      <c r="C11" s="61">
        <v>48</v>
      </c>
      <c r="D11" s="62">
        <v>49</v>
      </c>
      <c r="E11" s="62"/>
      <c r="F11" s="11">
        <f t="shared" si="1"/>
        <v>0.73783783783783785</v>
      </c>
      <c r="G11" s="11">
        <f t="shared" si="2"/>
        <v>0.12972972972972974</v>
      </c>
      <c r="H11" s="11">
        <f t="shared" si="3"/>
        <v>0.13243243243243244</v>
      </c>
      <c r="I11" s="11">
        <f t="shared" si="4"/>
        <v>0</v>
      </c>
    </row>
    <row r="12" spans="1:9" x14ac:dyDescent="0.2">
      <c r="A12" s="22" t="s">
        <v>375</v>
      </c>
      <c r="B12" s="62">
        <v>166</v>
      </c>
      <c r="C12" s="61">
        <v>34</v>
      </c>
      <c r="D12" s="62">
        <v>27</v>
      </c>
      <c r="E12" s="62">
        <v>0</v>
      </c>
      <c r="F12" s="11">
        <f>B12/SUM($B12:$E12)</f>
        <v>0.7312775330396476</v>
      </c>
      <c r="G12" s="11">
        <f>C12/SUM($B12:$E12)</f>
        <v>0.14977973568281938</v>
      </c>
      <c r="H12" s="11">
        <f>D12/SUM($B12:$E12)</f>
        <v>0.11894273127753303</v>
      </c>
      <c r="I12" s="11">
        <f>E12/SUM($B12:$E12)</f>
        <v>0</v>
      </c>
    </row>
    <row r="13" spans="1:9" x14ac:dyDescent="0.2">
      <c r="A13" s="21" t="s">
        <v>355</v>
      </c>
      <c r="B13" s="62">
        <v>112</v>
      </c>
      <c r="C13" s="61">
        <v>14</v>
      </c>
      <c r="D13" s="62">
        <v>28</v>
      </c>
      <c r="E13" s="62">
        <v>0</v>
      </c>
      <c r="F13" s="11">
        <f t="shared" si="1"/>
        <v>0.72727272727272729</v>
      </c>
      <c r="G13" s="11">
        <f t="shared" si="2"/>
        <v>9.0909090909090912E-2</v>
      </c>
      <c r="H13" s="11">
        <f t="shared" si="3"/>
        <v>0.18181818181818182</v>
      </c>
      <c r="I13" s="11">
        <f t="shared" si="4"/>
        <v>0</v>
      </c>
    </row>
    <row r="14" spans="1:9" ht="14.25" x14ac:dyDescent="0.2">
      <c r="A14" s="21" t="s">
        <v>542</v>
      </c>
      <c r="B14" s="62">
        <v>447</v>
      </c>
      <c r="C14" s="61">
        <v>82</v>
      </c>
      <c r="D14" s="62">
        <v>95</v>
      </c>
      <c r="E14" s="62"/>
      <c r="F14" s="11">
        <f t="shared" si="1"/>
        <v>0.71634615384615385</v>
      </c>
      <c r="G14" s="11">
        <f t="shared" si="2"/>
        <v>0.13141025641025642</v>
      </c>
      <c r="H14" s="11">
        <f t="shared" si="3"/>
        <v>0.15224358974358973</v>
      </c>
      <c r="I14" s="11">
        <f t="shared" si="4"/>
        <v>0</v>
      </c>
    </row>
    <row r="15" spans="1:9" x14ac:dyDescent="0.2">
      <c r="A15" s="21" t="s">
        <v>360</v>
      </c>
      <c r="B15" s="62">
        <v>2331</v>
      </c>
      <c r="C15" s="61">
        <v>447</v>
      </c>
      <c r="D15" s="62">
        <v>482</v>
      </c>
      <c r="E15" s="62">
        <v>0</v>
      </c>
      <c r="F15" s="11">
        <f t="shared" si="1"/>
        <v>0.71503067484662575</v>
      </c>
      <c r="G15" s="11">
        <f t="shared" si="2"/>
        <v>0.13711656441717793</v>
      </c>
      <c r="H15" s="11">
        <f t="shared" si="3"/>
        <v>0.14785276073619633</v>
      </c>
      <c r="I15" s="11">
        <f t="shared" si="4"/>
        <v>0</v>
      </c>
    </row>
    <row r="16" spans="1:9" x14ac:dyDescent="0.2">
      <c r="A16" s="21" t="s">
        <v>362</v>
      </c>
      <c r="B16" s="62">
        <v>2245</v>
      </c>
      <c r="C16" s="61">
        <v>429</v>
      </c>
      <c r="D16" s="62">
        <v>485</v>
      </c>
      <c r="E16" s="62"/>
      <c r="F16" s="11">
        <f t="shared" si="1"/>
        <v>0.71066793289015506</v>
      </c>
      <c r="G16" s="11">
        <f t="shared" si="2"/>
        <v>0.13580246913580246</v>
      </c>
      <c r="H16" s="11">
        <f t="shared" si="3"/>
        <v>0.15352959797404242</v>
      </c>
      <c r="I16" s="11">
        <f t="shared" si="4"/>
        <v>0</v>
      </c>
    </row>
    <row r="17" spans="1:9" x14ac:dyDescent="0.2">
      <c r="A17" s="22" t="s">
        <v>374</v>
      </c>
      <c r="B17" s="62">
        <v>138</v>
      </c>
      <c r="C17" s="61">
        <v>31</v>
      </c>
      <c r="D17" s="62">
        <v>27</v>
      </c>
      <c r="E17" s="62">
        <v>0</v>
      </c>
      <c r="F17" s="11">
        <f t="shared" si="1"/>
        <v>0.70408163265306123</v>
      </c>
      <c r="G17" s="11">
        <f t="shared" si="2"/>
        <v>0.15816326530612246</v>
      </c>
      <c r="H17" s="11">
        <f t="shared" si="3"/>
        <v>0.13775510204081631</v>
      </c>
      <c r="I17" s="11">
        <f t="shared" si="4"/>
        <v>0</v>
      </c>
    </row>
    <row r="18" spans="1:9" x14ac:dyDescent="0.2">
      <c r="A18" s="22" t="s">
        <v>372</v>
      </c>
      <c r="B18" s="62">
        <v>59</v>
      </c>
      <c r="C18" s="61">
        <v>9</v>
      </c>
      <c r="D18" s="62">
        <v>15</v>
      </c>
      <c r="E18" s="62">
        <v>2</v>
      </c>
      <c r="F18" s="11">
        <f t="shared" si="1"/>
        <v>0.69411764705882351</v>
      </c>
      <c r="G18" s="11">
        <f t="shared" si="2"/>
        <v>0.10588235294117647</v>
      </c>
      <c r="H18" s="11">
        <f t="shared" si="3"/>
        <v>0.17647058823529413</v>
      </c>
      <c r="I18" s="11">
        <f t="shared" si="4"/>
        <v>2.3529411764705882E-2</v>
      </c>
    </row>
    <row r="19" spans="1:9" x14ac:dyDescent="0.2">
      <c r="A19" s="21" t="s">
        <v>363</v>
      </c>
      <c r="B19" s="62">
        <v>25</v>
      </c>
      <c r="C19" s="61">
        <v>6</v>
      </c>
      <c r="D19" s="62">
        <v>6</v>
      </c>
      <c r="E19" s="62"/>
      <c r="F19" s="11">
        <f t="shared" si="1"/>
        <v>0.67567567567567566</v>
      </c>
      <c r="G19" s="11">
        <f t="shared" si="2"/>
        <v>0.16216216216216217</v>
      </c>
      <c r="H19" s="11">
        <f t="shared" si="3"/>
        <v>0.16216216216216217</v>
      </c>
      <c r="I19" s="11">
        <f t="shared" si="4"/>
        <v>0</v>
      </c>
    </row>
    <row r="20" spans="1:9" x14ac:dyDescent="0.2">
      <c r="A20" s="21" t="s">
        <v>354</v>
      </c>
      <c r="B20" s="62">
        <v>350</v>
      </c>
      <c r="C20" s="61">
        <v>91</v>
      </c>
      <c r="D20" s="62">
        <v>86</v>
      </c>
      <c r="E20" s="62">
        <v>0</v>
      </c>
      <c r="F20" s="11">
        <f t="shared" si="1"/>
        <v>0.66413662239089188</v>
      </c>
      <c r="G20" s="11">
        <f t="shared" si="2"/>
        <v>0.17267552182163187</v>
      </c>
      <c r="H20" s="11">
        <f t="shared" si="3"/>
        <v>0.16318785578747627</v>
      </c>
      <c r="I20" s="11">
        <f t="shared" si="4"/>
        <v>0</v>
      </c>
    </row>
    <row r="21" spans="1:9" x14ac:dyDescent="0.2">
      <c r="A21" s="22" t="s">
        <v>370</v>
      </c>
      <c r="B21" s="62">
        <v>404</v>
      </c>
      <c r="C21" s="61">
        <v>107</v>
      </c>
      <c r="D21" s="62">
        <v>107</v>
      </c>
      <c r="E21" s="62"/>
      <c r="F21" s="11">
        <f t="shared" si="1"/>
        <v>0.65372168284789645</v>
      </c>
      <c r="G21" s="11">
        <f t="shared" si="2"/>
        <v>0.17313915857605178</v>
      </c>
      <c r="H21" s="11">
        <f t="shared" si="3"/>
        <v>0.17313915857605178</v>
      </c>
      <c r="I21" s="11">
        <f t="shared" si="4"/>
        <v>0</v>
      </c>
    </row>
    <row r="22" spans="1:9" x14ac:dyDescent="0.2">
      <c r="A22" s="21" t="s">
        <v>359</v>
      </c>
      <c r="B22" s="62">
        <v>1131</v>
      </c>
      <c r="C22" s="61">
        <v>267</v>
      </c>
      <c r="D22" s="62">
        <v>348</v>
      </c>
      <c r="E22" s="62">
        <v>0</v>
      </c>
      <c r="F22" s="11">
        <f t="shared" si="1"/>
        <v>0.64776632302405501</v>
      </c>
      <c r="G22" s="11">
        <f t="shared" si="2"/>
        <v>0.15292096219931273</v>
      </c>
      <c r="H22" s="11">
        <f t="shared" si="3"/>
        <v>0.19931271477663232</v>
      </c>
      <c r="I22" s="11">
        <f t="shared" si="4"/>
        <v>0</v>
      </c>
    </row>
    <row r="23" spans="1:9" x14ac:dyDescent="0.2">
      <c r="A23" s="21" t="s">
        <v>361</v>
      </c>
      <c r="B23" s="62">
        <v>177</v>
      </c>
      <c r="C23" s="61">
        <v>55</v>
      </c>
      <c r="D23" s="62">
        <v>43</v>
      </c>
      <c r="E23" s="62">
        <v>0</v>
      </c>
      <c r="F23" s="11">
        <f t="shared" si="1"/>
        <v>0.64363636363636367</v>
      </c>
      <c r="G23" s="11">
        <f t="shared" si="2"/>
        <v>0.2</v>
      </c>
      <c r="H23" s="11">
        <f t="shared" si="3"/>
        <v>0.15636363636363637</v>
      </c>
      <c r="I23" s="11">
        <f t="shared" si="4"/>
        <v>0</v>
      </c>
    </row>
    <row r="24" spans="1:9" ht="14.25" x14ac:dyDescent="0.2">
      <c r="A24" s="21" t="s">
        <v>543</v>
      </c>
      <c r="B24" s="62">
        <v>86</v>
      </c>
      <c r="C24" s="61">
        <v>25</v>
      </c>
      <c r="D24" s="62">
        <v>33</v>
      </c>
      <c r="E24" s="62">
        <v>0</v>
      </c>
      <c r="F24" s="11">
        <f t="shared" si="1"/>
        <v>0.59722222222222221</v>
      </c>
      <c r="G24" s="11">
        <f t="shared" si="2"/>
        <v>0.1736111111111111</v>
      </c>
      <c r="H24" s="11">
        <f t="shared" si="3"/>
        <v>0.22916666666666666</v>
      </c>
      <c r="I24" s="11">
        <f t="shared" si="4"/>
        <v>0</v>
      </c>
    </row>
    <row r="25" spans="1:9" x14ac:dyDescent="0.2">
      <c r="A25" s="22" t="s">
        <v>373</v>
      </c>
      <c r="B25" s="62">
        <v>158</v>
      </c>
      <c r="C25" s="61">
        <v>38</v>
      </c>
      <c r="D25" s="62">
        <v>70</v>
      </c>
      <c r="E25" s="62">
        <v>0</v>
      </c>
      <c r="F25" s="11">
        <f t="shared" si="1"/>
        <v>0.59398496240601506</v>
      </c>
      <c r="G25" s="11">
        <f t="shared" si="2"/>
        <v>0.14285714285714285</v>
      </c>
      <c r="H25" s="11">
        <f t="shared" si="3"/>
        <v>0.26315789473684209</v>
      </c>
      <c r="I25" s="11">
        <f t="shared" si="4"/>
        <v>0</v>
      </c>
    </row>
    <row r="26" spans="1:9" x14ac:dyDescent="0.2">
      <c r="A26" s="22" t="s">
        <v>369</v>
      </c>
      <c r="B26" s="62">
        <v>1111</v>
      </c>
      <c r="C26" s="61">
        <v>325</v>
      </c>
      <c r="D26" s="62">
        <v>460</v>
      </c>
      <c r="E26" s="62">
        <v>0</v>
      </c>
      <c r="F26" s="11">
        <f t="shared" si="1"/>
        <v>0.58597046413502107</v>
      </c>
      <c r="G26" s="11">
        <f t="shared" si="2"/>
        <v>0.17141350210970463</v>
      </c>
      <c r="H26" s="11">
        <f t="shared" si="3"/>
        <v>0.24261603375527427</v>
      </c>
      <c r="I26" s="11">
        <f t="shared" si="4"/>
        <v>0</v>
      </c>
    </row>
    <row r="27" spans="1:9" x14ac:dyDescent="0.2">
      <c r="A27" s="21" t="s">
        <v>356</v>
      </c>
      <c r="B27" s="62">
        <v>28</v>
      </c>
      <c r="C27" s="61">
        <v>10</v>
      </c>
      <c r="D27" s="62">
        <v>11</v>
      </c>
      <c r="E27" s="62">
        <v>0</v>
      </c>
      <c r="F27" s="11">
        <f t="shared" si="1"/>
        <v>0.5714285714285714</v>
      </c>
      <c r="G27" s="11">
        <f t="shared" si="2"/>
        <v>0.20408163265306123</v>
      </c>
      <c r="H27" s="11">
        <f t="shared" si="3"/>
        <v>0.22448979591836735</v>
      </c>
      <c r="I27" s="11">
        <f t="shared" si="4"/>
        <v>0</v>
      </c>
    </row>
    <row r="28" spans="1:9" ht="14.25" x14ac:dyDescent="0.2">
      <c r="A28" s="22" t="s">
        <v>535</v>
      </c>
      <c r="B28" s="62">
        <v>5</v>
      </c>
      <c r="C28" s="61">
        <v>0</v>
      </c>
      <c r="D28" s="62">
        <v>4</v>
      </c>
      <c r="E28" s="62">
        <v>0</v>
      </c>
      <c r="F28" s="11">
        <f t="shared" si="1"/>
        <v>0.55555555555555558</v>
      </c>
      <c r="G28" s="11">
        <f t="shared" si="2"/>
        <v>0</v>
      </c>
      <c r="H28" s="11">
        <f t="shared" si="3"/>
        <v>0.44444444444444442</v>
      </c>
      <c r="I28" s="11">
        <f t="shared" si="4"/>
        <v>0</v>
      </c>
    </row>
    <row r="29" spans="1:9" x14ac:dyDescent="0.2">
      <c r="A29" s="22" t="s">
        <v>366</v>
      </c>
      <c r="B29" s="62">
        <v>296</v>
      </c>
      <c r="C29" s="61">
        <v>115</v>
      </c>
      <c r="D29" s="62">
        <v>126</v>
      </c>
      <c r="E29" s="62">
        <v>0</v>
      </c>
      <c r="F29" s="11">
        <f t="shared" si="1"/>
        <v>0.55121042830540035</v>
      </c>
      <c r="G29" s="11">
        <f t="shared" si="2"/>
        <v>0.21415270018621974</v>
      </c>
      <c r="H29" s="11">
        <f t="shared" si="3"/>
        <v>0.23463687150837989</v>
      </c>
      <c r="I29" s="11">
        <f t="shared" si="4"/>
        <v>0</v>
      </c>
    </row>
    <row r="30" spans="1:9" x14ac:dyDescent="0.2">
      <c r="A30" s="21" t="s">
        <v>353</v>
      </c>
      <c r="B30" s="62">
        <v>291</v>
      </c>
      <c r="C30" s="61">
        <v>146</v>
      </c>
      <c r="D30" s="62">
        <v>94</v>
      </c>
      <c r="E30" s="62">
        <v>0</v>
      </c>
      <c r="F30" s="11">
        <f t="shared" si="1"/>
        <v>0.54802259887005644</v>
      </c>
      <c r="G30" s="11">
        <f t="shared" si="2"/>
        <v>0.27495291902071561</v>
      </c>
      <c r="H30" s="11">
        <f t="shared" si="3"/>
        <v>0.17702448210922786</v>
      </c>
      <c r="I30" s="11">
        <f t="shared" si="4"/>
        <v>0</v>
      </c>
    </row>
    <row r="31" spans="1:9" ht="14.25" x14ac:dyDescent="0.2">
      <c r="A31" s="22" t="s">
        <v>536</v>
      </c>
      <c r="B31" s="62">
        <v>72</v>
      </c>
      <c r="C31" s="61">
        <v>24</v>
      </c>
      <c r="D31" s="62">
        <v>43</v>
      </c>
      <c r="E31" s="62"/>
      <c r="F31" s="11">
        <f t="shared" si="1"/>
        <v>0.51798561151079137</v>
      </c>
      <c r="G31" s="11">
        <f t="shared" si="2"/>
        <v>0.17266187050359713</v>
      </c>
      <c r="H31" s="11">
        <f t="shared" si="3"/>
        <v>0.30935251798561153</v>
      </c>
      <c r="I31" s="11">
        <f t="shared" si="4"/>
        <v>0</v>
      </c>
    </row>
    <row r="32" spans="1:9" x14ac:dyDescent="0.2">
      <c r="A32" s="22" t="s">
        <v>365</v>
      </c>
      <c r="B32" s="62">
        <v>57</v>
      </c>
      <c r="C32" s="61">
        <v>32</v>
      </c>
      <c r="D32" s="62">
        <v>31</v>
      </c>
      <c r="E32" s="62">
        <v>0</v>
      </c>
      <c r="F32" s="11">
        <f t="shared" si="1"/>
        <v>0.47499999999999998</v>
      </c>
      <c r="G32" s="11">
        <f t="shared" si="2"/>
        <v>0.26666666666666666</v>
      </c>
      <c r="H32" s="11">
        <f t="shared" si="3"/>
        <v>0.25833333333333336</v>
      </c>
      <c r="I32" s="11">
        <f t="shared" si="4"/>
        <v>0</v>
      </c>
    </row>
    <row r="33" spans="1:9" x14ac:dyDescent="0.2">
      <c r="A33" s="23" t="s">
        <v>371</v>
      </c>
      <c r="B33" s="62">
        <v>756</v>
      </c>
      <c r="C33" s="61">
        <v>347</v>
      </c>
      <c r="D33" s="62">
        <v>530</v>
      </c>
      <c r="E33" s="62">
        <v>0</v>
      </c>
      <c r="F33" s="11">
        <f t="shared" si="1"/>
        <v>0.46295162278015922</v>
      </c>
      <c r="G33" s="11">
        <f t="shared" si="2"/>
        <v>0.21249234537660747</v>
      </c>
      <c r="H33" s="11">
        <f t="shared" si="3"/>
        <v>0.32455603184323334</v>
      </c>
      <c r="I33" s="11">
        <f t="shared" si="4"/>
        <v>0</v>
      </c>
    </row>
    <row r="34" spans="1:9" x14ac:dyDescent="0.2">
      <c r="A34" s="119"/>
      <c r="B34" s="120"/>
      <c r="C34" s="120"/>
      <c r="D34" s="120"/>
      <c r="E34" s="120"/>
      <c r="F34" s="11"/>
      <c r="G34" s="11"/>
      <c r="H34" s="11"/>
      <c r="I34" s="11"/>
    </row>
    <row r="35" spans="1:9" x14ac:dyDescent="0.2">
      <c r="A35" s="19" t="s">
        <v>376</v>
      </c>
      <c r="B35" s="69">
        <v>3</v>
      </c>
      <c r="C35" s="69">
        <v>2</v>
      </c>
      <c r="D35" s="69">
        <v>4</v>
      </c>
      <c r="E35" s="69">
        <v>0</v>
      </c>
      <c r="F35" s="11">
        <f t="shared" ref="F35" si="5">B35/SUM($B35:$E35)</f>
        <v>0.33333333333333331</v>
      </c>
      <c r="G35" s="11">
        <f t="shared" ref="G35" si="6">C35/SUM($B35:$E35)</f>
        <v>0.22222222222222221</v>
      </c>
      <c r="H35" s="11">
        <f t="shared" ref="H35" si="7">D35/SUM($B35:$E35)</f>
        <v>0.44444444444444442</v>
      </c>
      <c r="I35" s="11">
        <f t="shared" ref="I35" si="8">E35/SUM($B35:$E35)</f>
        <v>0</v>
      </c>
    </row>
    <row r="36" spans="1:9" x14ac:dyDescent="0.2">
      <c r="A36" s="22" t="s">
        <v>339</v>
      </c>
      <c r="B36" s="62"/>
      <c r="C36" s="61"/>
      <c r="D36" s="62"/>
      <c r="E36" s="62">
        <v>2</v>
      </c>
      <c r="F36" s="11">
        <f t="shared" ref="F36:F38" si="9">B36/SUM($B36:$E36)</f>
        <v>0</v>
      </c>
      <c r="G36" s="11">
        <f t="shared" ref="G36:G38" si="10">C36/SUM($B36:$E36)</f>
        <v>0</v>
      </c>
      <c r="H36" s="11">
        <f t="shared" ref="H36:H38" si="11">D36/SUM($B36:$E36)</f>
        <v>0</v>
      </c>
      <c r="I36" s="11">
        <f t="shared" ref="I36:I38" si="12">E36/SUM($B36:$E36)</f>
        <v>1</v>
      </c>
    </row>
    <row r="37" spans="1:9" x14ac:dyDescent="0.2">
      <c r="A37" s="22" t="s">
        <v>377</v>
      </c>
      <c r="B37" s="56">
        <v>84</v>
      </c>
      <c r="C37" s="55">
        <v>20</v>
      </c>
      <c r="D37" s="56">
        <v>12</v>
      </c>
      <c r="E37" s="56">
        <v>0</v>
      </c>
      <c r="F37" s="11">
        <f t="shared" si="9"/>
        <v>0.72413793103448276</v>
      </c>
      <c r="G37" s="11">
        <f t="shared" si="10"/>
        <v>0.17241379310344829</v>
      </c>
      <c r="H37" s="11">
        <f t="shared" si="11"/>
        <v>0.10344827586206896</v>
      </c>
      <c r="I37" s="11">
        <f t="shared" si="12"/>
        <v>0</v>
      </c>
    </row>
    <row r="38" spans="1:9" x14ac:dyDescent="0.2">
      <c r="A38" s="24" t="s">
        <v>378</v>
      </c>
      <c r="B38" s="61">
        <v>175</v>
      </c>
      <c r="C38" s="61">
        <v>30</v>
      </c>
      <c r="D38" s="61">
        <v>36</v>
      </c>
      <c r="E38" s="61">
        <v>0</v>
      </c>
      <c r="F38" s="11">
        <f t="shared" si="9"/>
        <v>0.72614107883817425</v>
      </c>
      <c r="G38" s="11">
        <f t="shared" si="10"/>
        <v>0.12448132780082988</v>
      </c>
      <c r="H38" s="11">
        <f t="shared" si="11"/>
        <v>0.14937759336099585</v>
      </c>
      <c r="I38" s="11">
        <f t="shared" si="12"/>
        <v>0</v>
      </c>
    </row>
    <row r="40" spans="1:9" x14ac:dyDescent="0.2">
      <c r="A40" s="87"/>
    </row>
    <row r="41" spans="1:9" x14ac:dyDescent="0.2">
      <c r="A41" s="73" t="s">
        <v>398</v>
      </c>
    </row>
    <row r="42" spans="1:9" ht="14.25" x14ac:dyDescent="0.2">
      <c r="A42" s="1" t="s">
        <v>538</v>
      </c>
    </row>
    <row r="43" spans="1:9" ht="14.25" x14ac:dyDescent="0.2">
      <c r="A43" s="1" t="s">
        <v>539</v>
      </c>
    </row>
    <row r="44" spans="1:9" x14ac:dyDescent="0.2">
      <c r="A44" s="90" t="s">
        <v>541</v>
      </c>
    </row>
    <row r="52" spans="1:5" x14ac:dyDescent="0.2">
      <c r="A52" s="11"/>
      <c r="B52" s="11"/>
      <c r="C52" s="11"/>
      <c r="D52" s="11"/>
      <c r="E52" s="11"/>
    </row>
    <row r="53" spans="1:5" x14ac:dyDescent="0.2">
      <c r="A53" s="11"/>
      <c r="B53" s="11"/>
      <c r="C53" s="11"/>
      <c r="D53" s="11"/>
      <c r="E53" s="11"/>
    </row>
    <row r="54" spans="1:5" x14ac:dyDescent="0.2">
      <c r="A54" s="11"/>
      <c r="B54" s="11"/>
      <c r="C54" s="11"/>
      <c r="D54" s="11"/>
      <c r="E54" s="11"/>
    </row>
    <row r="55" spans="1:5" x14ac:dyDescent="0.2">
      <c r="A55" s="11"/>
      <c r="B55" s="11"/>
      <c r="C55" s="11"/>
      <c r="D55" s="11"/>
      <c r="E55" s="11"/>
    </row>
    <row r="56" spans="1:5" x14ac:dyDescent="0.2">
      <c r="A56" s="11"/>
      <c r="B56" s="11"/>
      <c r="C56" s="11"/>
      <c r="D56" s="11"/>
      <c r="E56" s="11"/>
    </row>
    <row r="57" spans="1:5" x14ac:dyDescent="0.2">
      <c r="A57" s="11"/>
      <c r="B57" s="11"/>
      <c r="C57" s="11"/>
      <c r="D57" s="11"/>
      <c r="E57" s="11"/>
    </row>
    <row r="58" spans="1:5" x14ac:dyDescent="0.2">
      <c r="A58" s="11"/>
      <c r="B58" s="11"/>
      <c r="C58" s="11"/>
      <c r="D58" s="11"/>
      <c r="E58" s="11"/>
    </row>
    <row r="59" spans="1:5" x14ac:dyDescent="0.2">
      <c r="A59" s="11"/>
      <c r="B59" s="11"/>
      <c r="C59" s="11"/>
      <c r="D59" s="11"/>
      <c r="E59" s="11"/>
    </row>
    <row r="60" spans="1:5" x14ac:dyDescent="0.2">
      <c r="A60" s="11"/>
      <c r="B60" s="11"/>
      <c r="C60" s="11"/>
      <c r="D60" s="11"/>
      <c r="E60" s="11"/>
    </row>
    <row r="61" spans="1:5" x14ac:dyDescent="0.2">
      <c r="A61" s="11"/>
      <c r="B61" s="11"/>
      <c r="C61" s="11"/>
      <c r="D61" s="11"/>
      <c r="E61" s="11"/>
    </row>
    <row r="62" spans="1:5" x14ac:dyDescent="0.2">
      <c r="A62" s="11"/>
      <c r="B62" s="11"/>
      <c r="C62" s="11"/>
      <c r="D62" s="11"/>
      <c r="E62" s="11"/>
    </row>
    <row r="63" spans="1:5" x14ac:dyDescent="0.2">
      <c r="A63" s="11"/>
      <c r="B63" s="11"/>
      <c r="C63" s="11"/>
      <c r="D63" s="11"/>
      <c r="E63" s="11"/>
    </row>
    <row r="64" spans="1:5" x14ac:dyDescent="0.2">
      <c r="A64" s="11"/>
      <c r="B64" s="11"/>
      <c r="C64" s="11"/>
      <c r="D64" s="11"/>
      <c r="E64" s="11"/>
    </row>
    <row r="65" spans="1:5" x14ac:dyDescent="0.2">
      <c r="A65" s="11"/>
      <c r="B65" s="11"/>
      <c r="C65" s="11"/>
      <c r="D65" s="11"/>
      <c r="E65" s="11"/>
    </row>
    <row r="66" spans="1:5" x14ac:dyDescent="0.2">
      <c r="A66" s="11"/>
      <c r="B66" s="11"/>
      <c r="C66" s="11"/>
      <c r="D66" s="11"/>
      <c r="E66" s="11"/>
    </row>
    <row r="67" spans="1:5" x14ac:dyDescent="0.2">
      <c r="A67" s="11"/>
      <c r="B67" s="11"/>
      <c r="C67" s="11"/>
      <c r="D67" s="11"/>
      <c r="E67" s="11"/>
    </row>
    <row r="68" spans="1:5" x14ac:dyDescent="0.2">
      <c r="A68" s="11"/>
      <c r="B68" s="11"/>
      <c r="C68" s="11"/>
      <c r="D68" s="11"/>
      <c r="E68" s="11"/>
    </row>
    <row r="69" spans="1:5" x14ac:dyDescent="0.2">
      <c r="A69" s="11"/>
      <c r="B69" s="11"/>
      <c r="C69" s="11"/>
      <c r="D69" s="11"/>
      <c r="E69" s="11"/>
    </row>
    <row r="70" spans="1:5" x14ac:dyDescent="0.2">
      <c r="A70" s="11"/>
      <c r="B70" s="11"/>
      <c r="C70" s="11"/>
      <c r="D70" s="11"/>
      <c r="E70" s="11"/>
    </row>
    <row r="71" spans="1:5" x14ac:dyDescent="0.2">
      <c r="A71" s="11"/>
      <c r="B71" s="11"/>
      <c r="C71" s="11"/>
      <c r="D71" s="11"/>
      <c r="E71" s="11"/>
    </row>
    <row r="72" spans="1:5" x14ac:dyDescent="0.2">
      <c r="A72" s="11"/>
      <c r="B72" s="11"/>
      <c r="C72" s="11"/>
      <c r="D72" s="11"/>
      <c r="E72" s="11"/>
    </row>
    <row r="73" spans="1:5" x14ac:dyDescent="0.2">
      <c r="A73" s="11"/>
      <c r="B73" s="11"/>
      <c r="C73" s="11"/>
      <c r="D73" s="11"/>
      <c r="E73" s="11"/>
    </row>
    <row r="74" spans="1:5" x14ac:dyDescent="0.2">
      <c r="A74" s="11"/>
      <c r="B74" s="11"/>
      <c r="C74" s="11"/>
      <c r="D74" s="11"/>
      <c r="E74" s="11"/>
    </row>
    <row r="75" spans="1:5" x14ac:dyDescent="0.2">
      <c r="A75" s="11"/>
      <c r="B75" s="11"/>
      <c r="C75" s="11"/>
      <c r="D75" s="11"/>
      <c r="E75" s="11"/>
    </row>
    <row r="76" spans="1:5" x14ac:dyDescent="0.2">
      <c r="A76" s="11"/>
      <c r="B76" s="11"/>
      <c r="C76" s="11"/>
      <c r="D76" s="11"/>
      <c r="E76" s="11"/>
    </row>
    <row r="77" spans="1:5" x14ac:dyDescent="0.2">
      <c r="A77" s="11"/>
      <c r="B77" s="11"/>
      <c r="C77" s="11"/>
      <c r="D77" s="11"/>
      <c r="E77" s="11"/>
    </row>
    <row r="78" spans="1:5" x14ac:dyDescent="0.2">
      <c r="A78" s="11"/>
      <c r="B78" s="11"/>
      <c r="C78" s="11"/>
      <c r="D78" s="11"/>
      <c r="E78" s="11"/>
    </row>
    <row r="79" spans="1:5" x14ac:dyDescent="0.2">
      <c r="A79" s="11"/>
      <c r="B79" s="11"/>
      <c r="C79" s="11"/>
      <c r="D79" s="11"/>
      <c r="E79" s="11"/>
    </row>
    <row r="80" spans="1:5" x14ac:dyDescent="0.2">
      <c r="A80" s="11"/>
      <c r="B80" s="11"/>
      <c r="C80" s="11"/>
      <c r="D80" s="11"/>
      <c r="E80" s="11"/>
    </row>
    <row r="81" spans="1:5" x14ac:dyDescent="0.2">
      <c r="A81" s="11"/>
      <c r="B81" s="11"/>
      <c r="C81" s="11"/>
      <c r="D81" s="11"/>
      <c r="E81" s="11"/>
    </row>
    <row r="82" spans="1:5" x14ac:dyDescent="0.2">
      <c r="A82" s="11"/>
      <c r="B82" s="11"/>
      <c r="C82" s="11"/>
      <c r="D82" s="11"/>
      <c r="E82" s="11"/>
    </row>
    <row r="83" spans="1:5" x14ac:dyDescent="0.2">
      <c r="A83" s="11"/>
      <c r="B83" s="11"/>
      <c r="C83" s="11"/>
      <c r="D83" s="11"/>
      <c r="E83" s="11"/>
    </row>
    <row r="84" spans="1:5" x14ac:dyDescent="0.2">
      <c r="A84" s="11"/>
      <c r="B84" s="11"/>
      <c r="C84" s="11"/>
      <c r="D84" s="11"/>
      <c r="E84" s="11"/>
    </row>
    <row r="85" spans="1:5" x14ac:dyDescent="0.2">
      <c r="A85" s="11"/>
      <c r="B85" s="11"/>
      <c r="C85" s="11"/>
      <c r="D85" s="11"/>
      <c r="E85" s="11"/>
    </row>
    <row r="86" spans="1:5" x14ac:dyDescent="0.2">
      <c r="A86" s="11"/>
      <c r="B86" s="11"/>
      <c r="C86" s="11"/>
      <c r="D86" s="11"/>
      <c r="E86" s="11"/>
    </row>
  </sheetData>
  <sortState xmlns:xlrd2="http://schemas.microsoft.com/office/spreadsheetml/2017/richdata2" ref="A55:E81">
    <sortCondition descending="1" ref="C55:C81"/>
  </sortState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6"/>
  <sheetViews>
    <sheetView topLeftCell="A2" workbookViewId="0">
      <selection activeCell="A12" sqref="A12:A21"/>
    </sheetView>
  </sheetViews>
  <sheetFormatPr defaultColWidth="9.140625" defaultRowHeight="12.75" x14ac:dyDescent="0.2"/>
  <cols>
    <col min="1" max="2" width="9.140625" style="1"/>
    <col min="3" max="3" width="31.5703125" style="1" customWidth="1"/>
    <col min="4" max="5" width="9.140625" style="1"/>
    <col min="6" max="6" width="14.28515625" style="1" customWidth="1"/>
    <col min="7" max="8" width="9.140625" style="1"/>
    <col min="9" max="9" width="24.28515625" style="1" customWidth="1"/>
    <col min="10" max="16" width="9.140625" style="1"/>
    <col min="17" max="17" width="16.7109375" style="1" customWidth="1"/>
    <col min="18" max="16384" width="9.140625" style="1"/>
  </cols>
  <sheetData>
    <row r="1" spans="1:6" x14ac:dyDescent="0.2">
      <c r="B1" s="121" t="s">
        <v>500</v>
      </c>
    </row>
    <row r="2" spans="1:6" x14ac:dyDescent="0.2">
      <c r="B2" s="126" t="s">
        <v>387</v>
      </c>
    </row>
    <row r="4" spans="1:6" x14ac:dyDescent="0.2">
      <c r="B4" s="42"/>
    </row>
    <row r="5" spans="1:6" x14ac:dyDescent="0.2">
      <c r="B5" s="42" t="s">
        <v>525</v>
      </c>
      <c r="C5" s="42"/>
    </row>
    <row r="7" spans="1:6" x14ac:dyDescent="0.2">
      <c r="B7" s="41" t="s">
        <v>544</v>
      </c>
    </row>
    <row r="10" spans="1:6" x14ac:dyDescent="0.2">
      <c r="B10" s="139" t="s">
        <v>1</v>
      </c>
      <c r="C10" s="139" t="s">
        <v>1</v>
      </c>
      <c r="D10" s="75">
        <v>2022</v>
      </c>
      <c r="E10" s="122"/>
      <c r="F10" s="122"/>
    </row>
    <row r="11" spans="1:6" ht="38.25" x14ac:dyDescent="0.2">
      <c r="B11" s="37" t="s">
        <v>5</v>
      </c>
      <c r="C11" s="37" t="s">
        <v>6</v>
      </c>
      <c r="D11" s="37" t="s">
        <v>468</v>
      </c>
      <c r="E11" s="37" t="s">
        <v>466</v>
      </c>
      <c r="F11" s="123" t="s">
        <v>467</v>
      </c>
    </row>
    <row r="12" spans="1:6" x14ac:dyDescent="0.2">
      <c r="A12" s="1">
        <v>1</v>
      </c>
      <c r="B12" s="39" t="s">
        <v>164</v>
      </c>
      <c r="C12" s="39" t="s">
        <v>165</v>
      </c>
      <c r="D12" s="40">
        <v>2095</v>
      </c>
      <c r="E12" s="40">
        <v>401674</v>
      </c>
      <c r="F12" s="40">
        <f t="shared" ref="F12:F43" si="0">D12/(E12/1000000)</f>
        <v>5215.6724109601319</v>
      </c>
    </row>
    <row r="13" spans="1:6" x14ac:dyDescent="0.2">
      <c r="A13" s="1">
        <v>2</v>
      </c>
      <c r="B13" s="39" t="s">
        <v>44</v>
      </c>
      <c r="C13" s="39" t="s">
        <v>45</v>
      </c>
      <c r="D13" s="40">
        <v>7863</v>
      </c>
      <c r="E13" s="40">
        <v>1509227</v>
      </c>
      <c r="F13" s="40">
        <f t="shared" si="0"/>
        <v>5209.9518495229677</v>
      </c>
    </row>
    <row r="14" spans="1:6" x14ac:dyDescent="0.2">
      <c r="A14" s="1">
        <v>3</v>
      </c>
      <c r="B14" s="39" t="s">
        <v>77</v>
      </c>
      <c r="C14" s="39" t="s">
        <v>78</v>
      </c>
      <c r="D14" s="113">
        <v>3752</v>
      </c>
      <c r="E14" s="40">
        <v>764102</v>
      </c>
      <c r="F14" s="40">
        <f t="shared" si="0"/>
        <v>4910.3391955524266</v>
      </c>
    </row>
    <row r="15" spans="1:6" x14ac:dyDescent="0.2">
      <c r="A15" s="1">
        <v>4</v>
      </c>
      <c r="B15" s="39" t="s">
        <v>108</v>
      </c>
      <c r="C15" s="39" t="s">
        <v>109</v>
      </c>
      <c r="D15" s="113">
        <v>2692</v>
      </c>
      <c r="E15" s="40">
        <v>564513</v>
      </c>
      <c r="F15" s="40">
        <f t="shared" si="0"/>
        <v>4768.7121465758973</v>
      </c>
    </row>
    <row r="16" spans="1:6" x14ac:dyDescent="0.2">
      <c r="A16" s="1">
        <v>5</v>
      </c>
      <c r="B16" s="39" t="s">
        <v>130</v>
      </c>
      <c r="C16" s="39" t="s">
        <v>131</v>
      </c>
      <c r="D16" s="113">
        <v>2623</v>
      </c>
      <c r="E16" s="40">
        <v>562606</v>
      </c>
      <c r="F16" s="40">
        <f t="shared" si="0"/>
        <v>4662.2325392903731</v>
      </c>
    </row>
    <row r="17" spans="1:6" x14ac:dyDescent="0.2">
      <c r="A17" s="1">
        <v>6</v>
      </c>
      <c r="B17" s="39" t="s">
        <v>185</v>
      </c>
      <c r="C17" s="39" t="s">
        <v>115</v>
      </c>
      <c r="D17" s="113">
        <v>2035</v>
      </c>
      <c r="E17" s="40">
        <v>465701</v>
      </c>
      <c r="F17" s="40">
        <f t="shared" si="0"/>
        <v>4369.7565605399177</v>
      </c>
    </row>
    <row r="18" spans="1:6" x14ac:dyDescent="0.2">
      <c r="A18" s="1">
        <v>7</v>
      </c>
      <c r="B18" s="39" t="s">
        <v>22</v>
      </c>
      <c r="C18" s="39" t="s">
        <v>23</v>
      </c>
      <c r="D18" s="40">
        <v>15111</v>
      </c>
      <c r="E18" s="40">
        <v>3663191</v>
      </c>
      <c r="F18" s="40">
        <f t="shared" si="0"/>
        <v>4125.0920304182882</v>
      </c>
    </row>
    <row r="19" spans="1:6" x14ac:dyDescent="0.2">
      <c r="A19" s="1">
        <v>8</v>
      </c>
      <c r="B19" s="39" t="s">
        <v>48</v>
      </c>
      <c r="C19" s="39" t="s">
        <v>49</v>
      </c>
      <c r="D19" s="40">
        <v>6130</v>
      </c>
      <c r="E19" s="40">
        <v>1505140</v>
      </c>
      <c r="F19" s="40">
        <f t="shared" si="0"/>
        <v>4072.7108441739642</v>
      </c>
    </row>
    <row r="20" spans="1:6" x14ac:dyDescent="0.2">
      <c r="A20" s="1">
        <v>9</v>
      </c>
      <c r="B20" s="39" t="s">
        <v>56</v>
      </c>
      <c r="C20" s="39" t="s">
        <v>57</v>
      </c>
      <c r="D20" s="113">
        <v>5065</v>
      </c>
      <c r="E20" s="40">
        <v>1252922</v>
      </c>
      <c r="F20" s="40">
        <f t="shared" si="0"/>
        <v>4042.5501348048797</v>
      </c>
    </row>
    <row r="21" spans="1:6" x14ac:dyDescent="0.2">
      <c r="A21" s="1">
        <v>10</v>
      </c>
      <c r="B21" s="39" t="s">
        <v>54</v>
      </c>
      <c r="C21" s="39" t="s">
        <v>55</v>
      </c>
      <c r="D21" s="113">
        <v>6002</v>
      </c>
      <c r="E21" s="40">
        <v>1545469</v>
      </c>
      <c r="F21" s="40">
        <f t="shared" si="0"/>
        <v>3883.6107356407665</v>
      </c>
    </row>
    <row r="22" spans="1:6" x14ac:dyDescent="0.2">
      <c r="B22" s="39" t="s">
        <v>17</v>
      </c>
      <c r="C22" s="39" t="s">
        <v>18</v>
      </c>
      <c r="D22" s="113">
        <v>16679</v>
      </c>
      <c r="E22" s="40">
        <v>4425366</v>
      </c>
      <c r="F22" s="40">
        <f t="shared" si="0"/>
        <v>3768.9537995275414</v>
      </c>
    </row>
    <row r="23" spans="1:6" x14ac:dyDescent="0.2">
      <c r="B23" s="39" t="s">
        <v>42</v>
      </c>
      <c r="C23" s="39" t="s">
        <v>43</v>
      </c>
      <c r="D23" s="113">
        <v>6374</v>
      </c>
      <c r="E23" s="40">
        <v>1698796</v>
      </c>
      <c r="F23" s="40">
        <f t="shared" si="0"/>
        <v>3752.0691124773075</v>
      </c>
    </row>
    <row r="24" spans="1:6" x14ac:dyDescent="0.2">
      <c r="B24" s="39" t="s">
        <v>50</v>
      </c>
      <c r="C24" s="39" t="s">
        <v>51</v>
      </c>
      <c r="D24" s="40">
        <v>7088</v>
      </c>
      <c r="E24" s="40">
        <v>1890627</v>
      </c>
      <c r="F24" s="40">
        <f t="shared" si="0"/>
        <v>3749.0208274820998</v>
      </c>
    </row>
    <row r="25" spans="1:6" x14ac:dyDescent="0.2">
      <c r="B25" s="39" t="s">
        <v>329</v>
      </c>
      <c r="C25" s="39" t="s">
        <v>443</v>
      </c>
      <c r="D25" s="40">
        <v>300</v>
      </c>
      <c r="E25" s="40">
        <v>83236</v>
      </c>
      <c r="F25" s="40">
        <f t="shared" si="0"/>
        <v>3604.2097169493968</v>
      </c>
    </row>
    <row r="26" spans="1:6" x14ac:dyDescent="0.2">
      <c r="B26" s="39" t="s">
        <v>68</v>
      </c>
      <c r="C26" s="39" t="s">
        <v>69</v>
      </c>
      <c r="D26" s="113">
        <v>4350</v>
      </c>
      <c r="E26" s="40">
        <v>1210822</v>
      </c>
      <c r="F26" s="40">
        <f t="shared" si="0"/>
        <v>3592.6007290914763</v>
      </c>
    </row>
    <row r="27" spans="1:6" x14ac:dyDescent="0.2">
      <c r="B27" s="39" t="s">
        <v>39</v>
      </c>
      <c r="C27" s="39" t="s">
        <v>415</v>
      </c>
      <c r="D27" s="113">
        <v>7992</v>
      </c>
      <c r="E27" s="40">
        <v>2235752</v>
      </c>
      <c r="F27" s="40">
        <f t="shared" si="0"/>
        <v>3574.6361850509356</v>
      </c>
    </row>
    <row r="28" spans="1:6" x14ac:dyDescent="0.2">
      <c r="B28" s="39" t="s">
        <v>13</v>
      </c>
      <c r="C28" s="39" t="s">
        <v>14</v>
      </c>
      <c r="D28" s="40">
        <v>20275</v>
      </c>
      <c r="E28" s="40">
        <v>5714882</v>
      </c>
      <c r="F28" s="40">
        <f t="shared" si="0"/>
        <v>3547.7547917874767</v>
      </c>
    </row>
    <row r="29" spans="1:6" x14ac:dyDescent="0.2">
      <c r="B29" s="39" t="s">
        <v>274</v>
      </c>
      <c r="C29" s="39" t="s">
        <v>412</v>
      </c>
      <c r="D29" s="40">
        <v>875</v>
      </c>
      <c r="E29" s="40">
        <v>251182</v>
      </c>
      <c r="F29" s="40">
        <f t="shared" si="0"/>
        <v>3483.5298707709944</v>
      </c>
    </row>
    <row r="30" spans="1:6" x14ac:dyDescent="0.2">
      <c r="B30" s="39" t="s">
        <v>79</v>
      </c>
      <c r="C30" s="39" t="s">
        <v>417</v>
      </c>
      <c r="D30" s="40">
        <v>4172</v>
      </c>
      <c r="E30" s="40">
        <v>1228655</v>
      </c>
      <c r="F30" s="40">
        <f t="shared" si="0"/>
        <v>3395.5829748790343</v>
      </c>
    </row>
    <row r="31" spans="1:6" x14ac:dyDescent="0.2">
      <c r="B31" s="39" t="s">
        <v>27</v>
      </c>
      <c r="C31" s="39" t="s">
        <v>28</v>
      </c>
      <c r="D31" s="40">
        <v>12016</v>
      </c>
      <c r="E31" s="40">
        <v>3587882</v>
      </c>
      <c r="F31" s="40">
        <f t="shared" si="0"/>
        <v>3349.0510557482103</v>
      </c>
    </row>
    <row r="32" spans="1:6" x14ac:dyDescent="0.2">
      <c r="B32" s="39" t="s">
        <v>199</v>
      </c>
      <c r="C32" s="39" t="s">
        <v>437</v>
      </c>
      <c r="D32" s="40">
        <v>1775</v>
      </c>
      <c r="E32" s="40">
        <v>532616</v>
      </c>
      <c r="F32" s="40">
        <f t="shared" si="0"/>
        <v>3332.6073568950242</v>
      </c>
    </row>
    <row r="33" spans="2:6" x14ac:dyDescent="0.2">
      <c r="B33" s="39" t="s">
        <v>66</v>
      </c>
      <c r="C33" s="39" t="s">
        <v>67</v>
      </c>
      <c r="D33" s="113">
        <v>4951</v>
      </c>
      <c r="E33" s="40">
        <v>1487150</v>
      </c>
      <c r="F33" s="40">
        <f t="shared" si="0"/>
        <v>3329.1866993914537</v>
      </c>
    </row>
    <row r="34" spans="2:6" x14ac:dyDescent="0.2">
      <c r="B34" s="39" t="s">
        <v>152</v>
      </c>
      <c r="C34" s="39" t="s">
        <v>153</v>
      </c>
      <c r="D34" s="113">
        <v>2254</v>
      </c>
      <c r="E34" s="40">
        <v>705410</v>
      </c>
      <c r="F34" s="40">
        <f t="shared" si="0"/>
        <v>3195.3048581675907</v>
      </c>
    </row>
    <row r="35" spans="2:6" x14ac:dyDescent="0.2">
      <c r="B35" s="39" t="s">
        <v>125</v>
      </c>
      <c r="C35" s="39" t="s">
        <v>421</v>
      </c>
      <c r="D35" s="113">
        <v>2825</v>
      </c>
      <c r="E35" s="40">
        <v>888913</v>
      </c>
      <c r="F35" s="40">
        <f t="shared" si="0"/>
        <v>3178.038795697667</v>
      </c>
    </row>
    <row r="36" spans="2:6" x14ac:dyDescent="0.2">
      <c r="B36" s="39" t="s">
        <v>87</v>
      </c>
      <c r="C36" s="39" t="s">
        <v>88</v>
      </c>
      <c r="D36" s="40">
        <v>4097</v>
      </c>
      <c r="E36" s="40">
        <v>1296210</v>
      </c>
      <c r="F36" s="40">
        <f t="shared" si="0"/>
        <v>3160.7532730036028</v>
      </c>
    </row>
    <row r="37" spans="2:6" x14ac:dyDescent="0.2">
      <c r="B37" s="39" t="s">
        <v>334</v>
      </c>
      <c r="C37" s="39" t="s">
        <v>444</v>
      </c>
      <c r="D37" s="40">
        <v>257</v>
      </c>
      <c r="E37" s="40">
        <v>82513</v>
      </c>
      <c r="F37" s="40">
        <f t="shared" si="0"/>
        <v>3114.6607201289494</v>
      </c>
    </row>
    <row r="38" spans="2:6" x14ac:dyDescent="0.2">
      <c r="B38" s="39" t="s">
        <v>9</v>
      </c>
      <c r="C38" s="39" t="s">
        <v>10</v>
      </c>
      <c r="D38" s="113">
        <v>23059</v>
      </c>
      <c r="E38" s="40">
        <v>7679192</v>
      </c>
      <c r="F38" s="40">
        <f t="shared" si="0"/>
        <v>3002.7898768516275</v>
      </c>
    </row>
    <row r="39" spans="2:6" x14ac:dyDescent="0.2">
      <c r="B39" s="39" t="s">
        <v>98</v>
      </c>
      <c r="C39" s="39" t="s">
        <v>99</v>
      </c>
      <c r="D39" s="113">
        <v>3335</v>
      </c>
      <c r="E39" s="40">
        <v>1116087</v>
      </c>
      <c r="F39" s="40">
        <f t="shared" si="0"/>
        <v>2988.1183097733419</v>
      </c>
    </row>
    <row r="40" spans="2:6" x14ac:dyDescent="0.2">
      <c r="B40" s="39" t="s">
        <v>271</v>
      </c>
      <c r="C40" s="39" t="s">
        <v>441</v>
      </c>
      <c r="D40" s="113">
        <v>876</v>
      </c>
      <c r="E40" s="40">
        <v>294400</v>
      </c>
      <c r="F40" s="40">
        <f t="shared" si="0"/>
        <v>2975.5434782608695</v>
      </c>
    </row>
    <row r="41" spans="2:6" x14ac:dyDescent="0.2">
      <c r="B41" s="39" t="s">
        <v>38</v>
      </c>
      <c r="C41" s="39" t="s">
        <v>19</v>
      </c>
      <c r="D41" s="113">
        <v>8491</v>
      </c>
      <c r="E41" s="40">
        <v>2869627</v>
      </c>
      <c r="F41" s="40">
        <f t="shared" si="0"/>
        <v>2958.9211420160182</v>
      </c>
    </row>
    <row r="42" spans="2:6" x14ac:dyDescent="0.2">
      <c r="B42" s="39" t="s">
        <v>7</v>
      </c>
      <c r="C42" s="39" t="s">
        <v>8</v>
      </c>
      <c r="D42" s="40">
        <v>28786</v>
      </c>
      <c r="E42" s="40">
        <v>9943004</v>
      </c>
      <c r="F42" s="40">
        <f t="shared" si="0"/>
        <v>2895.1009171876026</v>
      </c>
    </row>
    <row r="43" spans="2:6" x14ac:dyDescent="0.2">
      <c r="B43" s="39" t="s">
        <v>106</v>
      </c>
      <c r="C43" s="39" t="s">
        <v>107</v>
      </c>
      <c r="D43" s="40">
        <v>3142</v>
      </c>
      <c r="E43" s="40">
        <v>1103787</v>
      </c>
      <c r="F43" s="40">
        <f t="shared" si="0"/>
        <v>2846.5636939010874</v>
      </c>
    </row>
    <row r="44" spans="2:6" x14ac:dyDescent="0.2">
      <c r="B44" s="39" t="s">
        <v>277</v>
      </c>
      <c r="C44" s="39" t="s">
        <v>442</v>
      </c>
      <c r="D44" s="113">
        <v>846</v>
      </c>
      <c r="E44" s="40">
        <v>297583</v>
      </c>
      <c r="F44" s="40">
        <f t="shared" ref="F44:F75" si="1">D44/(E44/1000000)</f>
        <v>2842.9043325727612</v>
      </c>
    </row>
    <row r="45" spans="2:6" x14ac:dyDescent="0.2">
      <c r="B45" s="39" t="s">
        <v>207</v>
      </c>
      <c r="C45" s="39" t="s">
        <v>208</v>
      </c>
      <c r="D45" s="113">
        <v>1427</v>
      </c>
      <c r="E45" s="40">
        <v>503408</v>
      </c>
      <c r="F45" s="40">
        <f t="shared" si="1"/>
        <v>2834.6788291008488</v>
      </c>
    </row>
    <row r="46" spans="2:6" x14ac:dyDescent="0.2">
      <c r="B46" s="39" t="s">
        <v>134</v>
      </c>
      <c r="C46" s="39" t="s">
        <v>135</v>
      </c>
      <c r="D46" s="113">
        <v>2841</v>
      </c>
      <c r="E46" s="40">
        <v>1003393</v>
      </c>
      <c r="F46" s="40">
        <f t="shared" si="1"/>
        <v>2831.39308326847</v>
      </c>
    </row>
    <row r="47" spans="2:6" x14ac:dyDescent="0.2">
      <c r="B47" s="39" t="s">
        <v>59</v>
      </c>
      <c r="C47" s="39" t="s">
        <v>26</v>
      </c>
      <c r="D47" s="113">
        <v>5292</v>
      </c>
      <c r="E47" s="40">
        <v>1931593</v>
      </c>
      <c r="F47" s="40">
        <f t="shared" si="1"/>
        <v>2739.7075885033755</v>
      </c>
    </row>
    <row r="48" spans="2:6" x14ac:dyDescent="0.2">
      <c r="B48" s="39" t="s">
        <v>126</v>
      </c>
      <c r="C48" s="39" t="s">
        <v>127</v>
      </c>
      <c r="D48" s="113">
        <v>3265</v>
      </c>
      <c r="E48" s="40">
        <v>1194647</v>
      </c>
      <c r="F48" s="40">
        <f t="shared" si="1"/>
        <v>2733.0249019166331</v>
      </c>
    </row>
    <row r="49" spans="2:6" x14ac:dyDescent="0.2">
      <c r="B49" s="39" t="s">
        <v>24</v>
      </c>
      <c r="C49" s="39" t="s">
        <v>25</v>
      </c>
      <c r="D49" s="113">
        <v>13220</v>
      </c>
      <c r="E49" s="40">
        <v>4847745</v>
      </c>
      <c r="F49" s="40">
        <f t="shared" si="1"/>
        <v>2727.0411294323444</v>
      </c>
    </row>
    <row r="50" spans="2:6" x14ac:dyDescent="0.2">
      <c r="B50" s="39" t="s">
        <v>110</v>
      </c>
      <c r="C50" s="39" t="s">
        <v>111</v>
      </c>
      <c r="D50" s="40">
        <v>3116</v>
      </c>
      <c r="E50" s="40">
        <v>1173956</v>
      </c>
      <c r="F50" s="40">
        <f t="shared" si="1"/>
        <v>2654.2732436309366</v>
      </c>
    </row>
    <row r="51" spans="2:6" x14ac:dyDescent="0.2">
      <c r="B51" s="39" t="s">
        <v>332</v>
      </c>
      <c r="C51" s="39" t="s">
        <v>333</v>
      </c>
      <c r="D51" s="113">
        <v>327</v>
      </c>
      <c r="E51" s="40">
        <v>123360</v>
      </c>
      <c r="F51" s="40">
        <f t="shared" si="1"/>
        <v>2650.7782101167318</v>
      </c>
    </row>
    <row r="52" spans="2:6" x14ac:dyDescent="0.2">
      <c r="B52" s="39" t="s">
        <v>170</v>
      </c>
      <c r="C52" s="39" t="s">
        <v>171</v>
      </c>
      <c r="D52" s="40">
        <v>2252</v>
      </c>
      <c r="E52" s="40">
        <v>858812</v>
      </c>
      <c r="F52" s="40">
        <f t="shared" si="1"/>
        <v>2622.2269833211458</v>
      </c>
    </row>
    <row r="53" spans="2:6" x14ac:dyDescent="0.2">
      <c r="B53" s="39" t="s">
        <v>298</v>
      </c>
      <c r="C53" s="39" t="s">
        <v>413</v>
      </c>
      <c r="D53" s="113">
        <v>613</v>
      </c>
      <c r="E53" s="40">
        <v>236488</v>
      </c>
      <c r="F53" s="40">
        <f t="shared" si="1"/>
        <v>2592.0976962890295</v>
      </c>
    </row>
    <row r="54" spans="2:6" x14ac:dyDescent="0.2">
      <c r="B54" s="39" t="s">
        <v>91</v>
      </c>
      <c r="C54" s="39" t="s">
        <v>92</v>
      </c>
      <c r="D54" s="113">
        <v>3465</v>
      </c>
      <c r="E54" s="40">
        <v>1354667</v>
      </c>
      <c r="F54" s="40">
        <f t="shared" si="1"/>
        <v>2557.8241737637368</v>
      </c>
    </row>
    <row r="55" spans="2:6" x14ac:dyDescent="0.2">
      <c r="B55" s="39" t="s">
        <v>337</v>
      </c>
      <c r="C55" s="39" t="s">
        <v>422</v>
      </c>
      <c r="D55" s="40">
        <v>2578</v>
      </c>
      <c r="E55" s="40">
        <v>1013572</v>
      </c>
      <c r="F55" s="40">
        <f t="shared" si="1"/>
        <v>2543.4798909204283</v>
      </c>
    </row>
    <row r="56" spans="2:6" x14ac:dyDescent="0.2">
      <c r="B56" s="39" t="s">
        <v>138</v>
      </c>
      <c r="C56" s="39" t="s">
        <v>139</v>
      </c>
      <c r="D56" s="40">
        <v>3078</v>
      </c>
      <c r="E56" s="40">
        <v>1223980</v>
      </c>
      <c r="F56" s="40">
        <f t="shared" si="1"/>
        <v>2514.7469729897548</v>
      </c>
    </row>
    <row r="57" spans="2:6" x14ac:dyDescent="0.2">
      <c r="B57" s="39" t="s">
        <v>243</v>
      </c>
      <c r="C57" s="39" t="s">
        <v>439</v>
      </c>
      <c r="D57" s="113">
        <v>1346</v>
      </c>
      <c r="E57" s="40">
        <v>540958</v>
      </c>
      <c r="F57" s="40">
        <f t="shared" si="1"/>
        <v>2488.1783798372517</v>
      </c>
    </row>
    <row r="58" spans="2:6" x14ac:dyDescent="0.2">
      <c r="B58" s="39" t="s">
        <v>40</v>
      </c>
      <c r="C58" s="39" t="s">
        <v>41</v>
      </c>
      <c r="D58" s="113">
        <v>9209</v>
      </c>
      <c r="E58" s="40">
        <v>3753944</v>
      </c>
      <c r="F58" s="40">
        <f t="shared" si="1"/>
        <v>2453.1532702672175</v>
      </c>
    </row>
    <row r="59" spans="2:6" x14ac:dyDescent="0.2">
      <c r="B59" s="39" t="s">
        <v>256</v>
      </c>
      <c r="C59" s="39" t="s">
        <v>440</v>
      </c>
      <c r="D59" s="40">
        <v>987</v>
      </c>
      <c r="E59" s="40">
        <v>410619</v>
      </c>
      <c r="F59" s="40">
        <f t="shared" si="1"/>
        <v>2403.6880904195859</v>
      </c>
    </row>
    <row r="60" spans="2:6" x14ac:dyDescent="0.2">
      <c r="B60" s="39" t="s">
        <v>272</v>
      </c>
      <c r="C60" s="39" t="s">
        <v>273</v>
      </c>
      <c r="D60" s="40">
        <v>904</v>
      </c>
      <c r="E60" s="40">
        <v>376248</v>
      </c>
      <c r="F60" s="40">
        <f t="shared" si="1"/>
        <v>2402.6705789798216</v>
      </c>
    </row>
    <row r="61" spans="2:6" x14ac:dyDescent="0.2">
      <c r="B61" s="39" t="s">
        <v>33</v>
      </c>
      <c r="C61" s="39" t="s">
        <v>34</v>
      </c>
      <c r="D61" s="40">
        <v>10148</v>
      </c>
      <c r="E61" s="40">
        <v>4256350</v>
      </c>
      <c r="F61" s="40">
        <f t="shared" si="1"/>
        <v>2384.2024269620683</v>
      </c>
    </row>
    <row r="62" spans="2:6" x14ac:dyDescent="0.2">
      <c r="B62" s="39" t="s">
        <v>31</v>
      </c>
      <c r="C62" s="39" t="s">
        <v>32</v>
      </c>
      <c r="D62" s="113">
        <v>9286</v>
      </c>
      <c r="E62" s="40">
        <v>3922941</v>
      </c>
      <c r="F62" s="40">
        <f t="shared" si="1"/>
        <v>2367.10162095224</v>
      </c>
    </row>
    <row r="63" spans="2:6" x14ac:dyDescent="0.2">
      <c r="B63" s="39" t="s">
        <v>93</v>
      </c>
      <c r="C63" s="39" t="s">
        <v>420</v>
      </c>
      <c r="D63" s="113">
        <v>2875</v>
      </c>
      <c r="E63" s="40">
        <v>1215754</v>
      </c>
      <c r="F63" s="40">
        <f t="shared" si="1"/>
        <v>2364.7876132836082</v>
      </c>
    </row>
    <row r="64" spans="2:6" x14ac:dyDescent="0.2">
      <c r="B64" s="39" t="s">
        <v>158</v>
      </c>
      <c r="C64" s="39" t="s">
        <v>159</v>
      </c>
      <c r="D64" s="40">
        <v>1968</v>
      </c>
      <c r="E64" s="40">
        <v>833178</v>
      </c>
      <c r="F64" s="40">
        <f t="shared" si="1"/>
        <v>2362.0402843089951</v>
      </c>
    </row>
    <row r="65" spans="2:6" x14ac:dyDescent="0.2">
      <c r="B65" s="39" t="s">
        <v>72</v>
      </c>
      <c r="C65" s="39" t="s">
        <v>37</v>
      </c>
      <c r="D65" s="113">
        <v>3667</v>
      </c>
      <c r="E65" s="40">
        <v>1564662</v>
      </c>
      <c r="F65" s="40">
        <f t="shared" si="1"/>
        <v>2343.6371561397923</v>
      </c>
    </row>
    <row r="66" spans="2:6" x14ac:dyDescent="0.2">
      <c r="B66" s="39" t="s">
        <v>432</v>
      </c>
      <c r="C66" s="39" t="s">
        <v>433</v>
      </c>
      <c r="D66" s="40">
        <v>1747</v>
      </c>
      <c r="E66" s="40">
        <v>766824</v>
      </c>
      <c r="F66" s="40">
        <f t="shared" si="1"/>
        <v>2278.2281201423016</v>
      </c>
    </row>
    <row r="67" spans="2:6" x14ac:dyDescent="0.2">
      <c r="B67" s="39" t="s">
        <v>62</v>
      </c>
      <c r="C67" s="39" t="s">
        <v>63</v>
      </c>
      <c r="D67" s="40">
        <v>4298</v>
      </c>
      <c r="E67" s="40">
        <v>1907491</v>
      </c>
      <c r="F67" s="40">
        <f t="shared" si="1"/>
        <v>2253.2216403642269</v>
      </c>
    </row>
    <row r="68" spans="2:6" x14ac:dyDescent="0.2">
      <c r="B68" s="39" t="s">
        <v>20</v>
      </c>
      <c r="C68" s="39" t="s">
        <v>21</v>
      </c>
      <c r="D68" s="113">
        <v>15086</v>
      </c>
      <c r="E68" s="40">
        <v>6769373</v>
      </c>
      <c r="F68" s="40">
        <f t="shared" si="1"/>
        <v>2228.5668111359796</v>
      </c>
    </row>
    <row r="69" spans="2:6" x14ac:dyDescent="0.2">
      <c r="B69" s="39" t="s">
        <v>136</v>
      </c>
      <c r="C69" s="39" t="s">
        <v>137</v>
      </c>
      <c r="D69" s="113">
        <v>2824</v>
      </c>
      <c r="E69" s="40">
        <v>1275950</v>
      </c>
      <c r="F69" s="40">
        <f t="shared" si="1"/>
        <v>2213.2528704102829</v>
      </c>
    </row>
    <row r="70" spans="2:6" x14ac:dyDescent="0.2">
      <c r="B70" s="39" t="s">
        <v>29</v>
      </c>
      <c r="C70" s="39" t="s">
        <v>30</v>
      </c>
      <c r="D70" s="40">
        <v>10444</v>
      </c>
      <c r="E70" s="40">
        <v>4833329</v>
      </c>
      <c r="F70" s="40">
        <f t="shared" si="1"/>
        <v>2160.8295235023315</v>
      </c>
    </row>
    <row r="71" spans="2:6" x14ac:dyDescent="0.2">
      <c r="B71" s="39" t="s">
        <v>112</v>
      </c>
      <c r="C71" s="39" t="s">
        <v>113</v>
      </c>
      <c r="D71" s="113">
        <v>3313</v>
      </c>
      <c r="E71" s="40">
        <v>1587413</v>
      </c>
      <c r="F71" s="40">
        <f t="shared" si="1"/>
        <v>2087.0435104160038</v>
      </c>
    </row>
    <row r="72" spans="2:6" x14ac:dyDescent="0.2">
      <c r="B72" s="39" t="s">
        <v>288</v>
      </c>
      <c r="C72" s="39" t="s">
        <v>289</v>
      </c>
      <c r="D72" s="113">
        <v>731</v>
      </c>
      <c r="E72" s="40">
        <v>352181</v>
      </c>
      <c r="F72" s="40">
        <f t="shared" si="1"/>
        <v>2075.6372433493002</v>
      </c>
    </row>
    <row r="73" spans="2:6" x14ac:dyDescent="0.2">
      <c r="B73" s="39" t="s">
        <v>303</v>
      </c>
      <c r="C73" s="39" t="s">
        <v>304</v>
      </c>
      <c r="D73" s="40">
        <v>654</v>
      </c>
      <c r="E73" s="40">
        <v>315916</v>
      </c>
      <c r="F73" s="40">
        <f t="shared" si="1"/>
        <v>2070.170551665633</v>
      </c>
    </row>
    <row r="74" spans="2:6" x14ac:dyDescent="0.2">
      <c r="B74" s="39" t="s">
        <v>148</v>
      </c>
      <c r="C74" s="39" t="s">
        <v>149</v>
      </c>
      <c r="D74" s="40">
        <v>3136</v>
      </c>
      <c r="E74" s="40">
        <v>1522516</v>
      </c>
      <c r="F74" s="40">
        <f t="shared" si="1"/>
        <v>2059.7484689816069</v>
      </c>
    </row>
    <row r="75" spans="2:6" x14ac:dyDescent="0.2">
      <c r="B75" s="39" t="s">
        <v>64</v>
      </c>
      <c r="C75" s="39" t="s">
        <v>65</v>
      </c>
      <c r="D75" s="113">
        <v>4458</v>
      </c>
      <c r="E75" s="40">
        <v>2176918</v>
      </c>
      <c r="F75" s="40">
        <f t="shared" si="1"/>
        <v>2047.8492988711562</v>
      </c>
    </row>
    <row r="76" spans="2:6" x14ac:dyDescent="0.2">
      <c r="B76" s="39" t="s">
        <v>85</v>
      </c>
      <c r="C76" s="39" t="s">
        <v>86</v>
      </c>
      <c r="D76" s="113">
        <v>3445</v>
      </c>
      <c r="E76" s="40">
        <v>1685625</v>
      </c>
      <c r="F76" s="40">
        <f t="shared" ref="F76:F107" si="2">D76/(E76/1000000)</f>
        <v>2043.7523173896923</v>
      </c>
    </row>
    <row r="77" spans="2:6" x14ac:dyDescent="0.2">
      <c r="B77" s="39" t="s">
        <v>84</v>
      </c>
      <c r="C77" s="39" t="s">
        <v>419</v>
      </c>
      <c r="D77" s="113">
        <v>3041</v>
      </c>
      <c r="E77" s="40">
        <v>1494671</v>
      </c>
      <c r="F77" s="40">
        <f t="shared" si="2"/>
        <v>2034.5614519850856</v>
      </c>
    </row>
    <row r="78" spans="2:6" x14ac:dyDescent="0.2">
      <c r="B78" s="39" t="s">
        <v>434</v>
      </c>
      <c r="C78" s="39" t="s">
        <v>410</v>
      </c>
      <c r="D78" s="113">
        <v>1583</v>
      </c>
      <c r="E78" s="40">
        <v>785699</v>
      </c>
      <c r="F78" s="40">
        <f t="shared" si="2"/>
        <v>2014.7664690931258</v>
      </c>
    </row>
    <row r="79" spans="2:6" x14ac:dyDescent="0.2">
      <c r="B79" s="39" t="s">
        <v>128</v>
      </c>
      <c r="C79" s="39" t="s">
        <v>129</v>
      </c>
      <c r="D79" s="113">
        <v>2391</v>
      </c>
      <c r="E79" s="40">
        <v>1203715</v>
      </c>
      <c r="F79" s="40">
        <f t="shared" si="2"/>
        <v>1986.3505896329279</v>
      </c>
    </row>
    <row r="80" spans="2:6" x14ac:dyDescent="0.2">
      <c r="B80" s="39" t="s">
        <v>89</v>
      </c>
      <c r="C80" s="39" t="s">
        <v>418</v>
      </c>
      <c r="D80" s="113">
        <v>3348</v>
      </c>
      <c r="E80" s="40">
        <v>1688593</v>
      </c>
      <c r="F80" s="40">
        <f t="shared" si="2"/>
        <v>1982.7157876409531</v>
      </c>
    </row>
    <row r="81" spans="2:6" x14ac:dyDescent="0.2">
      <c r="B81" s="39" t="s">
        <v>15</v>
      </c>
      <c r="C81" s="39" t="s">
        <v>16</v>
      </c>
      <c r="D81" s="113">
        <v>16696</v>
      </c>
      <c r="E81" s="40">
        <v>8519106</v>
      </c>
      <c r="F81" s="40">
        <f t="shared" si="2"/>
        <v>1959.8300572853534</v>
      </c>
    </row>
    <row r="82" spans="2:6" x14ac:dyDescent="0.2">
      <c r="B82" s="39" t="s">
        <v>80</v>
      </c>
      <c r="C82" s="39" t="s">
        <v>81</v>
      </c>
      <c r="D82" s="113">
        <v>4401</v>
      </c>
      <c r="E82" s="40">
        <v>2268268</v>
      </c>
      <c r="F82" s="40">
        <f t="shared" si="2"/>
        <v>1940.2469196761583</v>
      </c>
    </row>
    <row r="83" spans="2:6" x14ac:dyDescent="0.2">
      <c r="B83" s="39" t="s">
        <v>124</v>
      </c>
      <c r="C83" s="39" t="s">
        <v>425</v>
      </c>
      <c r="D83" s="113">
        <v>2688</v>
      </c>
      <c r="E83" s="40">
        <v>1386824</v>
      </c>
      <c r="F83" s="40">
        <f t="shared" si="2"/>
        <v>1938.2416225851298</v>
      </c>
    </row>
    <row r="84" spans="2:6" x14ac:dyDescent="0.2">
      <c r="B84" s="39" t="s">
        <v>151</v>
      </c>
      <c r="C84" s="39" t="s">
        <v>428</v>
      </c>
      <c r="D84" s="40">
        <v>2071</v>
      </c>
      <c r="E84" s="40">
        <v>1082108</v>
      </c>
      <c r="F84" s="40">
        <f t="shared" si="2"/>
        <v>1913.8570272098532</v>
      </c>
    </row>
    <row r="85" spans="2:6" x14ac:dyDescent="0.2">
      <c r="B85" s="39" t="s">
        <v>73</v>
      </c>
      <c r="C85" s="39" t="s">
        <v>74</v>
      </c>
      <c r="D85" s="113">
        <v>4205</v>
      </c>
      <c r="E85" s="40">
        <v>2252237</v>
      </c>
      <c r="F85" s="40">
        <f t="shared" si="2"/>
        <v>1867.032643545062</v>
      </c>
    </row>
    <row r="86" spans="2:6" x14ac:dyDescent="0.2">
      <c r="B86" s="39" t="s">
        <v>140</v>
      </c>
      <c r="C86" s="39" t="s">
        <v>427</v>
      </c>
      <c r="D86" s="113">
        <v>2229</v>
      </c>
      <c r="E86" s="40">
        <v>1195362</v>
      </c>
      <c r="F86" s="40">
        <f t="shared" si="2"/>
        <v>1864.707092914113</v>
      </c>
    </row>
    <row r="87" spans="2:6" x14ac:dyDescent="0.2">
      <c r="B87" s="39" t="s">
        <v>90</v>
      </c>
      <c r="C87" s="39" t="s">
        <v>47</v>
      </c>
      <c r="D87" s="40">
        <v>3132</v>
      </c>
      <c r="E87" s="40">
        <v>1706851</v>
      </c>
      <c r="F87" s="40">
        <f t="shared" si="2"/>
        <v>1834.9580601938894</v>
      </c>
    </row>
    <row r="88" spans="2:6" x14ac:dyDescent="0.2">
      <c r="B88" s="39" t="s">
        <v>46</v>
      </c>
      <c r="C88" s="39" t="s">
        <v>414</v>
      </c>
      <c r="D88" s="40">
        <v>9084</v>
      </c>
      <c r="E88" s="40">
        <v>5072550</v>
      </c>
      <c r="F88" s="40">
        <f t="shared" si="2"/>
        <v>1790.8152704261172</v>
      </c>
    </row>
    <row r="89" spans="2:6" x14ac:dyDescent="0.2">
      <c r="B89" s="39" t="s">
        <v>183</v>
      </c>
      <c r="C89" s="39" t="s">
        <v>184</v>
      </c>
      <c r="D89" s="113">
        <v>1762</v>
      </c>
      <c r="E89" s="40">
        <v>1006234</v>
      </c>
      <c r="F89" s="40">
        <f t="shared" si="2"/>
        <v>1751.0837439402762</v>
      </c>
    </row>
    <row r="90" spans="2:6" x14ac:dyDescent="0.2">
      <c r="B90" s="39" t="s">
        <v>35</v>
      </c>
      <c r="C90" s="39" t="s">
        <v>36</v>
      </c>
      <c r="D90" s="113">
        <v>9821</v>
      </c>
      <c r="E90" s="40">
        <v>5624420</v>
      </c>
      <c r="F90" s="40">
        <f t="shared" si="2"/>
        <v>1746.1356015375809</v>
      </c>
    </row>
    <row r="91" spans="2:6" x14ac:dyDescent="0.2">
      <c r="B91" s="39" t="s">
        <v>313</v>
      </c>
      <c r="C91" s="39" t="s">
        <v>314</v>
      </c>
      <c r="D91" s="40">
        <v>608</v>
      </c>
      <c r="E91" s="40">
        <v>348830</v>
      </c>
      <c r="F91" s="40">
        <f t="shared" si="2"/>
        <v>1742.9693546999972</v>
      </c>
    </row>
    <row r="92" spans="2:6" x14ac:dyDescent="0.2">
      <c r="B92" s="39" t="s">
        <v>252</v>
      </c>
      <c r="C92" s="39" t="s">
        <v>253</v>
      </c>
      <c r="D92" s="40">
        <v>1009</v>
      </c>
      <c r="E92" s="40">
        <v>584368</v>
      </c>
      <c r="F92" s="40">
        <f t="shared" si="2"/>
        <v>1726.6516989294416</v>
      </c>
    </row>
    <row r="93" spans="2:6" x14ac:dyDescent="0.2">
      <c r="B93" s="39" t="s">
        <v>172</v>
      </c>
      <c r="C93" s="39" t="s">
        <v>173</v>
      </c>
      <c r="D93" s="113">
        <v>2251</v>
      </c>
      <c r="E93" s="40">
        <v>1314159</v>
      </c>
      <c r="F93" s="40">
        <f t="shared" si="2"/>
        <v>1712.8825355227182</v>
      </c>
    </row>
    <row r="94" spans="2:6" x14ac:dyDescent="0.2">
      <c r="B94" s="39" t="s">
        <v>192</v>
      </c>
      <c r="C94" s="39" t="s">
        <v>436</v>
      </c>
      <c r="D94" s="40">
        <v>1694</v>
      </c>
      <c r="E94" s="40">
        <v>997119</v>
      </c>
      <c r="F94" s="40">
        <f t="shared" si="2"/>
        <v>1698.8945150979973</v>
      </c>
    </row>
    <row r="95" spans="2:6" x14ac:dyDescent="0.2">
      <c r="B95" s="39" t="s">
        <v>265</v>
      </c>
      <c r="C95" s="39" t="s">
        <v>411</v>
      </c>
      <c r="D95" s="113">
        <v>1094</v>
      </c>
      <c r="E95" s="40">
        <v>645397</v>
      </c>
      <c r="F95" s="40">
        <f t="shared" si="2"/>
        <v>1695.0807022654274</v>
      </c>
    </row>
    <row r="96" spans="2:6" x14ac:dyDescent="0.2">
      <c r="B96" s="39" t="s">
        <v>280</v>
      </c>
      <c r="C96" s="39" t="s">
        <v>281</v>
      </c>
      <c r="D96" s="113">
        <v>914</v>
      </c>
      <c r="E96" s="40">
        <v>541168</v>
      </c>
      <c r="F96" s="40">
        <f t="shared" si="2"/>
        <v>1688.9394790527156</v>
      </c>
    </row>
    <row r="97" spans="2:6" x14ac:dyDescent="0.2">
      <c r="B97" s="39" t="s">
        <v>75</v>
      </c>
      <c r="C97" s="39" t="s">
        <v>76</v>
      </c>
      <c r="D97" s="40">
        <v>4493</v>
      </c>
      <c r="E97" s="40">
        <v>2691456</v>
      </c>
      <c r="F97" s="40">
        <f t="shared" si="2"/>
        <v>1669.3566604841394</v>
      </c>
    </row>
    <row r="98" spans="2:6" x14ac:dyDescent="0.2">
      <c r="B98" s="39" t="s">
        <v>513</v>
      </c>
      <c r="C98" s="39" t="s">
        <v>514</v>
      </c>
      <c r="D98" s="40">
        <v>2601</v>
      </c>
      <c r="E98" s="40">
        <v>1561362</v>
      </c>
      <c r="F98" s="40">
        <f t="shared" si="2"/>
        <v>1665.8532742567068</v>
      </c>
    </row>
    <row r="99" spans="2:6" x14ac:dyDescent="0.2">
      <c r="B99" s="39" t="s">
        <v>156</v>
      </c>
      <c r="C99" s="39" t="s">
        <v>157</v>
      </c>
      <c r="D99" s="113">
        <v>1896</v>
      </c>
      <c r="E99" s="40">
        <v>1191939</v>
      </c>
      <c r="F99" s="40">
        <f t="shared" si="2"/>
        <v>1590.685429371805</v>
      </c>
    </row>
    <row r="100" spans="2:6" x14ac:dyDescent="0.2">
      <c r="B100" s="39" t="s">
        <v>282</v>
      </c>
      <c r="C100" s="39" t="s">
        <v>283</v>
      </c>
      <c r="D100" s="113">
        <v>932</v>
      </c>
      <c r="E100" s="40">
        <v>590170</v>
      </c>
      <c r="F100" s="40">
        <f t="shared" si="2"/>
        <v>1579.2059914939764</v>
      </c>
    </row>
    <row r="101" spans="2:6" x14ac:dyDescent="0.2">
      <c r="B101" s="39" t="s">
        <v>94</v>
      </c>
      <c r="C101" s="39" t="s">
        <v>95</v>
      </c>
      <c r="D101" s="113">
        <v>3625</v>
      </c>
      <c r="E101" s="40">
        <v>2361624</v>
      </c>
      <c r="F101" s="40">
        <f t="shared" si="2"/>
        <v>1534.9606880688882</v>
      </c>
    </row>
    <row r="102" spans="2:6" x14ac:dyDescent="0.2">
      <c r="B102" s="39" t="s">
        <v>141</v>
      </c>
      <c r="C102" s="39" t="s">
        <v>142</v>
      </c>
      <c r="D102" s="113">
        <v>2847</v>
      </c>
      <c r="E102" s="40">
        <v>1855454</v>
      </c>
      <c r="F102" s="40">
        <f t="shared" si="2"/>
        <v>1534.3953555302369</v>
      </c>
    </row>
    <row r="103" spans="2:6" x14ac:dyDescent="0.2">
      <c r="B103" s="39" t="s">
        <v>176</v>
      </c>
      <c r="C103" s="39" t="s">
        <v>430</v>
      </c>
      <c r="D103" s="113">
        <v>1855</v>
      </c>
      <c r="E103" s="40">
        <v>1213595</v>
      </c>
      <c r="F103" s="40">
        <f t="shared" si="2"/>
        <v>1528.5165149823458</v>
      </c>
    </row>
    <row r="104" spans="2:6" x14ac:dyDescent="0.2">
      <c r="B104" s="39" t="s">
        <v>315</v>
      </c>
      <c r="C104" s="39" t="s">
        <v>316</v>
      </c>
      <c r="D104" s="113">
        <v>442</v>
      </c>
      <c r="E104" s="40">
        <v>292150</v>
      </c>
      <c r="F104" s="40">
        <f t="shared" si="2"/>
        <v>1512.9214444634604</v>
      </c>
    </row>
    <row r="105" spans="2:6" x14ac:dyDescent="0.2">
      <c r="B105" s="39" t="s">
        <v>102</v>
      </c>
      <c r="C105" s="39" t="s">
        <v>103</v>
      </c>
      <c r="D105" s="113">
        <v>3518</v>
      </c>
      <c r="E105" s="40">
        <v>2376687</v>
      </c>
      <c r="F105" s="40">
        <f t="shared" si="2"/>
        <v>1480.2117401239625</v>
      </c>
    </row>
    <row r="106" spans="2:6" x14ac:dyDescent="0.2">
      <c r="B106" s="39" t="s">
        <v>168</v>
      </c>
      <c r="C106" s="39" t="s">
        <v>169</v>
      </c>
      <c r="D106" s="40">
        <v>1742</v>
      </c>
      <c r="E106" s="40">
        <v>1177989</v>
      </c>
      <c r="F106" s="40">
        <f t="shared" si="2"/>
        <v>1478.7913978823233</v>
      </c>
    </row>
    <row r="107" spans="2:6" x14ac:dyDescent="0.2">
      <c r="B107" s="39" t="s">
        <v>147</v>
      </c>
      <c r="C107" s="39" t="s">
        <v>426</v>
      </c>
      <c r="D107" s="40">
        <v>2091</v>
      </c>
      <c r="E107" s="40">
        <v>1423751</v>
      </c>
      <c r="F107" s="40">
        <f t="shared" si="2"/>
        <v>1468.6556848774821</v>
      </c>
    </row>
    <row r="108" spans="2:6" x14ac:dyDescent="0.2">
      <c r="B108" s="39" t="s">
        <v>191</v>
      </c>
      <c r="C108" s="39" t="s">
        <v>431</v>
      </c>
      <c r="D108" s="113">
        <v>1542</v>
      </c>
      <c r="E108" s="40">
        <v>1056295</v>
      </c>
      <c r="F108" s="40">
        <f t="shared" ref="F108:F139" si="3">D108/(E108/1000000)</f>
        <v>1459.8194633128057</v>
      </c>
    </row>
    <row r="109" spans="2:6" x14ac:dyDescent="0.2">
      <c r="B109" s="39" t="s">
        <v>200</v>
      </c>
      <c r="C109" s="39" t="s">
        <v>438</v>
      </c>
      <c r="D109" s="113">
        <v>1248</v>
      </c>
      <c r="E109" s="40">
        <v>864299</v>
      </c>
      <c r="F109" s="40">
        <f t="shared" si="3"/>
        <v>1443.9447459733262</v>
      </c>
    </row>
    <row r="110" spans="2:6" x14ac:dyDescent="0.2">
      <c r="B110" s="39" t="s">
        <v>119</v>
      </c>
      <c r="C110" s="39" t="s">
        <v>120</v>
      </c>
      <c r="D110" s="113">
        <v>2676</v>
      </c>
      <c r="E110" s="40">
        <v>1869563</v>
      </c>
      <c r="F110" s="40">
        <f t="shared" si="3"/>
        <v>1431.3505348576111</v>
      </c>
    </row>
    <row r="111" spans="2:6" x14ac:dyDescent="0.2">
      <c r="B111" s="39" t="s">
        <v>60</v>
      </c>
      <c r="C111" s="39" t="s">
        <v>61</v>
      </c>
      <c r="D111" s="113">
        <v>4594</v>
      </c>
      <c r="E111" s="40">
        <v>3221819</v>
      </c>
      <c r="F111" s="40">
        <f t="shared" si="3"/>
        <v>1425.9025724288049</v>
      </c>
    </row>
    <row r="112" spans="2:6" x14ac:dyDescent="0.2">
      <c r="B112" s="39" t="s">
        <v>104</v>
      </c>
      <c r="C112" s="39" t="s">
        <v>105</v>
      </c>
      <c r="D112" s="40">
        <v>3235</v>
      </c>
      <c r="E112" s="40">
        <v>2273344</v>
      </c>
      <c r="F112" s="40">
        <f t="shared" si="3"/>
        <v>1423.0138509614033</v>
      </c>
    </row>
    <row r="113" spans="2:6" x14ac:dyDescent="0.2">
      <c r="B113" s="39" t="s">
        <v>219</v>
      </c>
      <c r="C113" s="39" t="s">
        <v>220</v>
      </c>
      <c r="D113" s="40">
        <v>1478</v>
      </c>
      <c r="E113" s="40">
        <v>1053317</v>
      </c>
      <c r="F113" s="40">
        <f t="shared" si="3"/>
        <v>1403.1863152308374</v>
      </c>
    </row>
    <row r="114" spans="2:6" x14ac:dyDescent="0.2">
      <c r="B114" s="39" t="s">
        <v>70</v>
      </c>
      <c r="C114" s="39" t="s">
        <v>71</v>
      </c>
      <c r="D114" s="113">
        <v>3920</v>
      </c>
      <c r="E114" s="40">
        <v>2854809</v>
      </c>
      <c r="F114" s="40">
        <f t="shared" si="3"/>
        <v>1373.1216344070654</v>
      </c>
    </row>
    <row r="115" spans="2:6" x14ac:dyDescent="0.2">
      <c r="B115" s="39" t="s">
        <v>269</v>
      </c>
      <c r="C115" s="39" t="s">
        <v>270</v>
      </c>
      <c r="D115" s="113">
        <v>959</v>
      </c>
      <c r="E115" s="40">
        <v>702773</v>
      </c>
      <c r="F115" s="40">
        <f t="shared" si="3"/>
        <v>1364.5942573206428</v>
      </c>
    </row>
    <row r="116" spans="2:6" x14ac:dyDescent="0.2">
      <c r="B116" s="39" t="s">
        <v>189</v>
      </c>
      <c r="C116" s="39" t="s">
        <v>190</v>
      </c>
      <c r="D116" s="40">
        <v>1739</v>
      </c>
      <c r="E116" s="40">
        <v>1275406</v>
      </c>
      <c r="F116" s="40">
        <f t="shared" si="3"/>
        <v>1363.4873914659331</v>
      </c>
    </row>
    <row r="117" spans="2:6" x14ac:dyDescent="0.2">
      <c r="B117" s="39" t="s">
        <v>82</v>
      </c>
      <c r="C117" s="39" t="s">
        <v>83</v>
      </c>
      <c r="D117" s="113">
        <v>3954</v>
      </c>
      <c r="E117" s="40">
        <v>2909827</v>
      </c>
      <c r="F117" s="40">
        <f t="shared" si="3"/>
        <v>1358.8436700876032</v>
      </c>
    </row>
    <row r="118" spans="2:6" x14ac:dyDescent="0.2">
      <c r="B118" s="39" t="s">
        <v>100</v>
      </c>
      <c r="C118" s="39" t="s">
        <v>101</v>
      </c>
      <c r="D118" s="113">
        <v>3386</v>
      </c>
      <c r="E118" s="40">
        <v>2523549</v>
      </c>
      <c r="F118" s="40">
        <f t="shared" si="3"/>
        <v>1341.7611467025208</v>
      </c>
    </row>
    <row r="119" spans="2:6" x14ac:dyDescent="0.2">
      <c r="B119" s="39" t="s">
        <v>11</v>
      </c>
      <c r="C119" s="39" t="s">
        <v>12</v>
      </c>
      <c r="D119" s="113">
        <v>16356</v>
      </c>
      <c r="E119" s="40">
        <v>12329432</v>
      </c>
      <c r="F119" s="40">
        <f t="shared" si="3"/>
        <v>1326.581792251257</v>
      </c>
    </row>
    <row r="120" spans="2:6" x14ac:dyDescent="0.2">
      <c r="B120" s="39" t="s">
        <v>188</v>
      </c>
      <c r="C120" s="39" t="s">
        <v>123</v>
      </c>
      <c r="D120" s="113">
        <v>1752</v>
      </c>
      <c r="E120" s="40">
        <v>1325036</v>
      </c>
      <c r="F120" s="40">
        <f t="shared" si="3"/>
        <v>1322.2282262519659</v>
      </c>
    </row>
    <row r="121" spans="2:6" x14ac:dyDescent="0.2">
      <c r="B121" s="39" t="s">
        <v>515</v>
      </c>
      <c r="C121" s="39" t="s">
        <v>516</v>
      </c>
      <c r="D121" s="40">
        <v>1152</v>
      </c>
      <c r="E121" s="40">
        <v>878580</v>
      </c>
      <c r="F121" s="40">
        <f t="shared" si="3"/>
        <v>1311.2067199344397</v>
      </c>
    </row>
    <row r="122" spans="2:6" x14ac:dyDescent="0.2">
      <c r="B122" s="39" t="s">
        <v>166</v>
      </c>
      <c r="C122" s="39" t="s">
        <v>167</v>
      </c>
      <c r="D122" s="40">
        <v>2173</v>
      </c>
      <c r="E122" s="40">
        <v>1669479</v>
      </c>
      <c r="F122" s="40">
        <f t="shared" si="3"/>
        <v>1301.603673960559</v>
      </c>
    </row>
    <row r="123" spans="2:6" x14ac:dyDescent="0.2">
      <c r="B123" s="39" t="s">
        <v>187</v>
      </c>
      <c r="C123" s="39" t="s">
        <v>435</v>
      </c>
      <c r="D123" s="40">
        <v>1434</v>
      </c>
      <c r="E123" s="40">
        <v>1102064</v>
      </c>
      <c r="F123" s="40">
        <f t="shared" si="3"/>
        <v>1301.1948489379929</v>
      </c>
    </row>
    <row r="124" spans="2:6" x14ac:dyDescent="0.2">
      <c r="B124" s="39" t="s">
        <v>150</v>
      </c>
      <c r="C124" s="39" t="s">
        <v>423</v>
      </c>
      <c r="D124" s="40">
        <v>2604</v>
      </c>
      <c r="E124" s="40">
        <v>2049980</v>
      </c>
      <c r="F124" s="40">
        <f t="shared" si="3"/>
        <v>1270.2562951833675</v>
      </c>
    </row>
    <row r="125" spans="2:6" x14ac:dyDescent="0.2">
      <c r="B125" s="39" t="s">
        <v>307</v>
      </c>
      <c r="C125" s="39" t="s">
        <v>308</v>
      </c>
      <c r="D125" s="40">
        <v>632</v>
      </c>
      <c r="E125" s="40">
        <v>497743</v>
      </c>
      <c r="F125" s="40">
        <f t="shared" si="3"/>
        <v>1269.731568299303</v>
      </c>
    </row>
    <row r="126" spans="2:6" x14ac:dyDescent="0.2">
      <c r="B126" s="39" t="s">
        <v>193</v>
      </c>
      <c r="C126" s="39" t="s">
        <v>194</v>
      </c>
      <c r="D126" s="40">
        <v>1666</v>
      </c>
      <c r="E126" s="40">
        <v>1331796</v>
      </c>
      <c r="F126" s="40">
        <f t="shared" si="3"/>
        <v>1250.9423365140008</v>
      </c>
    </row>
    <row r="127" spans="2:6" x14ac:dyDescent="0.2">
      <c r="B127" s="39" t="s">
        <v>261</v>
      </c>
      <c r="C127" s="39" t="s">
        <v>262</v>
      </c>
      <c r="D127" s="113">
        <v>928</v>
      </c>
      <c r="E127" s="40">
        <v>750795</v>
      </c>
      <c r="F127" s="40">
        <f t="shared" si="3"/>
        <v>1236.02314879561</v>
      </c>
    </row>
    <row r="128" spans="2:6" x14ac:dyDescent="0.2">
      <c r="B128" s="39" t="s">
        <v>511</v>
      </c>
      <c r="C128" s="39" t="s">
        <v>512</v>
      </c>
      <c r="D128" s="40">
        <v>2122</v>
      </c>
      <c r="E128" s="40">
        <v>1752290</v>
      </c>
      <c r="F128" s="40">
        <f t="shared" si="3"/>
        <v>1210.9867658892078</v>
      </c>
    </row>
    <row r="129" spans="2:6" x14ac:dyDescent="0.2">
      <c r="B129" s="39" t="s">
        <v>292</v>
      </c>
      <c r="C129" s="39" t="s">
        <v>293</v>
      </c>
      <c r="D129" s="113">
        <v>788</v>
      </c>
      <c r="E129" s="40">
        <v>659155</v>
      </c>
      <c r="F129" s="40">
        <f t="shared" si="3"/>
        <v>1195.4699577489362</v>
      </c>
    </row>
    <row r="130" spans="2:6" x14ac:dyDescent="0.2">
      <c r="B130" s="39" t="s">
        <v>244</v>
      </c>
      <c r="C130" s="39" t="s">
        <v>245</v>
      </c>
      <c r="D130" s="113">
        <v>1344</v>
      </c>
      <c r="E130" s="40">
        <v>1171910</v>
      </c>
      <c r="F130" s="40">
        <f t="shared" si="3"/>
        <v>1146.8457475403402</v>
      </c>
    </row>
    <row r="131" spans="2:6" x14ac:dyDescent="0.2">
      <c r="B131" s="39" t="s">
        <v>311</v>
      </c>
      <c r="C131" s="39" t="s">
        <v>312</v>
      </c>
      <c r="D131" s="40">
        <v>437</v>
      </c>
      <c r="E131" s="40">
        <v>386767</v>
      </c>
      <c r="F131" s="40">
        <f t="shared" si="3"/>
        <v>1129.8792296136951</v>
      </c>
    </row>
    <row r="132" spans="2:6" x14ac:dyDescent="0.2">
      <c r="B132" s="39" t="s">
        <v>507</v>
      </c>
      <c r="C132" s="39" t="s">
        <v>508</v>
      </c>
      <c r="D132" s="40">
        <v>419</v>
      </c>
      <c r="E132" s="40">
        <v>376247</v>
      </c>
      <c r="F132" s="40">
        <f t="shared" si="3"/>
        <v>1113.6301419014637</v>
      </c>
    </row>
    <row r="133" spans="2:6" x14ac:dyDescent="0.2">
      <c r="B133" s="39" t="s">
        <v>519</v>
      </c>
      <c r="C133" s="39" t="s">
        <v>520</v>
      </c>
      <c r="D133" s="40">
        <v>2263</v>
      </c>
      <c r="E133" s="40">
        <v>2085102</v>
      </c>
      <c r="F133" s="40">
        <f t="shared" si="3"/>
        <v>1085.3186079146249</v>
      </c>
    </row>
    <row r="134" spans="2:6" x14ac:dyDescent="0.2">
      <c r="B134" s="39" t="s">
        <v>517</v>
      </c>
      <c r="C134" s="39" t="s">
        <v>518</v>
      </c>
      <c r="D134" s="40">
        <v>568</v>
      </c>
      <c r="E134" s="40">
        <v>524256</v>
      </c>
      <c r="F134" s="40">
        <f t="shared" si="3"/>
        <v>1083.4401513764267</v>
      </c>
    </row>
    <row r="135" spans="2:6" x14ac:dyDescent="0.2">
      <c r="B135" s="39" t="s">
        <v>509</v>
      </c>
      <c r="C135" s="39" t="s">
        <v>510</v>
      </c>
      <c r="D135" s="40">
        <v>2601</v>
      </c>
      <c r="E135" s="40">
        <v>2415139</v>
      </c>
      <c r="F135" s="40">
        <f t="shared" si="3"/>
        <v>1076.9566472157503</v>
      </c>
    </row>
    <row r="136" spans="2:6" x14ac:dyDescent="0.2">
      <c r="B136" s="39" t="s">
        <v>145</v>
      </c>
      <c r="C136" s="39" t="s">
        <v>146</v>
      </c>
      <c r="D136" s="113">
        <v>2132</v>
      </c>
      <c r="E136" s="40">
        <v>1988048</v>
      </c>
      <c r="F136" s="40">
        <f t="shared" si="3"/>
        <v>1072.4087144777188</v>
      </c>
    </row>
    <row r="137" spans="2:6" x14ac:dyDescent="0.2">
      <c r="B137" s="39" t="s">
        <v>248</v>
      </c>
      <c r="C137" s="39" t="s">
        <v>249</v>
      </c>
      <c r="D137" s="40">
        <v>978</v>
      </c>
      <c r="E137" s="40">
        <v>913468</v>
      </c>
      <c r="F137" s="40">
        <f t="shared" si="3"/>
        <v>1070.6450581739043</v>
      </c>
    </row>
    <row r="138" spans="2:6" x14ac:dyDescent="0.2">
      <c r="B138" s="39" t="s">
        <v>195</v>
      </c>
      <c r="C138" s="39" t="s">
        <v>196</v>
      </c>
      <c r="D138" s="113">
        <v>1470</v>
      </c>
      <c r="E138" s="40">
        <v>1390878</v>
      </c>
      <c r="F138" s="40">
        <f t="shared" si="3"/>
        <v>1056.8863696168894</v>
      </c>
    </row>
    <row r="139" spans="2:6" x14ac:dyDescent="0.2">
      <c r="B139" s="39" t="s">
        <v>521</v>
      </c>
      <c r="C139" s="39" t="s">
        <v>522</v>
      </c>
      <c r="D139" s="40">
        <v>886</v>
      </c>
      <c r="E139" s="40">
        <v>859350</v>
      </c>
      <c r="F139" s="40">
        <f t="shared" si="3"/>
        <v>1031.0118112526911</v>
      </c>
    </row>
    <row r="140" spans="2:6" x14ac:dyDescent="0.2">
      <c r="B140" s="39" t="s">
        <v>309</v>
      </c>
      <c r="C140" s="39" t="s">
        <v>310</v>
      </c>
      <c r="D140" s="40">
        <v>645</v>
      </c>
      <c r="E140" s="40">
        <v>654019</v>
      </c>
      <c r="F140" s="40">
        <f t="shared" ref="F140:F150" si="4">D140/(E140/1000000)</f>
        <v>986.20988075269986</v>
      </c>
    </row>
    <row r="141" spans="2:6" x14ac:dyDescent="0.2">
      <c r="B141" s="39" t="s">
        <v>259</v>
      </c>
      <c r="C141" s="39" t="s">
        <v>260</v>
      </c>
      <c r="D141" s="40">
        <v>975</v>
      </c>
      <c r="E141" s="40">
        <v>1010263</v>
      </c>
      <c r="F141" s="40">
        <f t="shared" si="4"/>
        <v>965.09522767833732</v>
      </c>
    </row>
    <row r="142" spans="2:6" x14ac:dyDescent="0.2">
      <c r="B142" s="39" t="s">
        <v>323</v>
      </c>
      <c r="C142" s="39" t="s">
        <v>324</v>
      </c>
      <c r="D142" s="40">
        <v>347</v>
      </c>
      <c r="E142" s="40">
        <v>371253</v>
      </c>
      <c r="F142" s="40">
        <f t="shared" si="4"/>
        <v>934.67258177038298</v>
      </c>
    </row>
    <row r="143" spans="2:6" x14ac:dyDescent="0.2">
      <c r="B143" s="39" t="s">
        <v>114</v>
      </c>
      <c r="C143" s="39" t="s">
        <v>424</v>
      </c>
      <c r="D143" s="113">
        <v>2209</v>
      </c>
      <c r="E143" s="40">
        <v>2404078</v>
      </c>
      <c r="F143" s="40">
        <f t="shared" si="4"/>
        <v>918.85537823647974</v>
      </c>
    </row>
    <row r="144" spans="2:6" x14ac:dyDescent="0.2">
      <c r="B144" s="39" t="s">
        <v>267</v>
      </c>
      <c r="C144" s="39" t="s">
        <v>268</v>
      </c>
      <c r="D144" s="40">
        <v>746</v>
      </c>
      <c r="E144" s="40">
        <v>817950</v>
      </c>
      <c r="F144" s="40">
        <f t="shared" si="4"/>
        <v>912.03618803105326</v>
      </c>
    </row>
    <row r="145" spans="2:6" x14ac:dyDescent="0.2">
      <c r="B145" s="39" t="s">
        <v>474</v>
      </c>
      <c r="C145" s="39" t="s">
        <v>501</v>
      </c>
      <c r="D145" s="40">
        <v>1195</v>
      </c>
      <c r="E145" s="40">
        <v>1310511</v>
      </c>
      <c r="F145" s="40">
        <f t="shared" si="4"/>
        <v>911.85804621250793</v>
      </c>
    </row>
    <row r="146" spans="2:6" x14ac:dyDescent="0.2">
      <c r="B146" s="39" t="s">
        <v>58</v>
      </c>
      <c r="C146" s="39" t="s">
        <v>416</v>
      </c>
      <c r="D146" s="113">
        <v>4649</v>
      </c>
      <c r="E146" s="40">
        <v>5139817</v>
      </c>
      <c r="F146" s="40">
        <f t="shared" si="4"/>
        <v>904.50691143283893</v>
      </c>
    </row>
    <row r="147" spans="2:6" x14ac:dyDescent="0.2">
      <c r="B147" s="39" t="s">
        <v>52</v>
      </c>
      <c r="C147" s="39" t="s">
        <v>53</v>
      </c>
      <c r="D147" s="113">
        <v>6044</v>
      </c>
      <c r="E147" s="40">
        <v>6785195</v>
      </c>
      <c r="F147" s="40">
        <f t="shared" si="4"/>
        <v>890.76290364536317</v>
      </c>
    </row>
    <row r="148" spans="2:6" x14ac:dyDescent="0.2">
      <c r="B148" s="39" t="s">
        <v>235</v>
      </c>
      <c r="C148" s="39" t="s">
        <v>236</v>
      </c>
      <c r="D148" s="40">
        <v>1143</v>
      </c>
      <c r="E148" s="40">
        <v>1312778</v>
      </c>
      <c r="F148" s="40">
        <f t="shared" si="4"/>
        <v>870.67272608163762</v>
      </c>
    </row>
    <row r="149" spans="2:6" x14ac:dyDescent="0.2">
      <c r="B149" s="39" t="s">
        <v>294</v>
      </c>
      <c r="C149" s="39" t="s">
        <v>295</v>
      </c>
      <c r="D149" s="113">
        <v>626</v>
      </c>
      <c r="E149" s="40">
        <v>722658</v>
      </c>
      <c r="F149" s="40">
        <f t="shared" si="4"/>
        <v>866.24655092727119</v>
      </c>
    </row>
    <row r="150" spans="2:6" x14ac:dyDescent="0.2">
      <c r="B150" s="39" t="s">
        <v>475</v>
      </c>
      <c r="C150" s="39" t="s">
        <v>502</v>
      </c>
      <c r="D150" s="40">
        <v>1311</v>
      </c>
      <c r="E150" s="40">
        <v>1587945</v>
      </c>
      <c r="F150" s="40">
        <f t="shared" si="4"/>
        <v>825.59534492693388</v>
      </c>
    </row>
    <row r="151" spans="2:6" x14ac:dyDescent="0.2">
      <c r="B151" s="39" t="s">
        <v>116</v>
      </c>
      <c r="C151" s="39" t="s">
        <v>117</v>
      </c>
      <c r="D151" s="113">
        <v>2764</v>
      </c>
      <c r="E151" s="40">
        <v>3534811</v>
      </c>
      <c r="F151" s="40">
        <v>823</v>
      </c>
    </row>
    <row r="152" spans="2:6" x14ac:dyDescent="0.2">
      <c r="B152" s="39" t="s">
        <v>162</v>
      </c>
      <c r="C152" s="39" t="s">
        <v>163</v>
      </c>
      <c r="D152" s="113">
        <v>2124</v>
      </c>
      <c r="E152" s="40">
        <v>2592874</v>
      </c>
      <c r="F152" s="40">
        <f>D152/(E152/1000000)</f>
        <v>819.16822799719534</v>
      </c>
    </row>
    <row r="153" spans="2:6" x14ac:dyDescent="0.2">
      <c r="B153" s="39" t="s">
        <v>473</v>
      </c>
      <c r="C153" s="39" t="s">
        <v>503</v>
      </c>
      <c r="D153" s="113">
        <v>1482</v>
      </c>
      <c r="E153" s="40">
        <v>1812542</v>
      </c>
      <c r="F153" s="40">
        <f>D153/(E153/1000000)</f>
        <v>817.63622580883634</v>
      </c>
    </row>
    <row r="154" spans="2:6" x14ac:dyDescent="0.2">
      <c r="B154" s="39" t="s">
        <v>160</v>
      </c>
      <c r="C154" s="39" t="s">
        <v>161</v>
      </c>
      <c r="D154" s="113">
        <v>1699</v>
      </c>
      <c r="E154" s="40">
        <v>2289267</v>
      </c>
      <c r="F154" s="40">
        <v>804</v>
      </c>
    </row>
    <row r="155" spans="2:6" x14ac:dyDescent="0.2">
      <c r="B155" s="39" t="s">
        <v>201</v>
      </c>
      <c r="C155" s="39" t="s">
        <v>202</v>
      </c>
      <c r="D155" s="40">
        <v>1092</v>
      </c>
      <c r="E155" s="40">
        <v>1369873</v>
      </c>
      <c r="F155" s="40">
        <f>D155/(E155/1000000)</f>
        <v>797.15418874596412</v>
      </c>
    </row>
    <row r="156" spans="2:6" x14ac:dyDescent="0.2">
      <c r="B156" s="39" t="s">
        <v>290</v>
      </c>
      <c r="C156" s="39" t="s">
        <v>291</v>
      </c>
      <c r="D156" s="40">
        <v>583</v>
      </c>
      <c r="E156" s="40">
        <v>735966</v>
      </c>
      <c r="F156" s="40">
        <f>D156/(E156/1000000)</f>
        <v>792.15615938779774</v>
      </c>
    </row>
    <row r="157" spans="2:6" x14ac:dyDescent="0.2">
      <c r="B157" s="39" t="s">
        <v>335</v>
      </c>
      <c r="C157" s="39" t="s">
        <v>336</v>
      </c>
      <c r="D157" s="113">
        <v>24</v>
      </c>
      <c r="E157" s="40">
        <v>30344</v>
      </c>
      <c r="F157" s="40">
        <f>D157/(E157/1000000)</f>
        <v>790.93066174532032</v>
      </c>
    </row>
    <row r="158" spans="2:6" x14ac:dyDescent="0.2">
      <c r="B158" s="39" t="s">
        <v>197</v>
      </c>
      <c r="C158" s="39" t="s">
        <v>198</v>
      </c>
      <c r="D158" s="113">
        <v>1663</v>
      </c>
      <c r="E158" s="40">
        <v>2110472</v>
      </c>
      <c r="F158" s="40">
        <f>D158/(E158/1000000)</f>
        <v>787.97539128687799</v>
      </c>
    </row>
    <row r="159" spans="2:6" x14ac:dyDescent="0.2">
      <c r="B159" s="39" t="s">
        <v>227</v>
      </c>
      <c r="C159" s="39" t="s">
        <v>228</v>
      </c>
      <c r="D159" s="40">
        <v>1145</v>
      </c>
      <c r="E159" s="40">
        <v>1468032</v>
      </c>
      <c r="F159" s="40">
        <f>D159/(E159/1000000)</f>
        <v>779.95575028337259</v>
      </c>
    </row>
    <row r="160" spans="2:6" x14ac:dyDescent="0.2">
      <c r="B160" s="39" t="s">
        <v>257</v>
      </c>
      <c r="C160" s="39" t="s">
        <v>258</v>
      </c>
      <c r="D160" s="113">
        <v>1101</v>
      </c>
      <c r="E160" s="40">
        <v>1614708</v>
      </c>
      <c r="F160" s="40">
        <v>768</v>
      </c>
    </row>
    <row r="161" spans="2:6" x14ac:dyDescent="0.2">
      <c r="B161" s="39" t="s">
        <v>143</v>
      </c>
      <c r="C161" s="39" t="s">
        <v>144</v>
      </c>
      <c r="D161" s="40">
        <v>2484</v>
      </c>
      <c r="E161" s="40">
        <v>3412207</v>
      </c>
      <c r="F161" s="40">
        <f>D161/(E161/1000000)</f>
        <v>727.9745923972373</v>
      </c>
    </row>
    <row r="162" spans="2:6" x14ac:dyDescent="0.2">
      <c r="B162" s="39" t="s">
        <v>186</v>
      </c>
      <c r="C162" s="39" t="s">
        <v>429</v>
      </c>
      <c r="D162" s="113">
        <v>1738</v>
      </c>
      <c r="E162" s="40">
        <v>2572636</v>
      </c>
      <c r="F162" s="40">
        <v>713</v>
      </c>
    </row>
    <row r="163" spans="2:6" x14ac:dyDescent="0.2">
      <c r="B163" s="39" t="s">
        <v>154</v>
      </c>
      <c r="C163" s="39" t="s">
        <v>155</v>
      </c>
      <c r="D163" s="113">
        <v>1592</v>
      </c>
      <c r="E163" s="40">
        <v>2318625</v>
      </c>
      <c r="F163" s="40">
        <f t="shared" ref="F163:F206" si="5">D163/(E163/1000000)</f>
        <v>686.61383362984532</v>
      </c>
    </row>
    <row r="164" spans="2:6" x14ac:dyDescent="0.2">
      <c r="B164" s="39" t="s">
        <v>472</v>
      </c>
      <c r="C164" s="39" t="s">
        <v>504</v>
      </c>
      <c r="D164" s="113">
        <v>493</v>
      </c>
      <c r="E164" s="40">
        <v>723714</v>
      </c>
      <c r="F164" s="40">
        <f t="shared" si="5"/>
        <v>681.20832262468321</v>
      </c>
    </row>
    <row r="165" spans="2:6" x14ac:dyDescent="0.2">
      <c r="B165" s="39" t="s">
        <v>237</v>
      </c>
      <c r="C165" s="39" t="s">
        <v>238</v>
      </c>
      <c r="D165" s="40">
        <v>777</v>
      </c>
      <c r="E165" s="40">
        <v>1146312</v>
      </c>
      <c r="F165" s="40">
        <f t="shared" si="5"/>
        <v>677.82593220693843</v>
      </c>
    </row>
    <row r="166" spans="2:6" x14ac:dyDescent="0.2">
      <c r="B166" s="39" t="s">
        <v>225</v>
      </c>
      <c r="C166" s="39" t="s">
        <v>226</v>
      </c>
      <c r="D166" s="113">
        <v>1239</v>
      </c>
      <c r="E166" s="40">
        <v>1851711</v>
      </c>
      <c r="F166" s="40">
        <f t="shared" si="5"/>
        <v>669.11089257448918</v>
      </c>
    </row>
    <row r="167" spans="2:6" x14ac:dyDescent="0.2">
      <c r="B167" s="39" t="s">
        <v>321</v>
      </c>
      <c r="C167" s="39" t="s">
        <v>322</v>
      </c>
      <c r="D167" s="40">
        <v>321</v>
      </c>
      <c r="E167" s="40">
        <v>481926</v>
      </c>
      <c r="F167" s="40">
        <f t="shared" si="5"/>
        <v>666.07736457464421</v>
      </c>
    </row>
    <row r="168" spans="2:6" x14ac:dyDescent="0.2">
      <c r="B168" s="39" t="s">
        <v>96</v>
      </c>
      <c r="C168" s="39" t="s">
        <v>97</v>
      </c>
      <c r="D168" s="40">
        <v>2299</v>
      </c>
      <c r="E168" s="40">
        <v>3471812</v>
      </c>
      <c r="F168" s="40">
        <f t="shared" si="5"/>
        <v>662.19023380298245</v>
      </c>
    </row>
    <row r="169" spans="2:6" x14ac:dyDescent="0.2">
      <c r="B169" s="39" t="s">
        <v>132</v>
      </c>
      <c r="C169" s="39" t="s">
        <v>133</v>
      </c>
      <c r="D169" s="113">
        <v>2226</v>
      </c>
      <c r="E169" s="40">
        <v>3368893</v>
      </c>
      <c r="F169" s="40">
        <f t="shared" si="5"/>
        <v>660.75117256618125</v>
      </c>
    </row>
    <row r="170" spans="2:6" x14ac:dyDescent="0.2">
      <c r="B170" s="39" t="s">
        <v>179</v>
      </c>
      <c r="C170" s="39" t="s">
        <v>180</v>
      </c>
      <c r="D170" s="113">
        <v>1869</v>
      </c>
      <c r="E170" s="40">
        <v>2845944</v>
      </c>
      <c r="F170" s="40">
        <f t="shared" si="5"/>
        <v>656.72409576576354</v>
      </c>
    </row>
    <row r="171" spans="2:6" x14ac:dyDescent="0.2">
      <c r="B171" s="39" t="s">
        <v>246</v>
      </c>
      <c r="C171" s="39" t="s">
        <v>247</v>
      </c>
      <c r="D171" s="40">
        <v>904</v>
      </c>
      <c r="E171" s="40">
        <v>1392937</v>
      </c>
      <c r="F171" s="40">
        <f t="shared" si="5"/>
        <v>648.98843235551931</v>
      </c>
    </row>
    <row r="172" spans="2:6" x14ac:dyDescent="0.2">
      <c r="B172" s="39" t="s">
        <v>211</v>
      </c>
      <c r="C172" s="39" t="s">
        <v>212</v>
      </c>
      <c r="D172" s="113">
        <v>1295</v>
      </c>
      <c r="E172" s="40">
        <v>2070760</v>
      </c>
      <c r="F172" s="40">
        <f t="shared" si="5"/>
        <v>625.37425872626477</v>
      </c>
    </row>
    <row r="173" spans="2:6" x14ac:dyDescent="0.2">
      <c r="B173" s="39" t="s">
        <v>221</v>
      </c>
      <c r="C173" s="39" t="s">
        <v>222</v>
      </c>
      <c r="D173" s="40">
        <v>848</v>
      </c>
      <c r="E173" s="40">
        <v>1382245</v>
      </c>
      <c r="F173" s="40">
        <f t="shared" si="5"/>
        <v>613.4947133105926</v>
      </c>
    </row>
    <row r="174" spans="2:6" x14ac:dyDescent="0.2">
      <c r="B174" s="39" t="s">
        <v>177</v>
      </c>
      <c r="C174" s="39" t="s">
        <v>178</v>
      </c>
      <c r="D174" s="113">
        <v>1786</v>
      </c>
      <c r="E174" s="40">
        <v>2917252</v>
      </c>
      <c r="F174" s="40">
        <f t="shared" si="5"/>
        <v>612.21999333619453</v>
      </c>
    </row>
    <row r="175" spans="2:6" x14ac:dyDescent="0.2">
      <c r="B175" s="39" t="s">
        <v>317</v>
      </c>
      <c r="C175" s="39" t="s">
        <v>318</v>
      </c>
      <c r="D175" s="113">
        <v>357</v>
      </c>
      <c r="E175" s="40">
        <v>591740</v>
      </c>
      <c r="F175" s="40">
        <f t="shared" si="5"/>
        <v>603.30550579646467</v>
      </c>
    </row>
    <row r="176" spans="2:6" x14ac:dyDescent="0.2">
      <c r="B176" s="39" t="s">
        <v>217</v>
      </c>
      <c r="C176" s="39" t="s">
        <v>218</v>
      </c>
      <c r="D176" s="113">
        <v>830</v>
      </c>
      <c r="E176" s="40">
        <v>1380968</v>
      </c>
      <c r="F176" s="40">
        <f t="shared" si="5"/>
        <v>601.02768492825328</v>
      </c>
    </row>
    <row r="177" spans="2:6" x14ac:dyDescent="0.2">
      <c r="B177" s="39" t="s">
        <v>215</v>
      </c>
      <c r="C177" s="39" t="s">
        <v>216</v>
      </c>
      <c r="D177" s="40">
        <v>1136</v>
      </c>
      <c r="E177" s="40">
        <v>1921730</v>
      </c>
      <c r="F177" s="40">
        <f t="shared" si="5"/>
        <v>591.13403027480445</v>
      </c>
    </row>
    <row r="178" spans="2:6" x14ac:dyDescent="0.2">
      <c r="B178" s="39" t="s">
        <v>278</v>
      </c>
      <c r="C178" s="39" t="s">
        <v>279</v>
      </c>
      <c r="D178" s="40">
        <v>645</v>
      </c>
      <c r="E178" s="40">
        <v>1118302</v>
      </c>
      <c r="F178" s="40">
        <f t="shared" si="5"/>
        <v>576.76727753326031</v>
      </c>
    </row>
    <row r="179" spans="2:6" x14ac:dyDescent="0.2">
      <c r="B179" s="39" t="s">
        <v>325</v>
      </c>
      <c r="C179" s="39" t="s">
        <v>326</v>
      </c>
      <c r="D179" s="40">
        <v>271</v>
      </c>
      <c r="E179" s="40">
        <v>474131</v>
      </c>
      <c r="F179" s="40">
        <f t="shared" si="5"/>
        <v>571.57199170693332</v>
      </c>
    </row>
    <row r="180" spans="2:6" x14ac:dyDescent="0.2">
      <c r="B180" s="39" t="s">
        <v>181</v>
      </c>
      <c r="C180" s="39" t="s">
        <v>182</v>
      </c>
      <c r="D180" s="40">
        <v>1741</v>
      </c>
      <c r="E180" s="40">
        <v>3143079</v>
      </c>
      <c r="F180" s="40">
        <f t="shared" si="5"/>
        <v>553.91544405978971</v>
      </c>
    </row>
    <row r="181" spans="2:6" x14ac:dyDescent="0.2">
      <c r="B181" s="39" t="s">
        <v>174</v>
      </c>
      <c r="C181" s="39" t="s">
        <v>175</v>
      </c>
      <c r="D181" s="113">
        <v>2125</v>
      </c>
      <c r="E181" s="40">
        <v>3882895</v>
      </c>
      <c r="F181" s="40">
        <f t="shared" si="5"/>
        <v>547.27207405814477</v>
      </c>
    </row>
    <row r="182" spans="2:6" x14ac:dyDescent="0.2">
      <c r="B182" s="39" t="s">
        <v>250</v>
      </c>
      <c r="C182" s="39" t="s">
        <v>251</v>
      </c>
      <c r="D182" s="40">
        <v>649</v>
      </c>
      <c r="E182" s="40">
        <v>1197253</v>
      </c>
      <c r="F182" s="40">
        <f t="shared" si="5"/>
        <v>542.07423159515997</v>
      </c>
    </row>
    <row r="183" spans="2:6" x14ac:dyDescent="0.2">
      <c r="B183" s="39" t="s">
        <v>299</v>
      </c>
      <c r="C183" s="39" t="s">
        <v>300</v>
      </c>
      <c r="D183" s="113">
        <v>637</v>
      </c>
      <c r="E183" s="40">
        <v>1176298</v>
      </c>
      <c r="F183" s="40">
        <f t="shared" si="5"/>
        <v>541.52944236919552</v>
      </c>
    </row>
    <row r="184" spans="2:6" x14ac:dyDescent="0.2">
      <c r="B184" s="39" t="s">
        <v>233</v>
      </c>
      <c r="C184" s="39" t="s">
        <v>234</v>
      </c>
      <c r="D184" s="113">
        <v>881</v>
      </c>
      <c r="E184" s="40">
        <v>1652230</v>
      </c>
      <c r="F184" s="40">
        <f t="shared" si="5"/>
        <v>533.2187407322225</v>
      </c>
    </row>
    <row r="185" spans="2:6" x14ac:dyDescent="0.2">
      <c r="B185" s="39" t="s">
        <v>263</v>
      </c>
      <c r="C185" s="39" t="s">
        <v>264</v>
      </c>
      <c r="D185" s="113">
        <v>675</v>
      </c>
      <c r="E185" s="40">
        <v>1274599</v>
      </c>
      <c r="F185" s="40">
        <f t="shared" si="5"/>
        <v>529.57832228018378</v>
      </c>
    </row>
    <row r="186" spans="2:6" x14ac:dyDescent="0.2">
      <c r="B186" s="39" t="s">
        <v>213</v>
      </c>
      <c r="C186" s="39" t="s">
        <v>214</v>
      </c>
      <c r="D186" s="113">
        <v>1038</v>
      </c>
      <c r="E186" s="40">
        <v>1969057</v>
      </c>
      <c r="F186" s="40">
        <f t="shared" si="5"/>
        <v>527.15589238909786</v>
      </c>
    </row>
    <row r="187" spans="2:6" x14ac:dyDescent="0.2">
      <c r="B187" s="39" t="s">
        <v>223</v>
      </c>
      <c r="C187" s="39" t="s">
        <v>224</v>
      </c>
      <c r="D187" s="40">
        <v>1214</v>
      </c>
      <c r="E187" s="40">
        <v>2318431</v>
      </c>
      <c r="F187" s="40">
        <f t="shared" si="5"/>
        <v>523.62998941956869</v>
      </c>
    </row>
    <row r="188" spans="2:6" x14ac:dyDescent="0.2">
      <c r="B188" s="39" t="s">
        <v>229</v>
      </c>
      <c r="C188" s="39" t="s">
        <v>230</v>
      </c>
      <c r="D188" s="40">
        <v>952</v>
      </c>
      <c r="E188" s="40">
        <v>1829115</v>
      </c>
      <c r="F188" s="40">
        <f t="shared" si="5"/>
        <v>520.47028207630467</v>
      </c>
    </row>
    <row r="189" spans="2:6" x14ac:dyDescent="0.2">
      <c r="B189" s="39" t="s">
        <v>239</v>
      </c>
      <c r="C189" s="39" t="s">
        <v>240</v>
      </c>
      <c r="D189" s="40">
        <v>1000</v>
      </c>
      <c r="E189" s="40">
        <v>1930273</v>
      </c>
      <c r="F189" s="40">
        <f t="shared" si="5"/>
        <v>518.06143483331118</v>
      </c>
    </row>
    <row r="190" spans="2:6" x14ac:dyDescent="0.2">
      <c r="B190" s="39" t="s">
        <v>209</v>
      </c>
      <c r="C190" s="39" t="s">
        <v>210</v>
      </c>
      <c r="D190" s="40">
        <v>1062</v>
      </c>
      <c r="E190" s="40">
        <v>2067289</v>
      </c>
      <c r="F190" s="40">
        <f t="shared" si="5"/>
        <v>513.7162728578345</v>
      </c>
    </row>
    <row r="191" spans="2:6" x14ac:dyDescent="0.2">
      <c r="B191" s="39" t="s">
        <v>284</v>
      </c>
      <c r="C191" s="39" t="s">
        <v>285</v>
      </c>
      <c r="D191" s="40">
        <v>499</v>
      </c>
      <c r="E191" s="40">
        <v>989261</v>
      </c>
      <c r="F191" s="40">
        <f t="shared" si="5"/>
        <v>504.41693344830134</v>
      </c>
    </row>
    <row r="192" spans="2:6" x14ac:dyDescent="0.2">
      <c r="B192" s="39" t="s">
        <v>327</v>
      </c>
      <c r="C192" s="39" t="s">
        <v>328</v>
      </c>
      <c r="D192" s="40">
        <v>208</v>
      </c>
      <c r="E192" s="40">
        <v>434771</v>
      </c>
      <c r="F192" s="40">
        <f t="shared" si="5"/>
        <v>478.41277362105563</v>
      </c>
    </row>
    <row r="193" spans="2:6" x14ac:dyDescent="0.2">
      <c r="B193" s="39" t="s">
        <v>301</v>
      </c>
      <c r="C193" s="39" t="s">
        <v>302</v>
      </c>
      <c r="D193" s="113">
        <v>438</v>
      </c>
      <c r="E193" s="40">
        <v>928070</v>
      </c>
      <c r="F193" s="40">
        <f t="shared" si="5"/>
        <v>471.94715915825316</v>
      </c>
    </row>
    <row r="194" spans="2:6" x14ac:dyDescent="0.2">
      <c r="B194" s="39" t="s">
        <v>286</v>
      </c>
      <c r="C194" s="39" t="s">
        <v>287</v>
      </c>
      <c r="D194" s="113">
        <v>630</v>
      </c>
      <c r="E194" s="40">
        <v>1341857</v>
      </c>
      <c r="F194" s="40">
        <f t="shared" si="5"/>
        <v>469.49861274338468</v>
      </c>
    </row>
    <row r="195" spans="2:6" x14ac:dyDescent="0.2">
      <c r="B195" s="39" t="s">
        <v>241</v>
      </c>
      <c r="C195" s="39" t="s">
        <v>242</v>
      </c>
      <c r="D195" s="113">
        <v>786</v>
      </c>
      <c r="E195" s="40">
        <v>1714741</v>
      </c>
      <c r="F195" s="40">
        <f t="shared" si="5"/>
        <v>458.37826237315136</v>
      </c>
    </row>
    <row r="196" spans="2:6" x14ac:dyDescent="0.2">
      <c r="B196" s="39" t="s">
        <v>526</v>
      </c>
      <c r="C196" s="39" t="s">
        <v>363</v>
      </c>
      <c r="D196" s="113">
        <v>372</v>
      </c>
      <c r="E196" s="40">
        <v>904705</v>
      </c>
      <c r="F196" s="40">
        <v>411.18375603097144</v>
      </c>
    </row>
    <row r="197" spans="2:6" x14ac:dyDescent="0.2">
      <c r="B197" s="39" t="s">
        <v>121</v>
      </c>
      <c r="C197" s="39" t="s">
        <v>122</v>
      </c>
      <c r="D197" s="40">
        <v>1984</v>
      </c>
      <c r="E197" s="40">
        <v>4413746</v>
      </c>
      <c r="F197" s="40">
        <f t="shared" si="5"/>
        <v>449.50479705900614</v>
      </c>
    </row>
    <row r="198" spans="2:6" x14ac:dyDescent="0.2">
      <c r="B198" s="39" t="s">
        <v>275</v>
      </c>
      <c r="C198" s="39" t="s">
        <v>276</v>
      </c>
      <c r="D198" s="113">
        <v>762</v>
      </c>
      <c r="E198" s="40">
        <v>1867948</v>
      </c>
      <c r="F198" s="40">
        <f t="shared" si="5"/>
        <v>407.93426797748117</v>
      </c>
    </row>
    <row r="199" spans="2:6" x14ac:dyDescent="0.2">
      <c r="B199" s="39" t="s">
        <v>203</v>
      </c>
      <c r="C199" s="39" t="s">
        <v>204</v>
      </c>
      <c r="D199" s="113">
        <v>1647</v>
      </c>
      <c r="E199" s="40">
        <v>4063753</v>
      </c>
      <c r="F199" s="40">
        <f t="shared" si="5"/>
        <v>405.29038059153692</v>
      </c>
    </row>
    <row r="200" spans="2:6" x14ac:dyDescent="0.2">
      <c r="B200" s="39" t="s">
        <v>319</v>
      </c>
      <c r="C200" s="39" t="s">
        <v>320</v>
      </c>
      <c r="D200" s="113">
        <v>338</v>
      </c>
      <c r="E200" s="40">
        <v>843513</v>
      </c>
      <c r="F200" s="40">
        <f t="shared" si="5"/>
        <v>400.70514621588524</v>
      </c>
    </row>
    <row r="201" spans="2:6" x14ac:dyDescent="0.2">
      <c r="B201" s="39" t="s">
        <v>296</v>
      </c>
      <c r="C201" s="39" t="s">
        <v>297</v>
      </c>
      <c r="D201" s="113">
        <v>476</v>
      </c>
      <c r="E201" s="40">
        <v>1228362</v>
      </c>
      <c r="F201" s="40">
        <f t="shared" si="5"/>
        <v>387.50791704725481</v>
      </c>
    </row>
    <row r="202" spans="2:6" x14ac:dyDescent="0.2">
      <c r="B202" s="39" t="s">
        <v>205</v>
      </c>
      <c r="C202" s="39" t="s">
        <v>206</v>
      </c>
      <c r="D202" s="113">
        <v>1197</v>
      </c>
      <c r="E202" s="40">
        <v>3108755</v>
      </c>
      <c r="F202" s="40">
        <f t="shared" si="5"/>
        <v>385.04160025476438</v>
      </c>
    </row>
    <row r="203" spans="2:6" x14ac:dyDescent="0.2">
      <c r="B203" s="39" t="s">
        <v>231</v>
      </c>
      <c r="C203" s="39" t="s">
        <v>232</v>
      </c>
      <c r="D203" s="40">
        <v>785</v>
      </c>
      <c r="E203" s="40">
        <v>2055257</v>
      </c>
      <c r="F203" s="40">
        <f t="shared" si="5"/>
        <v>381.94736716624732</v>
      </c>
    </row>
    <row r="204" spans="2:6" x14ac:dyDescent="0.2">
      <c r="B204" s="39" t="s">
        <v>254</v>
      </c>
      <c r="C204" s="39" t="s">
        <v>255</v>
      </c>
      <c r="D204" s="40">
        <v>770</v>
      </c>
      <c r="E204" s="40">
        <v>2027014</v>
      </c>
      <c r="F204" s="40">
        <f t="shared" si="5"/>
        <v>379.8691079588005</v>
      </c>
    </row>
    <row r="205" spans="2:6" x14ac:dyDescent="0.2">
      <c r="B205" s="39" t="s">
        <v>305</v>
      </c>
      <c r="C205" s="39" t="s">
        <v>306</v>
      </c>
      <c r="D205" s="40">
        <v>333</v>
      </c>
      <c r="E205" s="40">
        <v>1135785</v>
      </c>
      <c r="F205" s="40">
        <f t="shared" si="5"/>
        <v>293.18929198748003</v>
      </c>
    </row>
    <row r="206" spans="2:6" x14ac:dyDescent="0.2">
      <c r="B206" s="39" t="s">
        <v>330</v>
      </c>
      <c r="C206" s="39" t="s">
        <v>331</v>
      </c>
      <c r="D206" s="40">
        <v>236</v>
      </c>
      <c r="E206" s="40">
        <v>1371196</v>
      </c>
      <c r="F206" s="40">
        <f t="shared" si="5"/>
        <v>172.11252074831023</v>
      </c>
    </row>
  </sheetData>
  <sortState xmlns:xlrd2="http://schemas.microsoft.com/office/spreadsheetml/2017/richdata2" ref="B12:F206">
    <sortCondition descending="1" ref="F12:F206"/>
  </sortState>
  <mergeCells count="1">
    <mergeCell ref="B10:C10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B97F-6693-43F8-868B-5136E9EC0ADC}">
  <dimension ref="A1:E53"/>
  <sheetViews>
    <sheetView zoomScaleNormal="100" workbookViewId="0">
      <selection activeCell="R10" sqref="R10"/>
    </sheetView>
  </sheetViews>
  <sheetFormatPr defaultColWidth="9.140625" defaultRowHeight="12.75" x14ac:dyDescent="0.2"/>
  <cols>
    <col min="1" max="1" width="23.42578125" style="1" customWidth="1"/>
    <col min="2" max="2" width="7.5703125" style="1" customWidth="1"/>
    <col min="3" max="6" width="9.140625" style="1"/>
    <col min="7" max="7" width="25.7109375" style="1" customWidth="1"/>
    <col min="8" max="16384" width="9.140625" style="1"/>
  </cols>
  <sheetData>
    <row r="1" spans="1:5" x14ac:dyDescent="0.2">
      <c r="A1" s="121" t="s">
        <v>528</v>
      </c>
    </row>
    <row r="2" spans="1:5" x14ac:dyDescent="0.2">
      <c r="A2" s="126" t="s">
        <v>0</v>
      </c>
    </row>
    <row r="10" spans="1:5" x14ac:dyDescent="0.2">
      <c r="B10" s="75" t="s">
        <v>4</v>
      </c>
      <c r="C10" s="75">
        <v>2021</v>
      </c>
      <c r="D10" s="75">
        <v>2022</v>
      </c>
    </row>
    <row r="11" spans="1:5" x14ac:dyDescent="0.2">
      <c r="A11" s="1" t="s">
        <v>459</v>
      </c>
      <c r="B11" s="40">
        <v>54250</v>
      </c>
      <c r="C11" s="40">
        <v>54339</v>
      </c>
      <c r="D11" s="40">
        <v>63157</v>
      </c>
      <c r="E11" s="11">
        <f>D11/B11-1</f>
        <v>0.16418433179723513</v>
      </c>
    </row>
    <row r="12" spans="1:5" x14ac:dyDescent="0.2">
      <c r="A12" s="1" t="s">
        <v>446</v>
      </c>
      <c r="B12" s="40">
        <v>46017</v>
      </c>
      <c r="C12" s="40">
        <v>45149</v>
      </c>
      <c r="D12" s="40">
        <v>49394</v>
      </c>
      <c r="E12" s="11">
        <f t="shared" ref="E12:E30" si="0">D12/B12-1</f>
        <v>7.3385922593824038E-2</v>
      </c>
    </row>
    <row r="13" spans="1:5" x14ac:dyDescent="0.2">
      <c r="A13" s="1" t="s">
        <v>458</v>
      </c>
      <c r="B13" s="113">
        <v>33036</v>
      </c>
      <c r="C13" s="113">
        <v>43010</v>
      </c>
      <c r="D13" s="113">
        <v>47124</v>
      </c>
      <c r="E13" s="11">
        <f t="shared" si="0"/>
        <v>0.42644387940428619</v>
      </c>
    </row>
    <row r="14" spans="1:5" x14ac:dyDescent="0.2">
      <c r="A14" s="1" t="s">
        <v>448</v>
      </c>
      <c r="B14" s="113">
        <v>29044</v>
      </c>
      <c r="C14" s="113">
        <v>37746</v>
      </c>
      <c r="D14" s="113">
        <v>42589</v>
      </c>
      <c r="E14" s="11">
        <f t="shared" si="0"/>
        <v>0.46636138272965155</v>
      </c>
    </row>
    <row r="15" spans="1:5" x14ac:dyDescent="0.2">
      <c r="A15" s="1" t="s">
        <v>457</v>
      </c>
      <c r="B15" s="40">
        <v>25994</v>
      </c>
      <c r="C15" s="40">
        <v>33221</v>
      </c>
      <c r="D15" s="40">
        <v>36285</v>
      </c>
      <c r="E15" s="11">
        <f t="shared" si="0"/>
        <v>0.39589905362776023</v>
      </c>
    </row>
    <row r="16" spans="1:5" x14ac:dyDescent="0.2">
      <c r="A16" s="1" t="s">
        <v>452</v>
      </c>
      <c r="B16" s="113">
        <v>25555</v>
      </c>
      <c r="C16" s="113">
        <v>32170</v>
      </c>
      <c r="D16" s="113">
        <v>35221</v>
      </c>
      <c r="E16" s="11">
        <f t="shared" si="0"/>
        <v>0.37824300528272348</v>
      </c>
    </row>
    <row r="17" spans="1:5" x14ac:dyDescent="0.2">
      <c r="A17" s="1" t="s">
        <v>445</v>
      </c>
      <c r="B17" s="113">
        <v>32204</v>
      </c>
      <c r="C17" s="113">
        <v>30229</v>
      </c>
      <c r="D17" s="113">
        <v>33891</v>
      </c>
      <c r="E17" s="11">
        <f t="shared" si="0"/>
        <v>5.2384796919637377E-2</v>
      </c>
    </row>
    <row r="18" spans="1:5" x14ac:dyDescent="0.2">
      <c r="A18" s="1" t="s">
        <v>451</v>
      </c>
      <c r="B18" s="40">
        <v>26501</v>
      </c>
      <c r="C18" s="40">
        <v>29217</v>
      </c>
      <c r="D18" s="40">
        <v>32788</v>
      </c>
      <c r="E18" s="11">
        <f t="shared" si="0"/>
        <v>0.23723633070450179</v>
      </c>
    </row>
    <row r="19" spans="1:5" x14ac:dyDescent="0.2">
      <c r="A19" s="1" t="s">
        <v>456</v>
      </c>
      <c r="B19" s="113">
        <v>27804</v>
      </c>
      <c r="C19" s="113">
        <v>28145</v>
      </c>
      <c r="D19" s="113">
        <v>31288</v>
      </c>
      <c r="E19" s="11">
        <f t="shared" si="0"/>
        <v>0.12530571140843039</v>
      </c>
    </row>
    <row r="20" spans="1:5" x14ac:dyDescent="0.2">
      <c r="A20" s="1" t="s">
        <v>460</v>
      </c>
      <c r="B20" s="40">
        <v>19692</v>
      </c>
      <c r="C20" s="40">
        <v>24755</v>
      </c>
      <c r="D20" s="40">
        <v>26134</v>
      </c>
      <c r="E20" s="11">
        <f t="shared" si="0"/>
        <v>0.32713792403006292</v>
      </c>
    </row>
    <row r="21" spans="1:5" x14ac:dyDescent="0.2">
      <c r="A21" s="1" t="s">
        <v>462</v>
      </c>
      <c r="B21" s="40">
        <v>18653</v>
      </c>
      <c r="C21" s="40">
        <v>21213</v>
      </c>
      <c r="D21" s="40">
        <v>23381</v>
      </c>
      <c r="E21" s="11">
        <f t="shared" si="0"/>
        <v>0.25347129148126313</v>
      </c>
    </row>
    <row r="22" spans="1:5" x14ac:dyDescent="0.2">
      <c r="A22" s="1" t="s">
        <v>461</v>
      </c>
      <c r="B22" s="113">
        <v>15254</v>
      </c>
      <c r="C22" s="113">
        <v>18578</v>
      </c>
      <c r="D22" s="113">
        <v>20389</v>
      </c>
      <c r="E22" s="11">
        <f t="shared" si="0"/>
        <v>0.33663301429133341</v>
      </c>
    </row>
    <row r="23" spans="1:5" x14ac:dyDescent="0.2">
      <c r="A23" s="1" t="s">
        <v>449</v>
      </c>
      <c r="B23" s="113">
        <v>18419</v>
      </c>
      <c r="C23" s="113">
        <v>18156</v>
      </c>
      <c r="D23" s="113">
        <v>19733</v>
      </c>
      <c r="E23" s="11">
        <f t="shared" si="0"/>
        <v>7.133937781638533E-2</v>
      </c>
    </row>
    <row r="24" spans="1:5" x14ac:dyDescent="0.2">
      <c r="A24" s="1" t="s">
        <v>453</v>
      </c>
      <c r="B24" s="40">
        <v>17407</v>
      </c>
      <c r="C24" s="40">
        <v>17159</v>
      </c>
      <c r="D24" s="40">
        <v>19155</v>
      </c>
      <c r="E24" s="11">
        <f t="shared" si="0"/>
        <v>0.1004193715172057</v>
      </c>
    </row>
    <row r="25" spans="1:5" x14ac:dyDescent="0.2">
      <c r="A25" s="1" t="s">
        <v>454</v>
      </c>
      <c r="B25" s="40">
        <v>14548</v>
      </c>
      <c r="C25" s="40">
        <v>16769</v>
      </c>
      <c r="D25" s="40">
        <v>16356</v>
      </c>
      <c r="E25" s="11">
        <f t="shared" si="0"/>
        <v>0.12427825130602144</v>
      </c>
    </row>
    <row r="26" spans="1:5" x14ac:dyDescent="0.2">
      <c r="A26" s="1" t="s">
        <v>450</v>
      </c>
      <c r="B26" s="113">
        <v>10766</v>
      </c>
      <c r="C26" s="113">
        <v>13476</v>
      </c>
      <c r="D26" s="113">
        <v>15086</v>
      </c>
      <c r="E26" s="11">
        <f t="shared" si="0"/>
        <v>0.40126323611369119</v>
      </c>
    </row>
    <row r="27" spans="1:5" x14ac:dyDescent="0.2">
      <c r="A27" s="1" t="s">
        <v>499</v>
      </c>
      <c r="B27" s="113">
        <v>10667</v>
      </c>
      <c r="C27" s="113">
        <v>11580</v>
      </c>
      <c r="D27" s="113">
        <v>14692</v>
      </c>
      <c r="E27" s="11">
        <f t="shared" si="0"/>
        <v>0.37733195837630085</v>
      </c>
    </row>
    <row r="28" spans="1:5" x14ac:dyDescent="0.2">
      <c r="A28" s="1" t="s">
        <v>463</v>
      </c>
      <c r="B28" s="113">
        <v>12827</v>
      </c>
      <c r="C28" s="113">
        <v>13389</v>
      </c>
      <c r="D28" s="113">
        <v>14600</v>
      </c>
      <c r="E28" s="11">
        <f t="shared" si="0"/>
        <v>0.13822405862633502</v>
      </c>
    </row>
    <row r="29" spans="1:5" x14ac:dyDescent="0.2">
      <c r="A29" s="1" t="s">
        <v>447</v>
      </c>
      <c r="B29" s="113">
        <v>13148</v>
      </c>
      <c r="C29" s="113">
        <v>12582</v>
      </c>
      <c r="D29" s="113">
        <v>13897</v>
      </c>
      <c r="E29" s="11">
        <f t="shared" si="0"/>
        <v>5.6966839062975394E-2</v>
      </c>
    </row>
    <row r="30" spans="1:5" ht="13.5" thickBot="1" x14ac:dyDescent="0.25">
      <c r="A30" s="124" t="s">
        <v>455</v>
      </c>
      <c r="B30" s="125">
        <v>10532</v>
      </c>
      <c r="C30" s="125">
        <v>13143</v>
      </c>
      <c r="D30" s="125">
        <v>13757</v>
      </c>
      <c r="E30" s="11">
        <f t="shared" si="0"/>
        <v>0.30620964679073293</v>
      </c>
    </row>
    <row r="31" spans="1:5" ht="13.5" thickTop="1" x14ac:dyDescent="0.2"/>
    <row r="52" spans="1:1" x14ac:dyDescent="0.2">
      <c r="A52" s="41" t="s">
        <v>545</v>
      </c>
    </row>
    <row r="53" spans="1:1" x14ac:dyDescent="0.2">
      <c r="A53" s="41" t="s">
        <v>544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Figure 1</vt:lpstr>
      <vt:lpstr>Figure 2</vt:lpstr>
      <vt:lpstr>Figure 3</vt:lpstr>
      <vt:lpstr>Figure 4</vt:lpstr>
      <vt:lpstr>Table 1</vt:lpstr>
      <vt:lpstr>Figure 5</vt:lpstr>
      <vt:lpstr>Table 2</vt:lpstr>
      <vt:lpstr>Figure 6</vt:lpstr>
      <vt:lpstr>Table 3</vt:lpstr>
      <vt:lpstr>Figure 7</vt:lpstr>
      <vt:lpstr>Figure 8</vt:lpstr>
      <vt:lpstr>Figure 9</vt:lpstr>
      <vt:lpstr>Map 1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Tardivon</dc:creator>
  <cp:lastModifiedBy>Julien Tardivon</cp:lastModifiedBy>
  <dcterms:created xsi:type="dcterms:W3CDTF">2015-06-05T18:17:20Z</dcterms:created>
  <dcterms:modified xsi:type="dcterms:W3CDTF">2024-04-11T07:32:29Z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2024-04-10T14:23:00Z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bdc7b5d9-9083-4199-a8a1-1d7709b59a58</vt:lpwstr>
  </property>
  <property fmtid="{D5CDD505-2E9C-101B-9397-08002B2CF9AE}" pid="8" name="MSIP_Label_6bd9ddd1-4d20-43f6-abfa-fc3c07406f94_ContentBits">
    <vt:lpwstr>0</vt:lpwstr>
  </property>
</Properties>
</file>