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U:\DISS PROD\Statistics Explained\Proofreading\Proofreading 2025\Innovation profiles of enterprises - results\"/>
    </mc:Choice>
  </mc:AlternateContent>
  <xr:revisionPtr revIDLastSave="0" documentId="13_ncr:1_{1851BD58-F05D-40A1-B867-FD7DBACB2020}" xr6:coauthVersionLast="47" xr6:coauthVersionMax="47" xr10:uidLastSave="{00000000-0000-0000-0000-000000000000}"/>
  <bookViews>
    <workbookView xWindow="-108" yWindow="-108" windowWidth="23256" windowHeight="12576" xr2:uid="{231EC8D8-67B3-44A8-81DD-B1722B8A7831}"/>
  </bookViews>
  <sheets>
    <sheet name="F1-3" sheetId="20" r:id="rId1"/>
    <sheet name="F4" sheetId="25" r:id="rId2"/>
    <sheet name="F5" sheetId="26" r:id="rId3"/>
    <sheet name="F6" sheetId="22" r:id="rId4"/>
    <sheet name="F7" sheetId="23" r:id="rId5"/>
    <sheet name="F8" sheetId="27" r:id="rId6"/>
    <sheet name="F9" sheetId="34" r:id="rId7"/>
    <sheet name="F10" sheetId="31" r:id="rId8"/>
    <sheet name="F11" sheetId="3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9" i="31" l="1"/>
  <c r="U62" i="31"/>
  <c r="P23" i="31" l="1"/>
  <c r="X100" i="32"/>
  <c r="E99" i="34"/>
  <c r="D100" i="34"/>
  <c r="D98" i="34"/>
  <c r="E105" i="34"/>
  <c r="C105" i="34"/>
  <c r="C90" i="34"/>
  <c r="H89" i="34"/>
  <c r="G89" i="34"/>
  <c r="F89" i="34"/>
  <c r="E89" i="34"/>
  <c r="D89" i="34"/>
  <c r="C89" i="34"/>
  <c r="J88" i="34"/>
  <c r="I88" i="34"/>
  <c r="H88" i="34"/>
  <c r="G88" i="34"/>
  <c r="F88" i="34"/>
  <c r="E88" i="34"/>
  <c r="D88" i="34"/>
  <c r="C88" i="34"/>
  <c r="D87" i="34"/>
  <c r="C87" i="34"/>
  <c r="H86" i="34"/>
  <c r="G86" i="34"/>
  <c r="F86" i="34"/>
  <c r="E86" i="34"/>
  <c r="D86" i="34"/>
  <c r="C86" i="34"/>
  <c r="J85" i="34"/>
  <c r="I85" i="34"/>
  <c r="H85" i="34"/>
  <c r="G85" i="34"/>
  <c r="F85" i="34"/>
  <c r="E85" i="34"/>
  <c r="D85" i="34"/>
  <c r="C85" i="34"/>
  <c r="C30" i="34"/>
  <c r="E41" i="27"/>
  <c r="E36" i="27"/>
  <c r="E34" i="27"/>
  <c r="F41" i="27" l="1"/>
  <c r="F38" i="27"/>
  <c r="F37" i="27"/>
  <c r="F36" i="27"/>
  <c r="F35" i="27"/>
  <c r="E35" i="27"/>
  <c r="F34" i="27"/>
  <c r="F33" i="27"/>
  <c r="E33" i="27"/>
  <c r="F32" i="27"/>
  <c r="E32" i="27"/>
  <c r="D32" i="27"/>
  <c r="D38" i="27"/>
  <c r="D37" i="27"/>
  <c r="D36" i="27"/>
  <c r="D35" i="27"/>
  <c r="D34" i="27"/>
  <c r="D33" i="27"/>
  <c r="C25" i="23"/>
  <c r="D41" i="27" l="1"/>
  <c r="AD23" i="32"/>
  <c r="AC23" i="32"/>
  <c r="Y34" i="32"/>
  <c r="X34" i="32"/>
  <c r="C54" i="34"/>
  <c r="C96" i="34" s="1"/>
  <c r="D54" i="34"/>
  <c r="C31" i="34"/>
  <c r="E42" i="27"/>
  <c r="D42" i="27"/>
  <c r="E29" i="22"/>
  <c r="C29" i="22"/>
  <c r="D29" i="22"/>
  <c r="J28" i="22"/>
  <c r="C30" i="22"/>
  <c r="E21" i="26"/>
  <c r="C21" i="25"/>
  <c r="D21" i="25"/>
  <c r="E21" i="25"/>
  <c r="F21" i="25"/>
  <c r="G21" i="25"/>
  <c r="H21" i="25"/>
  <c r="I21" i="25"/>
  <c r="D22" i="25"/>
  <c r="E22" i="25"/>
  <c r="F22" i="25"/>
  <c r="G22" i="25"/>
  <c r="H22" i="25"/>
  <c r="I22" i="25"/>
  <c r="D23" i="25"/>
  <c r="E23" i="25"/>
  <c r="F23" i="25"/>
  <c r="G23" i="25"/>
  <c r="H23" i="25"/>
  <c r="I23" i="25"/>
  <c r="D24" i="25"/>
  <c r="E24" i="25"/>
  <c r="F24" i="25"/>
  <c r="G24" i="25"/>
  <c r="H24" i="25"/>
  <c r="I24" i="25"/>
  <c r="C22" i="25"/>
  <c r="C23" i="25"/>
  <c r="C24" i="25"/>
  <c r="B22" i="25"/>
  <c r="B23" i="25"/>
  <c r="B24" i="25"/>
  <c r="B21" i="25"/>
  <c r="E23" i="20"/>
  <c r="J90" i="34"/>
  <c r="I90" i="34"/>
  <c r="H90" i="34"/>
  <c r="G90" i="34"/>
  <c r="F90" i="34"/>
  <c r="E90" i="34"/>
  <c r="D90" i="34"/>
  <c r="J71" i="34"/>
  <c r="I71" i="34"/>
  <c r="J70" i="34"/>
  <c r="I70" i="34"/>
  <c r="J54" i="34"/>
  <c r="J98" i="34" s="1"/>
  <c r="I54" i="34"/>
  <c r="I98" i="34" s="1"/>
  <c r="H54" i="34"/>
  <c r="H98" i="34" s="1"/>
  <c r="G54" i="34"/>
  <c r="G98" i="34" s="1"/>
  <c r="F54" i="34"/>
  <c r="F98" i="34" s="1"/>
  <c r="E54" i="34"/>
  <c r="E96" i="34" s="1"/>
  <c r="G105" i="34" s="1"/>
  <c r="AG30" i="34"/>
  <c r="K62" i="34" s="1"/>
  <c r="AE30" i="34"/>
  <c r="AC30" i="34"/>
  <c r="J62" i="34" s="1"/>
  <c r="AA30" i="34"/>
  <c r="Z30" i="34"/>
  <c r="Y30" i="34"/>
  <c r="Y31" i="34" s="1"/>
  <c r="X30" i="34"/>
  <c r="W30" i="34"/>
  <c r="V30" i="34"/>
  <c r="U30" i="34"/>
  <c r="T30" i="34"/>
  <c r="S30" i="34"/>
  <c r="R30" i="34"/>
  <c r="Q30" i="34"/>
  <c r="P30" i="34"/>
  <c r="O30" i="34"/>
  <c r="N30" i="34"/>
  <c r="M30" i="34"/>
  <c r="F62" i="34" s="1"/>
  <c r="L30" i="34"/>
  <c r="F61" i="34" s="1"/>
  <c r="K30" i="34"/>
  <c r="J30" i="34"/>
  <c r="I30" i="34"/>
  <c r="H30" i="34"/>
  <c r="E61" i="34" s="1"/>
  <c r="G30" i="34"/>
  <c r="F30" i="34"/>
  <c r="E30" i="34"/>
  <c r="D30" i="34"/>
  <c r="D61" i="34" s="1"/>
  <c r="K31" i="34" l="1"/>
  <c r="E87" i="34"/>
  <c r="E97" i="34" s="1"/>
  <c r="G106" i="34" s="1"/>
  <c r="S31" i="34"/>
  <c r="G87" i="34"/>
  <c r="G97" i="34" s="1"/>
  <c r="K106" i="34" s="1"/>
  <c r="AA31" i="34"/>
  <c r="I87" i="34"/>
  <c r="G62" i="34"/>
  <c r="T31" i="34"/>
  <c r="G70" i="34" s="1"/>
  <c r="C95" i="34"/>
  <c r="U31" i="34"/>
  <c r="K61" i="34"/>
  <c r="J87" i="34"/>
  <c r="J97" i="34" s="1"/>
  <c r="Q106" i="34" s="1"/>
  <c r="V31" i="34"/>
  <c r="G71" i="34" s="1"/>
  <c r="I62" i="34"/>
  <c r="O31" i="34"/>
  <c r="F87" i="34"/>
  <c r="F97" i="34" s="1"/>
  <c r="I106" i="34" s="1"/>
  <c r="W31" i="34"/>
  <c r="H87" i="34"/>
  <c r="H97" i="34" s="1"/>
  <c r="M106" i="34" s="1"/>
  <c r="E62" i="34"/>
  <c r="I31" i="34"/>
  <c r="G31" i="34"/>
  <c r="H31" i="34"/>
  <c r="D70" i="34" s="1"/>
  <c r="C98" i="34"/>
  <c r="C100" i="34"/>
  <c r="D108" i="34" s="1"/>
  <c r="D31" i="34"/>
  <c r="C70" i="34" s="1"/>
  <c r="L31" i="34"/>
  <c r="E70" i="34" s="1"/>
  <c r="AC31" i="34"/>
  <c r="G100" i="34"/>
  <c r="G99" i="34"/>
  <c r="L107" i="34" s="1"/>
  <c r="M31" i="34"/>
  <c r="AE31" i="34"/>
  <c r="H100" i="34"/>
  <c r="N108" i="34" s="1"/>
  <c r="H95" i="34"/>
  <c r="H99" i="34"/>
  <c r="N107" i="34" s="1"/>
  <c r="F31" i="34"/>
  <c r="C71" i="34" s="1"/>
  <c r="AG31" i="34"/>
  <c r="I97" i="34"/>
  <c r="O106" i="34" s="1"/>
  <c r="I100" i="34"/>
  <c r="P108" i="34" s="1"/>
  <c r="I95" i="34"/>
  <c r="I99" i="34"/>
  <c r="P107" i="34" s="1"/>
  <c r="J100" i="34"/>
  <c r="R108" i="34" s="1"/>
  <c r="J99" i="34"/>
  <c r="R107" i="34" s="1"/>
  <c r="E31" i="34"/>
  <c r="P31" i="34"/>
  <c r="F70" i="34" s="1"/>
  <c r="C97" i="34"/>
  <c r="C106" i="34" s="1"/>
  <c r="C99" i="34"/>
  <c r="D107" i="34" s="1"/>
  <c r="Q31" i="34"/>
  <c r="I61" i="34"/>
  <c r="X31" i="34"/>
  <c r="H70" i="34" s="1"/>
  <c r="G61" i="34"/>
  <c r="D97" i="34"/>
  <c r="E106" i="34" s="1"/>
  <c r="F108" i="34"/>
  <c r="D95" i="34"/>
  <c r="D99" i="34"/>
  <c r="F107" i="34" s="1"/>
  <c r="J61" i="34"/>
  <c r="E100" i="34"/>
  <c r="H108" i="34" s="1"/>
  <c r="E95" i="34"/>
  <c r="H107" i="34"/>
  <c r="J31" i="34"/>
  <c r="D71" i="34" s="1"/>
  <c r="Z31" i="34"/>
  <c r="H71" i="34" s="1"/>
  <c r="F100" i="34"/>
  <c r="F99" i="34"/>
  <c r="J107" i="34" s="1"/>
  <c r="N31" i="34"/>
  <c r="E71" i="34" s="1"/>
  <c r="H61" i="34"/>
  <c r="D96" i="34"/>
  <c r="E98" i="34"/>
  <c r="R31" i="34"/>
  <c r="F71" i="34" s="1"/>
  <c r="F96" i="34"/>
  <c r="I105" i="34" s="1"/>
  <c r="H62" i="34"/>
  <c r="G96" i="34"/>
  <c r="K105" i="34" s="1"/>
  <c r="H96" i="34"/>
  <c r="M105" i="34" s="1"/>
  <c r="I96" i="34"/>
  <c r="O105" i="34" s="1"/>
  <c r="D62" i="34"/>
  <c r="J96" i="34"/>
  <c r="Q105" i="34" s="1"/>
  <c r="J95" i="34" l="1"/>
  <c r="G95" i="34"/>
  <c r="F95" i="34"/>
  <c r="J108" i="34"/>
  <c r="L108" i="34"/>
  <c r="AD12" i="32"/>
  <c r="AC22" i="32"/>
  <c r="AD22" i="32"/>
  <c r="AD24" i="32"/>
  <c r="AC25" i="32"/>
  <c r="AD25" i="32"/>
  <c r="E71" i="32"/>
  <c r="Y12" i="32" s="1"/>
  <c r="G71" i="32"/>
  <c r="Z12" i="32" s="1"/>
  <c r="I71" i="32"/>
  <c r="AA12" i="32" s="1"/>
  <c r="K71" i="32"/>
  <c r="AB12" i="32" s="1"/>
  <c r="M71" i="32"/>
  <c r="AC12" i="32" s="1"/>
  <c r="O71" i="32"/>
  <c r="Q71" i="32"/>
  <c r="AE12" i="32" s="1"/>
  <c r="E72" i="32"/>
  <c r="Y13" i="32" s="1"/>
  <c r="G72" i="32"/>
  <c r="Z13" i="32" s="1"/>
  <c r="I72" i="32"/>
  <c r="AA13" i="32" s="1"/>
  <c r="K72" i="32"/>
  <c r="AB13" i="32" s="1"/>
  <c r="M72" i="32"/>
  <c r="AC13" i="32" s="1"/>
  <c r="O72" i="32"/>
  <c r="AD13" i="32" s="1"/>
  <c r="Q72" i="32"/>
  <c r="AE13" i="32" s="1"/>
  <c r="E73" i="32"/>
  <c r="Y14" i="32" s="1"/>
  <c r="G73" i="32"/>
  <c r="Z14" i="32" s="1"/>
  <c r="I73" i="32"/>
  <c r="AA14" i="32" s="1"/>
  <c r="K73" i="32"/>
  <c r="AB14" i="32" s="1"/>
  <c r="M73" i="32"/>
  <c r="AC14" i="32" s="1"/>
  <c r="O73" i="32"/>
  <c r="AD14" i="32" s="1"/>
  <c r="Q73" i="32"/>
  <c r="AE14" i="32" s="1"/>
  <c r="E74" i="32"/>
  <c r="Y15" i="32" s="1"/>
  <c r="G74" i="32"/>
  <c r="Z15" i="32" s="1"/>
  <c r="I74" i="32"/>
  <c r="AA15" i="32" s="1"/>
  <c r="K74" i="32"/>
  <c r="AB15" i="32" s="1"/>
  <c r="M74" i="32"/>
  <c r="AC15" i="32" s="1"/>
  <c r="O74" i="32"/>
  <c r="AD15" i="32" s="1"/>
  <c r="Q74" i="32"/>
  <c r="AE15" i="32" s="1"/>
  <c r="C100" i="32"/>
  <c r="D100" i="32"/>
  <c r="E100" i="32"/>
  <c r="F100" i="32"/>
  <c r="G100" i="32"/>
  <c r="Y22" i="32" s="1"/>
  <c r="H100" i="32"/>
  <c r="Y23" i="32" s="1"/>
  <c r="X23" i="32" s="1"/>
  <c r="I100" i="32"/>
  <c r="Y24" i="32" s="1"/>
  <c r="J100" i="32"/>
  <c r="Y25" i="32" s="1"/>
  <c r="K100" i="32"/>
  <c r="Z22" i="32" s="1"/>
  <c r="L100" i="32"/>
  <c r="Z23" i="32" s="1"/>
  <c r="M100" i="32"/>
  <c r="Z24" i="32" s="1"/>
  <c r="N100" i="32"/>
  <c r="Z25" i="32" s="1"/>
  <c r="O100" i="32"/>
  <c r="AA22" i="32" s="1"/>
  <c r="P100" i="32"/>
  <c r="AA23" i="32" s="1"/>
  <c r="Q100" i="32"/>
  <c r="AA24" i="32" s="1"/>
  <c r="R100" i="32"/>
  <c r="AA25" i="32" s="1"/>
  <c r="S100" i="32"/>
  <c r="AB22" i="32" s="1"/>
  <c r="T100" i="32"/>
  <c r="AB23" i="32" s="1"/>
  <c r="U100" i="32"/>
  <c r="AB24" i="32" s="1"/>
  <c r="V100" i="32"/>
  <c r="AB25" i="32" s="1"/>
  <c r="W100" i="32"/>
  <c r="Y100" i="32"/>
  <c r="AC24" i="32" s="1"/>
  <c r="Z100" i="32"/>
  <c r="AA100" i="32"/>
  <c r="AB100" i="32"/>
  <c r="AC100" i="32"/>
  <c r="AD100" i="32"/>
  <c r="AE100" i="32"/>
  <c r="AE22" i="32" s="1"/>
  <c r="AF100" i="32"/>
  <c r="AE23" i="32" s="1"/>
  <c r="AG100" i="32"/>
  <c r="AE24" i="32" s="1"/>
  <c r="AH100" i="32"/>
  <c r="AE25" i="32" s="1"/>
  <c r="AA35" i="32" l="1"/>
  <c r="X22" i="32"/>
  <c r="AA36" i="32"/>
  <c r="Y36" i="32"/>
  <c r="X25" i="32"/>
  <c r="X24" i="32"/>
  <c r="AB35" i="32"/>
  <c r="R74" i="32"/>
  <c r="X15" i="32" s="1"/>
  <c r="X37" i="32" s="1"/>
  <c r="R73" i="32"/>
  <c r="X14" i="32" s="1"/>
  <c r="X36" i="32" s="1"/>
  <c r="Z36" i="32" s="1"/>
  <c r="R72" i="32"/>
  <c r="X13" i="32" s="1"/>
  <c r="X35" i="32" s="1"/>
  <c r="AC35" i="32" s="1"/>
  <c r="R71" i="32"/>
  <c r="X12" i="32" s="1"/>
  <c r="AE36" i="32" l="1"/>
  <c r="AB36" i="32"/>
  <c r="Y35" i="32"/>
  <c r="AA34" i="32"/>
  <c r="AE34" i="32"/>
  <c r="Z35" i="32"/>
  <c r="AD34" i="32"/>
  <c r="AC34" i="32"/>
  <c r="Z34" i="32"/>
  <c r="AD37" i="32"/>
  <c r="AC37" i="32"/>
  <c r="Y37" i="32"/>
  <c r="AA37" i="32"/>
  <c r="Z37" i="32"/>
  <c r="AB34" i="32"/>
  <c r="AD35" i="32"/>
  <c r="AB37" i="32"/>
  <c r="AC36" i="32"/>
  <c r="AD36" i="32"/>
  <c r="AE37" i="32"/>
  <c r="AE35" i="32"/>
  <c r="E38" i="31"/>
  <c r="P21" i="31" s="1"/>
  <c r="F38" i="31"/>
  <c r="Q21" i="31" s="1"/>
  <c r="G38" i="31"/>
  <c r="R21" i="31" s="1"/>
  <c r="H38" i="31"/>
  <c r="S21" i="31" s="1"/>
  <c r="I38" i="31"/>
  <c r="T21" i="31" s="1"/>
  <c r="J38" i="31"/>
  <c r="U21" i="31" s="1"/>
  <c r="K38" i="31"/>
  <c r="V21" i="31" s="1"/>
  <c r="L38" i="31"/>
  <c r="W21" i="31" s="1"/>
  <c r="E63" i="31"/>
  <c r="P47" i="31" s="1"/>
  <c r="F63" i="31"/>
  <c r="Q47" i="31" s="1"/>
  <c r="G63" i="31"/>
  <c r="R47" i="31" s="1"/>
  <c r="H63" i="31"/>
  <c r="S47" i="31" s="1"/>
  <c r="I63" i="31"/>
  <c r="T47" i="31" s="1"/>
  <c r="J63" i="31"/>
  <c r="U47" i="31" s="1"/>
  <c r="K63" i="31"/>
  <c r="V47" i="31" s="1"/>
  <c r="L63" i="31"/>
  <c r="W47" i="31" s="1"/>
  <c r="E88" i="31"/>
  <c r="P22" i="31" s="1"/>
  <c r="F88" i="31"/>
  <c r="Q22" i="31" s="1"/>
  <c r="G88" i="31"/>
  <c r="R22" i="31" s="1"/>
  <c r="H88" i="31"/>
  <c r="I88" i="31"/>
  <c r="T22" i="31" s="1"/>
  <c r="J88" i="31"/>
  <c r="U22" i="31" s="1"/>
  <c r="K88" i="31"/>
  <c r="V22" i="31" s="1"/>
  <c r="L88" i="31"/>
  <c r="W48" i="31" s="1"/>
  <c r="S22" i="31" l="1"/>
  <c r="S48" i="31"/>
  <c r="V23" i="31"/>
  <c r="V60" i="31"/>
  <c r="U23" i="31"/>
  <c r="U60" i="31"/>
  <c r="T23" i="31"/>
  <c r="T60" i="31"/>
  <c r="S23" i="31"/>
  <c r="S60" i="31"/>
  <c r="W49" i="31"/>
  <c r="R23" i="31"/>
  <c r="R60" i="31"/>
  <c r="W60" i="31"/>
  <c r="Q23" i="31"/>
  <c r="Q60" i="31"/>
  <c r="P60" i="31"/>
  <c r="V61" i="31"/>
  <c r="V48" i="31"/>
  <c r="V49" i="31" s="1"/>
  <c r="W22" i="31"/>
  <c r="W23" i="31" s="1"/>
  <c r="U61" i="31"/>
  <c r="U48" i="31"/>
  <c r="W61" i="31"/>
  <c r="T61" i="31"/>
  <c r="T48" i="31"/>
  <c r="T49" i="31" s="1"/>
  <c r="S61" i="31"/>
  <c r="S49" i="31"/>
  <c r="R61" i="31"/>
  <c r="R48" i="31"/>
  <c r="R49" i="31" s="1"/>
  <c r="Q61" i="31"/>
  <c r="Q48" i="31"/>
  <c r="Q49" i="31" s="1"/>
  <c r="P61" i="31"/>
  <c r="P48" i="31"/>
  <c r="P49" i="31" s="1"/>
  <c r="S62" i="31" l="1"/>
  <c r="Q62" i="31"/>
  <c r="R62" i="31"/>
  <c r="P62" i="31"/>
  <c r="W62" i="31"/>
  <c r="T62" i="31"/>
  <c r="V62" i="31"/>
  <c r="F42" i="27" l="1"/>
  <c r="D43" i="27"/>
  <c r="E43" i="27"/>
  <c r="F43" i="27"/>
  <c r="D44" i="27"/>
  <c r="E44" i="27"/>
  <c r="F44" i="27"/>
  <c r="D45" i="27"/>
  <c r="E45" i="27"/>
  <c r="F45" i="27"/>
  <c r="D46" i="27"/>
  <c r="E46" i="27"/>
  <c r="F46" i="27"/>
  <c r="D47" i="27"/>
  <c r="E47" i="27"/>
  <c r="F47" i="27"/>
  <c r="D20" i="26"/>
  <c r="E20" i="26"/>
  <c r="F20" i="26"/>
  <c r="G20" i="26"/>
  <c r="H20" i="26"/>
  <c r="I20" i="26"/>
  <c r="J20" i="26"/>
  <c r="D21" i="26"/>
  <c r="F21" i="26"/>
  <c r="G21" i="26"/>
  <c r="H21" i="26"/>
  <c r="I21" i="26"/>
  <c r="J21" i="26"/>
  <c r="B23" i="23"/>
  <c r="C23" i="23"/>
  <c r="D23" i="23"/>
  <c r="B24" i="23"/>
  <c r="C24" i="23"/>
  <c r="D24" i="23"/>
  <c r="B25" i="23"/>
  <c r="D25" i="23"/>
  <c r="B26" i="23"/>
  <c r="C26" i="23"/>
  <c r="D26" i="23"/>
  <c r="C28" i="22"/>
  <c r="D28" i="22"/>
  <c r="E28" i="22"/>
  <c r="F28" i="22"/>
  <c r="G28" i="22"/>
  <c r="H28" i="22"/>
  <c r="I28" i="22"/>
  <c r="F29" i="22"/>
  <c r="G29" i="22"/>
  <c r="H29" i="22"/>
  <c r="I29" i="22"/>
  <c r="J29" i="22"/>
  <c r="D30" i="22"/>
  <c r="E30" i="22"/>
  <c r="F30" i="22"/>
  <c r="G30" i="22"/>
  <c r="H30" i="22"/>
  <c r="I30" i="22"/>
  <c r="J30" i="22"/>
  <c r="C31" i="22"/>
  <c r="D31" i="22"/>
  <c r="E31" i="22"/>
  <c r="F31" i="22"/>
  <c r="G31" i="22"/>
  <c r="H31" i="22"/>
  <c r="I31" i="22"/>
  <c r="J31" i="22"/>
  <c r="F23" i="20"/>
  <c r="G23" i="20"/>
  <c r="H23" i="20"/>
  <c r="I23" i="20"/>
  <c r="J23" i="20"/>
  <c r="K23" i="20"/>
  <c r="E24" i="20"/>
  <c r="F24" i="20"/>
  <c r="G24" i="20"/>
  <c r="H24" i="20"/>
  <c r="I24" i="20"/>
  <c r="J24" i="20"/>
  <c r="K24" i="20"/>
  <c r="E25" i="20"/>
  <c r="F25" i="20"/>
  <c r="G25" i="20"/>
  <c r="H25" i="20"/>
  <c r="I25" i="20"/>
  <c r="J25" i="20"/>
  <c r="K25" i="20"/>
  <c r="E26" i="20"/>
  <c r="F26" i="20"/>
  <c r="G26" i="20"/>
  <c r="H26" i="20"/>
  <c r="I26" i="20"/>
  <c r="J26" i="20"/>
  <c r="K26" i="20"/>
</calcChain>
</file>

<file path=xl/sharedStrings.xml><?xml version="1.0" encoding="utf-8"?>
<sst xmlns="http://schemas.openxmlformats.org/spreadsheetml/2006/main" count="2522" uniqueCount="271">
  <si>
    <t>250 employees or more</t>
  </si>
  <si>
    <t>GE250</t>
  </si>
  <si>
    <t>European Union - 27 countries (from 2020)</t>
  </si>
  <si>
    <t>EU27_2020</t>
  </si>
  <si>
    <t>From 50 to 249 employees</t>
  </si>
  <si>
    <t>50-249</t>
  </si>
  <si>
    <t>From 10 to 49 employees</t>
  </si>
  <si>
    <t>10-49</t>
  </si>
  <si>
    <t>Total</t>
  </si>
  <si>
    <t>TOTAL</t>
  </si>
  <si>
    <t/>
  </si>
  <si>
    <t>SIZECLAS (Labels)</t>
  </si>
  <si>
    <t>SIZECLAS (Codes)</t>
  </si>
  <si>
    <t>GEO (Labels)</t>
  </si>
  <si>
    <t>GEO (Codes)</t>
  </si>
  <si>
    <t>Enterprises without R &amp; D activities (profiles I.B, II.B, III.B, IV.B, V.B, VI and VII)</t>
  </si>
  <si>
    <t>Enterprises with R &amp; D activities (profiles I.A, II.A, III.A, IV.A and V.A)</t>
  </si>
  <si>
    <t>Enterprises without innovation capabilities (profiles IV, VI and VII)</t>
  </si>
  <si>
    <t>Enterprises with innovation capabilities (profiles I, II, III and V)</t>
  </si>
  <si>
    <t>Entreprises that have not introduced any innovation (regardless of whether they had any innovation activity) (profiles V, VI and VII)</t>
  </si>
  <si>
    <t>Entreprises that have introduced an innovation (all types) (profiles I, II, III and IV)</t>
  </si>
  <si>
    <t>Innovation active enterprises</t>
  </si>
  <si>
    <t>INN_PF (Labels)</t>
  </si>
  <si>
    <t>INN_NRND</t>
  </si>
  <si>
    <t>INN_RND</t>
  </si>
  <si>
    <t>INN_NCAP</t>
  </si>
  <si>
    <t>INN_CAP</t>
  </si>
  <si>
    <t>NINN_ITR</t>
  </si>
  <si>
    <t>INN_ITR</t>
  </si>
  <si>
    <t>NINN</t>
  </si>
  <si>
    <t>INN</t>
  </si>
  <si>
    <t>INN_PF (Codes)</t>
  </si>
  <si>
    <t>:</t>
  </si>
  <si>
    <t>2022</t>
  </si>
  <si>
    <t>Time [TIME]</t>
  </si>
  <si>
    <t>Economic activities covered by CIS regulation [B-M73_INN]</t>
  </si>
  <si>
    <t>Statistical classification of economic activities in the European Community (NACE Rev. 2) [NACE_R2]</t>
  </si>
  <si>
    <t>Enterprises [ENT]</t>
  </si>
  <si>
    <t>Innovation indicator [INDIC_INN]</t>
  </si>
  <si>
    <t>Number [NR]</t>
  </si>
  <si>
    <t>Unit of measure [UNIT]</t>
  </si>
  <si>
    <t>Annual [A]</t>
  </si>
  <si>
    <t>Time frequency [FREQ]</t>
  </si>
  <si>
    <t>09/04/2025 23:00</t>
  </si>
  <si>
    <t xml:space="preserve">Last updated: </t>
  </si>
  <si>
    <t>Enterprises, employed persons and turnover by innovation profile, NACE Rev. 2 activity and size class (CIS2022) [inn_cis13_bas_ip__custom_16189606]</t>
  </si>
  <si>
    <t xml:space="preserve">Dataset: </t>
  </si>
  <si>
    <t>Data extracted on 10/04/2025 14:20:51 from [ESTAT]</t>
  </si>
  <si>
    <t>Enterprises that have no innovation activities and no potential to innovate (profile VII)</t>
  </si>
  <si>
    <t>Enterprises that have no innovation activities but potential to innovate (profile VI)</t>
  </si>
  <si>
    <t>Enterprises that have (ongoing or abandoned) innovation activities but not introduced any innovation (profile V)</t>
  </si>
  <si>
    <t>Enterprises that have introduced but not themselves developed innovations (profile IV)</t>
  </si>
  <si>
    <t>Enterprises that have developed business process innovations themselves, without product innovation (profile III)</t>
  </si>
  <si>
    <t>Enterprises that have developed product innovations themselves, without market novelties (profile II)</t>
  </si>
  <si>
    <t>Enterprises that have developed product innovations themselves, with market novelties (profile I)</t>
  </si>
  <si>
    <t>NINN_PF7</t>
  </si>
  <si>
    <t>NINN_PF6</t>
  </si>
  <si>
    <t>INN_PF5</t>
  </si>
  <si>
    <t>INN_PF4</t>
  </si>
  <si>
    <t>INN_PF3</t>
  </si>
  <si>
    <t>INN_PF2</t>
  </si>
  <si>
    <t>INN_PF1</t>
  </si>
  <si>
    <t>2020 and after</t>
  </si>
  <si>
    <t>From 2018 to 2019</t>
  </si>
  <si>
    <t>From 2014 to 2017</t>
  </si>
  <si>
    <t>2013 and before</t>
  </si>
  <si>
    <t>Y_GE2020</t>
  </si>
  <si>
    <t>Y2018-2019</t>
  </si>
  <si>
    <t>Y2014-2017</t>
  </si>
  <si>
    <t>Y_LE2013</t>
  </si>
  <si>
    <t>BE</t>
  </si>
  <si>
    <t>Y_REGIS (Labels)</t>
  </si>
  <si>
    <t>Y_REGIS (Codes)</t>
  </si>
  <si>
    <t>Total [TOTAL]</t>
  </si>
  <si>
    <t>Size classes in number of employees [SIZECLAS]</t>
  </si>
  <si>
    <t>14/04/2025 23:00</t>
  </si>
  <si>
    <t>SpecialAggr_16</t>
  </si>
  <si>
    <t>Enterprises by age and innovation profile, NACE Rev. 2 activity and size class (CIS2022) [inn_cis13_yreg_ip__custom_16290405]</t>
  </si>
  <si>
    <t>Data extracted on 16/04/2025 14:34:46 from [ESTAT]</t>
  </si>
  <si>
    <t>Enterprises that have no innovation 
activities and no potential to innovate 
(profile VII)</t>
  </si>
  <si>
    <t>Enterprises that have no innovation 
activities but potential to innovate 
(profile VI)</t>
  </si>
  <si>
    <t>Enterprises that have (ongoing or abandoned) 
innovation activities but not introduced any innovation 
(profile V)</t>
  </si>
  <si>
    <t>Enterprises that have introduced 
but not themselves developed innovations 
(profile IV)</t>
  </si>
  <si>
    <t>Enterprises that have developed business process 
innovations themselves, without product innovation 
(profile III)</t>
  </si>
  <si>
    <t>Enterprises that have developed product 
innovations themselves, without market novelties 
(profile II)</t>
  </si>
  <si>
    <t>Enterprises that have developed product 
innovations themselves, with market novelties 
(profile I)</t>
  </si>
  <si>
    <t>no R&amp;D</t>
  </si>
  <si>
    <t>R&amp;D</t>
  </si>
  <si>
    <t>SpecialAggr_12</t>
  </si>
  <si>
    <t>Sweden</t>
  </si>
  <si>
    <t>SE</t>
  </si>
  <si>
    <t>Slovenia</t>
  </si>
  <si>
    <t>SI</t>
  </si>
  <si>
    <t>Portugal</t>
  </si>
  <si>
    <t>PT</t>
  </si>
  <si>
    <t>Poland</t>
  </si>
  <si>
    <t>PL</t>
  </si>
  <si>
    <t>Austria</t>
  </si>
  <si>
    <t>AT</t>
  </si>
  <si>
    <t>Malta</t>
  </si>
  <si>
    <t>MT</t>
  </si>
  <si>
    <t>Italy</t>
  </si>
  <si>
    <t>IT</t>
  </si>
  <si>
    <t>Spain</t>
  </si>
  <si>
    <t>ES</t>
  </si>
  <si>
    <t>Greece</t>
  </si>
  <si>
    <t>EL</t>
  </si>
  <si>
    <t>Estonia</t>
  </si>
  <si>
    <t>EE</t>
  </si>
  <si>
    <t>Germany</t>
  </si>
  <si>
    <t>DE</t>
  </si>
  <si>
    <t>Czechia</t>
  </si>
  <si>
    <t>CZ</t>
  </si>
  <si>
    <t>INN_PF5_NRND</t>
  </si>
  <si>
    <t>INN_PF5_RND</t>
  </si>
  <si>
    <t>INN_PF4_NRND</t>
  </si>
  <si>
    <t>INN_PF4_RND</t>
  </si>
  <si>
    <t>INN_PF3_NRND</t>
  </si>
  <si>
    <t>INN_PF3_RND</t>
  </si>
  <si>
    <t>INN_PF2_NRND</t>
  </si>
  <si>
    <t>INN_PF2_RND</t>
  </si>
  <si>
    <t>INN_PF1_NRND</t>
  </si>
  <si>
    <t>INN_PF1_RND</t>
  </si>
  <si>
    <t>Enterprises, employed persons and turnover by innovation profile, NACE Rev. 2 activity and size class (CIS2022) [inn_cis13_bas_ip__custom_16229570]</t>
  </si>
  <si>
    <t>Data extracted on 11/04/2025 15:46:23 from [ESTAT]</t>
  </si>
  <si>
    <t>Services covered by CIS regulation</t>
  </si>
  <si>
    <t>Industry (except construction)</t>
  </si>
  <si>
    <t>G46-M73_INN</t>
  </si>
  <si>
    <t>B-E</t>
  </si>
  <si>
    <t>Economic activities covered by CIS regulation</t>
  </si>
  <si>
    <t>B-M73_INN</t>
  </si>
  <si>
    <t>NACE_R2 (Labels)</t>
  </si>
  <si>
    <t>Data extracted on 10/04/2025 16:56:57 from [ESTAT]</t>
  </si>
  <si>
    <t>Debt finance</t>
  </si>
  <si>
    <t>Equity finance</t>
  </si>
  <si>
    <t>FIN_TYP (Labels)</t>
  </si>
  <si>
    <t>DEBT</t>
  </si>
  <si>
    <t>EQUIT</t>
  </si>
  <si>
    <t>FIN_TYP (Codes)</t>
  </si>
  <si>
    <t>Slovakia</t>
  </si>
  <si>
    <t>SK</t>
  </si>
  <si>
    <t>Lithuania</t>
  </si>
  <si>
    <t>LT</t>
  </si>
  <si>
    <t>Bulgaria</t>
  </si>
  <si>
    <t>BG</t>
  </si>
  <si>
    <t>size class by innovation profile</t>
  </si>
  <si>
    <t>Public funding</t>
  </si>
  <si>
    <t>SRC_FUND (Labels)</t>
  </si>
  <si>
    <t>Special_aggregate_12</t>
  </si>
  <si>
    <t>Public funding (used for R&amp;D or other innovation activities)</t>
  </si>
  <si>
    <t>PUB_FUND_RNDINN</t>
  </si>
  <si>
    <t>SRC_FUND (Codes)</t>
  </si>
  <si>
    <t>Romania</t>
  </si>
  <si>
    <t>RO</t>
  </si>
  <si>
    <t>Belgium</t>
  </si>
  <si>
    <t>b</t>
  </si>
  <si>
    <t>bu</t>
  </si>
  <si>
    <t>Thousand euro</t>
  </si>
  <si>
    <t>UNIT (Labels)</t>
  </si>
  <si>
    <t>THS_EUR</t>
  </si>
  <si>
    <t>UNIT (Codes)</t>
  </si>
  <si>
    <t>Net turnover [NETTUR]</t>
  </si>
  <si>
    <t>Enterprises, employed persons and turnover by innovation profile, NACE Rev. 2 activity and size class (CIS2022) [inn_cis13_bas_ip__custom_16232282]</t>
  </si>
  <si>
    <t>SpecialAggr_14</t>
  </si>
  <si>
    <t>Size class breakdown of turnover by IP</t>
  </si>
  <si>
    <t>Size classes by IP</t>
  </si>
  <si>
    <t>Turnover by size class by innovation profile</t>
  </si>
  <si>
    <t>Turnover by size class and IP</t>
  </si>
  <si>
    <t>Data extracted on 18/04/2025 11:32:00 from [ESTAT]</t>
  </si>
  <si>
    <t>%</t>
  </si>
  <si>
    <t>Luxembourg</t>
  </si>
  <si>
    <t>LU</t>
  </si>
  <si>
    <t>Total enterprises</t>
  </si>
  <si>
    <t>enterprises receiving PF for Non-R&amp;D purposes</t>
  </si>
  <si>
    <t>number of enterprises receiving public funding for non-R&amp;D purposes</t>
  </si>
  <si>
    <t>Total PF_R&amp;D</t>
  </si>
  <si>
    <t>% enterprises receiving public funding</t>
  </si>
  <si>
    <t>% enterprises receiving public funding R&amp;D</t>
  </si>
  <si>
    <t>Total PF</t>
  </si>
  <si>
    <t>PUB_FUND</t>
  </si>
  <si>
    <t>Enterprises without innovation capabilities (Profiles IV, VI and VII)</t>
  </si>
  <si>
    <t>Enterprises with innovation capabilities (Profiles I, II, III and V)</t>
  </si>
  <si>
    <t>Entreprises that have not introduced any innovation (regardless of whether they had any innovation activity) (Profiles V, VI and VII)</t>
  </si>
  <si>
    <t>Entreprises that have introduced an innovation (all types) (Profiles I, II, III and IV)</t>
  </si>
  <si>
    <t>Not innovation-active enterprises (Profiles VI and VII)</t>
  </si>
  <si>
    <t>Innovation-active enterprises (Profiles I to V)</t>
  </si>
  <si>
    <t>Not innovation active enterprises ---</t>
  </si>
  <si>
    <t>Enterprises that have no innovation activities and no potential to innovate (Profile VII)</t>
  </si>
  <si>
    <t>Enterprises that have no innovation activities but potential to innovate (Profile VI)</t>
  </si>
  <si>
    <t>Enterprises that have (ongoing or abandoned) innovation activities but not introduced any innovation (Profile V)</t>
  </si>
  <si>
    <t>Enterprises that have introduced but not themselves developed innovations (Profile IV)</t>
  </si>
  <si>
    <t>Enterprises that have developed business process innovations themselves, without product innovation (Profile III)</t>
  </si>
  <si>
    <t>Enterprises that have developed product innovations themselves, without market novelties (Profile II)</t>
  </si>
  <si>
    <t>Enterprises that have developed product innovations themselves, with market novelties (Profile I)</t>
  </si>
  <si>
    <t>Enterprises that have no innovation 
activities and no potential to innovate 
(Profile VII)</t>
  </si>
  <si>
    <t>Enterprises that have no innovation 
activities but potential to innovate 
(Profile VI)</t>
  </si>
  <si>
    <t>Enterprises that have (ongoing or abandoned) 
innovation activities but not introduced any innovation 
(Profile V)</t>
  </si>
  <si>
    <t>Enterprises that have introduced 
but not themselves developed innovations 
(Profile IV)</t>
  </si>
  <si>
    <t>Enterprises that have developed product 
innovations themselves, without market novelties 
(Profile II)</t>
  </si>
  <si>
    <t>Enterprises that have developed product 
innovations themselves, with market novelties 
(Profile I)</t>
  </si>
  <si>
    <t>Enterprises that have (ongoing or abandoned) innovation activities but not introduced any innovation, without R&amp;D activities (Profile V.B)</t>
  </si>
  <si>
    <t>Enterprises that have (ongoing or abandoned) innovation activities but not introduced any innovation, with R&amp;D activities (Profile V.A)</t>
  </si>
  <si>
    <t>Enterprises that have introduced but not themselves developed innovations, without R&amp;D activities (Profile IV.B)</t>
  </si>
  <si>
    <t>Enterprises that have introduced but not themselves developed innovations, with R&amp;D activities (Profile IV.A)</t>
  </si>
  <si>
    <t>Enterprises that have developed business process innovations themselves, without product innovation, without R&amp;D activities (Profile III.B)</t>
  </si>
  <si>
    <t>Enterprises that have developed business process innovations themselves, without product innovation, with R&amp;D activities (Profile III.A)</t>
  </si>
  <si>
    <t>Enterprises that have developed product innovations themselves, without market novelties, without R&amp;D activities (Profile II.B)</t>
  </si>
  <si>
    <t>Enterprises that have developed product innovations themselves, without market novelties, with R&amp;D activities (Profile II.A)</t>
  </si>
  <si>
    <t>Enterprises that have developed product innovations themselves, with market novelties, without R&amp;D activities (Profile I.B)</t>
  </si>
  <si>
    <t>Enterprises that have developed product innovations themselves, with market novelties, with R&amp;D activities (Profile I.A)</t>
  </si>
  <si>
    <t>Enterprises that have developed business process 
innovations themselves, without product innovation 
(Profile III)</t>
  </si>
  <si>
    <t>Obtained private funding in the form of debt, for other purposes</t>
  </si>
  <si>
    <t>DEBT_XRNDINN</t>
  </si>
  <si>
    <t>Obtained private funding in the form of debt, for innovation (incl. R&amp;D)</t>
  </si>
  <si>
    <t>DEBT_RNDINN</t>
  </si>
  <si>
    <t>Obtained private funding in the form of equity, for other purposes</t>
  </si>
  <si>
    <t>EQUIT_XRNDINN</t>
  </si>
  <si>
    <t>Obtained private funding in the form of equity, for innovation (incl. R&amp;D)</t>
  </si>
  <si>
    <t>EQUIT_RNDINN</t>
  </si>
  <si>
    <t xml:space="preserve">
Enterprises that have no innovation 
activities and no potential to innovate 
(Profile VII)</t>
  </si>
  <si>
    <t xml:space="preserve">
Enterprises that have no innovation 
activities but potential to innovate 
(Profile VI)</t>
  </si>
  <si>
    <t xml:space="preserve">
Enterprises that have (ongoing or abandoned) 
innovation activities but not introduced any innovation 
(Profile V)</t>
  </si>
  <si>
    <t xml:space="preserve">
Enterprises that have developed business process 
innovations themselves, without product innovation 
(Profile III)</t>
  </si>
  <si>
    <t xml:space="preserve">
Enterprises that have developed product 
innovations themselves, without market novelties 
(Profile II)</t>
  </si>
  <si>
    <t xml:space="preserve">
Enterprises that have developed product 
innovations themselves, with market novelties 
(Profile I)</t>
  </si>
  <si>
    <t xml:space="preserve">
Total</t>
  </si>
  <si>
    <t>In % of the total enterprises:</t>
  </si>
  <si>
    <t>Transposed:</t>
  </si>
  <si>
    <t>% funding R&amp;D of D</t>
  </si>
  <si>
    <t>% funding R&amp;D of E</t>
  </si>
  <si>
    <t>https://ec.europa.eu/eurostat/databrowser/bookmark/36df1658-3586-4828-baf0-eb31f45a6ad0?lang=en&amp;page=time:2022</t>
  </si>
  <si>
    <t>enterprises number</t>
  </si>
  <si>
    <t>%for E&amp;D for R&amp;D</t>
  </si>
  <si>
    <t>% of total enterprises</t>
  </si>
  <si>
    <r>
      <t>Source:</t>
    </r>
    <r>
      <rPr>
        <sz val="10"/>
        <color indexed="8"/>
        <rFont val="Arial"/>
        <family val="2"/>
      </rPr>
      <t xml:space="preserve"> Eurostat (online data code: inn_cis13_bas_ip)</t>
    </r>
  </si>
  <si>
    <r>
      <t>Source:</t>
    </r>
    <r>
      <rPr>
        <sz val="10"/>
        <color indexed="8"/>
        <rFont val="Arial"/>
        <family val="2"/>
      </rPr>
      <t xml:space="preserve"> Eurostat (online data code: inn_cis13_yreg_ip)</t>
    </r>
  </si>
  <si>
    <t>Enterprises with R&amp;D activities (Profiles I.A, II.A, III.A, IV.A and V.A)</t>
  </si>
  <si>
    <t>Enterprises without R&amp;D activities (Profiles I.B, II.B, III.B, IV.B, V.B, VI and VII)</t>
  </si>
  <si>
    <t>Note: covers the following 18 EU countries for which data are available: Belgium, Bulgaria, Czechia, Germany, Estonia, Greece, Spain, Croatia, Italy, Lithuania, Malta, Austria, Poland, Portugal, Romania, Slovenia, Slovakia, and Sweden</t>
  </si>
  <si>
    <t>Note: covers the following 16 EU countries for which data are available: Bulgaria, Czechia, Estonia, Greece, Spain, Italy, Lithuania, Luxembourg, Malta, Austria, Poland, Portugal, Romania, Slovenia, Slovakia, and Sweden</t>
  </si>
  <si>
    <t>Note: covers the following 12 EU countries for which data are available: Czechia, Germany, Estonia, Greece, Spain, Italy, Malta, Austria, Poland, Portugal, Slovenia, and Sweden</t>
  </si>
  <si>
    <t>Note: covers the following 12 EU countries for which data are available: Estonia, Greece, Spain, Lithuania, Luxembourg, Malta, Austria, Poland, Portugal, Romania, Slovenia, and Slovakia</t>
  </si>
  <si>
    <r>
      <t>Source:</t>
    </r>
    <r>
      <rPr>
        <sz val="10"/>
        <color theme="1"/>
        <rFont val="Arial"/>
        <family val="2"/>
      </rPr>
      <t xml:space="preserve"> Eurostat (online data code: inn_cis13_fin_ip ; inn_cis13_finrd_ip ; inn_cis13_bas_ip)</t>
    </r>
  </si>
  <si>
    <t xml:space="preserve">
Enterprises that have introduced 
but not themselves developed innovations 
(Profile IV)</t>
  </si>
  <si>
    <r>
      <t>Source:</t>
    </r>
    <r>
      <rPr>
        <sz val="10"/>
        <color theme="1"/>
        <rFont val="Arial"/>
        <family val="2"/>
      </rPr>
      <t xml:space="preserve"> Eurostat  (online data code: inn_cis13_pub_ip ; inn_cis13_bas_ip)</t>
    </r>
  </si>
  <si>
    <t xml:space="preserve">Note: covers the following 14 EU countries for which data are available: Belgium, Bulgaria, Czechia, Germany, Greece, Spain, Lithuania, Malta, Austria, Poland, Portugal, Romania, Slovakia, and Sweden </t>
  </si>
  <si>
    <r>
      <t>Source:</t>
    </r>
    <r>
      <rPr>
        <sz val="11"/>
        <color theme="1"/>
        <rFont val="Aptos Narrow"/>
        <family val="2"/>
        <scheme val="minor"/>
      </rPr>
      <t xml:space="preserve"> Eurostat  (online data code: inn_cis13_bas_ip)</t>
    </r>
  </si>
  <si>
    <t>Note: covers the 27 EU countries</t>
  </si>
  <si>
    <t>Data extracted on 06/05/2025 13:56:11 from [ESTAT]</t>
  </si>
  <si>
    <t>Enterprises, employed persons and turnover by innovation profile, NACE Rev. 2 activity and size class (CIS2022) [inn_cis13_bas_ip__custom_16533080]</t>
  </si>
  <si>
    <t>Data extracted on 06/05/2025 14:07:25 from [ESTAT]</t>
  </si>
  <si>
    <t>Enterprises, employed persons and turnover by innovation profile, NACE Rev. 2 activity and size class (CIS2022) [inn_cis13_bas_ip__custom_16533658]</t>
  </si>
  <si>
    <t>Data extracted on 06/05/2025 14:20:54 from [ESTAT]</t>
  </si>
  <si>
    <t>Enterprises that obtained private funding by usage for R&amp;D or other innovation activities, by innovation profile, type of private funding, NACE Rev. 2 activity and size class (CIS2022) [inn_cis13_finrd_ip__custom_16533979]</t>
  </si>
  <si>
    <t>16/01/2025 23:00</t>
  </si>
  <si>
    <t>Data extracted on 06/05/2025 14:37:05 from [ESTAT]</t>
  </si>
  <si>
    <t>Enterprises by access to public funding, innovation profile, type of public funding and effect, NACE Rev. 2 activity and size class (CIS2022) [inn_cis13_pub_ip__custom_16534553]</t>
  </si>
  <si>
    <t>Special_Aggregate_16</t>
  </si>
  <si>
    <t>Special_aggregate_16</t>
  </si>
  <si>
    <t>Note: covers the following 16 EU countries for which data are available: Belgium, Bulgaria, Czechia, Estonia, Greece, Spain, Lithuania, Luxembourg, Malta, Austria, Poland, Portugal, Romania, Slovenia, Slovakia, and Sweden</t>
  </si>
  <si>
    <t>Figure 1: Enterprises by whether they are innovation-active, by size class, EU, 2020-2022</t>
  </si>
  <si>
    <t>Figure 2: Enterprises by whether they introduced an innovation, by size class, EU, 2020-2022</t>
  </si>
  <si>
    <t>Figure 3: Enterprises by whether they have innovation capabilities, by size class, EU, 2020-2022</t>
  </si>
  <si>
    <t>Figure 4: Breakdown of enterprises by innovation profiles, by size class, EU, 2020-2022</t>
  </si>
  <si>
    <t>Figure 5: Breakdown of enterprises by innovation profiles, by major economic sector, EU, 2020-2022</t>
  </si>
  <si>
    <t>Figure 6: Breakdown of enterprises by innovation profiles, by age class, EU, 2020-2022</t>
  </si>
  <si>
    <t>Figure 7: Enterprises by whether they engaged in R&amp;D, by size class, EU, 2020-2022</t>
  </si>
  <si>
    <t>Figure 8: Enterprises by whether they engaged in R&amp;D, by innovation profile, EU, 2020-2022</t>
  </si>
  <si>
    <t>Figure 9: Enterprise access to private funding by use for innovation or other purposes, by innovation profile, EU, 2020-2022</t>
  </si>
  <si>
    <t>Figure 10: Enterprises that received a public funding by use for innovation or other purposes, by innovation profile, EU, 2020-2022</t>
  </si>
  <si>
    <t>Figure 11: Breakdown of enterprise total turnover by innovation profile , EU,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</si>
</sst>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11"/>
      <color theme="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b/>
      <sz val="10"/>
      <color rgb="FF595959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sz val="9"/>
      <name val="Arial"/>
    </font>
    <font>
      <b/>
      <sz val="9"/>
      <name val="Arial"/>
    </font>
  </fonts>
  <fills count="9">
    <fill>
      <patternFill patternType="none"/>
    </fill>
    <fill>
      <patternFill patternType="gray125"/>
    </fill>
    <fill>
      <patternFill patternType="solid">
        <fgColor rgb="FFF6F6F6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0096DC"/>
      </patternFill>
    </fill>
    <fill>
      <patternFill patternType="solid">
        <fgColor rgb="FF4669AF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/>
      <bottom/>
      <diagonal/>
    </border>
    <border>
      <left style="thin">
        <color rgb="FFB0B0B0"/>
      </left>
      <right/>
      <top style="thin">
        <color rgb="FFB0B0B0"/>
      </top>
      <bottom style="thin">
        <color rgb="FFB0B0B0"/>
      </bottom>
      <diagonal/>
    </border>
    <border>
      <left/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rgb="FFB0B0B0"/>
      </left>
      <right/>
      <top/>
      <bottom/>
      <diagonal/>
    </border>
    <border>
      <left/>
      <right/>
      <top style="thin">
        <color rgb="FFB0B0B0"/>
      </top>
      <bottom style="thin">
        <color rgb="FFB0B0B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4">
    <xf numFmtId="0" fontId="0" fillId="0" borderId="0" xfId="0"/>
    <xf numFmtId="0" fontId="4" fillId="6" borderId="1" xfId="1" applyFont="1" applyFill="1" applyBorder="1" applyAlignment="1">
      <alignment horizontal="left" vertical="center" wrapText="1"/>
    </xf>
    <xf numFmtId="3" fontId="7" fillId="0" borderId="0" xfId="0" applyNumberFormat="1" applyFont="1"/>
    <xf numFmtId="0" fontId="3" fillId="3" borderId="1" xfId="0" applyFont="1" applyFill="1" applyBorder="1" applyAlignment="1">
      <alignment horizontal="left" vertical="center"/>
    </xf>
    <xf numFmtId="3" fontId="2" fillId="2" borderId="0" xfId="0" applyNumberFormat="1" applyFont="1" applyFill="1" applyAlignment="1">
      <alignment horizontal="right" vertical="center" shrinkToFit="1"/>
    </xf>
    <xf numFmtId="3" fontId="2" fillId="0" borderId="0" xfId="0" applyNumberFormat="1" applyFont="1" applyAlignment="1">
      <alignment horizontal="right" vertical="center" shrinkToFit="1"/>
    </xf>
    <xf numFmtId="9" fontId="0" fillId="0" borderId="0" xfId="3" applyFont="1"/>
    <xf numFmtId="0" fontId="0" fillId="4" borderId="0" xfId="0" applyFill="1"/>
    <xf numFmtId="0" fontId="3" fillId="5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9" fontId="7" fillId="0" borderId="0" xfId="3" applyFont="1" applyFill="1"/>
    <xf numFmtId="9" fontId="7" fillId="7" borderId="0" xfId="3" applyFont="1" applyFill="1"/>
    <xf numFmtId="0" fontId="4" fillId="6" borderId="3" xfId="0" quotePrefix="1" applyFont="1" applyFill="1" applyBorder="1" applyAlignment="1">
      <alignment vertical="center" wrapText="1"/>
    </xf>
    <xf numFmtId="0" fontId="4" fillId="6" borderId="1" xfId="1" quotePrefix="1" applyFont="1" applyFill="1" applyBorder="1" applyAlignment="1">
      <alignment horizontal="left" vertical="center" wrapText="1"/>
    </xf>
    <xf numFmtId="0" fontId="4" fillId="6" borderId="0" xfId="1" applyFont="1" applyFill="1" applyAlignment="1">
      <alignment horizontal="left" vertical="center"/>
    </xf>
    <xf numFmtId="0" fontId="4" fillId="6" borderId="5" xfId="1" quotePrefix="1" applyFont="1" applyFill="1" applyBorder="1" applyAlignment="1">
      <alignment horizontal="left" vertical="center" wrapText="1"/>
    </xf>
    <xf numFmtId="9" fontId="8" fillId="7" borderId="0" xfId="3" applyFont="1" applyFill="1"/>
    <xf numFmtId="0" fontId="4" fillId="6" borderId="3" xfId="0" applyFont="1" applyFill="1" applyBorder="1" applyAlignment="1">
      <alignment vertical="center"/>
    </xf>
    <xf numFmtId="3" fontId="7" fillId="7" borderId="0" xfId="0" applyNumberFormat="1" applyFont="1" applyFill="1"/>
    <xf numFmtId="0" fontId="0" fillId="7" borderId="0" xfId="0" applyFill="1"/>
    <xf numFmtId="9" fontId="6" fillId="0" borderId="0" xfId="3" applyFont="1"/>
    <xf numFmtId="0" fontId="4" fillId="6" borderId="1" xfId="0" applyFont="1" applyFill="1" applyBorder="1" applyAlignment="1">
      <alignment vertical="center"/>
    </xf>
    <xf numFmtId="0" fontId="3" fillId="5" borderId="0" xfId="0" applyFont="1" applyFill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9" fillId="0" borderId="0" xfId="1" applyFont="1"/>
    <xf numFmtId="0" fontId="10" fillId="0" borderId="0" xfId="1" applyFont="1" applyAlignment="1"/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6" borderId="1" xfId="1" applyFont="1" applyFill="1" applyBorder="1" applyAlignment="1">
      <alignment horizontal="left" vertical="center"/>
    </xf>
    <xf numFmtId="0" fontId="12" fillId="5" borderId="1" xfId="1" applyFont="1" applyFill="1" applyBorder="1" applyAlignment="1">
      <alignment horizontal="left" vertical="center"/>
    </xf>
    <xf numFmtId="0" fontId="12" fillId="3" borderId="1" xfId="1" applyFont="1" applyFill="1" applyBorder="1" applyAlignment="1">
      <alignment horizontal="left" vertical="center"/>
    </xf>
    <xf numFmtId="3" fontId="11" fillId="2" borderId="0" xfId="1" applyNumberFormat="1" applyFont="1" applyFill="1" applyAlignment="1">
      <alignment horizontal="right" vertical="center" shrinkToFit="1"/>
    </xf>
    <xf numFmtId="3" fontId="11" fillId="0" borderId="0" xfId="1" applyNumberFormat="1" applyFont="1" applyAlignment="1">
      <alignment horizontal="right" vertical="center" shrinkToFit="1"/>
    </xf>
    <xf numFmtId="0" fontId="13" fillId="6" borderId="1" xfId="1" applyFont="1" applyFill="1" applyBorder="1" applyAlignment="1">
      <alignment horizontal="left" vertical="center" wrapText="1"/>
    </xf>
    <xf numFmtId="9" fontId="11" fillId="2" borderId="0" xfId="2" applyFont="1" applyFill="1" applyAlignment="1">
      <alignment horizontal="right" vertical="center" shrinkToFit="1"/>
    </xf>
    <xf numFmtId="0" fontId="15" fillId="0" borderId="0" xfId="0" applyFont="1" applyAlignment="1">
      <alignment horizontal="left" vertical="top" readingOrder="1"/>
    </xf>
    <xf numFmtId="0" fontId="16" fillId="0" borderId="0" xfId="1" applyFont="1" applyAlignment="1">
      <alignment horizontal="left"/>
    </xf>
    <xf numFmtId="0" fontId="9" fillId="4" borderId="0" xfId="1" applyFont="1" applyFill="1"/>
    <xf numFmtId="0" fontId="14" fillId="0" borderId="0" xfId="1" applyFont="1"/>
    <xf numFmtId="0" fontId="13" fillId="6" borderId="1" xfId="1" applyFont="1" applyFill="1" applyBorder="1" applyAlignment="1">
      <alignment horizontal="center" vertical="center"/>
    </xf>
    <xf numFmtId="3" fontId="9" fillId="0" borderId="0" xfId="1" applyNumberFormat="1" applyFont="1"/>
    <xf numFmtId="9" fontId="17" fillId="0" borderId="0" xfId="2" applyFont="1"/>
    <xf numFmtId="0" fontId="13" fillId="6" borderId="1" xfId="1" applyFont="1" applyFill="1" applyBorder="1" applyAlignment="1">
      <alignment horizontal="right" vertical="center"/>
    </xf>
    <xf numFmtId="0" fontId="13" fillId="6" borderId="0" xfId="1" applyFont="1" applyFill="1" applyAlignment="1">
      <alignment horizontal="center" vertical="center"/>
    </xf>
    <xf numFmtId="0" fontId="12" fillId="3" borderId="2" xfId="1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3" fontId="11" fillId="2" borderId="0" xfId="0" applyNumberFormat="1" applyFont="1" applyFill="1" applyAlignment="1">
      <alignment horizontal="right" vertical="center" shrinkToFit="1"/>
    </xf>
    <xf numFmtId="3" fontId="11" fillId="0" borderId="0" xfId="0" applyNumberFormat="1" applyFont="1" applyAlignment="1">
      <alignment horizontal="right" vertical="center" shrinkToFit="1"/>
    </xf>
    <xf numFmtId="0" fontId="12" fillId="3" borderId="2" xfId="0" applyFont="1" applyFill="1" applyBorder="1" applyAlignment="1">
      <alignment horizontal="left" vertical="center"/>
    </xf>
    <xf numFmtId="0" fontId="17" fillId="0" borderId="0" xfId="0" applyFont="1"/>
    <xf numFmtId="0" fontId="17" fillId="4" borderId="0" xfId="0" applyFont="1" applyFill="1"/>
    <xf numFmtId="9" fontId="17" fillId="0" borderId="0" xfId="3" applyFont="1"/>
    <xf numFmtId="3" fontId="18" fillId="0" borderId="0" xfId="0" applyNumberFormat="1" applyFont="1"/>
    <xf numFmtId="0" fontId="13" fillId="6" borderId="1" xfId="0" applyFont="1" applyFill="1" applyBorder="1" applyAlignment="1">
      <alignment horizontal="center" vertical="center"/>
    </xf>
    <xf numFmtId="0" fontId="13" fillId="6" borderId="5" xfId="1" applyFont="1" applyFill="1" applyBorder="1" applyAlignment="1">
      <alignment horizontal="left" vertical="center"/>
    </xf>
    <xf numFmtId="0" fontId="17" fillId="0" borderId="6" xfId="0" applyFont="1" applyBorder="1"/>
    <xf numFmtId="3" fontId="17" fillId="0" borderId="0" xfId="0" applyNumberFormat="1" applyFont="1"/>
    <xf numFmtId="9" fontId="18" fillId="0" borderId="0" xfId="3" applyFont="1"/>
    <xf numFmtId="0" fontId="19" fillId="0" borderId="0" xfId="0" applyFont="1"/>
    <xf numFmtId="0" fontId="20" fillId="8" borderId="0" xfId="1" applyFont="1" applyFill="1"/>
    <xf numFmtId="3" fontId="17" fillId="0" borderId="0" xfId="1" applyNumberFormat="1" applyFont="1"/>
    <xf numFmtId="0" fontId="21" fillId="0" borderId="0" xfId="0" applyFont="1" applyAlignment="1"/>
    <xf numFmtId="0" fontId="4" fillId="6" borderId="8" xfId="0" applyFont="1" applyFill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0" fontId="4" fillId="6" borderId="0" xfId="0" applyFont="1" applyFill="1" applyAlignment="1">
      <alignment vertical="center"/>
    </xf>
    <xf numFmtId="0" fontId="0" fillId="0" borderId="0" xfId="0" applyFill="1"/>
    <xf numFmtId="0" fontId="13" fillId="6" borderId="1" xfId="1" applyFont="1" applyFill="1" applyBorder="1" applyAlignment="1">
      <alignment horizontal="left" vertical="center"/>
    </xf>
    <xf numFmtId="9" fontId="9" fillId="0" borderId="0" xfId="3" applyFont="1"/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3" fontId="0" fillId="0" borderId="0" xfId="0" applyNumberFormat="1"/>
    <xf numFmtId="0" fontId="13" fillId="6" borderId="1" xfId="1" applyFont="1" applyFill="1" applyBorder="1" applyAlignment="1">
      <alignment horizontal="right" vertical="center"/>
    </xf>
    <xf numFmtId="0" fontId="13" fillId="6" borderId="1" xfId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right" vertical="center"/>
    </xf>
    <xf numFmtId="0" fontId="13" fillId="6" borderId="1" xfId="0" applyFont="1" applyFill="1" applyBorder="1" applyAlignment="1">
      <alignment horizontal="right" vertical="center"/>
    </xf>
    <xf numFmtId="0" fontId="13" fillId="6" borderId="1" xfId="1" applyFont="1" applyFill="1" applyBorder="1" applyAlignment="1">
      <alignment horizontal="left" vertical="center"/>
    </xf>
    <xf numFmtId="0" fontId="20" fillId="8" borderId="0" xfId="1" applyFont="1" applyFill="1" applyAlignment="1">
      <alignment horizontal="center"/>
    </xf>
  </cellXfs>
  <cellStyles count="4">
    <cellStyle name="Normal" xfId="0" builtinId="0"/>
    <cellStyle name="Normal 2" xfId="1" xr:uid="{AA103B33-8CEC-4EE4-B00D-A8171FA1A107}"/>
    <cellStyle name="Percent" xfId="3" builtinId="5"/>
    <cellStyle name="Percent 2" xfId="2" xr:uid="{64A0ABD7-88C3-4EA9-88F3-AEA5601C2B32}"/>
  </cellStyles>
  <dxfs count="0"/>
  <tableStyles count="0" defaultTableStyle="TableStyleMedium2" defaultPivotStyle="PivotStyleLight16"/>
  <colors>
    <mruColors>
      <color rgb="FF008E5F"/>
      <color rgb="FF66FFCC"/>
      <color rgb="FF00FF99"/>
      <color rgb="FF00FFCC"/>
      <color rgb="FF81FFFF"/>
      <color rgb="FF008080"/>
      <color rgb="FF660066"/>
      <color rgb="FFFFDF85"/>
      <color rgb="FFCC990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by whether they are innovation-active, by size class, EU, 2020-2022</a:t>
            </a:r>
          </a:p>
        </c:rich>
      </c:tx>
      <c:layout>
        <c:manualLayout>
          <c:xMode val="edge"/>
          <c:yMode val="edge"/>
          <c:x val="5.3333333333333332E-3"/>
          <c:y val="1.58166734622356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15407973889568088"/>
          <c:w val="0.99333333333333329"/>
          <c:h val="0.492578562838524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'F1-3'!$F$21</c:f>
              <c:strCache>
                <c:ptCount val="1"/>
                <c:pt idx="0">
                  <c:v>Innovation-active enterprises (Profiles I to V)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E3F-44B1-B50A-72C3B9CD1E3F}"/>
              </c:ext>
            </c:extLst>
          </c:dPt>
          <c:cat>
            <c:strRef>
              <c:f>'F1-3'!$D$23:$D$26</c:f>
              <c:strCache>
                <c:ptCount val="4"/>
                <c:pt idx="0">
                  <c:v>Total</c:v>
                </c:pt>
                <c:pt idx="1">
                  <c:v>From 10 to 49 employees</c:v>
                </c:pt>
                <c:pt idx="2">
                  <c:v>From 50 to 249 employees</c:v>
                </c:pt>
                <c:pt idx="3">
                  <c:v>250 employees or more</c:v>
                </c:pt>
              </c:strCache>
            </c:strRef>
          </c:cat>
          <c:val>
            <c:numRef>
              <c:f>'F1-3'!$F$23:$F$26</c:f>
              <c:numCache>
                <c:formatCode>0%</c:formatCode>
                <c:ptCount val="4"/>
                <c:pt idx="0">
                  <c:v>0.51433573122344689</c:v>
                </c:pt>
                <c:pt idx="1">
                  <c:v>0.47215793128116651</c:v>
                </c:pt>
                <c:pt idx="2">
                  <c:v>0.64077916309761751</c:v>
                </c:pt>
                <c:pt idx="3">
                  <c:v>0.7829023606926464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3F-44B1-B50A-72C3B9CD1E3F}"/>
            </c:ext>
          </c:extLst>
        </c:ser>
        <c:ser>
          <c:idx val="1"/>
          <c:order val="1"/>
          <c:tx>
            <c:strRef>
              <c:f>'F1-3'!$G$21</c:f>
              <c:strCache>
                <c:ptCount val="1"/>
                <c:pt idx="0">
                  <c:v>Not innovation-active enterprises (Profiles VI and VII)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09120">
                  <a:lumMod val="100000"/>
                </a:srgbClr>
              </a:solidFill>
              <a:ln w="127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3F-44B1-B50A-72C3B9CD1E3F}"/>
              </c:ext>
            </c:extLst>
          </c:dPt>
          <c:cat>
            <c:strRef>
              <c:f>'F1-3'!$D$23:$D$26</c:f>
              <c:strCache>
                <c:ptCount val="4"/>
                <c:pt idx="0">
                  <c:v>Total</c:v>
                </c:pt>
                <c:pt idx="1">
                  <c:v>From 10 to 49 employees</c:v>
                </c:pt>
                <c:pt idx="2">
                  <c:v>From 50 to 249 employees</c:v>
                </c:pt>
                <c:pt idx="3">
                  <c:v>250 employees or more</c:v>
                </c:pt>
              </c:strCache>
            </c:strRef>
          </c:cat>
          <c:val>
            <c:numRef>
              <c:f>'F1-3'!$G$23:$G$26</c:f>
              <c:numCache>
                <c:formatCode>0%</c:formatCode>
                <c:ptCount val="4"/>
                <c:pt idx="0">
                  <c:v>0.48566426877655305</c:v>
                </c:pt>
                <c:pt idx="1">
                  <c:v>0.52784382210813507</c:v>
                </c:pt>
                <c:pt idx="2">
                  <c:v>0.35922083690238255</c:v>
                </c:pt>
                <c:pt idx="3">
                  <c:v>0.21703142071979606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3F-44B1-B50A-72C3B9CD1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98221103"/>
        <c:axId val="698211503"/>
      </c:barChart>
      <c:catAx>
        <c:axId val="6982211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211503"/>
        <c:crosses val="autoZero"/>
        <c:auto val="1"/>
        <c:lblAlgn val="ctr"/>
        <c:lblOffset val="100"/>
        <c:tickMarkSkip val="1"/>
        <c:noMultiLvlLbl val="0"/>
      </c:catAx>
      <c:valAx>
        <c:axId val="698211503"/>
        <c:scaling>
          <c:orientation val="minMax"/>
          <c:max val="1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221103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062677165354328E-2"/>
          <c:y val="0.68752825900096448"/>
          <c:w val="0.86233838956089393"/>
          <c:h val="6.695437248942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by whether they have innovation capabilities, by size class, EU, 2020-2022</a:t>
            </a:r>
          </a:p>
        </c:rich>
      </c:tx>
      <c:layout>
        <c:manualLayout>
          <c:xMode val="edge"/>
          <c:yMode val="edge"/>
          <c:x val="5.3333333333333332E-3"/>
          <c:y val="1.6420359891509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57453271807589"/>
          <c:y val="0.13816100911083759"/>
          <c:w val="0.77662589435149287"/>
          <c:h val="0.4241606262413347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'F1-3'!$J$21</c:f>
              <c:strCache>
                <c:ptCount val="1"/>
                <c:pt idx="0">
                  <c:v>Enterprises with innovation capabilities (Profiles I, II, III and V)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FEA-421C-9346-7E59B7B5311F}"/>
              </c:ext>
            </c:extLst>
          </c:dPt>
          <c:cat>
            <c:strRef>
              <c:f>'F1-3'!$D$23:$D$26</c:f>
              <c:strCache>
                <c:ptCount val="4"/>
                <c:pt idx="0">
                  <c:v>Total</c:v>
                </c:pt>
                <c:pt idx="1">
                  <c:v>From 10 to 49 employees</c:v>
                </c:pt>
                <c:pt idx="2">
                  <c:v>From 50 to 249 employees</c:v>
                </c:pt>
                <c:pt idx="3">
                  <c:v>250 employees or more</c:v>
                </c:pt>
              </c:strCache>
            </c:strRef>
          </c:cat>
          <c:val>
            <c:numRef>
              <c:f>'F1-3'!$J$23:$J$26</c:f>
              <c:numCache>
                <c:formatCode>0%</c:formatCode>
                <c:ptCount val="4"/>
                <c:pt idx="0">
                  <c:v>0.46452916347261464</c:v>
                </c:pt>
                <c:pt idx="1">
                  <c:v>0.42230556666035446</c:v>
                </c:pt>
                <c:pt idx="2">
                  <c:v>0.58885346277085115</c:v>
                </c:pt>
                <c:pt idx="3">
                  <c:v>0.74284011522034232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EA-421C-9346-7E59B7B5311F}"/>
            </c:ext>
          </c:extLst>
        </c:ser>
        <c:ser>
          <c:idx val="1"/>
          <c:order val="1"/>
          <c:tx>
            <c:strRef>
              <c:f>'F1-3'!$K$21</c:f>
              <c:strCache>
                <c:ptCount val="1"/>
                <c:pt idx="0">
                  <c:v>Enterprises without innovation capabilities (Profiles IV, VI and VII)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09120">
                  <a:lumMod val="100000"/>
                </a:srgbClr>
              </a:solidFill>
              <a:ln w="127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EA-421C-9346-7E59B7B5311F}"/>
              </c:ext>
            </c:extLst>
          </c:dPt>
          <c:cat>
            <c:strRef>
              <c:f>'F1-3'!$D$23:$D$26</c:f>
              <c:strCache>
                <c:ptCount val="4"/>
                <c:pt idx="0">
                  <c:v>Total</c:v>
                </c:pt>
                <c:pt idx="1">
                  <c:v>From 10 to 49 employees</c:v>
                </c:pt>
                <c:pt idx="2">
                  <c:v>From 50 to 249 employees</c:v>
                </c:pt>
                <c:pt idx="3">
                  <c:v>250 employees or more</c:v>
                </c:pt>
              </c:strCache>
            </c:strRef>
          </c:cat>
          <c:val>
            <c:numRef>
              <c:f>'F1-3'!$K$23:$K$26</c:f>
              <c:numCache>
                <c:formatCode>0%</c:formatCode>
                <c:ptCount val="4"/>
                <c:pt idx="0">
                  <c:v>0.53318763409857539</c:v>
                </c:pt>
                <c:pt idx="1">
                  <c:v>0.57513623834872807</c:v>
                </c:pt>
                <c:pt idx="2">
                  <c:v>0.40971098632657593</c:v>
                </c:pt>
                <c:pt idx="3">
                  <c:v>0.25649769890408236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EA-421C-9346-7E59B7B53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98221103"/>
        <c:axId val="698211503"/>
      </c:barChart>
      <c:catAx>
        <c:axId val="6982211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211503"/>
        <c:crosses val="autoZero"/>
        <c:auto val="1"/>
        <c:lblAlgn val="ctr"/>
        <c:lblOffset val="100"/>
        <c:tickMarkSkip val="1"/>
        <c:noMultiLvlLbl val="0"/>
      </c:catAx>
      <c:valAx>
        <c:axId val="698211503"/>
        <c:scaling>
          <c:orientation val="minMax"/>
          <c:max val="1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221103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98156430446194"/>
          <c:y val="0.67047099803119803"/>
          <c:w val="0.49826302474421102"/>
          <c:h val="0.1642569234264571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by whether they introduced an innovation, by size class, EU, 2020-2022</a:t>
            </a:r>
          </a:p>
        </c:rich>
      </c:tx>
      <c:layout>
        <c:manualLayout>
          <c:xMode val="edge"/>
          <c:yMode val="edge"/>
          <c:x val="5.3333333333333332E-3"/>
          <c:y val="1.6419258527571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469754500467865"/>
          <c:y val="0.15002387281948326"/>
          <c:w val="0.77781837546881727"/>
          <c:h val="0.3721073348555272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'F1-3'!$H$21</c:f>
              <c:strCache>
                <c:ptCount val="1"/>
                <c:pt idx="0">
                  <c:v>Entreprises that have introduced an innovation (all types) (Profiles I, II, III and IV)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0A-4346-AF39-115047922CEE}"/>
              </c:ext>
            </c:extLst>
          </c:dPt>
          <c:cat>
            <c:strRef>
              <c:f>'F1-3'!$D$23:$D$26</c:f>
              <c:strCache>
                <c:ptCount val="4"/>
                <c:pt idx="0">
                  <c:v>Total</c:v>
                </c:pt>
                <c:pt idx="1">
                  <c:v>From 10 to 49 employees</c:v>
                </c:pt>
                <c:pt idx="2">
                  <c:v>From 50 to 249 employees</c:v>
                </c:pt>
                <c:pt idx="3">
                  <c:v>250 employees or more</c:v>
                </c:pt>
              </c:strCache>
            </c:strRef>
          </c:cat>
          <c:val>
            <c:numRef>
              <c:f>'F1-3'!$H$23:$H$26</c:f>
              <c:numCache>
                <c:formatCode>0%</c:formatCode>
                <c:ptCount val="4"/>
                <c:pt idx="0">
                  <c:v>0.46961166291179185</c:v>
                </c:pt>
                <c:pt idx="1">
                  <c:v>0.43231566618273121</c:v>
                </c:pt>
                <c:pt idx="2">
                  <c:v>0.5781621775958885</c:v>
                </c:pt>
                <c:pt idx="3">
                  <c:v>0.72068999768234943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0A-4346-AF39-115047922CEE}"/>
            </c:ext>
          </c:extLst>
        </c:ser>
        <c:ser>
          <c:idx val="1"/>
          <c:order val="1"/>
          <c:tx>
            <c:strRef>
              <c:f>'F1-3'!$I$21</c:f>
              <c:strCache>
                <c:ptCount val="1"/>
                <c:pt idx="0">
                  <c:v>Entreprises that have not introduced any innovation (regardless of whether they had any innovation activity) (Profiles V, VI and VII)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09120">
                  <a:lumMod val="100000"/>
                </a:srgbClr>
              </a:solidFill>
              <a:ln w="127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F60A-4346-AF39-115047922CEE}"/>
              </c:ext>
            </c:extLst>
          </c:dPt>
          <c:cat>
            <c:strRef>
              <c:f>'F1-3'!$D$23:$D$26</c:f>
              <c:strCache>
                <c:ptCount val="4"/>
                <c:pt idx="0">
                  <c:v>Total</c:v>
                </c:pt>
                <c:pt idx="1">
                  <c:v>From 10 to 49 employees</c:v>
                </c:pt>
                <c:pt idx="2">
                  <c:v>From 50 to 249 employees</c:v>
                </c:pt>
                <c:pt idx="3">
                  <c:v>250 employees or more</c:v>
                </c:pt>
              </c:strCache>
            </c:strRef>
          </c:cat>
          <c:val>
            <c:numRef>
              <c:f>'F1-3'!$I$23:$I$26</c:f>
              <c:numCache>
                <c:formatCode>0%</c:formatCode>
                <c:ptCount val="4"/>
                <c:pt idx="0">
                  <c:v>0.53039108959264314</c:v>
                </c:pt>
                <c:pt idx="1">
                  <c:v>0.56768433381726879</c:v>
                </c:pt>
                <c:pt idx="2">
                  <c:v>0.42184575362456772</c:v>
                </c:pt>
                <c:pt idx="3">
                  <c:v>0.27934311161142933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0A-4346-AF39-115047922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98221103"/>
        <c:axId val="698211503"/>
      </c:barChart>
      <c:catAx>
        <c:axId val="6982211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211503"/>
        <c:crosses val="autoZero"/>
        <c:auto val="1"/>
        <c:lblAlgn val="ctr"/>
        <c:lblOffset val="100"/>
        <c:tickMarkSkip val="1"/>
        <c:noMultiLvlLbl val="0"/>
      </c:catAx>
      <c:valAx>
        <c:axId val="698211503"/>
        <c:scaling>
          <c:orientation val="minMax"/>
          <c:max val="1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221103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554435695538054E-2"/>
          <c:y val="0.62391226681790923"/>
          <c:w val="0.87170983874217722"/>
          <c:h val="0.1517513579966110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Breakdown of enterprises by innovation profiles, by size class, EU, 2020-2022</a:t>
            </a:r>
          </a:p>
        </c:rich>
      </c:tx>
      <c:layout>
        <c:manualLayout>
          <c:xMode val="edge"/>
          <c:yMode val="edge"/>
          <c:x val="5.3333333333333332E-3"/>
          <c:y val="1.392519816861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47749377621816"/>
          <c:y val="0.11163792531193266"/>
          <c:w val="0.79172604712478878"/>
          <c:h val="0.2969652024011807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'F4'!$C$20</c:f>
              <c:strCache>
                <c:ptCount val="1"/>
                <c:pt idx="0">
                  <c:v>Enterprises that have developed product innovations themselves, with market novelties (Profile I)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706-4E6E-AD14-9288E643E2C8}"/>
              </c:ext>
            </c:extLst>
          </c:dPt>
          <c:cat>
            <c:strRef>
              <c:f>'F4'!$A$21:$A$24</c:f>
              <c:strCache>
                <c:ptCount val="4"/>
                <c:pt idx="0">
                  <c:v>Total</c:v>
                </c:pt>
                <c:pt idx="1">
                  <c:v>From 10 to 49 employees</c:v>
                </c:pt>
                <c:pt idx="2">
                  <c:v>From 50 to 249 employees</c:v>
                </c:pt>
                <c:pt idx="3">
                  <c:v>250 employees or more</c:v>
                </c:pt>
              </c:strCache>
            </c:strRef>
          </c:cat>
          <c:val>
            <c:numRef>
              <c:f>'F4'!$C$21:$C$24</c:f>
              <c:numCache>
                <c:formatCode>0%</c:formatCode>
                <c:ptCount val="4"/>
                <c:pt idx="0">
                  <c:v>0.10660484712193669</c:v>
                </c:pt>
                <c:pt idx="1">
                  <c:v>9.015007851448871E-2</c:v>
                </c:pt>
                <c:pt idx="2">
                  <c:v>0.14204013311280714</c:v>
                </c:pt>
                <c:pt idx="3">
                  <c:v>0.27794436115275695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6-4E6E-AD14-9288E643E2C8}"/>
            </c:ext>
          </c:extLst>
        </c:ser>
        <c:ser>
          <c:idx val="1"/>
          <c:order val="1"/>
          <c:tx>
            <c:strRef>
              <c:f>'F4'!$D$20</c:f>
              <c:strCache>
                <c:ptCount val="1"/>
                <c:pt idx="0">
                  <c:v>Enterprises that have developed product innovations themselves, without market novelties (Profile II)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27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06-4E6E-AD14-9288E643E2C8}"/>
              </c:ext>
            </c:extLst>
          </c:dPt>
          <c:cat>
            <c:strRef>
              <c:f>'F4'!$A$21:$A$24</c:f>
              <c:strCache>
                <c:ptCount val="4"/>
                <c:pt idx="0">
                  <c:v>Total</c:v>
                </c:pt>
                <c:pt idx="1">
                  <c:v>From 10 to 49 employees</c:v>
                </c:pt>
                <c:pt idx="2">
                  <c:v>From 50 to 249 employees</c:v>
                </c:pt>
                <c:pt idx="3">
                  <c:v>250 employees or more</c:v>
                </c:pt>
              </c:strCache>
            </c:strRef>
          </c:cat>
          <c:val>
            <c:numRef>
              <c:f>'F4'!$D$21:$D$24</c:f>
              <c:numCache>
                <c:formatCode>0%</c:formatCode>
                <c:ptCount val="4"/>
                <c:pt idx="0">
                  <c:v>0.13100471436119052</c:v>
                </c:pt>
                <c:pt idx="1">
                  <c:v>0.1157981448270536</c:v>
                </c:pt>
                <c:pt idx="2">
                  <c:v>0.17850666560388975</c:v>
                </c:pt>
                <c:pt idx="3">
                  <c:v>0.22780276528402466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06-4E6E-AD14-9288E643E2C8}"/>
            </c:ext>
          </c:extLst>
        </c:ser>
        <c:ser>
          <c:idx val="2"/>
          <c:order val="2"/>
          <c:tx>
            <c:strRef>
              <c:f>'F4'!$E$20</c:f>
              <c:strCache>
                <c:ptCount val="1"/>
                <c:pt idx="0">
                  <c:v>Enterprises that have developed business process innovations themselves, without product innovation (Profile III)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09120">
                  <a:lumMod val="100000"/>
                </a:srgbClr>
              </a:solidFill>
              <a:ln w="127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06-4E6E-AD14-9288E643E2C8}"/>
              </c:ext>
            </c:extLst>
          </c:dPt>
          <c:cat>
            <c:strRef>
              <c:f>'F4'!$A$21:$A$24</c:f>
              <c:strCache>
                <c:ptCount val="4"/>
                <c:pt idx="0">
                  <c:v>Total</c:v>
                </c:pt>
                <c:pt idx="1">
                  <c:v>From 10 to 49 employees</c:v>
                </c:pt>
                <c:pt idx="2">
                  <c:v>From 50 to 249 employees</c:v>
                </c:pt>
                <c:pt idx="3">
                  <c:v>250 employees or more</c:v>
                </c:pt>
              </c:strCache>
            </c:strRef>
          </c:cat>
          <c:val>
            <c:numRef>
              <c:f>'F4'!$E$21:$E$24</c:f>
              <c:numCache>
                <c:formatCode>0%</c:formatCode>
                <c:ptCount val="4"/>
                <c:pt idx="0">
                  <c:v>0.18693695219258435</c:v>
                </c:pt>
                <c:pt idx="1">
                  <c:v>0.1800084092020697</c:v>
                </c:pt>
                <c:pt idx="2">
                  <c:v>0.21624853037881353</c:v>
                </c:pt>
                <c:pt idx="3">
                  <c:v>0.19906713310011662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706-4E6E-AD14-9288E643E2C8}"/>
            </c:ext>
          </c:extLst>
        </c:ser>
        <c:ser>
          <c:idx val="3"/>
          <c:order val="3"/>
          <c:tx>
            <c:strRef>
              <c:f>'F4'!$F$20</c:f>
              <c:strCache>
                <c:ptCount val="1"/>
                <c:pt idx="0">
                  <c:v>Enterprises that have introduced but not themselves developed innovations (Profile IV)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27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A-2706-4E6E-AD14-9288E643E2C8}"/>
              </c:ext>
            </c:extLst>
          </c:dPt>
          <c:cat>
            <c:strRef>
              <c:f>'F4'!$A$21:$A$24</c:f>
              <c:strCache>
                <c:ptCount val="4"/>
                <c:pt idx="0">
                  <c:v>Total</c:v>
                </c:pt>
                <c:pt idx="1">
                  <c:v>From 10 to 49 employees</c:v>
                </c:pt>
                <c:pt idx="2">
                  <c:v>From 50 to 249 employees</c:v>
                </c:pt>
                <c:pt idx="3">
                  <c:v>250 employees or more</c:v>
                </c:pt>
              </c:strCache>
            </c:strRef>
          </c:cat>
          <c:val>
            <c:numRef>
              <c:f>'F4'!$F$21:$F$24</c:f>
              <c:numCache>
                <c:formatCode>0%</c:formatCode>
                <c:ptCount val="4"/>
                <c:pt idx="0">
                  <c:v>4.6119118902149911E-2</c:v>
                </c:pt>
                <c:pt idx="1">
                  <c:v>4.6347145590746444E-2</c:v>
                </c:pt>
                <c:pt idx="2">
                  <c:v>4.7984377179522947E-2</c:v>
                </c:pt>
                <c:pt idx="3">
                  <c:v>3.3983008495752122E-2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706-4E6E-AD14-9288E643E2C8}"/>
            </c:ext>
          </c:extLst>
        </c:ser>
        <c:ser>
          <c:idx val="4"/>
          <c:order val="4"/>
          <c:tx>
            <c:strRef>
              <c:f>'F4'!$G$20</c:f>
              <c:strCache>
                <c:ptCount val="1"/>
                <c:pt idx="0">
                  <c:v>Enterprises that have (ongoing or abandoned) innovation activities but not introduced any innovation (Profile V)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04040">
                  <a:lumMod val="100000"/>
                </a:srgbClr>
              </a:solidFill>
              <a:ln w="127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2706-4E6E-AD14-9288E643E2C8}"/>
              </c:ext>
            </c:extLst>
          </c:dPt>
          <c:cat>
            <c:strRef>
              <c:f>'F4'!$A$21:$A$24</c:f>
              <c:strCache>
                <c:ptCount val="4"/>
                <c:pt idx="0">
                  <c:v>Total</c:v>
                </c:pt>
                <c:pt idx="1">
                  <c:v>From 10 to 49 employees</c:v>
                </c:pt>
                <c:pt idx="2">
                  <c:v>From 50 to 249 employees</c:v>
                </c:pt>
                <c:pt idx="3">
                  <c:v>250 employees or more</c:v>
                </c:pt>
              </c:strCache>
            </c:strRef>
          </c:cat>
          <c:val>
            <c:numRef>
              <c:f>'F4'!$G$21:$G$24</c:f>
              <c:numCache>
                <c:formatCode>0%</c:formatCode>
                <c:ptCount val="4"/>
                <c:pt idx="0">
                  <c:v>4.0166899223756047E-2</c:v>
                </c:pt>
                <c:pt idx="1">
                  <c:v>3.6063034692248946E-2</c:v>
                </c:pt>
                <c:pt idx="2">
                  <c:v>5.6094693422075202E-2</c:v>
                </c:pt>
                <c:pt idx="3">
                  <c:v>5.3098450774612692E-2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706-4E6E-AD14-9288E643E2C8}"/>
            </c:ext>
          </c:extLst>
        </c:ser>
        <c:ser>
          <c:idx val="5"/>
          <c:order val="5"/>
          <c:tx>
            <c:strRef>
              <c:f>'F4'!$H$20</c:f>
              <c:strCache>
                <c:ptCount val="1"/>
                <c:pt idx="0">
                  <c:v>Enterprises that have no innovation activities but potential to innovate (Profile VI)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 w="127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0-2706-4E6E-AD14-9288E643E2C8}"/>
              </c:ext>
            </c:extLst>
          </c:dPt>
          <c:cat>
            <c:strRef>
              <c:f>'F4'!$A$21:$A$24</c:f>
              <c:strCache>
                <c:ptCount val="4"/>
                <c:pt idx="0">
                  <c:v>Total</c:v>
                </c:pt>
                <c:pt idx="1">
                  <c:v>From 10 to 49 employees</c:v>
                </c:pt>
                <c:pt idx="2">
                  <c:v>From 50 to 249 employees</c:v>
                </c:pt>
                <c:pt idx="3">
                  <c:v>250 employees or more</c:v>
                </c:pt>
              </c:strCache>
            </c:strRef>
          </c:cat>
          <c:val>
            <c:numRef>
              <c:f>'F4'!$H$21:$H$24</c:f>
              <c:numCache>
                <c:formatCode>0%</c:formatCode>
                <c:ptCount val="4"/>
                <c:pt idx="0">
                  <c:v>0.19737831393852365</c:v>
                </c:pt>
                <c:pt idx="1">
                  <c:v>0.2135057791812183</c:v>
                </c:pt>
                <c:pt idx="2">
                  <c:v>0.14952274674690633</c:v>
                </c:pt>
                <c:pt idx="3">
                  <c:v>8.4332833583208394E-2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706-4E6E-AD14-9288E643E2C8}"/>
            </c:ext>
          </c:extLst>
        </c:ser>
        <c:ser>
          <c:idx val="6"/>
          <c:order val="6"/>
          <c:tx>
            <c:strRef>
              <c:f>'F4'!$I$20</c:f>
              <c:strCache>
                <c:ptCount val="1"/>
                <c:pt idx="0">
                  <c:v>Enterprises that have no innovation activities and no potential to innovate (Profile VII)</c:v>
                </c:pt>
              </c:strCache>
            </c:strRef>
          </c:tx>
          <c:spPr>
            <a:solidFill>
              <a:srgbClr val="208486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08486">
                  <a:lumMod val="100000"/>
                </a:srgbClr>
              </a:solidFill>
              <a:ln w="127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3-2706-4E6E-AD14-9288E643E2C8}"/>
              </c:ext>
            </c:extLst>
          </c:dPt>
          <c:cat>
            <c:strRef>
              <c:f>'F4'!$A$21:$A$24</c:f>
              <c:strCache>
                <c:ptCount val="4"/>
                <c:pt idx="0">
                  <c:v>Total</c:v>
                </c:pt>
                <c:pt idx="1">
                  <c:v>From 10 to 49 employees</c:v>
                </c:pt>
                <c:pt idx="2">
                  <c:v>From 50 to 249 employees</c:v>
                </c:pt>
                <c:pt idx="3">
                  <c:v>250 employees or more</c:v>
                </c:pt>
              </c:strCache>
            </c:strRef>
          </c:cat>
          <c:val>
            <c:numRef>
              <c:f>'F4'!$I$21:$I$24</c:f>
              <c:numCache>
                <c:formatCode>0%</c:formatCode>
                <c:ptCount val="4"/>
                <c:pt idx="0">
                  <c:v>0.2917840741292656</c:v>
                </c:pt>
                <c:pt idx="1">
                  <c:v>0.31812740799217432</c:v>
                </c:pt>
                <c:pt idx="2">
                  <c:v>0.20963274415638763</c:v>
                </c:pt>
                <c:pt idx="3">
                  <c:v>0.12377144760952857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706-4E6E-AD14-9288E643E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98221103"/>
        <c:axId val="698211503"/>
      </c:barChart>
      <c:catAx>
        <c:axId val="6982211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211503"/>
        <c:crosses val="autoZero"/>
        <c:auto val="1"/>
        <c:lblAlgn val="ctr"/>
        <c:lblOffset val="100"/>
        <c:tickMarkSkip val="1"/>
        <c:noMultiLvlLbl val="0"/>
      </c:catAx>
      <c:valAx>
        <c:axId val="698211503"/>
        <c:scaling>
          <c:orientation val="minMax"/>
          <c:max val="1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221103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828554774242972E-2"/>
          <c:y val="0.48713366015510101"/>
          <c:w val="0.76120655195718656"/>
          <c:h val="0.3168697662564285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Breakdown of enterprises by innovation profiles, by major economic sector, EU, 2020-2022</a:t>
            </a:r>
          </a:p>
        </c:rich>
      </c:tx>
      <c:layout>
        <c:manualLayout>
          <c:xMode val="edge"/>
          <c:yMode val="edge"/>
          <c:x val="3.1930742770840239E-3"/>
          <c:y val="1.49004570725236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337754001485575"/>
          <c:y val="0.1356604797045492"/>
          <c:w val="0.74076652612909755"/>
          <c:h val="0.2293339995828778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'F5'!$D$19</c:f>
              <c:strCache>
                <c:ptCount val="1"/>
                <c:pt idx="0">
                  <c:v>Enterprises that have developed product innovations themselves, with market novelties (Profile I)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3E-4979-9ADB-B5B6BD438548}"/>
              </c:ext>
            </c:extLst>
          </c:dPt>
          <c:cat>
            <c:multiLvlStrRef>
              <c:f>('F5'!$A$20:$B$21,'F5'!$D$20:$J$21)</c:f>
              <c:multiLvlStrCache>
                <c:ptCount val="4"/>
                <c:lvl>
                  <c:pt idx="0">
                    <c:v>Industry (except construction)</c:v>
                  </c:pt>
                  <c:pt idx="1">
                    <c:v>Services covered by CIS regulation</c:v>
                  </c:pt>
                  <c:pt idx="2">
                    <c:v>27%</c:v>
                  </c:pt>
                  <c:pt idx="3">
                    <c:v>32%</c:v>
                  </c:pt>
                </c:lvl>
                <c:lvl>
                  <c:pt idx="2">
                    <c:v>20%</c:v>
                  </c:pt>
                  <c:pt idx="3">
                    <c:v>19%</c:v>
                  </c:pt>
                </c:lvl>
                <c:lvl>
                  <c:pt idx="2">
                    <c:v>5%</c:v>
                  </c:pt>
                  <c:pt idx="3">
                    <c:v>3%</c:v>
                  </c:pt>
                </c:lvl>
                <c:lvl>
                  <c:pt idx="2">
                    <c:v>4%</c:v>
                  </c:pt>
                  <c:pt idx="3">
                    <c:v>6%</c:v>
                  </c:pt>
                </c:lvl>
                <c:lvl>
                  <c:pt idx="2">
                    <c:v>19%</c:v>
                  </c:pt>
                  <c:pt idx="3">
                    <c:v>18%</c:v>
                  </c:pt>
                </c:lvl>
                <c:lvl>
                  <c:pt idx="2">
                    <c:v>14%</c:v>
                  </c:pt>
                  <c:pt idx="3">
                    <c:v>13%</c:v>
                  </c:pt>
                </c:lvl>
                <c:lvl>
                  <c:pt idx="2">
                    <c:v>12%</c:v>
                  </c:pt>
                  <c:pt idx="3">
                    <c:v>9%</c:v>
                  </c:pt>
                </c:lvl>
              </c:multiLvlStrCache>
            </c:multiLvlStrRef>
          </c:cat>
          <c:val>
            <c:numRef>
              <c:f>'F5'!$D$20:$D$21</c:f>
              <c:numCache>
                <c:formatCode>0%</c:formatCode>
                <c:ptCount val="2"/>
                <c:pt idx="0">
                  <c:v>0.1204465858389248</c:v>
                </c:pt>
                <c:pt idx="1">
                  <c:v>9.3086237082514567E-2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3E-4979-9ADB-B5B6BD438548}"/>
            </c:ext>
          </c:extLst>
        </c:ser>
        <c:ser>
          <c:idx val="1"/>
          <c:order val="1"/>
          <c:tx>
            <c:strRef>
              <c:f>'F5'!$E$19</c:f>
              <c:strCache>
                <c:ptCount val="1"/>
                <c:pt idx="0">
                  <c:v>Enterprises that have developed product innovations themselves, without market novelties (Profile II)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33E-4979-9ADB-B5B6BD438548}"/>
              </c:ext>
            </c:extLst>
          </c:dPt>
          <c:cat>
            <c:multiLvlStrRef>
              <c:f>('F5'!$A$20:$B$21,'F5'!$D$20:$J$21)</c:f>
              <c:multiLvlStrCache>
                <c:ptCount val="4"/>
                <c:lvl>
                  <c:pt idx="0">
                    <c:v>Industry (except construction)</c:v>
                  </c:pt>
                  <c:pt idx="1">
                    <c:v>Services covered by CIS regulation</c:v>
                  </c:pt>
                  <c:pt idx="2">
                    <c:v>27%</c:v>
                  </c:pt>
                  <c:pt idx="3">
                    <c:v>32%</c:v>
                  </c:pt>
                </c:lvl>
                <c:lvl>
                  <c:pt idx="2">
                    <c:v>20%</c:v>
                  </c:pt>
                  <c:pt idx="3">
                    <c:v>19%</c:v>
                  </c:pt>
                </c:lvl>
                <c:lvl>
                  <c:pt idx="2">
                    <c:v>5%</c:v>
                  </c:pt>
                  <c:pt idx="3">
                    <c:v>3%</c:v>
                  </c:pt>
                </c:lvl>
                <c:lvl>
                  <c:pt idx="2">
                    <c:v>4%</c:v>
                  </c:pt>
                  <c:pt idx="3">
                    <c:v>6%</c:v>
                  </c:pt>
                </c:lvl>
                <c:lvl>
                  <c:pt idx="2">
                    <c:v>19%</c:v>
                  </c:pt>
                  <c:pt idx="3">
                    <c:v>18%</c:v>
                  </c:pt>
                </c:lvl>
                <c:lvl>
                  <c:pt idx="2">
                    <c:v>14%</c:v>
                  </c:pt>
                  <c:pt idx="3">
                    <c:v>13%</c:v>
                  </c:pt>
                </c:lvl>
                <c:lvl>
                  <c:pt idx="2">
                    <c:v>12%</c:v>
                  </c:pt>
                  <c:pt idx="3">
                    <c:v>9%</c:v>
                  </c:pt>
                </c:lvl>
              </c:multiLvlStrCache>
            </c:multiLvlStrRef>
          </c:cat>
          <c:val>
            <c:numRef>
              <c:f>'F5'!$E$20:$E$21</c:f>
              <c:numCache>
                <c:formatCode>0%</c:formatCode>
                <c:ptCount val="2"/>
                <c:pt idx="0">
                  <c:v>0.13515801161013521</c:v>
                </c:pt>
                <c:pt idx="1">
                  <c:v>0.12695373305704616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3E-4979-9ADB-B5B6BD438548}"/>
            </c:ext>
          </c:extLst>
        </c:ser>
        <c:ser>
          <c:idx val="2"/>
          <c:order val="2"/>
          <c:tx>
            <c:strRef>
              <c:f>'F5'!$F$19</c:f>
              <c:strCache>
                <c:ptCount val="1"/>
                <c:pt idx="0">
                  <c:v>Enterprises that have developed business process innovations themselves, without product innovation (Profile III)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('F5'!$A$20:$B$21,'F5'!$D$20:$J$21)</c:f>
              <c:multiLvlStrCache>
                <c:ptCount val="4"/>
                <c:lvl>
                  <c:pt idx="0">
                    <c:v>Industry (except construction)</c:v>
                  </c:pt>
                  <c:pt idx="1">
                    <c:v>Services covered by CIS regulation</c:v>
                  </c:pt>
                  <c:pt idx="2">
                    <c:v>27%</c:v>
                  </c:pt>
                  <c:pt idx="3">
                    <c:v>32%</c:v>
                  </c:pt>
                </c:lvl>
                <c:lvl>
                  <c:pt idx="2">
                    <c:v>20%</c:v>
                  </c:pt>
                  <c:pt idx="3">
                    <c:v>19%</c:v>
                  </c:pt>
                </c:lvl>
                <c:lvl>
                  <c:pt idx="2">
                    <c:v>5%</c:v>
                  </c:pt>
                  <c:pt idx="3">
                    <c:v>3%</c:v>
                  </c:pt>
                </c:lvl>
                <c:lvl>
                  <c:pt idx="2">
                    <c:v>4%</c:v>
                  </c:pt>
                  <c:pt idx="3">
                    <c:v>6%</c:v>
                  </c:pt>
                </c:lvl>
                <c:lvl>
                  <c:pt idx="2">
                    <c:v>19%</c:v>
                  </c:pt>
                  <c:pt idx="3">
                    <c:v>18%</c:v>
                  </c:pt>
                </c:lvl>
                <c:lvl>
                  <c:pt idx="2">
                    <c:v>14%</c:v>
                  </c:pt>
                  <c:pt idx="3">
                    <c:v>13%</c:v>
                  </c:pt>
                </c:lvl>
                <c:lvl>
                  <c:pt idx="2">
                    <c:v>12%</c:v>
                  </c:pt>
                  <c:pt idx="3">
                    <c:v>9%</c:v>
                  </c:pt>
                </c:lvl>
              </c:multiLvlStrCache>
            </c:multiLvlStrRef>
          </c:cat>
          <c:val>
            <c:numRef>
              <c:f>'F5'!$F$20:$F$21</c:f>
              <c:numCache>
                <c:formatCode>0%</c:formatCode>
                <c:ptCount val="2"/>
                <c:pt idx="0">
                  <c:v>0.19128965711035112</c:v>
                </c:pt>
                <c:pt idx="1">
                  <c:v>0.18267759764062358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3E-4979-9ADB-B5B6BD438548}"/>
            </c:ext>
          </c:extLst>
        </c:ser>
        <c:ser>
          <c:idx val="3"/>
          <c:order val="3"/>
          <c:tx>
            <c:strRef>
              <c:f>'F5'!$G$19</c:f>
              <c:strCache>
                <c:ptCount val="1"/>
                <c:pt idx="0">
                  <c:v>Enterprises that have introduced but not themselves developed innovations (Profile IV)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('F5'!$A$20:$B$21,'F5'!$D$20:$J$21)</c:f>
              <c:multiLvlStrCache>
                <c:ptCount val="4"/>
                <c:lvl>
                  <c:pt idx="0">
                    <c:v>Industry (except construction)</c:v>
                  </c:pt>
                  <c:pt idx="1">
                    <c:v>Services covered by CIS regulation</c:v>
                  </c:pt>
                  <c:pt idx="2">
                    <c:v>27%</c:v>
                  </c:pt>
                  <c:pt idx="3">
                    <c:v>32%</c:v>
                  </c:pt>
                </c:lvl>
                <c:lvl>
                  <c:pt idx="2">
                    <c:v>20%</c:v>
                  </c:pt>
                  <c:pt idx="3">
                    <c:v>19%</c:v>
                  </c:pt>
                </c:lvl>
                <c:lvl>
                  <c:pt idx="2">
                    <c:v>5%</c:v>
                  </c:pt>
                  <c:pt idx="3">
                    <c:v>3%</c:v>
                  </c:pt>
                </c:lvl>
                <c:lvl>
                  <c:pt idx="2">
                    <c:v>4%</c:v>
                  </c:pt>
                  <c:pt idx="3">
                    <c:v>6%</c:v>
                  </c:pt>
                </c:lvl>
                <c:lvl>
                  <c:pt idx="2">
                    <c:v>19%</c:v>
                  </c:pt>
                  <c:pt idx="3">
                    <c:v>18%</c:v>
                  </c:pt>
                </c:lvl>
                <c:lvl>
                  <c:pt idx="2">
                    <c:v>14%</c:v>
                  </c:pt>
                  <c:pt idx="3">
                    <c:v>13%</c:v>
                  </c:pt>
                </c:lvl>
                <c:lvl>
                  <c:pt idx="2">
                    <c:v>12%</c:v>
                  </c:pt>
                  <c:pt idx="3">
                    <c:v>9%</c:v>
                  </c:pt>
                </c:lvl>
              </c:multiLvlStrCache>
            </c:multiLvlStrRef>
          </c:cat>
          <c:val>
            <c:numRef>
              <c:f>'F5'!$G$20:$G$21</c:f>
              <c:numCache>
                <c:formatCode>0%</c:formatCode>
                <c:ptCount val="2"/>
                <c:pt idx="0">
                  <c:v>3.5892726188599587E-2</c:v>
                </c:pt>
                <c:pt idx="1">
                  <c:v>5.6105489031644702E-2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3E-4979-9ADB-B5B6BD438548}"/>
            </c:ext>
          </c:extLst>
        </c:ser>
        <c:ser>
          <c:idx val="4"/>
          <c:order val="4"/>
          <c:tx>
            <c:strRef>
              <c:f>'F5'!$H$19</c:f>
              <c:strCache>
                <c:ptCount val="1"/>
                <c:pt idx="0">
                  <c:v>Enterprises that have (ongoing or abandoned) innovation activities but not introduced any innovation (Profile V)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('F5'!$A$20:$B$21,'F5'!$D$20:$J$21)</c:f>
              <c:multiLvlStrCache>
                <c:ptCount val="4"/>
                <c:lvl>
                  <c:pt idx="0">
                    <c:v>Industry (except construction)</c:v>
                  </c:pt>
                  <c:pt idx="1">
                    <c:v>Services covered by CIS regulation</c:v>
                  </c:pt>
                  <c:pt idx="2">
                    <c:v>27%</c:v>
                  </c:pt>
                  <c:pt idx="3">
                    <c:v>32%</c:v>
                  </c:pt>
                </c:lvl>
                <c:lvl>
                  <c:pt idx="2">
                    <c:v>20%</c:v>
                  </c:pt>
                  <c:pt idx="3">
                    <c:v>19%</c:v>
                  </c:pt>
                </c:lvl>
                <c:lvl>
                  <c:pt idx="2">
                    <c:v>5%</c:v>
                  </c:pt>
                  <c:pt idx="3">
                    <c:v>3%</c:v>
                  </c:pt>
                </c:lvl>
                <c:lvl>
                  <c:pt idx="2">
                    <c:v>4%</c:v>
                  </c:pt>
                  <c:pt idx="3">
                    <c:v>6%</c:v>
                  </c:pt>
                </c:lvl>
                <c:lvl>
                  <c:pt idx="2">
                    <c:v>19%</c:v>
                  </c:pt>
                  <c:pt idx="3">
                    <c:v>18%</c:v>
                  </c:pt>
                </c:lvl>
                <c:lvl>
                  <c:pt idx="2">
                    <c:v>14%</c:v>
                  </c:pt>
                  <c:pt idx="3">
                    <c:v>13%</c:v>
                  </c:pt>
                </c:lvl>
                <c:lvl>
                  <c:pt idx="2">
                    <c:v>12%</c:v>
                  </c:pt>
                  <c:pt idx="3">
                    <c:v>9%</c:v>
                  </c:pt>
                </c:lvl>
              </c:multiLvlStrCache>
            </c:multiLvlStrRef>
          </c:cat>
          <c:val>
            <c:numRef>
              <c:f>'F5'!$H$20:$H$21</c:f>
              <c:numCache>
                <c:formatCode>0%</c:formatCode>
                <c:ptCount val="2"/>
                <c:pt idx="0">
                  <c:v>4.8143680563646707E-2</c:v>
                </c:pt>
                <c:pt idx="1">
                  <c:v>3.2361083679529196E-2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3E-4979-9ADB-B5B6BD438548}"/>
            </c:ext>
          </c:extLst>
        </c:ser>
        <c:ser>
          <c:idx val="5"/>
          <c:order val="5"/>
          <c:tx>
            <c:strRef>
              <c:f>'F5'!$I$19</c:f>
              <c:strCache>
                <c:ptCount val="1"/>
                <c:pt idx="0">
                  <c:v>Enterprises that have no innovation activities but potential to innovate (Profile VI)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('F5'!$A$20:$B$21,'F5'!$D$20:$J$21)</c:f>
              <c:multiLvlStrCache>
                <c:ptCount val="4"/>
                <c:lvl>
                  <c:pt idx="0">
                    <c:v>Industry (except construction)</c:v>
                  </c:pt>
                  <c:pt idx="1">
                    <c:v>Services covered by CIS regulation</c:v>
                  </c:pt>
                  <c:pt idx="2">
                    <c:v>27%</c:v>
                  </c:pt>
                  <c:pt idx="3">
                    <c:v>32%</c:v>
                  </c:pt>
                </c:lvl>
                <c:lvl>
                  <c:pt idx="2">
                    <c:v>20%</c:v>
                  </c:pt>
                  <c:pt idx="3">
                    <c:v>19%</c:v>
                  </c:pt>
                </c:lvl>
                <c:lvl>
                  <c:pt idx="2">
                    <c:v>5%</c:v>
                  </c:pt>
                  <c:pt idx="3">
                    <c:v>3%</c:v>
                  </c:pt>
                </c:lvl>
                <c:lvl>
                  <c:pt idx="2">
                    <c:v>4%</c:v>
                  </c:pt>
                  <c:pt idx="3">
                    <c:v>6%</c:v>
                  </c:pt>
                </c:lvl>
                <c:lvl>
                  <c:pt idx="2">
                    <c:v>19%</c:v>
                  </c:pt>
                  <c:pt idx="3">
                    <c:v>18%</c:v>
                  </c:pt>
                </c:lvl>
                <c:lvl>
                  <c:pt idx="2">
                    <c:v>14%</c:v>
                  </c:pt>
                  <c:pt idx="3">
                    <c:v>13%</c:v>
                  </c:pt>
                </c:lvl>
                <c:lvl>
                  <c:pt idx="2">
                    <c:v>12%</c:v>
                  </c:pt>
                  <c:pt idx="3">
                    <c:v>9%</c:v>
                  </c:pt>
                </c:lvl>
              </c:multiLvlStrCache>
            </c:multiLvlStrRef>
          </c:cat>
          <c:val>
            <c:numRef>
              <c:f>'F5'!$I$20:$I$21</c:f>
              <c:numCache>
                <c:formatCode>0%</c:formatCode>
                <c:ptCount val="2"/>
                <c:pt idx="0">
                  <c:v>0.20252969357193282</c:v>
                </c:pt>
                <c:pt idx="1">
                  <c:v>0.1923420694087834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3E-4979-9ADB-B5B6BD438548}"/>
            </c:ext>
          </c:extLst>
        </c:ser>
        <c:ser>
          <c:idx val="6"/>
          <c:order val="6"/>
          <c:tx>
            <c:strRef>
              <c:f>'F5'!$J$19</c:f>
              <c:strCache>
                <c:ptCount val="1"/>
                <c:pt idx="0">
                  <c:v>Enterprises that have no innovation activities and no potential to innovate (Profile VII)</c:v>
                </c:pt>
              </c:strCache>
            </c:strRef>
          </c:tx>
          <c:spPr>
            <a:solidFill>
              <a:srgbClr val="208486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('F5'!$A$20:$B$21,'F5'!$D$20:$J$21)</c:f>
              <c:multiLvlStrCache>
                <c:ptCount val="4"/>
                <c:lvl>
                  <c:pt idx="0">
                    <c:v>Industry (except construction)</c:v>
                  </c:pt>
                  <c:pt idx="1">
                    <c:v>Services covered by CIS regulation</c:v>
                  </c:pt>
                  <c:pt idx="2">
                    <c:v>27%</c:v>
                  </c:pt>
                  <c:pt idx="3">
                    <c:v>32%</c:v>
                  </c:pt>
                </c:lvl>
                <c:lvl>
                  <c:pt idx="2">
                    <c:v>20%</c:v>
                  </c:pt>
                  <c:pt idx="3">
                    <c:v>19%</c:v>
                  </c:pt>
                </c:lvl>
                <c:lvl>
                  <c:pt idx="2">
                    <c:v>5%</c:v>
                  </c:pt>
                  <c:pt idx="3">
                    <c:v>3%</c:v>
                  </c:pt>
                </c:lvl>
                <c:lvl>
                  <c:pt idx="2">
                    <c:v>4%</c:v>
                  </c:pt>
                  <c:pt idx="3">
                    <c:v>6%</c:v>
                  </c:pt>
                </c:lvl>
                <c:lvl>
                  <c:pt idx="2">
                    <c:v>19%</c:v>
                  </c:pt>
                  <c:pt idx="3">
                    <c:v>18%</c:v>
                  </c:pt>
                </c:lvl>
                <c:lvl>
                  <c:pt idx="2">
                    <c:v>14%</c:v>
                  </c:pt>
                  <c:pt idx="3">
                    <c:v>13%</c:v>
                  </c:pt>
                </c:lvl>
                <c:lvl>
                  <c:pt idx="2">
                    <c:v>12%</c:v>
                  </c:pt>
                  <c:pt idx="3">
                    <c:v>9%</c:v>
                  </c:pt>
                </c:lvl>
              </c:multiLvlStrCache>
            </c:multiLvlStrRef>
          </c:cat>
          <c:val>
            <c:numRef>
              <c:f>'F5'!$J$20:$J$21</c:f>
              <c:numCache>
                <c:formatCode>0%</c:formatCode>
                <c:ptCount val="2"/>
                <c:pt idx="0">
                  <c:v>0.26652936459525589</c:v>
                </c:pt>
                <c:pt idx="1">
                  <c:v>0.31646039976834728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3E-4979-9ADB-B5B6BD438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98221103"/>
        <c:axId val="698211503"/>
      </c:barChart>
      <c:catAx>
        <c:axId val="6982211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211503"/>
        <c:crosses val="autoZero"/>
        <c:auto val="1"/>
        <c:lblAlgn val="ctr"/>
        <c:lblOffset val="100"/>
        <c:tickMarkSkip val="1"/>
        <c:noMultiLvlLbl val="0"/>
      </c:catAx>
      <c:valAx>
        <c:axId val="698211503"/>
        <c:scaling>
          <c:orientation val="minMax"/>
          <c:max val="1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221103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690910814422033E-2"/>
          <c:y val="0.46718589687114692"/>
          <c:w val="0.76305496088694602"/>
          <c:h val="0.3347403170770347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Breakdown of enterprises by innovation profiles, by age class, EU, 2020-2022</a:t>
            </a:r>
          </a:p>
        </c:rich>
      </c:tx>
      <c:layout>
        <c:manualLayout>
          <c:xMode val="edge"/>
          <c:yMode val="edge"/>
          <c:x val="5.3333333333333332E-3"/>
          <c:y val="1.58726039310316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99537699869201"/>
          <c:y val="0.11947804191628678"/>
          <c:w val="0.84398150449957743"/>
          <c:h val="0.2705766076191821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'F6'!$D$27</c:f>
              <c:strCache>
                <c:ptCount val="1"/>
                <c:pt idx="0">
                  <c:v>Enterprises that have developed product innovations themselves, with market novelties (Profile I)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36F-4D52-B693-4C90027AF3D9}"/>
              </c:ext>
            </c:extLst>
          </c:dPt>
          <c:cat>
            <c:strRef>
              <c:f>'F6'!$B$28:$B$31</c:f>
              <c:strCache>
                <c:ptCount val="4"/>
                <c:pt idx="0">
                  <c:v>2013 and before</c:v>
                </c:pt>
                <c:pt idx="1">
                  <c:v>From 2014 to 2017</c:v>
                </c:pt>
                <c:pt idx="2">
                  <c:v>From 2018 to 2019</c:v>
                </c:pt>
                <c:pt idx="3">
                  <c:v>2020 and after</c:v>
                </c:pt>
              </c:strCache>
            </c:strRef>
          </c:cat>
          <c:val>
            <c:numRef>
              <c:f>'F6'!$D$28:$D$31</c:f>
              <c:numCache>
                <c:formatCode>0%</c:formatCode>
                <c:ptCount val="4"/>
                <c:pt idx="0">
                  <c:v>0.11906316606502643</c:v>
                </c:pt>
                <c:pt idx="1">
                  <c:v>0.10926956045960241</c:v>
                </c:pt>
                <c:pt idx="2">
                  <c:v>0.10221330093497438</c:v>
                </c:pt>
                <c:pt idx="3">
                  <c:v>9.0408017179670716E-2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6F-4D52-B693-4C90027AF3D9}"/>
            </c:ext>
          </c:extLst>
        </c:ser>
        <c:ser>
          <c:idx val="1"/>
          <c:order val="1"/>
          <c:tx>
            <c:strRef>
              <c:f>'F6'!$E$27</c:f>
              <c:strCache>
                <c:ptCount val="1"/>
                <c:pt idx="0">
                  <c:v>Enterprises that have developed product innovations themselves, without market novelties (Profile II)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36F-4D52-B693-4C90027AF3D9}"/>
              </c:ext>
            </c:extLst>
          </c:dPt>
          <c:cat>
            <c:strRef>
              <c:f>'F6'!$B$28:$B$31</c:f>
              <c:strCache>
                <c:ptCount val="4"/>
                <c:pt idx="0">
                  <c:v>2013 and before</c:v>
                </c:pt>
                <c:pt idx="1">
                  <c:v>From 2014 to 2017</c:v>
                </c:pt>
                <c:pt idx="2">
                  <c:v>From 2018 to 2019</c:v>
                </c:pt>
                <c:pt idx="3">
                  <c:v>2020 and after</c:v>
                </c:pt>
              </c:strCache>
            </c:strRef>
          </c:cat>
          <c:val>
            <c:numRef>
              <c:f>'F6'!$E$28:$E$31</c:f>
              <c:numCache>
                <c:formatCode>0%</c:formatCode>
                <c:ptCount val="4"/>
                <c:pt idx="0">
                  <c:v>0.11851491369645299</c:v>
                </c:pt>
                <c:pt idx="1">
                  <c:v>0.11040944738281963</c:v>
                </c:pt>
                <c:pt idx="2">
                  <c:v>0.11367598119486556</c:v>
                </c:pt>
                <c:pt idx="3">
                  <c:v>9.1839656406585535E-2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6F-4D52-B693-4C90027AF3D9}"/>
            </c:ext>
          </c:extLst>
        </c:ser>
        <c:ser>
          <c:idx val="2"/>
          <c:order val="2"/>
          <c:tx>
            <c:strRef>
              <c:f>'F6'!$F$27</c:f>
              <c:strCache>
                <c:ptCount val="1"/>
                <c:pt idx="0">
                  <c:v>Enterprises that have developed business process innovations themselves, without product innovation (Profile III)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36F-4D52-B693-4C90027AF3D9}"/>
              </c:ext>
            </c:extLst>
          </c:dPt>
          <c:cat>
            <c:strRef>
              <c:f>'F6'!$B$28:$B$31</c:f>
              <c:strCache>
                <c:ptCount val="4"/>
                <c:pt idx="0">
                  <c:v>2013 and before</c:v>
                </c:pt>
                <c:pt idx="1">
                  <c:v>From 2014 to 2017</c:v>
                </c:pt>
                <c:pt idx="2">
                  <c:v>From 2018 to 2019</c:v>
                </c:pt>
                <c:pt idx="3">
                  <c:v>2020 and after</c:v>
                </c:pt>
              </c:strCache>
            </c:strRef>
          </c:cat>
          <c:val>
            <c:numRef>
              <c:f>'F6'!$F$28:$F$31</c:f>
              <c:numCache>
                <c:formatCode>0%</c:formatCode>
                <c:ptCount val="4"/>
                <c:pt idx="0">
                  <c:v>0.15934431480774205</c:v>
                </c:pt>
                <c:pt idx="1">
                  <c:v>0.15543498084989968</c:v>
                </c:pt>
                <c:pt idx="2">
                  <c:v>0.15070519254133433</c:v>
                </c:pt>
                <c:pt idx="3">
                  <c:v>0.15476020042949176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6F-4D52-B693-4C90027AF3D9}"/>
            </c:ext>
          </c:extLst>
        </c:ser>
        <c:ser>
          <c:idx val="3"/>
          <c:order val="3"/>
          <c:tx>
            <c:strRef>
              <c:f>'F6'!$G$27</c:f>
              <c:strCache>
                <c:ptCount val="1"/>
                <c:pt idx="0">
                  <c:v>Enterprises that have introduced but not themselves developed innovations (Profile IV)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36F-4D52-B693-4C90027AF3D9}"/>
              </c:ext>
            </c:extLst>
          </c:dPt>
          <c:cat>
            <c:strRef>
              <c:f>'F6'!$B$28:$B$31</c:f>
              <c:strCache>
                <c:ptCount val="4"/>
                <c:pt idx="0">
                  <c:v>2013 and before</c:v>
                </c:pt>
                <c:pt idx="1">
                  <c:v>From 2014 to 2017</c:v>
                </c:pt>
                <c:pt idx="2">
                  <c:v>From 2018 to 2019</c:v>
                </c:pt>
                <c:pt idx="3">
                  <c:v>2020 and after</c:v>
                </c:pt>
              </c:strCache>
            </c:strRef>
          </c:cat>
          <c:val>
            <c:numRef>
              <c:f>'F6'!$G$28:$G$31</c:f>
              <c:numCache>
                <c:formatCode>0%</c:formatCode>
                <c:ptCount val="4"/>
                <c:pt idx="0">
                  <c:v>3.7003954809220495E-2</c:v>
                </c:pt>
                <c:pt idx="1">
                  <c:v>3.3239102681014043E-2</c:v>
                </c:pt>
                <c:pt idx="2">
                  <c:v>3.549733241772754E-2</c:v>
                </c:pt>
                <c:pt idx="3">
                  <c:v>4.7959914101646385E-2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6F-4D52-B693-4C90027AF3D9}"/>
            </c:ext>
          </c:extLst>
        </c:ser>
        <c:ser>
          <c:idx val="4"/>
          <c:order val="4"/>
          <c:tx>
            <c:strRef>
              <c:f>'F6'!$H$27</c:f>
              <c:strCache>
                <c:ptCount val="1"/>
                <c:pt idx="0">
                  <c:v>Enterprises that have (ongoing or abandoned) innovation activities but not introduced any innovation (Profile V)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'F6'!$B$28:$B$31</c:f>
              <c:strCache>
                <c:ptCount val="4"/>
                <c:pt idx="0">
                  <c:v>2013 and before</c:v>
                </c:pt>
                <c:pt idx="1">
                  <c:v>From 2014 to 2017</c:v>
                </c:pt>
                <c:pt idx="2">
                  <c:v>From 2018 to 2019</c:v>
                </c:pt>
                <c:pt idx="3">
                  <c:v>2020 and after</c:v>
                </c:pt>
              </c:strCache>
            </c:strRef>
          </c:cat>
          <c:val>
            <c:numRef>
              <c:f>'F6'!$H$28:$H$31</c:f>
              <c:numCache>
                <c:formatCode>0%</c:formatCode>
                <c:ptCount val="4"/>
                <c:pt idx="0">
                  <c:v>2.6577919597866127E-2</c:v>
                </c:pt>
                <c:pt idx="1">
                  <c:v>2.7562465803392302E-2</c:v>
                </c:pt>
                <c:pt idx="2">
                  <c:v>2.4562886271195395E-2</c:v>
                </c:pt>
                <c:pt idx="3">
                  <c:v>3.6220472440944881E-2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36F-4D52-B693-4C90027AF3D9}"/>
            </c:ext>
          </c:extLst>
        </c:ser>
        <c:ser>
          <c:idx val="5"/>
          <c:order val="5"/>
          <c:tx>
            <c:strRef>
              <c:f>'F6'!$I$27</c:f>
              <c:strCache>
                <c:ptCount val="1"/>
                <c:pt idx="0">
                  <c:v>Enterprises that have no innovation activities but potential to innovate (Profile VI)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'F6'!$B$28:$B$31</c:f>
              <c:strCache>
                <c:ptCount val="4"/>
                <c:pt idx="0">
                  <c:v>2013 and before</c:v>
                </c:pt>
                <c:pt idx="1">
                  <c:v>From 2014 to 2017</c:v>
                </c:pt>
                <c:pt idx="2">
                  <c:v>From 2018 to 2019</c:v>
                </c:pt>
                <c:pt idx="3">
                  <c:v>2020 and after</c:v>
                </c:pt>
              </c:strCache>
            </c:strRef>
          </c:cat>
          <c:val>
            <c:numRef>
              <c:f>'F6'!$I$28:$I$31</c:f>
              <c:numCache>
                <c:formatCode>0%</c:formatCode>
                <c:ptCount val="4"/>
                <c:pt idx="0">
                  <c:v>0.17949104931807261</c:v>
                </c:pt>
                <c:pt idx="1">
                  <c:v>0.1625934707277038</c:v>
                </c:pt>
                <c:pt idx="2">
                  <c:v>0.16406951560931804</c:v>
                </c:pt>
                <c:pt idx="3">
                  <c:v>0.15597709377236937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6F-4D52-B693-4C90027AF3D9}"/>
            </c:ext>
          </c:extLst>
        </c:ser>
        <c:ser>
          <c:idx val="6"/>
          <c:order val="6"/>
          <c:tx>
            <c:strRef>
              <c:f>'F6'!$J$27</c:f>
              <c:strCache>
                <c:ptCount val="1"/>
                <c:pt idx="0">
                  <c:v>Enterprises that have no innovation activities and no potential to innovate (Profile VII)</c:v>
                </c:pt>
              </c:strCache>
            </c:strRef>
          </c:tx>
          <c:spPr>
            <a:solidFill>
              <a:srgbClr val="208486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'F6'!$B$28:$B$31</c:f>
              <c:strCache>
                <c:ptCount val="4"/>
                <c:pt idx="0">
                  <c:v>2013 and before</c:v>
                </c:pt>
                <c:pt idx="1">
                  <c:v>From 2014 to 2017</c:v>
                </c:pt>
                <c:pt idx="2">
                  <c:v>From 2018 to 2019</c:v>
                </c:pt>
                <c:pt idx="3">
                  <c:v>2020 and after</c:v>
                </c:pt>
              </c:strCache>
            </c:strRef>
          </c:cat>
          <c:val>
            <c:numRef>
              <c:f>'F6'!$J$28:$J$31</c:f>
              <c:numCache>
                <c:formatCode>0%</c:formatCode>
                <c:ptCount val="4"/>
                <c:pt idx="0">
                  <c:v>0.36001392191407838</c:v>
                </c:pt>
                <c:pt idx="1">
                  <c:v>0.4013769834032464</c:v>
                </c:pt>
                <c:pt idx="2">
                  <c:v>0.40938143785325654</c:v>
                </c:pt>
                <c:pt idx="3">
                  <c:v>0.42290622763063707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36F-4D52-B693-4C90027AF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98221103"/>
        <c:axId val="698211503"/>
      </c:barChart>
      <c:catAx>
        <c:axId val="6982211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211503"/>
        <c:crosses val="autoZero"/>
        <c:auto val="1"/>
        <c:lblAlgn val="ctr"/>
        <c:lblOffset val="100"/>
        <c:tickMarkSkip val="1"/>
        <c:noMultiLvlLbl val="0"/>
      </c:catAx>
      <c:valAx>
        <c:axId val="698211503"/>
        <c:scaling>
          <c:orientation val="minMax"/>
          <c:max val="1"/>
        </c:scaling>
        <c:delete val="0"/>
        <c:axPos val="t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221103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615977547594227"/>
          <c:y val="0.48458847332224175"/>
          <c:w val="0.7371413027816387"/>
          <c:h val="0.3092393245261210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by whether they engaged in R&amp;D, by size class, EU, 2020-2022 </a:t>
            </a:r>
          </a:p>
        </c:rich>
      </c:tx>
      <c:layout>
        <c:manualLayout>
          <c:xMode val="edge"/>
          <c:yMode val="edge"/>
          <c:x val="5.3333333333333332E-3"/>
          <c:y val="1.62996881308688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13629045388971059"/>
          <c:w val="0.99333333333333329"/>
          <c:h val="0.4869006994567624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'F7'!$C$21:$C$22</c:f>
              <c:strCache>
                <c:ptCount val="2"/>
                <c:pt idx="0">
                  <c:v>Enterprises with R&amp;D activities (Profiles I.A, II.A, III.A, IV.A and V.A)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9B7-430B-B6A6-88ACFACABE0D}"/>
              </c:ext>
            </c:extLst>
          </c:dPt>
          <c:cat>
            <c:strRef>
              <c:f>'F7'!$A$23:$A$26</c:f>
              <c:strCache>
                <c:ptCount val="4"/>
                <c:pt idx="0">
                  <c:v>Total</c:v>
                </c:pt>
                <c:pt idx="1">
                  <c:v>From 10 to 49 employees</c:v>
                </c:pt>
                <c:pt idx="2">
                  <c:v>From 50 to 249 employees</c:v>
                </c:pt>
                <c:pt idx="3">
                  <c:v>250 employees or more</c:v>
                </c:pt>
              </c:strCache>
            </c:strRef>
          </c:cat>
          <c:val>
            <c:numRef>
              <c:f>'F7'!$C$23:$C$26</c:f>
              <c:numCache>
                <c:formatCode>0%</c:formatCode>
                <c:ptCount val="4"/>
                <c:pt idx="0">
                  <c:v>0.24221626152095138</c:v>
                </c:pt>
                <c:pt idx="1">
                  <c:v>0.19659176187570573</c:v>
                </c:pt>
                <c:pt idx="2">
                  <c:v>0.37264839313473558</c:v>
                </c:pt>
                <c:pt idx="3">
                  <c:v>0.5592490812170976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B7-430B-B6A6-88ACFACABE0D}"/>
            </c:ext>
          </c:extLst>
        </c:ser>
        <c:ser>
          <c:idx val="1"/>
          <c:order val="1"/>
          <c:tx>
            <c:strRef>
              <c:f>'F7'!$D$21:$D$22</c:f>
              <c:strCache>
                <c:ptCount val="2"/>
                <c:pt idx="0">
                  <c:v>Enterprises without R&amp;D activities (Profiles I.B, II.B, III.B, IV.B, V.B, VI and VII)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9B7-430B-B6A6-88ACFACABE0D}"/>
              </c:ext>
            </c:extLst>
          </c:dPt>
          <c:cat>
            <c:strRef>
              <c:f>'F7'!$A$23:$A$26</c:f>
              <c:strCache>
                <c:ptCount val="4"/>
                <c:pt idx="0">
                  <c:v>Total</c:v>
                </c:pt>
                <c:pt idx="1">
                  <c:v>From 10 to 49 employees</c:v>
                </c:pt>
                <c:pt idx="2">
                  <c:v>From 50 to 249 employees</c:v>
                </c:pt>
                <c:pt idx="3">
                  <c:v>250 employees or more</c:v>
                </c:pt>
              </c:strCache>
            </c:strRef>
          </c:cat>
          <c:val>
            <c:numRef>
              <c:f>'F7'!$D$23:$D$26</c:f>
              <c:numCache>
                <c:formatCode>0%</c:formatCode>
                <c:ptCount val="4"/>
                <c:pt idx="0">
                  <c:v>0.75778373847904867</c:v>
                </c:pt>
                <c:pt idx="1">
                  <c:v>0.80340823812429429</c:v>
                </c:pt>
                <c:pt idx="2">
                  <c:v>0.62735160686526448</c:v>
                </c:pt>
                <c:pt idx="3">
                  <c:v>0.44075091878290235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B7-430B-B6A6-88ACFACAB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98221103"/>
        <c:axId val="698211503"/>
      </c:barChart>
      <c:catAx>
        <c:axId val="6982211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211503"/>
        <c:crosses val="autoZero"/>
        <c:auto val="1"/>
        <c:lblAlgn val="ctr"/>
        <c:lblOffset val="100"/>
        <c:tickMarkSkip val="1"/>
        <c:noMultiLvlLbl val="0"/>
      </c:catAx>
      <c:valAx>
        <c:axId val="698211503"/>
        <c:scaling>
          <c:orientation val="minMax"/>
          <c:max val="1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221103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959517060367455"/>
          <c:y val="0.659342467375574"/>
          <c:w val="0.55843829601867168"/>
          <c:h val="0.1119078592203801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by whether they engaged in R&amp;D, by innovation profile, EU, 2020-2022</a:t>
            </a:r>
          </a:p>
        </c:rich>
      </c:tx>
      <c:layout>
        <c:manualLayout>
          <c:xMode val="edge"/>
          <c:yMode val="edge"/>
          <c:x val="5.3333333333333332E-3"/>
          <c:y val="1.53454268759398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686207198019378"/>
          <c:y val="8.2447233811648965E-2"/>
          <c:w val="0.65805483426012079"/>
          <c:h val="0.6412381948898607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'F8'!$E$40</c:f>
              <c:strCache>
                <c:ptCount val="1"/>
                <c:pt idx="0">
                  <c:v>R&amp;D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0A-4B8D-9CF7-1E31802E30ED}"/>
              </c:ext>
            </c:extLst>
          </c:dPt>
          <c:cat>
            <c:strRef>
              <c:f>'F8'!$C$41:$C$47</c:f>
              <c:strCache>
                <c:ptCount val="7"/>
                <c:pt idx="0">
                  <c:v>Enterprises that have developed product 
innovations themselves, with market novelties 
(Profile I)</c:v>
                </c:pt>
                <c:pt idx="1">
                  <c:v>Enterprises that have developed product 
innovations themselves, without market novelties 
(Profile II)</c:v>
                </c:pt>
                <c:pt idx="2">
                  <c:v>Enterprises that have developed business process 
innovations themselves, without product innovation 
(profile III)</c:v>
                </c:pt>
                <c:pt idx="3">
                  <c:v>Enterprises that have introduced 
but not themselves developed innovations 
(Profile IV)</c:v>
                </c:pt>
                <c:pt idx="4">
                  <c:v>Enterprises that have (ongoing or abandoned) 
innovation activities but not introduced any innovation 
(Profile V)</c:v>
                </c:pt>
                <c:pt idx="5">
                  <c:v>Enterprises that have no innovation 
activities but potential to innovate 
(Profile VI)</c:v>
                </c:pt>
                <c:pt idx="6">
                  <c:v>Enterprises that have no innovation 
activities and no potential to innovate 
(Profile VII)</c:v>
                </c:pt>
              </c:strCache>
            </c:strRef>
          </c:cat>
          <c:val>
            <c:numRef>
              <c:f>'F8'!$E$41:$E$47</c:f>
              <c:numCache>
                <c:formatCode>0%</c:formatCode>
                <c:ptCount val="7"/>
                <c:pt idx="0">
                  <c:v>0.72249241758044547</c:v>
                </c:pt>
                <c:pt idx="1">
                  <c:v>0.55186057203360317</c:v>
                </c:pt>
                <c:pt idx="2">
                  <c:v>0.2405697445972495</c:v>
                </c:pt>
                <c:pt idx="3">
                  <c:v>0.15488652541663178</c:v>
                </c:pt>
                <c:pt idx="4">
                  <c:v>0.65896294950962586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0A-4B8D-9CF7-1E31802E30ED}"/>
            </c:ext>
          </c:extLst>
        </c:ser>
        <c:ser>
          <c:idx val="1"/>
          <c:order val="1"/>
          <c:tx>
            <c:strRef>
              <c:f>'F8'!$F$40</c:f>
              <c:strCache>
                <c:ptCount val="1"/>
                <c:pt idx="0">
                  <c:v>no R&amp;D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09120">
                  <a:lumMod val="100000"/>
                </a:srgbClr>
              </a:solidFill>
              <a:ln w="127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6F0A-4B8D-9CF7-1E31802E30ED}"/>
              </c:ext>
            </c:extLst>
          </c:dPt>
          <c:cat>
            <c:strRef>
              <c:f>'F8'!$C$41:$C$47</c:f>
              <c:strCache>
                <c:ptCount val="7"/>
                <c:pt idx="0">
                  <c:v>Enterprises that have developed product 
innovations themselves, with market novelties 
(Profile I)</c:v>
                </c:pt>
                <c:pt idx="1">
                  <c:v>Enterprises that have developed product 
innovations themselves, without market novelties 
(Profile II)</c:v>
                </c:pt>
                <c:pt idx="2">
                  <c:v>Enterprises that have developed business process 
innovations themselves, without product innovation 
(profile III)</c:v>
                </c:pt>
                <c:pt idx="3">
                  <c:v>Enterprises that have introduced 
but not themselves developed innovations 
(Profile IV)</c:v>
                </c:pt>
                <c:pt idx="4">
                  <c:v>Enterprises that have (ongoing or abandoned) 
innovation activities but not introduced any innovation 
(Profile V)</c:v>
                </c:pt>
                <c:pt idx="5">
                  <c:v>Enterprises that have no innovation 
activities but potential to innovate 
(Profile VI)</c:v>
                </c:pt>
                <c:pt idx="6">
                  <c:v>Enterprises that have no innovation 
activities and no potential to innovate 
(Profile VII)</c:v>
                </c:pt>
              </c:strCache>
            </c:strRef>
          </c:cat>
          <c:val>
            <c:numRef>
              <c:f>'F8'!$F$41:$F$47</c:f>
              <c:numCache>
                <c:formatCode>0%</c:formatCode>
                <c:ptCount val="7"/>
                <c:pt idx="0">
                  <c:v>0.27750758241955459</c:v>
                </c:pt>
                <c:pt idx="1">
                  <c:v>0.44813942796639683</c:v>
                </c:pt>
                <c:pt idx="2">
                  <c:v>0.75943025540275044</c:v>
                </c:pt>
                <c:pt idx="3">
                  <c:v>0.84511347458336827</c:v>
                </c:pt>
                <c:pt idx="4">
                  <c:v>0.34103705049037414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F0A-4B8D-9CF7-1E31802E3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98221103"/>
        <c:axId val="698211503"/>
      </c:barChart>
      <c:catAx>
        <c:axId val="6982211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211503"/>
        <c:crosses val="autoZero"/>
        <c:auto val="1"/>
        <c:lblAlgn val="ctr"/>
        <c:lblOffset val="100"/>
        <c:tickMarkSkip val="1"/>
        <c:noMultiLvlLbl val="0"/>
      </c:catAx>
      <c:valAx>
        <c:axId val="698211503"/>
        <c:scaling>
          <c:orientation val="minMax"/>
          <c:max val="1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221103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36787299422585"/>
          <c:y val="0.79217387162639108"/>
          <c:w val="0.118961004452703"/>
          <c:h val="3.887525930311202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 access to private funding by use for innovation or other purposes, by innovation profile, EU, 2020-2022</a:t>
            </a:r>
          </a:p>
        </c:rich>
      </c:tx>
      <c:layout>
        <c:manualLayout>
          <c:xMode val="edge"/>
          <c:yMode val="edge"/>
          <c:x val="5.3333333333333332E-3"/>
          <c:y val="1.62646133207765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104039727383537"/>
          <c:y val="9.294558400020822E-2"/>
          <c:w val="0.65722406112334841"/>
          <c:h val="0.659419714082117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'F9'!$B$105</c:f>
              <c:strCache>
                <c:ptCount val="1"/>
                <c:pt idx="0">
                  <c:v>Obtained private funding in the form of equity, for innovation (incl. R&amp;D)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EB3-40CD-8167-6FDD121FF008}"/>
              </c:ext>
            </c:extLst>
          </c:dPt>
          <c:cat>
            <c:strRef>
              <c:f>'F9'!$C$104:$R$104</c:f>
              <c:strCache>
                <c:ptCount val="15"/>
                <c:pt idx="0">
                  <c:v>
Total</c:v>
                </c:pt>
                <c:pt idx="2">
                  <c:v>
Enterprises that have developed product 
innovations themselves, with market novelties 
(Profile I)</c:v>
                </c:pt>
                <c:pt idx="4">
                  <c:v>
Enterprises that have developed product 
innovations themselves, without market novelties 
(Profile II)</c:v>
                </c:pt>
                <c:pt idx="6">
                  <c:v>
Enterprises that have developed business process 
innovations themselves, without product innovation 
(Profile III)</c:v>
                </c:pt>
                <c:pt idx="8">
                  <c:v>
Enterprises that have introduced 
but not themselves developed innovations 
(Profile IV)</c:v>
                </c:pt>
                <c:pt idx="10">
                  <c:v>
Enterprises that have (ongoing or abandoned) 
innovation activities but not introduced any innovation 
(Profile V)</c:v>
                </c:pt>
                <c:pt idx="12">
                  <c:v>
Enterprises that have no innovation 
activities but potential to innovate 
(Profile VI)</c:v>
                </c:pt>
                <c:pt idx="14">
                  <c:v>
Enterprises that have no innovation 
activities and no potential to innovate 
(Profile VII)</c:v>
                </c:pt>
              </c:strCache>
            </c:strRef>
          </c:cat>
          <c:val>
            <c:numRef>
              <c:f>'F9'!$C$105:$R$105</c:f>
              <c:numCache>
                <c:formatCode>0%</c:formatCode>
                <c:ptCount val="16"/>
                <c:pt idx="0">
                  <c:v>1.7505332639110499E-2</c:v>
                </c:pt>
                <c:pt idx="2">
                  <c:v>0.10428100987925357</c:v>
                </c:pt>
                <c:pt idx="4">
                  <c:v>4.7271757015164319E-2</c:v>
                </c:pt>
                <c:pt idx="6">
                  <c:v>2.1147942571862692E-2</c:v>
                </c:pt>
                <c:pt idx="8">
                  <c:v>1.2090483619344774E-2</c:v>
                </c:pt>
                <c:pt idx="10">
                  <c:v>4.8108877987023263E-2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B3-40CD-8167-6FDD121FF008}"/>
            </c:ext>
          </c:extLst>
        </c:ser>
        <c:ser>
          <c:idx val="1"/>
          <c:order val="1"/>
          <c:tx>
            <c:strRef>
              <c:f>'F9'!$B$106</c:f>
              <c:strCache>
                <c:ptCount val="1"/>
                <c:pt idx="0">
                  <c:v>Obtained private funding in the form of equity, for other purposes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27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FEB3-40CD-8167-6FDD121FF008}"/>
              </c:ext>
            </c:extLst>
          </c:dPt>
          <c:cat>
            <c:strRef>
              <c:f>'F9'!$C$104:$R$104</c:f>
              <c:strCache>
                <c:ptCount val="15"/>
                <c:pt idx="0">
                  <c:v>
Total</c:v>
                </c:pt>
                <c:pt idx="2">
                  <c:v>
Enterprises that have developed product 
innovations themselves, with market novelties 
(Profile I)</c:v>
                </c:pt>
                <c:pt idx="4">
                  <c:v>
Enterprises that have developed product 
innovations themselves, without market novelties 
(Profile II)</c:v>
                </c:pt>
                <c:pt idx="6">
                  <c:v>
Enterprises that have developed business process 
innovations themselves, without product innovation 
(Profile III)</c:v>
                </c:pt>
                <c:pt idx="8">
                  <c:v>
Enterprises that have introduced 
but not themselves developed innovations 
(Profile IV)</c:v>
                </c:pt>
                <c:pt idx="10">
                  <c:v>
Enterprises that have (ongoing or abandoned) 
innovation activities but not introduced any innovation 
(Profile V)</c:v>
                </c:pt>
                <c:pt idx="12">
                  <c:v>
Enterprises that have no innovation 
activities but potential to innovate 
(Profile VI)</c:v>
                </c:pt>
                <c:pt idx="14">
                  <c:v>
Enterprises that have no innovation 
activities and no potential to innovate 
(Profile VII)</c:v>
                </c:pt>
              </c:strCache>
            </c:strRef>
          </c:cat>
          <c:val>
            <c:numRef>
              <c:f>'F9'!$C$106:$R$106</c:f>
              <c:numCache>
                <c:formatCode>0%</c:formatCode>
                <c:ptCount val="16"/>
                <c:pt idx="0">
                  <c:v>2.6642200910327686E-2</c:v>
                </c:pt>
                <c:pt idx="2">
                  <c:v>3.8419319429198684E-2</c:v>
                </c:pt>
                <c:pt idx="4">
                  <c:v>4.5315070929870589E-2</c:v>
                </c:pt>
                <c:pt idx="6">
                  <c:v>3.6497255728859812E-2</c:v>
                </c:pt>
                <c:pt idx="8">
                  <c:v>4.3779251170046801E-2</c:v>
                </c:pt>
                <c:pt idx="10">
                  <c:v>2.8960278525083084E-2</c:v>
                </c:pt>
                <c:pt idx="12">
                  <c:v>2.3334838295748877E-2</c:v>
                </c:pt>
                <c:pt idx="14">
                  <c:v>1.7068691305664949E-2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B3-40CD-8167-6FDD121FF008}"/>
            </c:ext>
          </c:extLst>
        </c:ser>
        <c:ser>
          <c:idx val="2"/>
          <c:order val="2"/>
          <c:tx>
            <c:strRef>
              <c:f>'F9'!$B$107</c:f>
              <c:strCache>
                <c:ptCount val="1"/>
                <c:pt idx="0">
                  <c:v>Obtained private funding in the form of debt, for innovation (incl. R&amp;D)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EB3-40CD-8167-6FDD121FF008}"/>
              </c:ext>
            </c:extLst>
          </c:dPt>
          <c:cat>
            <c:strRef>
              <c:f>'F9'!$C$104:$R$104</c:f>
              <c:strCache>
                <c:ptCount val="15"/>
                <c:pt idx="0">
                  <c:v>
Total</c:v>
                </c:pt>
                <c:pt idx="2">
                  <c:v>
Enterprises that have developed product 
innovations themselves, with market novelties 
(Profile I)</c:v>
                </c:pt>
                <c:pt idx="4">
                  <c:v>
Enterprises that have developed product 
innovations themselves, without market novelties 
(Profile II)</c:v>
                </c:pt>
                <c:pt idx="6">
                  <c:v>
Enterprises that have developed business process 
innovations themselves, without product innovation 
(Profile III)</c:v>
                </c:pt>
                <c:pt idx="8">
                  <c:v>
Enterprises that have introduced 
but not themselves developed innovations 
(Profile IV)</c:v>
                </c:pt>
                <c:pt idx="10">
                  <c:v>
Enterprises that have (ongoing or abandoned) 
innovation activities but not introduced any innovation 
(Profile V)</c:v>
                </c:pt>
                <c:pt idx="12">
                  <c:v>
Enterprises that have no innovation 
activities but potential to innovate 
(Profile VI)</c:v>
                </c:pt>
                <c:pt idx="14">
                  <c:v>
Enterprises that have no innovation 
activities and no potential to innovate 
(Profile VII)</c:v>
                </c:pt>
              </c:strCache>
            </c:strRef>
          </c:cat>
          <c:val>
            <c:numRef>
              <c:f>'F9'!$C$107:$R$107</c:f>
              <c:numCache>
                <c:formatCode>0%</c:formatCode>
                <c:ptCount val="16"/>
                <c:pt idx="1">
                  <c:v>3.9595895127563445E-2</c:v>
                </c:pt>
                <c:pt idx="3">
                  <c:v>0.16956771731744288</c:v>
                </c:pt>
                <c:pt idx="5">
                  <c:v>0.13274336283185842</c:v>
                </c:pt>
                <c:pt idx="7">
                  <c:v>5.5722658066916807E-2</c:v>
                </c:pt>
                <c:pt idx="9">
                  <c:v>8.8338533541341649E-2</c:v>
                </c:pt>
                <c:pt idx="11">
                  <c:v>7.8809938281373629E-2</c:v>
                </c:pt>
                <c:pt idx="13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EB3-40CD-8167-6FDD121FF008}"/>
            </c:ext>
          </c:extLst>
        </c:ser>
        <c:ser>
          <c:idx val="3"/>
          <c:order val="3"/>
          <c:tx>
            <c:strRef>
              <c:f>'F9'!$B$108</c:f>
              <c:strCache>
                <c:ptCount val="1"/>
                <c:pt idx="0">
                  <c:v>Obtained private funding in the form of debt, for other purposes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EB3-40CD-8167-6FDD121FF008}"/>
              </c:ext>
            </c:extLst>
          </c:dPt>
          <c:cat>
            <c:strRef>
              <c:f>'F9'!$C$104:$R$104</c:f>
              <c:strCache>
                <c:ptCount val="15"/>
                <c:pt idx="0">
                  <c:v>
Total</c:v>
                </c:pt>
                <c:pt idx="2">
                  <c:v>
Enterprises that have developed product 
innovations themselves, with market novelties 
(Profile I)</c:v>
                </c:pt>
                <c:pt idx="4">
                  <c:v>
Enterprises that have developed product 
innovations themselves, without market novelties 
(Profile II)</c:v>
                </c:pt>
                <c:pt idx="6">
                  <c:v>
Enterprises that have developed business process 
innovations themselves, without product innovation 
(Profile III)</c:v>
                </c:pt>
                <c:pt idx="8">
                  <c:v>
Enterprises that have introduced 
but not themselves developed innovations 
(Profile IV)</c:v>
                </c:pt>
                <c:pt idx="10">
                  <c:v>
Enterprises that have (ongoing or abandoned) 
innovation activities but not introduced any innovation 
(Profile V)</c:v>
                </c:pt>
                <c:pt idx="12">
                  <c:v>
Enterprises that have no innovation 
activities but potential to innovate 
(Profile VI)</c:v>
                </c:pt>
                <c:pt idx="14">
                  <c:v>
Enterprises that have no innovation 
activities and no potential to innovate 
(Profile VII)</c:v>
                </c:pt>
              </c:strCache>
            </c:strRef>
          </c:cat>
          <c:val>
            <c:numRef>
              <c:f>'F9'!$C$108:$R$108</c:f>
              <c:numCache>
                <c:formatCode>0%</c:formatCode>
                <c:ptCount val="16"/>
                <c:pt idx="1">
                  <c:v>0.1951200053746284</c:v>
                </c:pt>
                <c:pt idx="3">
                  <c:v>0.16355653128430298</c:v>
                </c:pt>
                <c:pt idx="5">
                  <c:v>0.21172232845644151</c:v>
                </c:pt>
                <c:pt idx="7">
                  <c:v>0.25175507020280813</c:v>
                </c:pt>
                <c:pt idx="9">
                  <c:v>0.25175507020280813</c:v>
                </c:pt>
                <c:pt idx="11">
                  <c:v>0.14764994461148917</c:v>
                </c:pt>
                <c:pt idx="13">
                  <c:v>0.21842549247914836</c:v>
                </c:pt>
                <c:pt idx="15">
                  <c:v>0.16750605877006969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EB3-40CD-8167-6FDD121FF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4317871"/>
        <c:axId val="534318831"/>
      </c:barChart>
      <c:catAx>
        <c:axId val="53431787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318831"/>
        <c:crosses val="autoZero"/>
        <c:auto val="1"/>
        <c:lblAlgn val="ctr"/>
        <c:lblOffset val="100"/>
        <c:tickMarkSkip val="2"/>
        <c:noMultiLvlLbl val="0"/>
      </c:catAx>
      <c:valAx>
        <c:axId val="534318831"/>
        <c:scaling>
          <c:orientation val="minMax"/>
          <c:max val="0.35000000000000003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317871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8347226538123818E-2"/>
          <c:y val="0.81410489453209589"/>
          <c:w val="0.90711506905375827"/>
          <c:h val="5.089686148971240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that received a public funding by use for innovation or other purposes, by innovation profile, EU, 2020-2022</a:t>
            </a:r>
          </a:p>
        </c:rich>
      </c:tx>
      <c:layout>
        <c:manualLayout>
          <c:xMode val="edge"/>
          <c:yMode val="edge"/>
          <c:x val="5.3333333333333332E-3"/>
          <c:y val="1.502134962559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689631877118547"/>
          <c:y val="0.11118575819375162"/>
          <c:w val="0.64277541025233276"/>
          <c:h val="0.63129366953817112"/>
        </c:manualLayout>
      </c:layout>
      <c:barChart>
        <c:barDir val="bar"/>
        <c:grouping val="stacked"/>
        <c:varyColors val="0"/>
        <c:ser>
          <c:idx val="0"/>
          <c:order val="0"/>
          <c:tx>
            <c:v>Received public funding for innovation activities (including R&amp;D)</c:v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F18-4FE9-8205-038E8453CF66}"/>
              </c:ext>
            </c:extLst>
          </c:dPt>
          <c:cat>
            <c:strRef>
              <c:f>'F10'!$P$46:$W$46</c:f>
              <c:strCache>
                <c:ptCount val="8"/>
                <c:pt idx="0">
                  <c:v>Total</c:v>
                </c:pt>
                <c:pt idx="1">
                  <c:v>Enterprises that have developed product 
innovations themselves, with market novelties 
(Profile I)</c:v>
                </c:pt>
                <c:pt idx="2">
                  <c:v>Enterprises that have developed product 
innovations themselves, without market novelties 
(Profile II)</c:v>
                </c:pt>
                <c:pt idx="3">
                  <c:v>Enterprises that have developed business process 
innovations themselves, without product innovation 
(Profile III)</c:v>
                </c:pt>
                <c:pt idx="4">
                  <c:v>Enterprises that have introduced 
but not themselves developed innovations 
(Profile IV)</c:v>
                </c:pt>
                <c:pt idx="5">
                  <c:v>Enterprises that have (ongoing or abandoned) 
innovation activities but not introduced any innovation 
(Profile V)</c:v>
                </c:pt>
                <c:pt idx="6">
                  <c:v>Enterprises that have no innovation 
activities but potential to innovate 
(Profile VI)</c:v>
                </c:pt>
                <c:pt idx="7">
                  <c:v>Enterprises that have no innovation 
activities and no potential to innovate 
(Profile VII)</c:v>
                </c:pt>
              </c:strCache>
            </c:strRef>
          </c:cat>
          <c:val>
            <c:numRef>
              <c:f>'F10'!$P$49:$W$49</c:f>
              <c:numCache>
                <c:formatCode>0%</c:formatCode>
                <c:ptCount val="8"/>
                <c:pt idx="0">
                  <c:v>7.9164442245341735E-2</c:v>
                </c:pt>
                <c:pt idx="1">
                  <c:v>0.33175153815944497</c:v>
                </c:pt>
                <c:pt idx="2">
                  <c:v>0.21229799503788641</c:v>
                </c:pt>
                <c:pt idx="3">
                  <c:v>0.10799877701733343</c:v>
                </c:pt>
                <c:pt idx="4">
                  <c:v>9.427557475698195E-2</c:v>
                </c:pt>
                <c:pt idx="5">
                  <c:v>0.24766298409615151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4B-4A0B-8298-1C27DCC88BC6}"/>
            </c:ext>
          </c:extLst>
        </c:ser>
        <c:ser>
          <c:idx val="1"/>
          <c:order val="1"/>
          <c:tx>
            <c:v>Received public funding for other purposes</c:v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09120">
                  <a:lumMod val="100000"/>
                </a:srgbClr>
              </a:solidFill>
              <a:ln w="127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18-4FE9-8205-038E8453CF66}"/>
              </c:ext>
            </c:extLst>
          </c:dPt>
          <c:cat>
            <c:strRef>
              <c:f>'F10'!$P$46:$W$46</c:f>
              <c:strCache>
                <c:ptCount val="8"/>
                <c:pt idx="0">
                  <c:v>Total</c:v>
                </c:pt>
                <c:pt idx="1">
                  <c:v>Enterprises that have developed product 
innovations themselves, with market novelties 
(Profile I)</c:v>
                </c:pt>
                <c:pt idx="2">
                  <c:v>Enterprises that have developed product 
innovations themselves, without market novelties 
(Profile II)</c:v>
                </c:pt>
                <c:pt idx="3">
                  <c:v>Enterprises that have developed business process 
innovations themselves, without product innovation 
(Profile III)</c:v>
                </c:pt>
                <c:pt idx="4">
                  <c:v>Enterprises that have introduced 
but not themselves developed innovations 
(Profile IV)</c:v>
                </c:pt>
                <c:pt idx="5">
                  <c:v>Enterprises that have (ongoing or abandoned) 
innovation activities but not introduced any innovation 
(Profile V)</c:v>
                </c:pt>
                <c:pt idx="6">
                  <c:v>Enterprises that have no innovation 
activities but potential to innovate 
(Profile VI)</c:v>
                </c:pt>
                <c:pt idx="7">
                  <c:v>Enterprises that have no innovation 
activities and no potential to innovate 
(Profile VII)</c:v>
                </c:pt>
              </c:strCache>
            </c:strRef>
          </c:cat>
          <c:val>
            <c:numRef>
              <c:f>'F10'!$P$62:$W$62</c:f>
              <c:numCache>
                <c:formatCode>0%</c:formatCode>
                <c:ptCount val="8"/>
                <c:pt idx="0">
                  <c:v>0.19296800739592965</c:v>
                </c:pt>
                <c:pt idx="1">
                  <c:v>0.14134703495221887</c:v>
                </c:pt>
                <c:pt idx="2">
                  <c:v>0.20126735063367532</c:v>
                </c:pt>
                <c:pt idx="3">
                  <c:v>0.22587549095698395</c:v>
                </c:pt>
                <c:pt idx="4">
                  <c:v>0.25482178676130229</c:v>
                </c:pt>
                <c:pt idx="5">
                  <c:v>0.20250091052567681</c:v>
                </c:pt>
                <c:pt idx="6">
                  <c:v>0.22065330791092563</c:v>
                </c:pt>
                <c:pt idx="7">
                  <c:v>0.1734247305924613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4B-4A0B-8298-1C27DCC88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53538624"/>
        <c:axId val="253538144"/>
      </c:barChart>
      <c:catAx>
        <c:axId val="2535386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538144"/>
        <c:crosses val="autoZero"/>
        <c:auto val="1"/>
        <c:lblAlgn val="ctr"/>
        <c:lblOffset val="100"/>
        <c:tickMarkSkip val="1"/>
        <c:noMultiLvlLbl val="0"/>
      </c:catAx>
      <c:valAx>
        <c:axId val="253538144"/>
        <c:scaling>
          <c:orientation val="minMax"/>
          <c:max val="0.5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53862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787222228699929"/>
          <c:y val="0.82193984870692383"/>
          <c:w val="0.72983602297485117"/>
          <c:h val="3.45146464202848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Breakdown of enterprise total turnover by innovation profile , EU, 2022</a:t>
            </a:r>
          </a:p>
        </c:rich>
      </c:tx>
      <c:layout>
        <c:manualLayout>
          <c:xMode val="edge"/>
          <c:yMode val="edge"/>
          <c:x val="5.3333333333333332E-3"/>
          <c:y val="1.5917719699159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872185547092004"/>
          <c:y val="9.7567559456458355E-2"/>
          <c:w val="0.79600024305504646"/>
          <c:h val="0.34960275842602301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'F11'!$Y$33</c:f>
              <c:strCache>
                <c:ptCount val="1"/>
                <c:pt idx="0">
                  <c:v>Enterprises that have developed product innovations themselves, with market novelties (Profile I)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644A7">
                  <a:lumMod val="100000"/>
                </a:srgbClr>
              </a:solidFill>
              <a:ln w="127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63-4464-8DBF-E40E501A9313}"/>
              </c:ext>
            </c:extLst>
          </c:dPt>
          <c:cat>
            <c:strRef>
              <c:f>'F11'!$W$34:$W$37</c:f>
              <c:strCache>
                <c:ptCount val="4"/>
                <c:pt idx="0">
                  <c:v>Total</c:v>
                </c:pt>
                <c:pt idx="1">
                  <c:v>From 10 to 49 employees</c:v>
                </c:pt>
                <c:pt idx="2">
                  <c:v>From 50 to 249 employees</c:v>
                </c:pt>
                <c:pt idx="3">
                  <c:v>250 employees or more</c:v>
                </c:pt>
              </c:strCache>
            </c:strRef>
          </c:cat>
          <c:val>
            <c:numRef>
              <c:f>'F11'!$Y$34:$Y$37</c:f>
              <c:numCache>
                <c:formatCode>0%</c:formatCode>
                <c:ptCount val="4"/>
                <c:pt idx="0">
                  <c:v>0.35978429743764251</c:v>
                </c:pt>
                <c:pt idx="1">
                  <c:v>7.6725818249147842E-2</c:v>
                </c:pt>
                <c:pt idx="2">
                  <c:v>0.13474701730220437</c:v>
                </c:pt>
                <c:pt idx="3">
                  <c:v>0.47286923857430346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63-4464-8DBF-E40E501A9313}"/>
            </c:ext>
          </c:extLst>
        </c:ser>
        <c:ser>
          <c:idx val="2"/>
          <c:order val="1"/>
          <c:tx>
            <c:strRef>
              <c:f>'F11'!$Z$33</c:f>
              <c:strCache>
                <c:ptCount val="1"/>
                <c:pt idx="0">
                  <c:v>Enterprises that have developed product innovations themselves, without market novelties (Profile II)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27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63-4464-8DBF-E40E501A9313}"/>
              </c:ext>
            </c:extLst>
          </c:dPt>
          <c:cat>
            <c:strRef>
              <c:f>'F11'!$W$34:$W$37</c:f>
              <c:strCache>
                <c:ptCount val="4"/>
                <c:pt idx="0">
                  <c:v>Total</c:v>
                </c:pt>
                <c:pt idx="1">
                  <c:v>From 10 to 49 employees</c:v>
                </c:pt>
                <c:pt idx="2">
                  <c:v>From 50 to 249 employees</c:v>
                </c:pt>
                <c:pt idx="3">
                  <c:v>250 employees or more</c:v>
                </c:pt>
              </c:strCache>
            </c:strRef>
          </c:cat>
          <c:val>
            <c:numRef>
              <c:f>'F11'!$Z$34:$Z$37</c:f>
              <c:numCache>
                <c:formatCode>0%</c:formatCode>
                <c:ptCount val="4"/>
                <c:pt idx="0">
                  <c:v>0.20669982766890777</c:v>
                </c:pt>
                <c:pt idx="1">
                  <c:v>0.10104583186307409</c:v>
                </c:pt>
                <c:pt idx="2">
                  <c:v>0.16824123753463699</c:v>
                </c:pt>
                <c:pt idx="3">
                  <c:v>0.2367083813494717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63-4464-8DBF-E40E501A9313}"/>
            </c:ext>
          </c:extLst>
        </c:ser>
        <c:ser>
          <c:idx val="3"/>
          <c:order val="2"/>
          <c:tx>
            <c:strRef>
              <c:f>'F11'!$AA$33</c:f>
              <c:strCache>
                <c:ptCount val="1"/>
                <c:pt idx="0">
                  <c:v>Enterprises that have developed business process innovations themselves, without product innovation (Profile III)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09120">
                  <a:lumMod val="100000"/>
                </a:srgbClr>
              </a:solidFill>
              <a:ln w="127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63-4464-8DBF-E40E501A9313}"/>
              </c:ext>
            </c:extLst>
          </c:dPt>
          <c:cat>
            <c:strRef>
              <c:f>'F11'!$W$34:$W$37</c:f>
              <c:strCache>
                <c:ptCount val="4"/>
                <c:pt idx="0">
                  <c:v>Total</c:v>
                </c:pt>
                <c:pt idx="1">
                  <c:v>From 10 to 49 employees</c:v>
                </c:pt>
                <c:pt idx="2">
                  <c:v>From 50 to 249 employees</c:v>
                </c:pt>
                <c:pt idx="3">
                  <c:v>250 employees or more</c:v>
                </c:pt>
              </c:strCache>
            </c:strRef>
          </c:cat>
          <c:val>
            <c:numRef>
              <c:f>'F11'!$AA$34:$AA$37</c:f>
              <c:numCache>
                <c:formatCode>0%</c:formatCode>
                <c:ptCount val="4"/>
                <c:pt idx="0">
                  <c:v>0.1881478002620916</c:v>
                </c:pt>
                <c:pt idx="1">
                  <c:v>0.21630746984719712</c:v>
                </c:pt>
                <c:pt idx="2">
                  <c:v>0.2717176889087089</c:v>
                </c:pt>
                <c:pt idx="3">
                  <c:v>0.1605047935980248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63-4464-8DBF-E40E501A9313}"/>
            </c:ext>
          </c:extLst>
        </c:ser>
        <c:ser>
          <c:idx val="4"/>
          <c:order val="3"/>
          <c:tx>
            <c:strRef>
              <c:f>'F11'!$AB$33</c:f>
              <c:strCache>
                <c:ptCount val="1"/>
                <c:pt idx="0">
                  <c:v>Enterprises that have introduced but not themselves developed innovations (Profile IV)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F63-4464-8DBF-E40E501A9313}"/>
              </c:ext>
            </c:extLst>
          </c:dPt>
          <c:cat>
            <c:strRef>
              <c:f>'F11'!$W$34:$W$37</c:f>
              <c:strCache>
                <c:ptCount val="4"/>
                <c:pt idx="0">
                  <c:v>Total</c:v>
                </c:pt>
                <c:pt idx="1">
                  <c:v>From 10 to 49 employees</c:v>
                </c:pt>
                <c:pt idx="2">
                  <c:v>From 50 to 249 employees</c:v>
                </c:pt>
                <c:pt idx="3">
                  <c:v>250 employees or more</c:v>
                </c:pt>
              </c:strCache>
            </c:strRef>
          </c:cat>
          <c:val>
            <c:numRef>
              <c:f>'F11'!$AB$34:$AB$37</c:f>
              <c:numCache>
                <c:formatCode>0%</c:formatCode>
                <c:ptCount val="4"/>
                <c:pt idx="0">
                  <c:v>2.8570372069603358E-2</c:v>
                </c:pt>
                <c:pt idx="1">
                  <c:v>5.9026745206903555E-2</c:v>
                </c:pt>
                <c:pt idx="2">
                  <c:v>5.2728083411492897E-2</c:v>
                </c:pt>
                <c:pt idx="3">
                  <c:v>1.6417651208555709E-2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F63-4464-8DBF-E40E501A9313}"/>
            </c:ext>
          </c:extLst>
        </c:ser>
        <c:ser>
          <c:idx val="5"/>
          <c:order val="4"/>
          <c:tx>
            <c:strRef>
              <c:f>'F11'!$AC$33</c:f>
              <c:strCache>
                <c:ptCount val="1"/>
                <c:pt idx="0">
                  <c:v>Enterprises that have (ongoing or abandoned) innovation activities but not introduced any innovation (Profile V)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F63-4464-8DBF-E40E501A9313}"/>
              </c:ext>
            </c:extLst>
          </c:dPt>
          <c:cat>
            <c:strRef>
              <c:f>'F11'!$W$34:$W$37</c:f>
              <c:strCache>
                <c:ptCount val="4"/>
                <c:pt idx="0">
                  <c:v>Total</c:v>
                </c:pt>
                <c:pt idx="1">
                  <c:v>From 10 to 49 employees</c:v>
                </c:pt>
                <c:pt idx="2">
                  <c:v>From 50 to 249 employees</c:v>
                </c:pt>
                <c:pt idx="3">
                  <c:v>250 employees or more</c:v>
                </c:pt>
              </c:strCache>
            </c:strRef>
          </c:cat>
          <c:val>
            <c:numRef>
              <c:f>'F11'!$AC$34:$AC$37</c:f>
              <c:numCache>
                <c:formatCode>0%</c:formatCode>
                <c:ptCount val="4"/>
                <c:pt idx="0">
                  <c:v>3.9016028410394039E-2</c:v>
                </c:pt>
                <c:pt idx="1">
                  <c:v>3.7827576530827592E-2</c:v>
                </c:pt>
                <c:pt idx="2">
                  <c:v>6.9865835468163814E-2</c:v>
                </c:pt>
                <c:pt idx="3">
                  <c:v>3.0971921408388586E-2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F63-4464-8DBF-E40E501A9313}"/>
            </c:ext>
          </c:extLst>
        </c:ser>
        <c:ser>
          <c:idx val="6"/>
          <c:order val="5"/>
          <c:tx>
            <c:strRef>
              <c:f>'F11'!$AD$33</c:f>
              <c:strCache>
                <c:ptCount val="1"/>
                <c:pt idx="0">
                  <c:v>Enterprises that have no innovation activities but potential to innovate (Profile VI)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F63-4464-8DBF-E40E501A9313}"/>
              </c:ext>
            </c:extLst>
          </c:dPt>
          <c:cat>
            <c:strRef>
              <c:f>'F11'!$W$34:$W$37</c:f>
              <c:strCache>
                <c:ptCount val="4"/>
                <c:pt idx="0">
                  <c:v>Total</c:v>
                </c:pt>
                <c:pt idx="1">
                  <c:v>From 10 to 49 employees</c:v>
                </c:pt>
                <c:pt idx="2">
                  <c:v>From 50 to 249 employees</c:v>
                </c:pt>
                <c:pt idx="3">
                  <c:v>250 employees or more</c:v>
                </c:pt>
              </c:strCache>
            </c:strRef>
          </c:cat>
          <c:val>
            <c:numRef>
              <c:f>'F11'!$AD$34:$AD$37</c:f>
              <c:numCache>
                <c:formatCode>0%</c:formatCode>
                <c:ptCount val="4"/>
                <c:pt idx="0">
                  <c:v>7.1138208237560077E-2</c:v>
                </c:pt>
                <c:pt idx="1">
                  <c:v>0.19583253595108399</c:v>
                </c:pt>
                <c:pt idx="2">
                  <c:v>0.11722696484146432</c:v>
                </c:pt>
                <c:pt idx="3">
                  <c:v>3.5534301163324039E-2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F63-4464-8DBF-E40E501A9313}"/>
            </c:ext>
          </c:extLst>
        </c:ser>
        <c:ser>
          <c:idx val="7"/>
          <c:order val="6"/>
          <c:tx>
            <c:strRef>
              <c:f>'F11'!$AE$33</c:f>
              <c:strCache>
                <c:ptCount val="1"/>
                <c:pt idx="0">
                  <c:v>Enterprises that have no innovation activities and no potential to innovate (Profile VII)</c:v>
                </c:pt>
              </c:strCache>
            </c:strRef>
          </c:tx>
          <c:spPr>
            <a:solidFill>
              <a:srgbClr val="208486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08486">
                  <a:lumMod val="100000"/>
                </a:srgbClr>
              </a:solidFill>
              <a:ln w="127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3-BF63-4464-8DBF-E40E501A9313}"/>
              </c:ext>
            </c:extLst>
          </c:dPt>
          <c:cat>
            <c:strRef>
              <c:f>'F11'!$W$34:$W$37</c:f>
              <c:strCache>
                <c:ptCount val="4"/>
                <c:pt idx="0">
                  <c:v>Total</c:v>
                </c:pt>
                <c:pt idx="1">
                  <c:v>From 10 to 49 employees</c:v>
                </c:pt>
                <c:pt idx="2">
                  <c:v>From 50 to 249 employees</c:v>
                </c:pt>
                <c:pt idx="3">
                  <c:v>250 employees or more</c:v>
                </c:pt>
              </c:strCache>
            </c:strRef>
          </c:cat>
          <c:val>
            <c:numRef>
              <c:f>'F11'!$AE$34:$AE$37</c:f>
              <c:numCache>
                <c:formatCode>0%</c:formatCode>
                <c:ptCount val="4"/>
                <c:pt idx="0">
                  <c:v>0.10664346591380067</c:v>
                </c:pt>
                <c:pt idx="1">
                  <c:v>0.31323402235176578</c:v>
                </c:pt>
                <c:pt idx="2">
                  <c:v>0.18547317253332868</c:v>
                </c:pt>
                <c:pt idx="3">
                  <c:v>4.6993712697931664E-2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F63-4464-8DBF-E40E501A9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98221103"/>
        <c:axId val="698211503"/>
      </c:barChart>
      <c:catAx>
        <c:axId val="6982211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211503"/>
        <c:crosses val="autoZero"/>
        <c:auto val="1"/>
        <c:lblAlgn val="ctr"/>
        <c:lblOffset val="100"/>
        <c:tickMarkSkip val="1"/>
        <c:noMultiLvlLbl val="0"/>
      </c:catAx>
      <c:valAx>
        <c:axId val="698211503"/>
        <c:scaling>
          <c:orientation val="minMax"/>
          <c:max val="1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221103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9.4609706763624901E-2"/>
          <c:y val="0.51669729132926101"/>
          <c:w val="0.76525810732540711"/>
          <c:h val="0.325400233608274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8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9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1075471</xdr:colOff>
      <xdr:row>29</xdr:row>
      <xdr:rowOff>116087</xdr:rowOff>
    </xdr:from>
    <xdr:to>
      <xdr:col>10</xdr:col>
      <xdr:colOff>631371</xdr:colOff>
      <xdr:row>56</xdr:row>
      <xdr:rowOff>43542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32F703-DE18-43EF-B27E-CB87CE758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97204</xdr:colOff>
      <xdr:row>103</xdr:row>
      <xdr:rowOff>121939</xdr:rowOff>
    </xdr:from>
    <xdr:to>
      <xdr:col>11</xdr:col>
      <xdr:colOff>413657</xdr:colOff>
      <xdr:row>135</xdr:row>
      <xdr:rowOff>21772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B7544C9-4AEA-454C-89E5-213753D9B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1062687</xdr:colOff>
      <xdr:row>60</xdr:row>
      <xdr:rowOff>49651</xdr:rowOff>
    </xdr:from>
    <xdr:to>
      <xdr:col>10</xdr:col>
      <xdr:colOff>1197429</xdr:colOff>
      <xdr:row>93</xdr:row>
      <xdr:rowOff>54428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B77C121-3893-4C3D-87B7-0821432E1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0.84396</cdr:y>
    </cdr:from>
    <cdr:ext cx="7995000" cy="484875"/>
    <cdr:sp macro="" textlink="">
      <cdr:nvSpPr>
        <cdr:cNvPr id="8" name="FootonotesShape">
          <a:extLst xmlns:a="http://schemas.openxmlformats.org/drawingml/2006/main">
            <a:ext uri="{FF2B5EF4-FFF2-40B4-BE49-F238E27FC236}">
              <a16:creationId xmlns:a16="http://schemas.microsoft.com/office/drawing/2014/main" id="{C3C1210D-8D08-0A97-0ADD-348602CF2185}"/>
            </a:ext>
          </a:extLst>
        </cdr:cNvPr>
        <cdr:cNvSpPr txBox="1"/>
      </cdr:nvSpPr>
      <cdr:spPr>
        <a:xfrm xmlns:a="http://schemas.openxmlformats.org/drawingml/2006/main">
          <a:off x="0" y="2622541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covers the 27 EU countries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inn_cis13_bas_ip)</a:t>
          </a:r>
        </a:p>
      </cdr:txBody>
    </cdr:sp>
  </cdr:absSizeAnchor>
  <cdr:absSizeAnchor xmlns:cdr="http://schemas.openxmlformats.org/drawingml/2006/chartDrawing">
    <cdr:from>
      <cdr:x>0.83936</cdr:x>
      <cdr:y>0.86464</cdr:y>
    </cdr:from>
    <cdr:ext cx="1530099" cy="420624"/>
    <cdr:pic>
      <cdr:nvPicPr>
        <cdr:cNvPr id="10" name="LogoShape">
          <a:extLst xmlns:a="http://schemas.openxmlformats.org/drawingml/2006/main">
            <a:ext uri="{FF2B5EF4-FFF2-40B4-BE49-F238E27FC236}">
              <a16:creationId xmlns:a16="http://schemas.microsoft.com/office/drawing/2014/main" id="{C411FB74-D099-DA4B-CA79-C0DEEA0A228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2686792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0.86649</cdr:y>
    </cdr:from>
    <cdr:ext cx="7995000" cy="484875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3554A231-8515-9F06-8859-9CE6B1B54C37}"/>
            </a:ext>
          </a:extLst>
        </cdr:cNvPr>
        <cdr:cNvSpPr txBox="1"/>
      </cdr:nvSpPr>
      <cdr:spPr>
        <a:xfrm xmlns:a="http://schemas.openxmlformats.org/drawingml/2006/main">
          <a:off x="0" y="3146774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covers the 27 EU countries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inn_cis13_bas_ip)</a:t>
          </a:r>
        </a:p>
      </cdr:txBody>
    </cdr:sp>
  </cdr:absSizeAnchor>
  <cdr:absSizeAnchor xmlns:cdr="http://schemas.openxmlformats.org/drawingml/2006/chartDrawing">
    <cdr:from>
      <cdr:x>0.83936</cdr:x>
      <cdr:y>0.88418</cdr:y>
    </cdr:from>
    <cdr:ext cx="1530099" cy="420624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DBF548B2-F2A7-1C1A-4C48-CE346DB0C94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3211025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0.86644</cdr:y>
    </cdr:from>
    <cdr:ext cx="7995000" cy="484876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8483236F-29FC-5497-F435-61823FAC967F}"/>
            </a:ext>
          </a:extLst>
        </cdr:cNvPr>
        <cdr:cNvSpPr txBox="1"/>
      </cdr:nvSpPr>
      <cdr:spPr>
        <a:xfrm xmlns:a="http://schemas.openxmlformats.org/drawingml/2006/main">
          <a:off x="0" y="3145495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covers the 27 EU countries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inn_cis13_bas_ip)</a:t>
          </a:r>
        </a:p>
      </cdr:txBody>
    </cdr:sp>
  </cdr:absSizeAnchor>
  <cdr:absSizeAnchor xmlns:cdr="http://schemas.openxmlformats.org/drawingml/2006/chartDrawing">
    <cdr:from>
      <cdr:x>0.83936</cdr:x>
      <cdr:y>0.88414</cdr:y>
    </cdr:from>
    <cdr:ext cx="1530099" cy="420623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02FECC66-1DA2-14D6-992F-B005E0C5681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3209748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1197431</xdr:colOff>
      <xdr:row>31</xdr:row>
      <xdr:rowOff>25208</xdr:rowOff>
    </xdr:from>
    <xdr:to>
      <xdr:col>18</xdr:col>
      <xdr:colOff>161924</xdr:colOff>
      <xdr:row>66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EB2271-2B43-4613-81A0-AB21E8119C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0.01146</cdr:x>
      <cdr:y>0.84457</cdr:y>
    </cdr:from>
    <cdr:ext cx="8728104" cy="661911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9D2563E6-90DE-7CFB-511A-39C59B8EEBC2}"/>
            </a:ext>
          </a:extLst>
        </cdr:cNvPr>
        <cdr:cNvSpPr txBox="1"/>
      </cdr:nvSpPr>
      <cdr:spPr>
        <a:xfrm xmlns:a="http://schemas.openxmlformats.org/drawingml/2006/main">
          <a:off x="127000" y="4516669"/>
          <a:ext cx="8728104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covers the following 18 EU countries es for which data are available: Belgium, Bulgaria, Czechia, Germany, Estonia, Greece, Spain, Croatia, Italy, Lithuania, Malta, Austria, Poland, Portugal, Romania, Slovenia, Slovakia, and Sweden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inn_cis13_bas_ip)</a:t>
          </a:r>
        </a:p>
      </cdr:txBody>
    </cdr:sp>
  </cdr:absSizeAnchor>
  <cdr:absSizeAnchor xmlns:cdr="http://schemas.openxmlformats.org/drawingml/2006/chartDrawing">
    <cdr:from>
      <cdr:x>0.83936</cdr:x>
      <cdr:y>0.90192</cdr:y>
    </cdr:from>
    <cdr:ext cx="1530099" cy="420625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F81DB429-C5D1-00A4-3BCE-56AF4524BFB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386814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393042</xdr:colOff>
      <xdr:row>27</xdr:row>
      <xdr:rowOff>19538</xdr:rowOff>
    </xdr:from>
    <xdr:to>
      <xdr:col>13</xdr:col>
      <xdr:colOff>29308</xdr:colOff>
      <xdr:row>66</xdr:row>
      <xdr:rowOff>58615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06AD77-4680-4AF1-A5CD-D532ADF41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0.00174</cdr:x>
      <cdr:y>0.83459</cdr:y>
    </cdr:from>
    <cdr:ext cx="9049364" cy="66191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30A5E130-D4CA-F3B9-99ED-43C065B1AF6C}"/>
            </a:ext>
          </a:extLst>
        </cdr:cNvPr>
        <cdr:cNvSpPr txBox="1"/>
      </cdr:nvSpPr>
      <cdr:spPr>
        <a:xfrm xmlns:a="http://schemas.openxmlformats.org/drawingml/2006/main">
          <a:off x="19291" y="4225001"/>
          <a:ext cx="9049364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covers the following 18 EU countries for which data are available: Belgium, Bulgaria, Czechia, Germany, Estonia, Greece, Spain, Croatia, Italy, Lithuania, Malta, Austria, Poland, Portugal, Romania, Slovenia, Slovakia, and Sweden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inn_cis13_bas_ip)</a:t>
          </a:r>
        </a:p>
      </cdr:txBody>
    </cdr:sp>
  </cdr:absSizeAnchor>
  <cdr:absSizeAnchor xmlns:cdr="http://schemas.openxmlformats.org/drawingml/2006/chartDrawing">
    <cdr:from>
      <cdr:x>0.83936</cdr:x>
      <cdr:y>0.89319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B68BA0A9-1757-6519-1CAD-557DACB00CF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351728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28935</xdr:colOff>
      <xdr:row>36</xdr:row>
      <xdr:rowOff>133892</xdr:rowOff>
    </xdr:from>
    <xdr:to>
      <xdr:col>17</xdr:col>
      <xdr:colOff>285749</xdr:colOff>
      <xdr:row>78</xdr:row>
      <xdr:rowOff>122463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4DBC80-48E8-45CB-98D4-FA6A4E357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0.83483</cdr:y>
    </cdr:from>
    <cdr:ext cx="8623138" cy="661910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6502AA3-25AE-9E7B-44AF-468AA5948A38}"/>
            </a:ext>
          </a:extLst>
        </cdr:cNvPr>
        <cdr:cNvSpPr txBox="1"/>
      </cdr:nvSpPr>
      <cdr:spPr>
        <a:xfrm xmlns:a="http://schemas.openxmlformats.org/drawingml/2006/main">
          <a:off x="0" y="4067402"/>
          <a:ext cx="8623138" cy="661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covers the following 16 EU countries for which data are available: Bulgaria, Czechia, Estonia, Greece, Spain, Italy, Lithuania, Luxembourg, Malta, Austria, Poland, Portugal, Romania, Slovenia, Slovakia, and Sweden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inn_cis13_yreg_ip)</a:t>
          </a:r>
        </a:p>
      </cdr:txBody>
    </cdr:sp>
  </cdr:absSizeAnchor>
  <cdr:absSizeAnchor xmlns:cdr="http://schemas.openxmlformats.org/drawingml/2006/chartDrawing">
    <cdr:from>
      <cdr:x>0.83936</cdr:x>
      <cdr:y>0.89504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0E2F8C7A-9BAC-F043-1379-1A5799418A9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358672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37828</xdr:colOff>
      <xdr:row>20</xdr:row>
      <xdr:rowOff>79056</xdr:rowOff>
    </xdr:from>
    <xdr:to>
      <xdr:col>24</xdr:col>
      <xdr:colOff>66675</xdr:colOff>
      <xdr:row>53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83BDB2-91A4-4AF1-B847-D28009507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0.86198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5164979B-967E-CD2C-A065-6A397E284692}"/>
            </a:ext>
          </a:extLst>
        </cdr:cNvPr>
        <cdr:cNvSpPr txBox="1"/>
      </cdr:nvSpPr>
      <cdr:spPr>
        <a:xfrm xmlns:a="http://schemas.openxmlformats.org/drawingml/2006/main">
          <a:off x="0" y="3028136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covers the 27 EU countries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inn_cis13_bas_ip)</a:t>
          </a:r>
        </a:p>
      </cdr:txBody>
    </cdr:sp>
  </cdr:absSizeAnchor>
  <cdr:absSizeAnchor xmlns:cdr="http://schemas.openxmlformats.org/drawingml/2006/chartDrawing">
    <cdr:from>
      <cdr:x>0.83936</cdr:x>
      <cdr:y>0.88027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935104C0-C16F-1E3C-E14B-9A9038636DC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3092388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497060</xdr:colOff>
      <xdr:row>31</xdr:row>
      <xdr:rowOff>20811</xdr:rowOff>
    </xdr:from>
    <xdr:to>
      <xdr:col>21</xdr:col>
      <xdr:colOff>190499</xdr:colOff>
      <xdr:row>53</xdr:row>
      <xdr:rowOff>136071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1A89AB-ABE4-40C3-88C4-BA7FC9930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0.00402</cdr:x>
      <cdr:y>0.86215</cdr:y>
    </cdr:from>
    <cdr:ext cx="9393077" cy="66190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EF79C70C-CA99-D5EA-A318-A26A8F086CC5}"/>
            </a:ext>
          </a:extLst>
        </cdr:cNvPr>
        <cdr:cNvSpPr txBox="1"/>
      </cdr:nvSpPr>
      <cdr:spPr>
        <a:xfrm xmlns:a="http://schemas.openxmlformats.org/drawingml/2006/main">
          <a:off x="48486" y="5429130"/>
          <a:ext cx="9393077" cy="661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covers the following 12 EU countries for which data are available: Czechia, Germany, Estonia, Greece, Spain, Italy, Malta, Austria, Poland, Portugal, Slovenia, and Sweden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inn_cis13_bas_ip)</a:t>
          </a:r>
        </a:p>
      </cdr:txBody>
    </cdr:sp>
  </cdr:absSizeAnchor>
  <cdr:absSizeAnchor xmlns:cdr="http://schemas.openxmlformats.org/drawingml/2006/chartDrawing">
    <cdr:from>
      <cdr:x>0.83936</cdr:x>
      <cdr:y>0.88164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013115D5-FBF8-BA05-B5D7-CAE900AB60F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3133008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4434917</xdr:colOff>
      <xdr:row>114</xdr:row>
      <xdr:rowOff>29817</xdr:rowOff>
    </xdr:from>
    <xdr:to>
      <xdr:col>15</xdr:col>
      <xdr:colOff>193963</xdr:colOff>
      <xdr:row>174</xdr:row>
      <xdr:rowOff>56445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2C02D7-DD00-4390-8F4F-C63D27633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0.00627</cdr:x>
      <cdr:y>0.91223</cdr:y>
    </cdr:from>
    <cdr:ext cx="11059082" cy="66191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F0D1E91-ACC4-9F81-E66B-BF58A6A5E1A3}"/>
            </a:ext>
          </a:extLst>
        </cdr:cNvPr>
        <cdr:cNvSpPr txBox="1"/>
      </cdr:nvSpPr>
      <cdr:spPr>
        <a:xfrm xmlns:a="http://schemas.openxmlformats.org/drawingml/2006/main">
          <a:off x="88900" y="9755956"/>
          <a:ext cx="11059082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covers the following 12 EU countries for which data are available: Estonia, Greece, Spain, Lithuania, Luxembourg, Malta, Austria, Poland, Portugal, Romania, Slovenia, and Slovakia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inn_cis13_fin_ip ; inn_cis13_finrd_ip ; inn_cis13_bas_ip)</a:t>
          </a:r>
        </a:p>
      </cdr:txBody>
    </cdr:sp>
  </cdr:absSizeAnchor>
  <cdr:absSizeAnchor xmlns:cdr="http://schemas.openxmlformats.org/drawingml/2006/chartDrawing">
    <cdr:from>
      <cdr:x>0.83957</cdr:x>
      <cdr:y>0.93112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B2AE9746-0DF7-7A1E-5901-6E0BCD3B477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1898748" y="9957969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684356</xdr:colOff>
      <xdr:row>68</xdr:row>
      <xdr:rowOff>76694</xdr:rowOff>
    </xdr:from>
    <xdr:to>
      <xdr:col>34</xdr:col>
      <xdr:colOff>530678</xdr:colOff>
      <xdr:row>108</xdr:row>
      <xdr:rowOff>134558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4A94B9-7E4C-493E-9905-50BF742C3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0.00848</cdr:x>
      <cdr:y>0.88988</cdr:y>
    </cdr:from>
    <cdr:ext cx="10113636" cy="66191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412DFE3-15FE-6B51-C43C-459B4A8B5ABC}"/>
            </a:ext>
          </a:extLst>
        </cdr:cNvPr>
        <cdr:cNvSpPr txBox="1"/>
      </cdr:nvSpPr>
      <cdr:spPr>
        <a:xfrm xmlns:a="http://schemas.openxmlformats.org/drawingml/2006/main">
          <a:off x="105451" y="6678160"/>
          <a:ext cx="10113636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covers the following 16 EU countries for which data are available: Belgium, Bulgaria, Czechia, Estonia, Greece, Spain, Lithuania, Luxembourg, Malta, Austria, Poland, Portugal, Romania, Slovenia, Slovakia, and Sweden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 (online data code: inn_cis13_pub_ip ; inn_cis13_bas_ip)</a:t>
          </a:r>
        </a:p>
      </cdr:txBody>
    </cdr:sp>
  </cdr:absSizeAnchor>
  <cdr:absSizeAnchor xmlns:cdr="http://schemas.openxmlformats.org/drawingml/2006/chartDrawing">
    <cdr:from>
      <cdr:x>0.84122</cdr:x>
      <cdr:y>0.90873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20EB0B56-69FB-A145-5D6D-4568A6A2B6C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61213" y="8057656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527539</xdr:colOff>
      <xdr:row>39</xdr:row>
      <xdr:rowOff>78154</xdr:rowOff>
    </xdr:from>
    <xdr:to>
      <xdr:col>29</xdr:col>
      <xdr:colOff>777240</xdr:colOff>
      <xdr:row>76</xdr:row>
      <xdr:rowOff>97693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D72CB5-BB67-4B0C-90B9-A7D377FD3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0.00173</cdr:x>
      <cdr:y>0.8621</cdr:y>
    </cdr:from>
    <cdr:ext cx="9241692" cy="66191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54E6C62-1FF5-5012-F5AE-1CCA707D5226}"/>
            </a:ext>
          </a:extLst>
        </cdr:cNvPr>
        <cdr:cNvSpPr txBox="1"/>
      </cdr:nvSpPr>
      <cdr:spPr>
        <a:xfrm xmlns:a="http://schemas.openxmlformats.org/drawingml/2006/main">
          <a:off x="19538" y="4960596"/>
          <a:ext cx="9241692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covers the following 14 EU countries for which data are available: Belgium, Bulgaria, Czechia, Germany, Greece, Spain, Lithuania, Malta, Austria, Poland, Portugal, Romania, Slovakia, and Sweden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 (online data code: inn_cis13_bas_ip)</a:t>
          </a:r>
        </a:p>
      </cdr:txBody>
    </cdr:sp>
  </cdr:absSizeAnchor>
  <cdr:absSizeAnchor xmlns:cdr="http://schemas.openxmlformats.org/drawingml/2006/chartDrawing">
    <cdr:from>
      <cdr:x>0.83936</cdr:x>
      <cdr:y>0.89619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58C07A11-9EC8-F776-8C1E-28FB47A224B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3631086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A692A-3EC9-44DD-BC29-A8DE1D59F14D}">
  <dimension ref="A1:K102"/>
  <sheetViews>
    <sheetView tabSelected="1" topLeftCell="C116" zoomScaleNormal="100" workbookViewId="0">
      <selection activeCell="C147" sqref="C147"/>
    </sheetView>
  </sheetViews>
  <sheetFormatPr defaultColWidth="9.109375" defaultRowHeight="11.4" customHeight="1" x14ac:dyDescent="0.25"/>
  <cols>
    <col min="1" max="1" width="15" style="28" customWidth="1"/>
    <col min="2" max="2" width="29.88671875" style="28" customWidth="1"/>
    <col min="3" max="3" width="16" style="28" customWidth="1"/>
    <col min="4" max="4" width="23.88671875" style="28" customWidth="1"/>
    <col min="5" max="5" width="10" style="28" customWidth="1"/>
    <col min="6" max="7" width="19.88671875" style="28" customWidth="1"/>
    <col min="8" max="8" width="35.6640625" style="28" customWidth="1"/>
    <col min="9" max="11" width="19.88671875" style="28" customWidth="1"/>
    <col min="12" max="16384" width="9.109375" style="28"/>
  </cols>
  <sheetData>
    <row r="1" spans="1:11" ht="13.2" x14ac:dyDescent="0.25">
      <c r="A1" s="30" t="s">
        <v>47</v>
      </c>
    </row>
    <row r="2" spans="1:11" ht="13.2" x14ac:dyDescent="0.25">
      <c r="A2" s="30" t="s">
        <v>46</v>
      </c>
      <c r="B2" s="31" t="s">
        <v>45</v>
      </c>
    </row>
    <row r="3" spans="1:11" ht="13.2" x14ac:dyDescent="0.25">
      <c r="A3" s="30" t="s">
        <v>44</v>
      </c>
      <c r="B3" s="30" t="s">
        <v>43</v>
      </c>
    </row>
    <row r="4" spans="1:11" ht="13.2" x14ac:dyDescent="0.25"/>
    <row r="5" spans="1:11" ht="13.2" x14ac:dyDescent="0.25">
      <c r="A5" s="31" t="s">
        <v>42</v>
      </c>
      <c r="C5" s="30" t="s">
        <v>41</v>
      </c>
    </row>
    <row r="6" spans="1:11" ht="13.2" x14ac:dyDescent="0.25">
      <c r="A6" s="31" t="s">
        <v>40</v>
      </c>
      <c r="C6" s="30" t="s">
        <v>39</v>
      </c>
    </row>
    <row r="7" spans="1:11" ht="13.2" x14ac:dyDescent="0.25">
      <c r="A7" s="31" t="s">
        <v>38</v>
      </c>
      <c r="C7" s="30" t="s">
        <v>37</v>
      </c>
    </row>
    <row r="8" spans="1:11" ht="13.2" x14ac:dyDescent="0.25">
      <c r="A8" s="31" t="s">
        <v>36</v>
      </c>
      <c r="C8" s="30" t="s">
        <v>35</v>
      </c>
    </row>
    <row r="9" spans="1:11" ht="13.2" x14ac:dyDescent="0.25">
      <c r="A9" s="31" t="s">
        <v>34</v>
      </c>
      <c r="C9" s="30" t="s">
        <v>33</v>
      </c>
    </row>
    <row r="10" spans="1:11" ht="13.2" x14ac:dyDescent="0.25"/>
    <row r="11" spans="1:11" ht="11.4" customHeight="1" x14ac:dyDescent="0.25">
      <c r="A11" s="78" t="s">
        <v>31</v>
      </c>
      <c r="B11" s="78" t="s">
        <v>31</v>
      </c>
      <c r="C11" s="78" t="s">
        <v>31</v>
      </c>
      <c r="D11" s="78" t="s">
        <v>31</v>
      </c>
      <c r="E11" s="32" t="s">
        <v>9</v>
      </c>
      <c r="F11" s="32" t="s">
        <v>30</v>
      </c>
      <c r="G11" s="32" t="s">
        <v>29</v>
      </c>
      <c r="H11" s="32" t="s">
        <v>28</v>
      </c>
      <c r="I11" s="32" t="s">
        <v>27</v>
      </c>
      <c r="J11" s="32" t="s">
        <v>26</v>
      </c>
      <c r="K11" s="32" t="s">
        <v>25</v>
      </c>
    </row>
    <row r="12" spans="1:11" ht="11.4" customHeight="1" x14ac:dyDescent="0.25">
      <c r="A12" s="78" t="s">
        <v>22</v>
      </c>
      <c r="B12" s="78" t="s">
        <v>22</v>
      </c>
      <c r="C12" s="78" t="s">
        <v>22</v>
      </c>
      <c r="D12" s="78" t="s">
        <v>22</v>
      </c>
      <c r="E12" s="32" t="s">
        <v>8</v>
      </c>
      <c r="F12" s="32" t="s">
        <v>21</v>
      </c>
      <c r="G12" s="32" t="s">
        <v>186</v>
      </c>
      <c r="H12" s="32" t="s">
        <v>20</v>
      </c>
      <c r="I12" s="32" t="s">
        <v>19</v>
      </c>
      <c r="J12" s="32" t="s">
        <v>18</v>
      </c>
      <c r="K12" s="32" t="s">
        <v>17</v>
      </c>
    </row>
    <row r="13" spans="1:11" ht="13.2" x14ac:dyDescent="0.25">
      <c r="A13" s="33" t="s">
        <v>14</v>
      </c>
      <c r="B13" s="33" t="s">
        <v>13</v>
      </c>
      <c r="C13" s="33" t="s">
        <v>12</v>
      </c>
      <c r="D13" s="33" t="s">
        <v>11</v>
      </c>
      <c r="E13" s="41" t="s">
        <v>10</v>
      </c>
      <c r="F13" s="41" t="s">
        <v>10</v>
      </c>
      <c r="G13" s="41" t="s">
        <v>10</v>
      </c>
      <c r="H13" s="41" t="s">
        <v>10</v>
      </c>
      <c r="I13" s="41" t="s">
        <v>10</v>
      </c>
      <c r="J13" s="41" t="s">
        <v>10</v>
      </c>
      <c r="K13" s="41" t="s">
        <v>10</v>
      </c>
    </row>
    <row r="14" spans="1:11" ht="13.2" x14ac:dyDescent="0.25">
      <c r="A14" s="34" t="s">
        <v>3</v>
      </c>
      <c r="B14" s="34" t="s">
        <v>2</v>
      </c>
      <c r="C14" s="34" t="s">
        <v>9</v>
      </c>
      <c r="D14" s="34" t="s">
        <v>8</v>
      </c>
      <c r="E14" s="35">
        <v>726611</v>
      </c>
      <c r="F14" s="35">
        <v>373722</v>
      </c>
      <c r="G14" s="35">
        <v>352889</v>
      </c>
      <c r="H14" s="35">
        <v>341225</v>
      </c>
      <c r="I14" s="35">
        <v>385388</v>
      </c>
      <c r="J14" s="35">
        <v>337532</v>
      </c>
      <c r="K14" s="35">
        <v>387420</v>
      </c>
    </row>
    <row r="15" spans="1:11" ht="13.2" x14ac:dyDescent="0.25">
      <c r="A15" s="34" t="s">
        <v>3</v>
      </c>
      <c r="B15" s="34" t="s">
        <v>2</v>
      </c>
      <c r="C15" s="34" t="s">
        <v>7</v>
      </c>
      <c r="D15" s="34" t="s">
        <v>6</v>
      </c>
      <c r="E15" s="36">
        <v>570324</v>
      </c>
      <c r="F15" s="36">
        <v>269283</v>
      </c>
      <c r="G15" s="36">
        <v>301042</v>
      </c>
      <c r="H15" s="36">
        <v>246560</v>
      </c>
      <c r="I15" s="36">
        <v>323764</v>
      </c>
      <c r="J15" s="36">
        <v>240851</v>
      </c>
      <c r="K15" s="36">
        <v>328014</v>
      </c>
    </row>
    <row r="16" spans="1:11" ht="13.2" x14ac:dyDescent="0.25">
      <c r="A16" s="34" t="s">
        <v>3</v>
      </c>
      <c r="B16" s="34" t="s">
        <v>2</v>
      </c>
      <c r="C16" s="34" t="s">
        <v>5</v>
      </c>
      <c r="D16" s="34" t="s">
        <v>4</v>
      </c>
      <c r="E16" s="35">
        <v>126084</v>
      </c>
      <c r="F16" s="35">
        <v>80792</v>
      </c>
      <c r="G16" s="35">
        <v>45292</v>
      </c>
      <c r="H16" s="35">
        <v>72897</v>
      </c>
      <c r="I16" s="35">
        <v>53188</v>
      </c>
      <c r="J16" s="35">
        <v>74245</v>
      </c>
      <c r="K16" s="35">
        <v>51658</v>
      </c>
    </row>
    <row r="17" spans="1:11" ht="13.2" x14ac:dyDescent="0.25">
      <c r="A17" s="34" t="s">
        <v>3</v>
      </c>
      <c r="B17" s="34" t="s">
        <v>2</v>
      </c>
      <c r="C17" s="34" t="s">
        <v>1</v>
      </c>
      <c r="D17" s="34" t="s">
        <v>0</v>
      </c>
      <c r="E17" s="36">
        <v>30203</v>
      </c>
      <c r="F17" s="36">
        <v>23646</v>
      </c>
      <c r="G17" s="36">
        <v>6555</v>
      </c>
      <c r="H17" s="36">
        <v>21767</v>
      </c>
      <c r="I17" s="36">
        <v>8437</v>
      </c>
      <c r="J17" s="36">
        <v>22436</v>
      </c>
      <c r="K17" s="36">
        <v>7747</v>
      </c>
    </row>
    <row r="20" spans="1:11" ht="11.4" customHeight="1" x14ac:dyDescent="0.25">
      <c r="A20" s="78" t="s">
        <v>31</v>
      </c>
      <c r="B20" s="78" t="s">
        <v>31</v>
      </c>
      <c r="C20" s="78" t="s">
        <v>31</v>
      </c>
      <c r="D20" s="78" t="s">
        <v>31</v>
      </c>
      <c r="E20" s="32" t="s">
        <v>9</v>
      </c>
      <c r="F20" s="32" t="s">
        <v>30</v>
      </c>
      <c r="G20" s="32" t="s">
        <v>29</v>
      </c>
      <c r="H20" s="32" t="s">
        <v>28</v>
      </c>
      <c r="I20" s="32" t="s">
        <v>27</v>
      </c>
      <c r="J20" s="32" t="s">
        <v>26</v>
      </c>
      <c r="K20" s="32" t="s">
        <v>25</v>
      </c>
    </row>
    <row r="21" spans="1:11" ht="11.4" customHeight="1" x14ac:dyDescent="0.25">
      <c r="A21" s="78" t="s">
        <v>22</v>
      </c>
      <c r="B21" s="78" t="s">
        <v>22</v>
      </c>
      <c r="C21" s="78" t="s">
        <v>22</v>
      </c>
      <c r="D21" s="78" t="s">
        <v>22</v>
      </c>
      <c r="E21" s="32" t="s">
        <v>8</v>
      </c>
      <c r="F21" s="32" t="s">
        <v>185</v>
      </c>
      <c r="G21" s="37" t="s">
        <v>184</v>
      </c>
      <c r="H21" s="32" t="s">
        <v>183</v>
      </c>
      <c r="I21" s="32" t="s">
        <v>182</v>
      </c>
      <c r="J21" s="32" t="s">
        <v>181</v>
      </c>
      <c r="K21" s="32" t="s">
        <v>180</v>
      </c>
    </row>
    <row r="22" spans="1:11" ht="13.2" x14ac:dyDescent="0.25">
      <c r="A22" s="33" t="s">
        <v>14</v>
      </c>
      <c r="B22" s="33" t="s">
        <v>13</v>
      </c>
      <c r="C22" s="33" t="s">
        <v>12</v>
      </c>
      <c r="D22" s="33" t="s">
        <v>11</v>
      </c>
      <c r="E22" s="41" t="s">
        <v>10</v>
      </c>
      <c r="F22" s="41" t="s">
        <v>10</v>
      </c>
      <c r="G22" s="41"/>
      <c r="H22" s="41" t="s">
        <v>10</v>
      </c>
      <c r="I22" s="41" t="s">
        <v>10</v>
      </c>
      <c r="J22" s="41" t="s">
        <v>10</v>
      </c>
      <c r="K22" s="41" t="s">
        <v>10</v>
      </c>
    </row>
    <row r="23" spans="1:11" ht="13.2" x14ac:dyDescent="0.25">
      <c r="A23" s="34" t="s">
        <v>3</v>
      </c>
      <c r="B23" s="34" t="s">
        <v>2</v>
      </c>
      <c r="C23" s="34" t="s">
        <v>9</v>
      </c>
      <c r="D23" s="34" t="s">
        <v>8</v>
      </c>
      <c r="E23" s="38">
        <f t="shared" ref="E23:K26" si="0">E14/$E14</f>
        <v>1</v>
      </c>
      <c r="F23" s="38">
        <f t="shared" si="0"/>
        <v>0.51433573122344689</v>
      </c>
      <c r="G23" s="38">
        <f t="shared" si="0"/>
        <v>0.48566426877655305</v>
      </c>
      <c r="H23" s="38">
        <f t="shared" si="0"/>
        <v>0.46961166291179185</v>
      </c>
      <c r="I23" s="38">
        <f t="shared" si="0"/>
        <v>0.53039108959264314</v>
      </c>
      <c r="J23" s="38">
        <f t="shared" si="0"/>
        <v>0.46452916347261464</v>
      </c>
      <c r="K23" s="38">
        <f t="shared" si="0"/>
        <v>0.53318763409857539</v>
      </c>
    </row>
    <row r="24" spans="1:11" ht="13.2" x14ac:dyDescent="0.25">
      <c r="A24" s="34" t="s">
        <v>3</v>
      </c>
      <c r="B24" s="34" t="s">
        <v>2</v>
      </c>
      <c r="C24" s="34" t="s">
        <v>7</v>
      </c>
      <c r="D24" s="34" t="s">
        <v>6</v>
      </c>
      <c r="E24" s="38">
        <f t="shared" si="0"/>
        <v>1</v>
      </c>
      <c r="F24" s="38">
        <f t="shared" si="0"/>
        <v>0.47215793128116651</v>
      </c>
      <c r="G24" s="38">
        <f t="shared" si="0"/>
        <v>0.52784382210813507</v>
      </c>
      <c r="H24" s="38">
        <f t="shared" si="0"/>
        <v>0.43231566618273121</v>
      </c>
      <c r="I24" s="38">
        <f t="shared" si="0"/>
        <v>0.56768433381726879</v>
      </c>
      <c r="J24" s="38">
        <f t="shared" si="0"/>
        <v>0.42230556666035446</v>
      </c>
      <c r="K24" s="38">
        <f t="shared" si="0"/>
        <v>0.57513623834872807</v>
      </c>
    </row>
    <row r="25" spans="1:11" ht="13.2" x14ac:dyDescent="0.25">
      <c r="A25" s="34" t="s">
        <v>3</v>
      </c>
      <c r="B25" s="34" t="s">
        <v>2</v>
      </c>
      <c r="C25" s="34" t="s">
        <v>5</v>
      </c>
      <c r="D25" s="34" t="s">
        <v>4</v>
      </c>
      <c r="E25" s="38">
        <f t="shared" si="0"/>
        <v>1</v>
      </c>
      <c r="F25" s="38">
        <f t="shared" si="0"/>
        <v>0.64077916309761751</v>
      </c>
      <c r="G25" s="38">
        <f t="shared" si="0"/>
        <v>0.35922083690238255</v>
      </c>
      <c r="H25" s="38">
        <f t="shared" si="0"/>
        <v>0.5781621775958885</v>
      </c>
      <c r="I25" s="38">
        <f t="shared" si="0"/>
        <v>0.42184575362456772</v>
      </c>
      <c r="J25" s="38">
        <f t="shared" si="0"/>
        <v>0.58885346277085115</v>
      </c>
      <c r="K25" s="38">
        <f t="shared" si="0"/>
        <v>0.40971098632657593</v>
      </c>
    </row>
    <row r="26" spans="1:11" ht="13.2" x14ac:dyDescent="0.25">
      <c r="A26" s="34" t="s">
        <v>3</v>
      </c>
      <c r="B26" s="34" t="s">
        <v>2</v>
      </c>
      <c r="C26" s="34" t="s">
        <v>1</v>
      </c>
      <c r="D26" s="34" t="s">
        <v>0</v>
      </c>
      <c r="E26" s="38">
        <f t="shared" si="0"/>
        <v>1</v>
      </c>
      <c r="F26" s="38">
        <f t="shared" si="0"/>
        <v>0.7829023606926464</v>
      </c>
      <c r="G26" s="38">
        <f t="shared" si="0"/>
        <v>0.21703142071979606</v>
      </c>
      <c r="H26" s="38">
        <f t="shared" si="0"/>
        <v>0.72068999768234943</v>
      </c>
      <c r="I26" s="38">
        <f t="shared" si="0"/>
        <v>0.27934311161142933</v>
      </c>
      <c r="J26" s="38">
        <f t="shared" si="0"/>
        <v>0.74284011522034232</v>
      </c>
      <c r="K26" s="38">
        <f t="shared" si="0"/>
        <v>0.25649769890408236</v>
      </c>
    </row>
    <row r="29" spans="1:11" ht="13.2" x14ac:dyDescent="0.25">
      <c r="D29" s="39" t="s">
        <v>260</v>
      </c>
    </row>
    <row r="30" spans="1:11" ht="17.399999999999999" customHeight="1" x14ac:dyDescent="0.25">
      <c r="A30" s="28" t="s">
        <v>247</v>
      </c>
    </row>
    <row r="31" spans="1:11" ht="19.2" customHeight="1" x14ac:dyDescent="0.25">
      <c r="A31" s="29" t="s">
        <v>234</v>
      </c>
    </row>
    <row r="38" spans="2:2" ht="35.25" customHeight="1" x14ac:dyDescent="0.25">
      <c r="B38" s="42"/>
    </row>
    <row r="55" spans="4:4" ht="13.2" x14ac:dyDescent="0.25"/>
    <row r="56" spans="4:4" ht="13.2" x14ac:dyDescent="0.25"/>
    <row r="59" spans="4:4" ht="11.4" customHeight="1" x14ac:dyDescent="0.25">
      <c r="D59" s="40" t="s">
        <v>261</v>
      </c>
    </row>
    <row r="83" ht="13.2" x14ac:dyDescent="0.25"/>
    <row r="90" ht="13.2" x14ac:dyDescent="0.25"/>
    <row r="93" ht="13.2" x14ac:dyDescent="0.25"/>
    <row r="102" spans="4:4" ht="11.4" customHeight="1" x14ac:dyDescent="0.25">
      <c r="D102" s="40" t="s">
        <v>262</v>
      </c>
    </row>
  </sheetData>
  <mergeCells count="4">
    <mergeCell ref="A11:D11"/>
    <mergeCell ref="A12:D12"/>
    <mergeCell ref="A20:D20"/>
    <mergeCell ref="A21:D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2CDA1-03AC-4517-987C-B81D6794D205}">
  <dimension ref="A1:I31"/>
  <sheetViews>
    <sheetView topLeftCell="D32" zoomScaleNormal="100" workbookViewId="0">
      <selection activeCell="C147" sqref="C147"/>
    </sheetView>
  </sheetViews>
  <sheetFormatPr defaultColWidth="9.109375" defaultRowHeight="13.2" x14ac:dyDescent="0.25"/>
  <cols>
    <col min="1" max="1" width="9.109375" style="28"/>
    <col min="2" max="9" width="19.109375" style="28" customWidth="1"/>
    <col min="10" max="16384" width="9.109375" style="28"/>
  </cols>
  <sheetData>
    <row r="1" spans="1:9" customFormat="1" ht="14.4" x14ac:dyDescent="0.3">
      <c r="A1" s="75" t="s">
        <v>248</v>
      </c>
    </row>
    <row r="2" spans="1:9" customFormat="1" ht="14.4" x14ac:dyDescent="0.3">
      <c r="A2" s="75" t="s">
        <v>46</v>
      </c>
      <c r="B2" s="76" t="s">
        <v>249</v>
      </c>
    </row>
    <row r="3" spans="1:9" customFormat="1" ht="14.4" x14ac:dyDescent="0.3">
      <c r="A3" s="75" t="s">
        <v>44</v>
      </c>
      <c r="B3" s="75" t="s">
        <v>43</v>
      </c>
    </row>
    <row r="4" spans="1:9" customFormat="1" ht="14.4" x14ac:dyDescent="0.3"/>
    <row r="5" spans="1:9" customFormat="1" ht="14.4" x14ac:dyDescent="0.3">
      <c r="A5" s="76" t="s">
        <v>42</v>
      </c>
      <c r="C5" s="75" t="s">
        <v>41</v>
      </c>
    </row>
    <row r="6" spans="1:9" customFormat="1" ht="14.4" x14ac:dyDescent="0.3">
      <c r="A6" s="76" t="s">
        <v>40</v>
      </c>
      <c r="C6" s="75" t="s">
        <v>39</v>
      </c>
    </row>
    <row r="7" spans="1:9" customFormat="1" ht="14.4" x14ac:dyDescent="0.3">
      <c r="A7" s="76" t="s">
        <v>38</v>
      </c>
      <c r="C7" s="75" t="s">
        <v>37</v>
      </c>
    </row>
    <row r="8" spans="1:9" customFormat="1" ht="14.4" x14ac:dyDescent="0.3">
      <c r="A8" s="76" t="s">
        <v>36</v>
      </c>
      <c r="C8" s="75" t="s">
        <v>35</v>
      </c>
    </row>
    <row r="9" spans="1:9" customFormat="1" ht="14.4" x14ac:dyDescent="0.3">
      <c r="A9" s="76" t="s">
        <v>34</v>
      </c>
      <c r="C9" s="75" t="s">
        <v>33</v>
      </c>
    </row>
    <row r="12" spans="1:9" x14ac:dyDescent="0.25">
      <c r="A12" s="32" t="s">
        <v>31</v>
      </c>
      <c r="B12" s="43" t="s">
        <v>9</v>
      </c>
      <c r="C12" s="43" t="s">
        <v>61</v>
      </c>
      <c r="D12" s="43" t="s">
        <v>60</v>
      </c>
      <c r="E12" s="43" t="s">
        <v>59</v>
      </c>
      <c r="F12" s="43" t="s">
        <v>58</v>
      </c>
      <c r="G12" s="43" t="s">
        <v>57</v>
      </c>
      <c r="H12" s="43" t="s">
        <v>56</v>
      </c>
      <c r="I12" s="43" t="s">
        <v>55</v>
      </c>
    </row>
    <row r="13" spans="1:9" x14ac:dyDescent="0.25">
      <c r="A13" s="32" t="s">
        <v>22</v>
      </c>
      <c r="B13" s="43" t="s">
        <v>8</v>
      </c>
      <c r="C13" s="43" t="s">
        <v>193</v>
      </c>
      <c r="D13" s="43" t="s">
        <v>192</v>
      </c>
      <c r="E13" s="43" t="s">
        <v>191</v>
      </c>
      <c r="F13" s="43" t="s">
        <v>190</v>
      </c>
      <c r="G13" s="43" t="s">
        <v>189</v>
      </c>
      <c r="H13" s="43" t="s">
        <v>188</v>
      </c>
      <c r="I13" s="43" t="s">
        <v>187</v>
      </c>
    </row>
    <row r="14" spans="1:9" x14ac:dyDescent="0.25">
      <c r="A14" s="32" t="s">
        <v>8</v>
      </c>
      <c r="B14" s="44">
        <v>590536</v>
      </c>
      <c r="C14" s="44">
        <v>62954</v>
      </c>
      <c r="D14" s="44">
        <v>77363</v>
      </c>
      <c r="E14" s="44">
        <v>110393</v>
      </c>
      <c r="F14" s="44">
        <v>27235</v>
      </c>
      <c r="G14" s="44">
        <v>23720</v>
      </c>
      <c r="H14" s="44">
        <v>116559</v>
      </c>
      <c r="I14" s="44">
        <v>172309</v>
      </c>
    </row>
    <row r="15" spans="1:9" x14ac:dyDescent="0.25">
      <c r="A15" s="32" t="s">
        <v>6</v>
      </c>
      <c r="B15" s="44">
        <v>466156</v>
      </c>
      <c r="C15" s="44">
        <v>42024</v>
      </c>
      <c r="D15" s="44">
        <v>53980</v>
      </c>
      <c r="E15" s="44">
        <v>83912</v>
      </c>
      <c r="F15" s="44">
        <v>21605</v>
      </c>
      <c r="G15" s="44">
        <v>16811</v>
      </c>
      <c r="H15" s="44">
        <v>99527</v>
      </c>
      <c r="I15" s="44">
        <v>148297</v>
      </c>
    </row>
    <row r="16" spans="1:9" x14ac:dyDescent="0.25">
      <c r="A16" s="32" t="s">
        <v>4</v>
      </c>
      <c r="B16" s="44">
        <v>100366</v>
      </c>
      <c r="C16" s="44">
        <v>14256</v>
      </c>
      <c r="D16" s="44">
        <v>17916</v>
      </c>
      <c r="E16" s="44">
        <v>21704</v>
      </c>
      <c r="F16" s="44">
        <v>4816</v>
      </c>
      <c r="G16" s="44">
        <v>5630</v>
      </c>
      <c r="H16" s="44">
        <v>15007</v>
      </c>
      <c r="I16" s="44">
        <v>21040</v>
      </c>
    </row>
    <row r="17" spans="1:9" x14ac:dyDescent="0.25">
      <c r="A17" s="32" t="s">
        <v>0</v>
      </c>
      <c r="B17" s="44">
        <v>24012</v>
      </c>
      <c r="C17" s="44">
        <v>6674</v>
      </c>
      <c r="D17" s="44">
        <v>5470</v>
      </c>
      <c r="E17" s="44">
        <v>4780</v>
      </c>
      <c r="F17" s="44">
        <v>816</v>
      </c>
      <c r="G17" s="44">
        <v>1275</v>
      </c>
      <c r="H17" s="44">
        <v>2025</v>
      </c>
      <c r="I17" s="44">
        <v>2972</v>
      </c>
    </row>
    <row r="19" spans="1:9" x14ac:dyDescent="0.25">
      <c r="A19" s="32" t="s">
        <v>31</v>
      </c>
      <c r="B19" s="43" t="s">
        <v>9</v>
      </c>
      <c r="C19" s="43" t="s">
        <v>61</v>
      </c>
      <c r="D19" s="43" t="s">
        <v>60</v>
      </c>
      <c r="E19" s="43" t="s">
        <v>59</v>
      </c>
      <c r="F19" s="43" t="s">
        <v>58</v>
      </c>
      <c r="G19" s="43" t="s">
        <v>57</v>
      </c>
      <c r="H19" s="43" t="s">
        <v>56</v>
      </c>
      <c r="I19" s="43" t="s">
        <v>55</v>
      </c>
    </row>
    <row r="20" spans="1:9" x14ac:dyDescent="0.25">
      <c r="A20" s="32" t="s">
        <v>22</v>
      </c>
      <c r="B20" s="43" t="s">
        <v>8</v>
      </c>
      <c r="C20" s="43" t="s">
        <v>193</v>
      </c>
      <c r="D20" s="43" t="s">
        <v>192</v>
      </c>
      <c r="E20" s="43" t="s">
        <v>191</v>
      </c>
      <c r="F20" s="43" t="s">
        <v>190</v>
      </c>
      <c r="G20" s="43" t="s">
        <v>189</v>
      </c>
      <c r="H20" s="43" t="s">
        <v>188</v>
      </c>
      <c r="I20" s="43" t="s">
        <v>187</v>
      </c>
    </row>
    <row r="21" spans="1:9" x14ac:dyDescent="0.25">
      <c r="A21" s="32" t="s">
        <v>8</v>
      </c>
      <c r="B21" s="74">
        <f>B14/$B14</f>
        <v>1</v>
      </c>
      <c r="C21" s="74">
        <f>C14/$B14</f>
        <v>0.10660484712193669</v>
      </c>
      <c r="D21" s="74">
        <f t="shared" ref="D21:I21" si="0">D14/$B14</f>
        <v>0.13100471436119052</v>
      </c>
      <c r="E21" s="74">
        <f t="shared" si="0"/>
        <v>0.18693695219258435</v>
      </c>
      <c r="F21" s="74">
        <f t="shared" si="0"/>
        <v>4.6119118902149911E-2</v>
      </c>
      <c r="G21" s="74">
        <f t="shared" si="0"/>
        <v>4.0166899223756047E-2</v>
      </c>
      <c r="H21" s="74">
        <f t="shared" si="0"/>
        <v>0.19737831393852365</v>
      </c>
      <c r="I21" s="74">
        <f t="shared" si="0"/>
        <v>0.2917840741292656</v>
      </c>
    </row>
    <row r="22" spans="1:9" x14ac:dyDescent="0.25">
      <c r="A22" s="32" t="s">
        <v>6</v>
      </c>
      <c r="B22" s="74">
        <f t="shared" ref="B22:C24" si="1">B15/$B15</f>
        <v>1</v>
      </c>
      <c r="C22" s="74">
        <f t="shared" si="1"/>
        <v>9.015007851448871E-2</v>
      </c>
      <c r="D22" s="74">
        <f t="shared" ref="D22:I22" si="2">D15/$B15</f>
        <v>0.1157981448270536</v>
      </c>
      <c r="E22" s="74">
        <f t="shared" si="2"/>
        <v>0.1800084092020697</v>
      </c>
      <c r="F22" s="74">
        <f t="shared" si="2"/>
        <v>4.6347145590746444E-2</v>
      </c>
      <c r="G22" s="74">
        <f t="shared" si="2"/>
        <v>3.6063034692248946E-2</v>
      </c>
      <c r="H22" s="74">
        <f t="shared" si="2"/>
        <v>0.2135057791812183</v>
      </c>
      <c r="I22" s="74">
        <f t="shared" si="2"/>
        <v>0.31812740799217432</v>
      </c>
    </row>
    <row r="23" spans="1:9" x14ac:dyDescent="0.25">
      <c r="A23" s="32" t="s">
        <v>4</v>
      </c>
      <c r="B23" s="74">
        <f t="shared" si="1"/>
        <v>1</v>
      </c>
      <c r="C23" s="74">
        <f t="shared" si="1"/>
        <v>0.14204013311280714</v>
      </c>
      <c r="D23" s="74">
        <f t="shared" ref="D23:I23" si="3">D16/$B16</f>
        <v>0.17850666560388975</v>
      </c>
      <c r="E23" s="74">
        <f t="shared" si="3"/>
        <v>0.21624853037881353</v>
      </c>
      <c r="F23" s="74">
        <f t="shared" si="3"/>
        <v>4.7984377179522947E-2</v>
      </c>
      <c r="G23" s="74">
        <f t="shared" si="3"/>
        <v>5.6094693422075202E-2</v>
      </c>
      <c r="H23" s="74">
        <f t="shared" si="3"/>
        <v>0.14952274674690633</v>
      </c>
      <c r="I23" s="74">
        <f t="shared" si="3"/>
        <v>0.20963274415638763</v>
      </c>
    </row>
    <row r="24" spans="1:9" x14ac:dyDescent="0.25">
      <c r="A24" s="32" t="s">
        <v>0</v>
      </c>
      <c r="B24" s="74">
        <f t="shared" si="1"/>
        <v>1</v>
      </c>
      <c r="C24" s="74">
        <f t="shared" si="1"/>
        <v>0.27794436115275695</v>
      </c>
      <c r="D24" s="74">
        <f t="shared" ref="D24:I24" si="4">D17/$B17</f>
        <v>0.22780276528402466</v>
      </c>
      <c r="E24" s="74">
        <f t="shared" si="4"/>
        <v>0.19906713310011662</v>
      </c>
      <c r="F24" s="74">
        <f t="shared" si="4"/>
        <v>3.3983008495752122E-2</v>
      </c>
      <c r="G24" s="74">
        <f t="shared" si="4"/>
        <v>5.3098450774612692E-2</v>
      </c>
      <c r="H24" s="74">
        <f t="shared" si="4"/>
        <v>8.4332833583208394E-2</v>
      </c>
      <c r="I24" s="74">
        <f t="shared" si="4"/>
        <v>0.12377144760952857</v>
      </c>
    </row>
    <row r="29" spans="1:9" x14ac:dyDescent="0.25">
      <c r="A29" s="28" t="s">
        <v>238</v>
      </c>
    </row>
    <row r="30" spans="1:9" x14ac:dyDescent="0.25">
      <c r="A30" s="29" t="s">
        <v>234</v>
      </c>
    </row>
    <row r="31" spans="1:9" x14ac:dyDescent="0.25">
      <c r="E31" s="28" t="s">
        <v>263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069F5-B4BD-4159-9C50-B32092B1850F}">
  <dimension ref="A1:J27"/>
  <sheetViews>
    <sheetView topLeftCell="C28" zoomScaleNormal="100" workbookViewId="0">
      <selection activeCell="C147" sqref="C147"/>
    </sheetView>
  </sheetViews>
  <sheetFormatPr defaultColWidth="9.109375" defaultRowHeight="13.2" x14ac:dyDescent="0.25"/>
  <cols>
    <col min="1" max="1" width="16" style="28" customWidth="1"/>
    <col min="2" max="2" width="29.88671875" style="28" customWidth="1"/>
    <col min="3" max="10" width="19.88671875" style="28" customWidth="1"/>
    <col min="11" max="16384" width="9.109375" style="28"/>
  </cols>
  <sheetData>
    <row r="1" spans="1:10" x14ac:dyDescent="0.25">
      <c r="A1" s="30" t="s">
        <v>132</v>
      </c>
    </row>
    <row r="2" spans="1:10" x14ac:dyDescent="0.25">
      <c r="A2" s="30" t="s">
        <v>46</v>
      </c>
      <c r="B2" s="31" t="s">
        <v>45</v>
      </c>
    </row>
    <row r="3" spans="1:10" x14ac:dyDescent="0.25">
      <c r="A3" s="30" t="s">
        <v>44</v>
      </c>
      <c r="B3" s="30" t="s">
        <v>43</v>
      </c>
    </row>
    <row r="5" spans="1:10" x14ac:dyDescent="0.25">
      <c r="A5" s="31" t="s">
        <v>42</v>
      </c>
      <c r="C5" s="30" t="s">
        <v>41</v>
      </c>
    </row>
    <row r="6" spans="1:10" x14ac:dyDescent="0.25">
      <c r="A6" s="31" t="s">
        <v>40</v>
      </c>
      <c r="C6" s="30" t="s">
        <v>39</v>
      </c>
    </row>
    <row r="7" spans="1:10" x14ac:dyDescent="0.25">
      <c r="A7" s="31" t="s">
        <v>38</v>
      </c>
      <c r="C7" s="30" t="s">
        <v>37</v>
      </c>
    </row>
    <row r="8" spans="1:10" x14ac:dyDescent="0.25">
      <c r="A8" s="31" t="s">
        <v>74</v>
      </c>
      <c r="C8" s="30" t="s">
        <v>73</v>
      </c>
    </row>
    <row r="9" spans="1:10" x14ac:dyDescent="0.25">
      <c r="A9" s="31" t="s">
        <v>34</v>
      </c>
      <c r="C9" s="30" t="s">
        <v>33</v>
      </c>
    </row>
    <row r="11" spans="1:10" x14ac:dyDescent="0.25">
      <c r="A11" s="78" t="s">
        <v>31</v>
      </c>
      <c r="B11" s="78" t="s">
        <v>31</v>
      </c>
      <c r="C11" s="43" t="s">
        <v>9</v>
      </c>
      <c r="D11" s="43" t="s">
        <v>61</v>
      </c>
      <c r="E11" s="43" t="s">
        <v>60</v>
      </c>
      <c r="F11" s="43" t="s">
        <v>59</v>
      </c>
      <c r="G11" s="43" t="s">
        <v>58</v>
      </c>
      <c r="H11" s="43" t="s">
        <v>57</v>
      </c>
      <c r="I11" s="43" t="s">
        <v>56</v>
      </c>
      <c r="J11" s="43" t="s">
        <v>55</v>
      </c>
    </row>
    <row r="12" spans="1:10" x14ac:dyDescent="0.25">
      <c r="A12" s="78" t="s">
        <v>22</v>
      </c>
      <c r="B12" s="78" t="s">
        <v>22</v>
      </c>
      <c r="C12" s="43" t="s">
        <v>8</v>
      </c>
      <c r="D12" s="43" t="s">
        <v>54</v>
      </c>
      <c r="E12" s="43" t="s">
        <v>53</v>
      </c>
      <c r="F12" s="43" t="s">
        <v>52</v>
      </c>
      <c r="G12" s="43" t="s">
        <v>51</v>
      </c>
      <c r="H12" s="43" t="s">
        <v>50</v>
      </c>
      <c r="I12" s="43" t="s">
        <v>49</v>
      </c>
      <c r="J12" s="43" t="s">
        <v>48</v>
      </c>
    </row>
    <row r="13" spans="1:10" x14ac:dyDescent="0.25">
      <c r="A13" s="78" t="s">
        <v>131</v>
      </c>
      <c r="B13" s="78" t="s">
        <v>131</v>
      </c>
      <c r="C13" s="32" t="s">
        <v>129</v>
      </c>
      <c r="D13" s="32" t="s">
        <v>129</v>
      </c>
      <c r="E13" s="32" t="s">
        <v>129</v>
      </c>
      <c r="F13" s="32" t="s">
        <v>129</v>
      </c>
      <c r="G13" s="32" t="s">
        <v>129</v>
      </c>
      <c r="H13" s="32" t="s">
        <v>129</v>
      </c>
      <c r="I13" s="32" t="s">
        <v>129</v>
      </c>
      <c r="J13" s="32" t="s">
        <v>129</v>
      </c>
    </row>
    <row r="14" spans="1:10" x14ac:dyDescent="0.25">
      <c r="A14" s="32" t="s">
        <v>130</v>
      </c>
      <c r="B14" s="32" t="s">
        <v>129</v>
      </c>
      <c r="C14" s="44">
        <v>590536</v>
      </c>
      <c r="D14" s="44">
        <v>62954</v>
      </c>
      <c r="E14" s="44">
        <v>77363</v>
      </c>
      <c r="F14" s="44">
        <v>110393</v>
      </c>
      <c r="G14" s="44">
        <v>27235</v>
      </c>
      <c r="H14" s="44">
        <v>23720</v>
      </c>
      <c r="I14" s="44">
        <v>116559</v>
      </c>
      <c r="J14" s="44">
        <v>172309</v>
      </c>
    </row>
    <row r="15" spans="1:10" x14ac:dyDescent="0.25">
      <c r="A15" s="32" t="s">
        <v>128</v>
      </c>
      <c r="B15" s="32" t="s">
        <v>126</v>
      </c>
      <c r="C15" s="44">
        <v>291814</v>
      </c>
      <c r="D15" s="44">
        <v>35148</v>
      </c>
      <c r="E15" s="44">
        <v>39441</v>
      </c>
      <c r="F15" s="44">
        <v>55821</v>
      </c>
      <c r="G15" s="44">
        <v>10474</v>
      </c>
      <c r="H15" s="44">
        <v>14049</v>
      </c>
      <c r="I15" s="44">
        <v>59101</v>
      </c>
      <c r="J15" s="44">
        <v>77777</v>
      </c>
    </row>
    <row r="16" spans="1:10" x14ac:dyDescent="0.25">
      <c r="A16" s="32" t="s">
        <v>127</v>
      </c>
      <c r="B16" s="32" t="s">
        <v>125</v>
      </c>
      <c r="C16" s="44">
        <v>298723</v>
      </c>
      <c r="D16" s="44">
        <v>27807</v>
      </c>
      <c r="E16" s="44">
        <v>37924</v>
      </c>
      <c r="F16" s="44">
        <v>54570</v>
      </c>
      <c r="G16" s="44">
        <v>16760</v>
      </c>
      <c r="H16" s="44">
        <v>9667</v>
      </c>
      <c r="I16" s="44">
        <v>57457</v>
      </c>
      <c r="J16" s="44">
        <v>94534</v>
      </c>
    </row>
    <row r="18" spans="1:10" x14ac:dyDescent="0.25">
      <c r="A18" s="78" t="s">
        <v>31</v>
      </c>
      <c r="B18" s="78" t="s">
        <v>31</v>
      </c>
      <c r="C18" s="43"/>
      <c r="D18" s="43" t="s">
        <v>61</v>
      </c>
      <c r="E18" s="43" t="s">
        <v>60</v>
      </c>
      <c r="F18" s="43" t="s">
        <v>59</v>
      </c>
      <c r="G18" s="43" t="s">
        <v>58</v>
      </c>
      <c r="H18" s="43" t="s">
        <v>57</v>
      </c>
      <c r="I18" s="43" t="s">
        <v>56</v>
      </c>
      <c r="J18" s="43" t="s">
        <v>55</v>
      </c>
    </row>
    <row r="19" spans="1:10" x14ac:dyDescent="0.25">
      <c r="A19" s="46"/>
      <c r="B19" s="46"/>
      <c r="C19" s="47"/>
      <c r="D19" s="32" t="s">
        <v>193</v>
      </c>
      <c r="E19" s="32" t="s">
        <v>192</v>
      </c>
      <c r="F19" s="32" t="s">
        <v>191</v>
      </c>
      <c r="G19" s="32" t="s">
        <v>190</v>
      </c>
      <c r="H19" s="32" t="s">
        <v>189</v>
      </c>
      <c r="I19" s="32" t="s">
        <v>188</v>
      </c>
      <c r="J19" s="32" t="s">
        <v>187</v>
      </c>
    </row>
    <row r="20" spans="1:10" x14ac:dyDescent="0.25">
      <c r="A20" s="32"/>
      <c r="B20" s="32" t="s">
        <v>126</v>
      </c>
      <c r="C20" s="44"/>
      <c r="D20" s="45">
        <f t="shared" ref="D20:J21" si="0">D15/$C15</f>
        <v>0.1204465858389248</v>
      </c>
      <c r="E20" s="45">
        <f t="shared" si="0"/>
        <v>0.13515801161013521</v>
      </c>
      <c r="F20" s="45">
        <f t="shared" si="0"/>
        <v>0.19128965711035112</v>
      </c>
      <c r="G20" s="45">
        <f t="shared" si="0"/>
        <v>3.5892726188599587E-2</v>
      </c>
      <c r="H20" s="45">
        <f t="shared" si="0"/>
        <v>4.8143680563646707E-2</v>
      </c>
      <c r="I20" s="45">
        <f t="shared" si="0"/>
        <v>0.20252969357193282</v>
      </c>
      <c r="J20" s="45">
        <f t="shared" si="0"/>
        <v>0.26652936459525589</v>
      </c>
    </row>
    <row r="21" spans="1:10" x14ac:dyDescent="0.25">
      <c r="A21" s="32"/>
      <c r="B21" s="32" t="s">
        <v>125</v>
      </c>
      <c r="C21" s="44"/>
      <c r="D21" s="45">
        <f t="shared" si="0"/>
        <v>9.3086237082514567E-2</v>
      </c>
      <c r="E21" s="45">
        <f>E16/$C16</f>
        <v>0.12695373305704616</v>
      </c>
      <c r="F21" s="45">
        <f t="shared" si="0"/>
        <v>0.18267759764062358</v>
      </c>
      <c r="G21" s="45">
        <f t="shared" si="0"/>
        <v>5.6105489031644702E-2</v>
      </c>
      <c r="H21" s="45">
        <f t="shared" si="0"/>
        <v>3.2361083679529196E-2</v>
      </c>
      <c r="I21" s="45">
        <f t="shared" si="0"/>
        <v>0.1923420694087834</v>
      </c>
      <c r="J21" s="45">
        <f t="shared" si="0"/>
        <v>0.31646039976834728</v>
      </c>
    </row>
    <row r="24" spans="1:10" x14ac:dyDescent="0.25">
      <c r="A24" s="28" t="s">
        <v>238</v>
      </c>
    </row>
    <row r="25" spans="1:10" x14ac:dyDescent="0.25">
      <c r="A25" s="29" t="s">
        <v>234</v>
      </c>
    </row>
    <row r="27" spans="1:10" x14ac:dyDescent="0.25">
      <c r="D27" s="28" t="s">
        <v>264</v>
      </c>
    </row>
  </sheetData>
  <mergeCells count="4">
    <mergeCell ref="A11:B11"/>
    <mergeCell ref="A12:B12"/>
    <mergeCell ref="A13:B13"/>
    <mergeCell ref="A18:B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B1404-3EB8-46F8-B595-A6F37E334247}">
  <dimension ref="A1:AH35"/>
  <sheetViews>
    <sheetView topLeftCell="F37" zoomScaleNormal="100" workbookViewId="0">
      <selection activeCell="C147" sqref="C147"/>
    </sheetView>
  </sheetViews>
  <sheetFormatPr defaultColWidth="9.109375" defaultRowHeight="11.4" customHeight="1" x14ac:dyDescent="0.25"/>
  <cols>
    <col min="1" max="2" width="16" style="28" customWidth="1"/>
    <col min="3" max="3" width="15" style="28" customWidth="1"/>
    <col min="4" max="5" width="17" style="28" customWidth="1"/>
    <col min="6" max="6" width="14" style="28" customWidth="1"/>
    <col min="7" max="7" width="15" style="28" customWidth="1"/>
    <col min="8" max="9" width="17" style="28" customWidth="1"/>
    <col min="10" max="10" width="14" style="28" customWidth="1"/>
    <col min="11" max="11" width="15" style="28" customWidth="1"/>
    <col min="12" max="13" width="17" style="28" customWidth="1"/>
    <col min="14" max="14" width="14" style="28" customWidth="1"/>
    <col min="15" max="15" width="15" style="28" customWidth="1"/>
    <col min="16" max="17" width="17" style="28" customWidth="1"/>
    <col min="18" max="18" width="14" style="28" customWidth="1"/>
    <col min="19" max="19" width="15" style="28" customWidth="1"/>
    <col min="20" max="21" width="17" style="28" customWidth="1"/>
    <col min="22" max="22" width="14" style="28" customWidth="1"/>
    <col min="23" max="23" width="15" style="28" customWidth="1"/>
    <col min="24" max="25" width="17" style="28" customWidth="1"/>
    <col min="26" max="26" width="14" style="28" customWidth="1"/>
    <col min="27" max="27" width="15" style="28" customWidth="1"/>
    <col min="28" max="29" width="17" style="28" customWidth="1"/>
    <col min="30" max="30" width="14" style="28" customWidth="1"/>
    <col min="31" max="31" width="15" style="28" customWidth="1"/>
    <col min="32" max="33" width="17" style="28" customWidth="1"/>
    <col min="34" max="34" width="14" style="28" customWidth="1"/>
    <col min="35" max="16384" width="9.109375" style="28"/>
  </cols>
  <sheetData>
    <row r="1" spans="1:34" ht="13.2" x14ac:dyDescent="0.25">
      <c r="A1" s="30" t="s">
        <v>78</v>
      </c>
    </row>
    <row r="2" spans="1:34" ht="13.2" x14ac:dyDescent="0.25">
      <c r="A2" s="30" t="s">
        <v>46</v>
      </c>
      <c r="B2" s="31" t="s">
        <v>77</v>
      </c>
    </row>
    <row r="3" spans="1:34" ht="13.2" x14ac:dyDescent="0.25">
      <c r="A3" s="30" t="s">
        <v>44</v>
      </c>
      <c r="B3" s="30" t="s">
        <v>75</v>
      </c>
    </row>
    <row r="4" spans="1:34" ht="13.2" x14ac:dyDescent="0.25"/>
    <row r="5" spans="1:34" ht="13.2" x14ac:dyDescent="0.25">
      <c r="A5" s="31" t="s">
        <v>42</v>
      </c>
      <c r="C5" s="30" t="s">
        <v>41</v>
      </c>
    </row>
    <row r="6" spans="1:34" ht="13.2" x14ac:dyDescent="0.25">
      <c r="A6" s="31" t="s">
        <v>40</v>
      </c>
      <c r="C6" s="30" t="s">
        <v>39</v>
      </c>
    </row>
    <row r="7" spans="1:34" ht="13.2" x14ac:dyDescent="0.25">
      <c r="A7" s="31" t="s">
        <v>74</v>
      </c>
      <c r="C7" s="30" t="s">
        <v>73</v>
      </c>
    </row>
    <row r="8" spans="1:34" ht="13.2" x14ac:dyDescent="0.25">
      <c r="A8" s="31" t="s">
        <v>36</v>
      </c>
      <c r="C8" s="30" t="s">
        <v>35</v>
      </c>
    </row>
    <row r="9" spans="1:34" ht="13.2" x14ac:dyDescent="0.25">
      <c r="A9" s="31" t="s">
        <v>34</v>
      </c>
      <c r="C9" s="30" t="s">
        <v>33</v>
      </c>
    </row>
    <row r="10" spans="1:34" ht="13.2" x14ac:dyDescent="0.25"/>
    <row r="11" spans="1:34" ht="13.2" x14ac:dyDescent="0.25">
      <c r="A11" s="78" t="s">
        <v>31</v>
      </c>
      <c r="B11" s="78" t="s">
        <v>31</v>
      </c>
      <c r="C11" s="79" t="s">
        <v>9</v>
      </c>
      <c r="D11" s="79" t="s">
        <v>9</v>
      </c>
      <c r="E11" s="79" t="s">
        <v>9</v>
      </c>
      <c r="F11" s="79" t="s">
        <v>9</v>
      </c>
      <c r="G11" s="79" t="s">
        <v>61</v>
      </c>
      <c r="H11" s="79" t="s">
        <v>61</v>
      </c>
      <c r="I11" s="79" t="s">
        <v>61</v>
      </c>
      <c r="J11" s="79" t="s">
        <v>61</v>
      </c>
      <c r="K11" s="79" t="s">
        <v>60</v>
      </c>
      <c r="L11" s="79" t="s">
        <v>60</v>
      </c>
      <c r="M11" s="79" t="s">
        <v>60</v>
      </c>
      <c r="N11" s="79" t="s">
        <v>60</v>
      </c>
      <c r="O11" s="79" t="s">
        <v>59</v>
      </c>
      <c r="P11" s="79" t="s">
        <v>59</v>
      </c>
      <c r="Q11" s="79" t="s">
        <v>59</v>
      </c>
      <c r="R11" s="79" t="s">
        <v>59</v>
      </c>
      <c r="S11" s="79" t="s">
        <v>58</v>
      </c>
      <c r="T11" s="79" t="s">
        <v>58</v>
      </c>
      <c r="U11" s="79" t="s">
        <v>58</v>
      </c>
      <c r="V11" s="79" t="s">
        <v>58</v>
      </c>
      <c r="W11" s="79" t="s">
        <v>57</v>
      </c>
      <c r="X11" s="79" t="s">
        <v>57</v>
      </c>
      <c r="Y11" s="79" t="s">
        <v>57</v>
      </c>
      <c r="Z11" s="79" t="s">
        <v>57</v>
      </c>
      <c r="AA11" s="79" t="s">
        <v>56</v>
      </c>
      <c r="AB11" s="79" t="s">
        <v>56</v>
      </c>
      <c r="AC11" s="79" t="s">
        <v>56</v>
      </c>
      <c r="AD11" s="79" t="s">
        <v>56</v>
      </c>
      <c r="AE11" s="79" t="s">
        <v>55</v>
      </c>
      <c r="AF11" s="79" t="s">
        <v>55</v>
      </c>
      <c r="AG11" s="79" t="s">
        <v>55</v>
      </c>
      <c r="AH11" s="79" t="s">
        <v>55</v>
      </c>
    </row>
    <row r="12" spans="1:34" ht="13.2" x14ac:dyDescent="0.25">
      <c r="A12" s="78" t="s">
        <v>22</v>
      </c>
      <c r="B12" s="78" t="s">
        <v>22</v>
      </c>
      <c r="C12" s="79" t="s">
        <v>8</v>
      </c>
      <c r="D12" s="79" t="s">
        <v>8</v>
      </c>
      <c r="E12" s="79" t="s">
        <v>8</v>
      </c>
      <c r="F12" s="79" t="s">
        <v>8</v>
      </c>
      <c r="G12" s="79" t="s">
        <v>54</v>
      </c>
      <c r="H12" s="79" t="s">
        <v>54</v>
      </c>
      <c r="I12" s="79" t="s">
        <v>54</v>
      </c>
      <c r="J12" s="79" t="s">
        <v>54</v>
      </c>
      <c r="K12" s="79" t="s">
        <v>53</v>
      </c>
      <c r="L12" s="79" t="s">
        <v>53</v>
      </c>
      <c r="M12" s="79" t="s">
        <v>53</v>
      </c>
      <c r="N12" s="79" t="s">
        <v>53</v>
      </c>
      <c r="O12" s="79" t="s">
        <v>52</v>
      </c>
      <c r="P12" s="79" t="s">
        <v>52</v>
      </c>
      <c r="Q12" s="79" t="s">
        <v>52</v>
      </c>
      <c r="R12" s="79" t="s">
        <v>52</v>
      </c>
      <c r="S12" s="79" t="s">
        <v>51</v>
      </c>
      <c r="T12" s="79" t="s">
        <v>51</v>
      </c>
      <c r="U12" s="79" t="s">
        <v>51</v>
      </c>
      <c r="V12" s="79" t="s">
        <v>51</v>
      </c>
      <c r="W12" s="79" t="s">
        <v>50</v>
      </c>
      <c r="X12" s="79" t="s">
        <v>50</v>
      </c>
      <c r="Y12" s="79" t="s">
        <v>50</v>
      </c>
      <c r="Z12" s="79" t="s">
        <v>50</v>
      </c>
      <c r="AA12" s="79" t="s">
        <v>49</v>
      </c>
      <c r="AB12" s="79" t="s">
        <v>49</v>
      </c>
      <c r="AC12" s="79" t="s">
        <v>49</v>
      </c>
      <c r="AD12" s="79" t="s">
        <v>49</v>
      </c>
      <c r="AE12" s="79" t="s">
        <v>48</v>
      </c>
      <c r="AF12" s="79" t="s">
        <v>48</v>
      </c>
      <c r="AG12" s="79" t="s">
        <v>48</v>
      </c>
      <c r="AH12" s="79" t="s">
        <v>48</v>
      </c>
    </row>
    <row r="13" spans="1:34" ht="13.2" x14ac:dyDescent="0.25">
      <c r="A13" s="78" t="s">
        <v>72</v>
      </c>
      <c r="B13" s="78" t="s">
        <v>72</v>
      </c>
      <c r="C13" s="32" t="s">
        <v>69</v>
      </c>
      <c r="D13" s="32" t="s">
        <v>68</v>
      </c>
      <c r="E13" s="32" t="s">
        <v>67</v>
      </c>
      <c r="F13" s="32" t="s">
        <v>66</v>
      </c>
      <c r="G13" s="32" t="s">
        <v>69</v>
      </c>
      <c r="H13" s="32" t="s">
        <v>68</v>
      </c>
      <c r="I13" s="32" t="s">
        <v>67</v>
      </c>
      <c r="J13" s="32" t="s">
        <v>66</v>
      </c>
      <c r="K13" s="32" t="s">
        <v>69</v>
      </c>
      <c r="L13" s="32" t="s">
        <v>68</v>
      </c>
      <c r="M13" s="32" t="s">
        <v>67</v>
      </c>
      <c r="N13" s="32" t="s">
        <v>66</v>
      </c>
      <c r="O13" s="32" t="s">
        <v>69</v>
      </c>
      <c r="P13" s="32" t="s">
        <v>68</v>
      </c>
      <c r="Q13" s="32" t="s">
        <v>67</v>
      </c>
      <c r="R13" s="32" t="s">
        <v>66</v>
      </c>
      <c r="S13" s="32" t="s">
        <v>69</v>
      </c>
      <c r="T13" s="32" t="s">
        <v>68</v>
      </c>
      <c r="U13" s="32" t="s">
        <v>67</v>
      </c>
      <c r="V13" s="32" t="s">
        <v>66</v>
      </c>
      <c r="W13" s="32" t="s">
        <v>69</v>
      </c>
      <c r="X13" s="32" t="s">
        <v>68</v>
      </c>
      <c r="Y13" s="32" t="s">
        <v>67</v>
      </c>
      <c r="Z13" s="32" t="s">
        <v>66</v>
      </c>
      <c r="AA13" s="32" t="s">
        <v>69</v>
      </c>
      <c r="AB13" s="32" t="s">
        <v>68</v>
      </c>
      <c r="AC13" s="32" t="s">
        <v>67</v>
      </c>
      <c r="AD13" s="32" t="s">
        <v>66</v>
      </c>
      <c r="AE13" s="32" t="s">
        <v>69</v>
      </c>
      <c r="AF13" s="32" t="s">
        <v>68</v>
      </c>
      <c r="AG13" s="32" t="s">
        <v>67</v>
      </c>
      <c r="AH13" s="32" t="s">
        <v>66</v>
      </c>
    </row>
    <row r="14" spans="1:34" ht="13.2" x14ac:dyDescent="0.25">
      <c r="A14" s="78" t="s">
        <v>71</v>
      </c>
      <c r="B14" s="78" t="s">
        <v>71</v>
      </c>
      <c r="C14" s="32" t="s">
        <v>65</v>
      </c>
      <c r="D14" s="32" t="s">
        <v>64</v>
      </c>
      <c r="E14" s="32" t="s">
        <v>63</v>
      </c>
      <c r="F14" s="32" t="s">
        <v>62</v>
      </c>
      <c r="G14" s="32" t="s">
        <v>65</v>
      </c>
      <c r="H14" s="32" t="s">
        <v>64</v>
      </c>
      <c r="I14" s="32" t="s">
        <v>63</v>
      </c>
      <c r="J14" s="32" t="s">
        <v>62</v>
      </c>
      <c r="K14" s="32" t="s">
        <v>65</v>
      </c>
      <c r="L14" s="32" t="s">
        <v>64</v>
      </c>
      <c r="M14" s="32" t="s">
        <v>63</v>
      </c>
      <c r="N14" s="32" t="s">
        <v>62</v>
      </c>
      <c r="O14" s="32" t="s">
        <v>65</v>
      </c>
      <c r="P14" s="32" t="s">
        <v>64</v>
      </c>
      <c r="Q14" s="32" t="s">
        <v>63</v>
      </c>
      <c r="R14" s="32" t="s">
        <v>62</v>
      </c>
      <c r="S14" s="32" t="s">
        <v>65</v>
      </c>
      <c r="T14" s="32" t="s">
        <v>64</v>
      </c>
      <c r="U14" s="32" t="s">
        <v>63</v>
      </c>
      <c r="V14" s="32" t="s">
        <v>62</v>
      </c>
      <c r="W14" s="32" t="s">
        <v>65</v>
      </c>
      <c r="X14" s="32" t="s">
        <v>64</v>
      </c>
      <c r="Y14" s="32" t="s">
        <v>63</v>
      </c>
      <c r="Z14" s="32" t="s">
        <v>62</v>
      </c>
      <c r="AA14" s="32" t="s">
        <v>65</v>
      </c>
      <c r="AB14" s="32" t="s">
        <v>64</v>
      </c>
      <c r="AC14" s="32" t="s">
        <v>63</v>
      </c>
      <c r="AD14" s="32" t="s">
        <v>62</v>
      </c>
      <c r="AE14" s="32" t="s">
        <v>65</v>
      </c>
      <c r="AF14" s="32" t="s">
        <v>64</v>
      </c>
      <c r="AG14" s="32" t="s">
        <v>63</v>
      </c>
      <c r="AH14" s="32" t="s">
        <v>62</v>
      </c>
    </row>
    <row r="15" spans="1:34" ht="13.2" x14ac:dyDescent="0.25">
      <c r="A15" s="33" t="s">
        <v>14</v>
      </c>
      <c r="B15" s="33" t="s">
        <v>13</v>
      </c>
      <c r="C15" s="41" t="s">
        <v>10</v>
      </c>
      <c r="D15" s="41" t="s">
        <v>10</v>
      </c>
      <c r="E15" s="41" t="s">
        <v>10</v>
      </c>
      <c r="F15" s="41" t="s">
        <v>10</v>
      </c>
      <c r="G15" s="41" t="s">
        <v>10</v>
      </c>
      <c r="H15" s="41" t="s">
        <v>10</v>
      </c>
      <c r="I15" s="41" t="s">
        <v>10</v>
      </c>
      <c r="J15" s="41" t="s">
        <v>10</v>
      </c>
      <c r="K15" s="41" t="s">
        <v>10</v>
      </c>
      <c r="L15" s="41" t="s">
        <v>10</v>
      </c>
      <c r="M15" s="41" t="s">
        <v>10</v>
      </c>
      <c r="N15" s="41" t="s">
        <v>10</v>
      </c>
      <c r="O15" s="41" t="s">
        <v>10</v>
      </c>
      <c r="P15" s="41" t="s">
        <v>10</v>
      </c>
      <c r="Q15" s="41" t="s">
        <v>10</v>
      </c>
      <c r="R15" s="41" t="s">
        <v>10</v>
      </c>
      <c r="S15" s="41" t="s">
        <v>10</v>
      </c>
      <c r="T15" s="41" t="s">
        <v>10</v>
      </c>
      <c r="U15" s="41" t="s">
        <v>10</v>
      </c>
      <c r="V15" s="41" t="s">
        <v>10</v>
      </c>
      <c r="W15" s="41" t="s">
        <v>10</v>
      </c>
      <c r="X15" s="41" t="s">
        <v>10</v>
      </c>
      <c r="Y15" s="41" t="s">
        <v>10</v>
      </c>
      <c r="Z15" s="41" t="s">
        <v>10</v>
      </c>
      <c r="AA15" s="41" t="s">
        <v>10</v>
      </c>
      <c r="AB15" s="41" t="s">
        <v>10</v>
      </c>
      <c r="AC15" s="41" t="s">
        <v>10</v>
      </c>
      <c r="AD15" s="41" t="s">
        <v>10</v>
      </c>
      <c r="AE15" s="41" t="s">
        <v>10</v>
      </c>
      <c r="AF15" s="41" t="s">
        <v>10</v>
      </c>
      <c r="AG15" s="41" t="s">
        <v>10</v>
      </c>
      <c r="AH15" s="41" t="s">
        <v>10</v>
      </c>
    </row>
    <row r="16" spans="1:34" ht="11.4" customHeight="1" x14ac:dyDescent="0.25">
      <c r="A16" s="48" t="s">
        <v>76</v>
      </c>
      <c r="C16" s="44">
        <v>324668</v>
      </c>
      <c r="D16" s="44">
        <v>43864</v>
      </c>
      <c r="E16" s="44">
        <v>18931</v>
      </c>
      <c r="F16" s="44">
        <v>13970</v>
      </c>
      <c r="G16" s="44">
        <v>38656</v>
      </c>
      <c r="H16" s="44">
        <v>4793</v>
      </c>
      <c r="I16" s="44">
        <v>1935</v>
      </c>
      <c r="J16" s="44">
        <v>1263</v>
      </c>
      <c r="K16" s="44">
        <v>38478</v>
      </c>
      <c r="L16" s="44">
        <v>4843</v>
      </c>
      <c r="M16" s="44">
        <v>2152</v>
      </c>
      <c r="N16" s="44">
        <v>1283</v>
      </c>
      <c r="O16" s="44">
        <v>51734</v>
      </c>
      <c r="P16" s="44">
        <v>6818</v>
      </c>
      <c r="Q16" s="44">
        <v>2853</v>
      </c>
      <c r="R16" s="44">
        <v>2162</v>
      </c>
      <c r="S16" s="44">
        <v>12014</v>
      </c>
      <c r="T16" s="44">
        <v>1458</v>
      </c>
      <c r="U16" s="44">
        <v>672</v>
      </c>
      <c r="V16" s="44">
        <v>670</v>
      </c>
      <c r="W16" s="44">
        <v>8629</v>
      </c>
      <c r="X16" s="44">
        <v>1209</v>
      </c>
      <c r="Y16" s="44">
        <v>465</v>
      </c>
      <c r="Z16" s="44">
        <v>506</v>
      </c>
      <c r="AA16" s="44">
        <v>58275</v>
      </c>
      <c r="AB16" s="44">
        <v>7132</v>
      </c>
      <c r="AC16" s="44">
        <v>3106</v>
      </c>
      <c r="AD16" s="44">
        <v>2179</v>
      </c>
      <c r="AE16" s="44">
        <v>116885</v>
      </c>
      <c r="AF16" s="44">
        <v>17606</v>
      </c>
      <c r="AG16" s="44">
        <v>7750</v>
      </c>
      <c r="AH16" s="44">
        <v>5908</v>
      </c>
    </row>
    <row r="17" spans="1:34" ht="11.4" customHeight="1" x14ac:dyDescent="0.25">
      <c r="A17" s="48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</row>
    <row r="18" spans="1:34" ht="13.2" x14ac:dyDescent="0.25">
      <c r="A18" s="32" t="s">
        <v>31</v>
      </c>
      <c r="C18" s="43" t="s">
        <v>9</v>
      </c>
      <c r="D18" s="43" t="s">
        <v>61</v>
      </c>
      <c r="E18" s="43" t="s">
        <v>60</v>
      </c>
      <c r="F18" s="43" t="s">
        <v>59</v>
      </c>
      <c r="G18" s="43" t="s">
        <v>58</v>
      </c>
      <c r="H18" s="43" t="s">
        <v>57</v>
      </c>
      <c r="I18" s="43" t="s">
        <v>56</v>
      </c>
      <c r="J18" s="43" t="s">
        <v>55</v>
      </c>
    </row>
    <row r="19" spans="1:34" ht="13.2" x14ac:dyDescent="0.25">
      <c r="A19" s="32" t="s">
        <v>22</v>
      </c>
      <c r="C19" s="43" t="s">
        <v>8</v>
      </c>
      <c r="D19" s="43" t="s">
        <v>54</v>
      </c>
      <c r="E19" s="43" t="s">
        <v>53</v>
      </c>
      <c r="F19" s="43" t="s">
        <v>52</v>
      </c>
      <c r="G19" s="43" t="s">
        <v>51</v>
      </c>
      <c r="H19" s="43" t="s">
        <v>50</v>
      </c>
      <c r="I19" s="43" t="s">
        <v>49</v>
      </c>
      <c r="J19" s="43" t="s">
        <v>48</v>
      </c>
    </row>
    <row r="20" spans="1:34" ht="13.2" x14ac:dyDescent="0.25">
      <c r="A20" s="32" t="s">
        <v>69</v>
      </c>
      <c r="B20" s="32" t="s">
        <v>65</v>
      </c>
      <c r="C20" s="44">
        <v>324668</v>
      </c>
      <c r="D20" s="44">
        <v>38656</v>
      </c>
      <c r="E20" s="44">
        <v>38478</v>
      </c>
      <c r="F20" s="44">
        <v>51734</v>
      </c>
      <c r="G20" s="44">
        <v>12014</v>
      </c>
      <c r="H20" s="44">
        <v>8629</v>
      </c>
      <c r="I20" s="44">
        <v>58275</v>
      </c>
      <c r="J20" s="44">
        <v>116885</v>
      </c>
    </row>
    <row r="21" spans="1:34" ht="13.2" x14ac:dyDescent="0.25">
      <c r="A21" s="32" t="s">
        <v>68</v>
      </c>
      <c r="B21" s="32" t="s">
        <v>64</v>
      </c>
      <c r="C21" s="44">
        <v>43864</v>
      </c>
      <c r="D21" s="44">
        <v>4793</v>
      </c>
      <c r="E21" s="44">
        <v>4843</v>
      </c>
      <c r="F21" s="44">
        <v>6818</v>
      </c>
      <c r="G21" s="44">
        <v>1458</v>
      </c>
      <c r="H21" s="44">
        <v>1209</v>
      </c>
      <c r="I21" s="44">
        <v>7132</v>
      </c>
      <c r="J21" s="44">
        <v>17606</v>
      </c>
    </row>
    <row r="22" spans="1:34" ht="13.2" x14ac:dyDescent="0.25">
      <c r="A22" s="32" t="s">
        <v>67</v>
      </c>
      <c r="B22" s="32" t="s">
        <v>63</v>
      </c>
      <c r="C22" s="44">
        <v>18931</v>
      </c>
      <c r="D22" s="44">
        <v>1935</v>
      </c>
      <c r="E22" s="44">
        <v>2152</v>
      </c>
      <c r="F22" s="44">
        <v>2853</v>
      </c>
      <c r="G22" s="44">
        <v>672</v>
      </c>
      <c r="H22" s="44">
        <v>465</v>
      </c>
      <c r="I22" s="44">
        <v>3106</v>
      </c>
      <c r="J22" s="44">
        <v>7750</v>
      </c>
    </row>
    <row r="23" spans="1:34" ht="13.2" x14ac:dyDescent="0.25">
      <c r="A23" s="32" t="s">
        <v>66</v>
      </c>
      <c r="B23" s="32" t="s">
        <v>62</v>
      </c>
      <c r="C23" s="44">
        <v>13970</v>
      </c>
      <c r="D23" s="44">
        <v>1263</v>
      </c>
      <c r="E23" s="44">
        <v>1283</v>
      </c>
      <c r="F23" s="44">
        <v>2162</v>
      </c>
      <c r="G23" s="44">
        <v>670</v>
      </c>
      <c r="H23" s="44">
        <v>506</v>
      </c>
      <c r="I23" s="44">
        <v>2179</v>
      </c>
      <c r="J23" s="44">
        <v>5908</v>
      </c>
    </row>
    <row r="26" spans="1:34" ht="11.4" customHeight="1" x14ac:dyDescent="0.25">
      <c r="A26" s="32" t="s">
        <v>31</v>
      </c>
      <c r="C26" s="43" t="s">
        <v>9</v>
      </c>
      <c r="D26" s="43" t="s">
        <v>61</v>
      </c>
      <c r="E26" s="43" t="s">
        <v>60</v>
      </c>
      <c r="F26" s="43" t="s">
        <v>59</v>
      </c>
      <c r="G26" s="43" t="s">
        <v>58</v>
      </c>
      <c r="H26" s="43" t="s">
        <v>57</v>
      </c>
      <c r="I26" s="43" t="s">
        <v>56</v>
      </c>
      <c r="J26" s="43" t="s">
        <v>55</v>
      </c>
    </row>
    <row r="27" spans="1:34" ht="11.4" customHeight="1" x14ac:dyDescent="0.25">
      <c r="A27" s="32" t="s">
        <v>22</v>
      </c>
      <c r="C27" s="43" t="s">
        <v>8</v>
      </c>
      <c r="D27" s="43" t="s">
        <v>193</v>
      </c>
      <c r="E27" s="43" t="s">
        <v>192</v>
      </c>
      <c r="F27" s="43" t="s">
        <v>191</v>
      </c>
      <c r="G27" s="43" t="s">
        <v>190</v>
      </c>
      <c r="H27" s="43" t="s">
        <v>189</v>
      </c>
      <c r="I27" s="43" t="s">
        <v>188</v>
      </c>
      <c r="J27" s="43" t="s">
        <v>187</v>
      </c>
    </row>
    <row r="28" spans="1:34" ht="11.4" customHeight="1" x14ac:dyDescent="0.25">
      <c r="A28" s="32" t="s">
        <v>69</v>
      </c>
      <c r="B28" s="32" t="s">
        <v>65</v>
      </c>
      <c r="C28" s="45">
        <f t="shared" ref="C28:J31" si="0">C20/$C20</f>
        <v>1</v>
      </c>
      <c r="D28" s="45">
        <f t="shared" si="0"/>
        <v>0.11906316606502643</v>
      </c>
      <c r="E28" s="45">
        <f t="shared" si="0"/>
        <v>0.11851491369645299</v>
      </c>
      <c r="F28" s="45">
        <f t="shared" si="0"/>
        <v>0.15934431480774205</v>
      </c>
      <c r="G28" s="45">
        <f t="shared" si="0"/>
        <v>3.7003954809220495E-2</v>
      </c>
      <c r="H28" s="45">
        <f t="shared" si="0"/>
        <v>2.6577919597866127E-2</v>
      </c>
      <c r="I28" s="45">
        <f t="shared" si="0"/>
        <v>0.17949104931807261</v>
      </c>
      <c r="J28" s="45">
        <f>J20/$C20</f>
        <v>0.36001392191407838</v>
      </c>
    </row>
    <row r="29" spans="1:34" ht="11.4" customHeight="1" x14ac:dyDescent="0.25">
      <c r="A29" s="32" t="s">
        <v>68</v>
      </c>
      <c r="B29" s="32" t="s">
        <v>64</v>
      </c>
      <c r="C29" s="45">
        <f>C21/$C21</f>
        <v>1</v>
      </c>
      <c r="D29" s="45">
        <f>D21/$C21</f>
        <v>0.10926956045960241</v>
      </c>
      <c r="E29" s="45">
        <f>E21/$C21</f>
        <v>0.11040944738281963</v>
      </c>
      <c r="F29" s="45">
        <f t="shared" si="0"/>
        <v>0.15543498084989968</v>
      </c>
      <c r="G29" s="45">
        <f t="shared" si="0"/>
        <v>3.3239102681014043E-2</v>
      </c>
      <c r="H29" s="45">
        <f t="shared" si="0"/>
        <v>2.7562465803392302E-2</v>
      </c>
      <c r="I29" s="45">
        <f t="shared" si="0"/>
        <v>0.1625934707277038</v>
      </c>
      <c r="J29" s="45">
        <f t="shared" si="0"/>
        <v>0.4013769834032464</v>
      </c>
    </row>
    <row r="30" spans="1:34" ht="11.4" customHeight="1" x14ac:dyDescent="0.25">
      <c r="A30" s="32" t="s">
        <v>67</v>
      </c>
      <c r="B30" s="32" t="s">
        <v>63</v>
      </c>
      <c r="C30" s="45">
        <f>C22/$C22</f>
        <v>1</v>
      </c>
      <c r="D30" s="45">
        <f t="shared" si="0"/>
        <v>0.10221330093497438</v>
      </c>
      <c r="E30" s="45">
        <f t="shared" si="0"/>
        <v>0.11367598119486556</v>
      </c>
      <c r="F30" s="45">
        <f t="shared" si="0"/>
        <v>0.15070519254133433</v>
      </c>
      <c r="G30" s="45">
        <f t="shared" si="0"/>
        <v>3.549733241772754E-2</v>
      </c>
      <c r="H30" s="45">
        <f t="shared" si="0"/>
        <v>2.4562886271195395E-2</v>
      </c>
      <c r="I30" s="45">
        <f t="shared" si="0"/>
        <v>0.16406951560931804</v>
      </c>
      <c r="J30" s="45">
        <f t="shared" si="0"/>
        <v>0.40938143785325654</v>
      </c>
    </row>
    <row r="31" spans="1:34" ht="11.4" customHeight="1" x14ac:dyDescent="0.25">
      <c r="A31" s="32" t="s">
        <v>66</v>
      </c>
      <c r="B31" s="32" t="s">
        <v>62</v>
      </c>
      <c r="C31" s="45">
        <f t="shared" si="0"/>
        <v>1</v>
      </c>
      <c r="D31" s="45">
        <f t="shared" si="0"/>
        <v>9.0408017179670716E-2</v>
      </c>
      <c r="E31" s="45">
        <f t="shared" si="0"/>
        <v>9.1839656406585535E-2</v>
      </c>
      <c r="F31" s="45">
        <f t="shared" si="0"/>
        <v>0.15476020042949176</v>
      </c>
      <c r="G31" s="45">
        <f t="shared" si="0"/>
        <v>4.7959914101646385E-2</v>
      </c>
      <c r="H31" s="45">
        <f t="shared" si="0"/>
        <v>3.6220472440944881E-2</v>
      </c>
      <c r="I31" s="45">
        <f t="shared" si="0"/>
        <v>0.15597709377236937</v>
      </c>
      <c r="J31" s="45">
        <f t="shared" si="0"/>
        <v>0.42290622763063707</v>
      </c>
    </row>
    <row r="33" spans="5:9" ht="11.4" customHeight="1" x14ac:dyDescent="0.25">
      <c r="E33" s="28" t="s">
        <v>239</v>
      </c>
    </row>
    <row r="34" spans="5:9" ht="11.4" customHeight="1" x14ac:dyDescent="0.25">
      <c r="E34" s="29" t="s">
        <v>235</v>
      </c>
    </row>
    <row r="35" spans="5:9" ht="11.4" customHeight="1" x14ac:dyDescent="0.25">
      <c r="I35" s="28" t="s">
        <v>265</v>
      </c>
    </row>
  </sheetData>
  <mergeCells count="20">
    <mergeCell ref="S11:V11"/>
    <mergeCell ref="AA12:AD12"/>
    <mergeCell ref="AE12:AH12"/>
    <mergeCell ref="A13:B13"/>
    <mergeCell ref="A14:B14"/>
    <mergeCell ref="W11:Z11"/>
    <mergeCell ref="AA11:AD11"/>
    <mergeCell ref="AE11:AH11"/>
    <mergeCell ref="A12:B12"/>
    <mergeCell ref="C12:F12"/>
    <mergeCell ref="G12:J12"/>
    <mergeCell ref="K12:N12"/>
    <mergeCell ref="O12:R12"/>
    <mergeCell ref="S12:V12"/>
    <mergeCell ref="W12:Z12"/>
    <mergeCell ref="A11:B11"/>
    <mergeCell ref="C11:F11"/>
    <mergeCell ref="G11:J11"/>
    <mergeCell ref="K11:N11"/>
    <mergeCell ref="O11:R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81460-6253-4EF6-926A-92CD229DDC45}">
  <dimension ref="A1:G30"/>
  <sheetViews>
    <sheetView topLeftCell="A26" zoomScaleNormal="100" workbookViewId="0">
      <selection activeCell="C147" sqref="C147"/>
    </sheetView>
  </sheetViews>
  <sheetFormatPr defaultColWidth="9.109375" defaultRowHeight="13.2" x14ac:dyDescent="0.25"/>
  <cols>
    <col min="1" max="1" width="19.88671875" style="28" customWidth="1"/>
    <col min="2" max="16384" width="9.109375" style="28"/>
  </cols>
  <sheetData>
    <row r="1" spans="1:4" customFormat="1" ht="14.4" x14ac:dyDescent="0.3">
      <c r="A1" s="75" t="s">
        <v>250</v>
      </c>
    </row>
    <row r="2" spans="1:4" customFormat="1" ht="14.4" x14ac:dyDescent="0.3">
      <c r="A2" s="75" t="s">
        <v>46</v>
      </c>
      <c r="B2" s="76" t="s">
        <v>251</v>
      </c>
    </row>
    <row r="3" spans="1:4" customFormat="1" ht="14.4" x14ac:dyDescent="0.3">
      <c r="A3" s="75" t="s">
        <v>44</v>
      </c>
      <c r="B3" s="75" t="s">
        <v>43</v>
      </c>
    </row>
    <row r="4" spans="1:4" customFormat="1" ht="14.4" x14ac:dyDescent="0.3"/>
    <row r="5" spans="1:4" customFormat="1" ht="14.4" x14ac:dyDescent="0.3">
      <c r="A5" s="76" t="s">
        <v>42</v>
      </c>
      <c r="C5" s="75" t="s">
        <v>41</v>
      </c>
    </row>
    <row r="6" spans="1:4" customFormat="1" ht="14.4" x14ac:dyDescent="0.3">
      <c r="A6" s="76" t="s">
        <v>40</v>
      </c>
      <c r="C6" s="75" t="s">
        <v>39</v>
      </c>
    </row>
    <row r="7" spans="1:4" customFormat="1" ht="14.4" x14ac:dyDescent="0.3">
      <c r="A7" s="76" t="s">
        <v>38</v>
      </c>
      <c r="C7" s="75" t="s">
        <v>37</v>
      </c>
    </row>
    <row r="8" spans="1:4" customFormat="1" ht="14.4" x14ac:dyDescent="0.3">
      <c r="A8" s="76" t="s">
        <v>36</v>
      </c>
      <c r="C8" s="75" t="s">
        <v>35</v>
      </c>
    </row>
    <row r="9" spans="1:4" customFormat="1" ht="14.4" x14ac:dyDescent="0.3">
      <c r="A9" s="76" t="s">
        <v>34</v>
      </c>
      <c r="C9" s="75" t="s">
        <v>33</v>
      </c>
    </row>
    <row r="11" spans="1:4" x14ac:dyDescent="0.25">
      <c r="A11" s="46" t="s">
        <v>31</v>
      </c>
      <c r="B11" s="43" t="s">
        <v>9</v>
      </c>
      <c r="C11" s="43" t="s">
        <v>24</v>
      </c>
      <c r="D11" s="43" t="s">
        <v>23</v>
      </c>
    </row>
    <row r="12" spans="1:4" x14ac:dyDescent="0.25">
      <c r="A12" s="46" t="s">
        <v>22</v>
      </c>
      <c r="B12" s="43" t="s">
        <v>8</v>
      </c>
      <c r="C12" s="43" t="s">
        <v>16</v>
      </c>
      <c r="D12" s="43" t="s">
        <v>15</v>
      </c>
    </row>
    <row r="13" spans="1:4" x14ac:dyDescent="0.25">
      <c r="A13" s="33" t="s">
        <v>14</v>
      </c>
      <c r="B13" s="41" t="s">
        <v>10</v>
      </c>
      <c r="C13" s="41" t="s">
        <v>10</v>
      </c>
      <c r="D13" s="41" t="s">
        <v>10</v>
      </c>
    </row>
    <row r="14" spans="1:4" x14ac:dyDescent="0.25">
      <c r="A14" s="32" t="s">
        <v>8</v>
      </c>
      <c r="B14" s="35">
        <v>726611</v>
      </c>
      <c r="C14" s="35">
        <v>175997</v>
      </c>
      <c r="D14" s="35">
        <v>550614</v>
      </c>
    </row>
    <row r="15" spans="1:4" x14ac:dyDescent="0.25">
      <c r="A15" s="32" t="s">
        <v>6</v>
      </c>
      <c r="B15" s="35">
        <v>570324</v>
      </c>
      <c r="C15" s="35">
        <v>112121</v>
      </c>
      <c r="D15" s="35">
        <v>458203</v>
      </c>
    </row>
    <row r="16" spans="1:4" x14ac:dyDescent="0.25">
      <c r="A16" s="32" t="s">
        <v>4</v>
      </c>
      <c r="B16" s="35">
        <v>126084</v>
      </c>
      <c r="C16" s="35">
        <v>46985</v>
      </c>
      <c r="D16" s="35">
        <v>79099</v>
      </c>
    </row>
    <row r="17" spans="1:7" x14ac:dyDescent="0.25">
      <c r="A17" s="32" t="s">
        <v>0</v>
      </c>
      <c r="B17" s="35">
        <v>30203</v>
      </c>
      <c r="C17" s="35">
        <v>16891</v>
      </c>
      <c r="D17" s="35">
        <v>13312</v>
      </c>
    </row>
    <row r="19" spans="1:7" x14ac:dyDescent="0.25">
      <c r="G19" s="28" t="s">
        <v>266</v>
      </c>
    </row>
    <row r="20" spans="1:7" x14ac:dyDescent="0.25">
      <c r="A20" s="46" t="s">
        <v>31</v>
      </c>
      <c r="B20" s="43" t="s">
        <v>9</v>
      </c>
      <c r="C20" s="43" t="s">
        <v>24</v>
      </c>
      <c r="D20" s="43" t="s">
        <v>23</v>
      </c>
    </row>
    <row r="21" spans="1:7" x14ac:dyDescent="0.25">
      <c r="A21" s="46" t="s">
        <v>22</v>
      </c>
      <c r="B21" s="43" t="s">
        <v>8</v>
      </c>
      <c r="C21" s="43" t="s">
        <v>236</v>
      </c>
      <c r="D21" s="43" t="s">
        <v>237</v>
      </c>
    </row>
    <row r="22" spans="1:7" x14ac:dyDescent="0.25">
      <c r="A22" s="33" t="s">
        <v>14</v>
      </c>
      <c r="B22" s="41" t="s">
        <v>10</v>
      </c>
      <c r="C22" s="41" t="s">
        <v>10</v>
      </c>
      <c r="D22" s="41" t="s">
        <v>10</v>
      </c>
    </row>
    <row r="23" spans="1:7" x14ac:dyDescent="0.25">
      <c r="A23" s="32" t="s">
        <v>8</v>
      </c>
      <c r="B23" s="38">
        <f t="shared" ref="B23:D26" si="0">B14/$B14</f>
        <v>1</v>
      </c>
      <c r="C23" s="38">
        <f t="shared" si="0"/>
        <v>0.24221626152095138</v>
      </c>
      <c r="D23" s="38">
        <f t="shared" si="0"/>
        <v>0.75778373847904867</v>
      </c>
    </row>
    <row r="24" spans="1:7" x14ac:dyDescent="0.25">
      <c r="A24" s="32" t="s">
        <v>6</v>
      </c>
      <c r="B24" s="38">
        <f t="shared" si="0"/>
        <v>1</v>
      </c>
      <c r="C24" s="38">
        <f t="shared" si="0"/>
        <v>0.19659176187570573</v>
      </c>
      <c r="D24" s="38">
        <f t="shared" si="0"/>
        <v>0.80340823812429429</v>
      </c>
    </row>
    <row r="25" spans="1:7" x14ac:dyDescent="0.25">
      <c r="A25" s="32" t="s">
        <v>4</v>
      </c>
      <c r="B25" s="38">
        <f t="shared" si="0"/>
        <v>1</v>
      </c>
      <c r="C25" s="38">
        <f>C16/$B16</f>
        <v>0.37264839313473558</v>
      </c>
      <c r="D25" s="38">
        <f t="shared" si="0"/>
        <v>0.62735160686526448</v>
      </c>
    </row>
    <row r="26" spans="1:7" x14ac:dyDescent="0.25">
      <c r="A26" s="32" t="s">
        <v>0</v>
      </c>
      <c r="B26" s="38">
        <f t="shared" si="0"/>
        <v>1</v>
      </c>
      <c r="C26" s="38">
        <f t="shared" si="0"/>
        <v>0.5592490812170976</v>
      </c>
      <c r="D26" s="38">
        <f t="shared" si="0"/>
        <v>0.44075091878290235</v>
      </c>
    </row>
    <row r="29" spans="1:7" x14ac:dyDescent="0.25">
      <c r="A29" s="28" t="s">
        <v>247</v>
      </c>
    </row>
    <row r="30" spans="1:7" x14ac:dyDescent="0.25">
      <c r="A30" s="29" t="s">
        <v>234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46869-199B-4F00-8CC8-C43624A20FB7}">
  <dimension ref="A1:O56"/>
  <sheetViews>
    <sheetView topLeftCell="A32" zoomScaleNormal="100" workbookViewId="0">
      <pane xSplit="1" topLeftCell="G1" activePane="topRight" state="frozen"/>
      <selection activeCell="C147" sqref="C147"/>
      <selection pane="topRight" activeCell="C147" sqref="C147"/>
    </sheetView>
  </sheetViews>
  <sheetFormatPr defaultColWidth="9.109375" defaultRowHeight="13.2" x14ac:dyDescent="0.25"/>
  <cols>
    <col min="1" max="1" width="17" style="28" customWidth="1"/>
    <col min="2" max="2" width="29.88671875" style="28" customWidth="1"/>
    <col min="3" max="15" width="14.6640625" style="28" customWidth="1"/>
    <col min="16" max="16384" width="9.109375" style="28"/>
  </cols>
  <sheetData>
    <row r="1" spans="1:15" x14ac:dyDescent="0.25">
      <c r="A1" s="30" t="s">
        <v>124</v>
      </c>
    </row>
    <row r="2" spans="1:15" x14ac:dyDescent="0.25">
      <c r="A2" s="30" t="s">
        <v>46</v>
      </c>
      <c r="B2" s="31" t="s">
        <v>123</v>
      </c>
    </row>
    <row r="3" spans="1:15" x14ac:dyDescent="0.25">
      <c r="A3" s="30" t="s">
        <v>44</v>
      </c>
      <c r="B3" s="30" t="s">
        <v>43</v>
      </c>
    </row>
    <row r="5" spans="1:15" x14ac:dyDescent="0.25">
      <c r="A5" s="31" t="s">
        <v>42</v>
      </c>
      <c r="C5" s="30" t="s">
        <v>41</v>
      </c>
    </row>
    <row r="6" spans="1:15" x14ac:dyDescent="0.25">
      <c r="A6" s="31" t="s">
        <v>40</v>
      </c>
      <c r="C6" s="30" t="s">
        <v>39</v>
      </c>
    </row>
    <row r="7" spans="1:15" x14ac:dyDescent="0.25">
      <c r="A7" s="31" t="s">
        <v>38</v>
      </c>
      <c r="C7" s="30" t="s">
        <v>37</v>
      </c>
    </row>
    <row r="8" spans="1:15" x14ac:dyDescent="0.25">
      <c r="A8" s="31" t="s">
        <v>36</v>
      </c>
      <c r="C8" s="30" t="s">
        <v>35</v>
      </c>
    </row>
    <row r="9" spans="1:15" x14ac:dyDescent="0.25">
      <c r="A9" s="31" t="s">
        <v>34</v>
      </c>
      <c r="C9" s="30" t="s">
        <v>33</v>
      </c>
    </row>
    <row r="11" spans="1:15" x14ac:dyDescent="0.25">
      <c r="A11" s="78" t="s">
        <v>31</v>
      </c>
      <c r="B11" s="78" t="s">
        <v>31</v>
      </c>
      <c r="C11" s="43" t="s">
        <v>9</v>
      </c>
      <c r="D11" s="43" t="s">
        <v>122</v>
      </c>
      <c r="E11" s="43" t="s">
        <v>121</v>
      </c>
      <c r="F11" s="43" t="s">
        <v>120</v>
      </c>
      <c r="G11" s="43" t="s">
        <v>119</v>
      </c>
      <c r="H11" s="43" t="s">
        <v>118</v>
      </c>
      <c r="I11" s="43" t="s">
        <v>117</v>
      </c>
      <c r="J11" s="43" t="s">
        <v>116</v>
      </c>
      <c r="K11" s="43" t="s">
        <v>115</v>
      </c>
      <c r="L11" s="43" t="s">
        <v>114</v>
      </c>
      <c r="M11" s="43" t="s">
        <v>113</v>
      </c>
      <c r="N11" s="43" t="s">
        <v>56</v>
      </c>
      <c r="O11" s="43" t="s">
        <v>55</v>
      </c>
    </row>
    <row r="12" spans="1:15" x14ac:dyDescent="0.25">
      <c r="A12" s="78" t="s">
        <v>22</v>
      </c>
      <c r="B12" s="78" t="s">
        <v>22</v>
      </c>
      <c r="C12" s="43" t="s">
        <v>8</v>
      </c>
      <c r="D12" s="43" t="s">
        <v>209</v>
      </c>
      <c r="E12" s="43" t="s">
        <v>208</v>
      </c>
      <c r="F12" s="43" t="s">
        <v>207</v>
      </c>
      <c r="G12" s="43" t="s">
        <v>206</v>
      </c>
      <c r="H12" s="43" t="s">
        <v>205</v>
      </c>
      <c r="I12" s="43" t="s">
        <v>204</v>
      </c>
      <c r="J12" s="43" t="s">
        <v>203</v>
      </c>
      <c r="K12" s="43" t="s">
        <v>202</v>
      </c>
      <c r="L12" s="43" t="s">
        <v>201</v>
      </c>
      <c r="M12" s="43" t="s">
        <v>200</v>
      </c>
      <c r="N12" s="43" t="s">
        <v>188</v>
      </c>
      <c r="O12" s="43" t="s">
        <v>187</v>
      </c>
    </row>
    <row r="13" spans="1:15" x14ac:dyDescent="0.25">
      <c r="A13" s="78" t="s">
        <v>12</v>
      </c>
      <c r="B13" s="78" t="s">
        <v>12</v>
      </c>
      <c r="C13" s="32" t="s">
        <v>9</v>
      </c>
      <c r="D13" s="32" t="s">
        <v>9</v>
      </c>
      <c r="E13" s="32" t="s">
        <v>9</v>
      </c>
      <c r="F13" s="32" t="s">
        <v>9</v>
      </c>
      <c r="G13" s="32" t="s">
        <v>9</v>
      </c>
      <c r="H13" s="32" t="s">
        <v>9</v>
      </c>
      <c r="I13" s="32" t="s">
        <v>9</v>
      </c>
      <c r="J13" s="32" t="s">
        <v>9</v>
      </c>
      <c r="K13" s="32" t="s">
        <v>9</v>
      </c>
      <c r="L13" s="32" t="s">
        <v>9</v>
      </c>
      <c r="M13" s="32" t="s">
        <v>9</v>
      </c>
      <c r="N13" s="32" t="s">
        <v>9</v>
      </c>
      <c r="O13" s="32" t="s">
        <v>9</v>
      </c>
    </row>
    <row r="14" spans="1:15" x14ac:dyDescent="0.25">
      <c r="A14" s="78" t="s">
        <v>11</v>
      </c>
      <c r="B14" s="78" t="s">
        <v>11</v>
      </c>
      <c r="C14" s="32" t="s">
        <v>8</v>
      </c>
      <c r="D14" s="32" t="s">
        <v>8</v>
      </c>
      <c r="E14" s="32" t="s">
        <v>8</v>
      </c>
      <c r="F14" s="32" t="s">
        <v>8</v>
      </c>
      <c r="G14" s="32" t="s">
        <v>8</v>
      </c>
      <c r="H14" s="32" t="s">
        <v>8</v>
      </c>
      <c r="I14" s="32" t="s">
        <v>8</v>
      </c>
      <c r="J14" s="32" t="s">
        <v>8</v>
      </c>
      <c r="K14" s="32" t="s">
        <v>8</v>
      </c>
      <c r="L14" s="32" t="s">
        <v>8</v>
      </c>
      <c r="M14" s="32" t="s">
        <v>8</v>
      </c>
      <c r="N14" s="32" t="s">
        <v>8</v>
      </c>
      <c r="O14" s="32" t="s">
        <v>8</v>
      </c>
    </row>
    <row r="15" spans="1:15" x14ac:dyDescent="0.25">
      <c r="A15" s="33" t="s">
        <v>14</v>
      </c>
      <c r="B15" s="33" t="s">
        <v>13</v>
      </c>
      <c r="C15" s="41" t="s">
        <v>10</v>
      </c>
      <c r="D15" s="41" t="s">
        <v>10</v>
      </c>
      <c r="E15" s="41" t="s">
        <v>10</v>
      </c>
      <c r="F15" s="41" t="s">
        <v>10</v>
      </c>
      <c r="G15" s="41" t="s">
        <v>10</v>
      </c>
      <c r="H15" s="41" t="s">
        <v>10</v>
      </c>
      <c r="I15" s="41" t="s">
        <v>10</v>
      </c>
      <c r="J15" s="41" t="s">
        <v>10</v>
      </c>
      <c r="K15" s="41" t="s">
        <v>10</v>
      </c>
      <c r="L15" s="41" t="s">
        <v>10</v>
      </c>
      <c r="M15" s="41" t="s">
        <v>10</v>
      </c>
      <c r="N15" s="41" t="s">
        <v>10</v>
      </c>
      <c r="O15" s="41" t="s">
        <v>10</v>
      </c>
    </row>
    <row r="16" spans="1:15" x14ac:dyDescent="0.25">
      <c r="A16" s="34" t="s">
        <v>112</v>
      </c>
      <c r="B16" s="34" t="s">
        <v>111</v>
      </c>
      <c r="C16" s="35">
        <v>23766</v>
      </c>
      <c r="D16" s="35">
        <v>2398</v>
      </c>
      <c r="E16" s="35">
        <v>789</v>
      </c>
      <c r="F16" s="35">
        <v>1982</v>
      </c>
      <c r="G16" s="35">
        <v>1067</v>
      </c>
      <c r="H16" s="35">
        <v>943</v>
      </c>
      <c r="I16" s="35">
        <v>2601</v>
      </c>
      <c r="J16" s="35">
        <v>113</v>
      </c>
      <c r="K16" s="35">
        <v>261</v>
      </c>
      <c r="L16" s="35">
        <v>244</v>
      </c>
      <c r="M16" s="35">
        <v>113</v>
      </c>
      <c r="N16" s="35">
        <v>5379</v>
      </c>
      <c r="O16" s="35">
        <v>7877</v>
      </c>
    </row>
    <row r="17" spans="1:15" x14ac:dyDescent="0.25">
      <c r="A17" s="34" t="s">
        <v>110</v>
      </c>
      <c r="B17" s="34" t="s">
        <v>109</v>
      </c>
      <c r="C17" s="35">
        <v>169273</v>
      </c>
      <c r="D17" s="35">
        <v>10231</v>
      </c>
      <c r="E17" s="35">
        <v>2064</v>
      </c>
      <c r="F17" s="35">
        <v>17103</v>
      </c>
      <c r="G17" s="35">
        <v>11574</v>
      </c>
      <c r="H17" s="35">
        <v>12272</v>
      </c>
      <c r="I17" s="35">
        <v>30226</v>
      </c>
      <c r="J17" s="35">
        <v>2046</v>
      </c>
      <c r="K17" s="35">
        <v>9211</v>
      </c>
      <c r="L17" s="35">
        <v>7210</v>
      </c>
      <c r="M17" s="35">
        <v>5015</v>
      </c>
      <c r="N17" s="35">
        <v>42618</v>
      </c>
      <c r="O17" s="35">
        <v>19703</v>
      </c>
    </row>
    <row r="18" spans="1:15" x14ac:dyDescent="0.25">
      <c r="A18" s="34" t="s">
        <v>108</v>
      </c>
      <c r="B18" s="34" t="s">
        <v>107</v>
      </c>
      <c r="C18" s="36">
        <v>3859</v>
      </c>
      <c r="D18" s="36">
        <v>234</v>
      </c>
      <c r="E18" s="36">
        <v>142</v>
      </c>
      <c r="F18" s="36">
        <v>331</v>
      </c>
      <c r="G18" s="36">
        <v>368</v>
      </c>
      <c r="H18" s="36">
        <v>115</v>
      </c>
      <c r="I18" s="36">
        <v>619</v>
      </c>
      <c r="J18" s="36">
        <v>22</v>
      </c>
      <c r="K18" s="36">
        <v>125</v>
      </c>
      <c r="L18" s="36">
        <v>55</v>
      </c>
      <c r="M18" s="36">
        <v>41</v>
      </c>
      <c r="N18" s="36">
        <v>533</v>
      </c>
      <c r="O18" s="36">
        <v>1274</v>
      </c>
    </row>
    <row r="19" spans="1:15" x14ac:dyDescent="0.25">
      <c r="A19" s="34" t="s">
        <v>106</v>
      </c>
      <c r="B19" s="34" t="s">
        <v>105</v>
      </c>
      <c r="C19" s="36">
        <v>13320</v>
      </c>
      <c r="D19" s="36">
        <v>1509</v>
      </c>
      <c r="E19" s="36">
        <v>668</v>
      </c>
      <c r="F19" s="36">
        <v>1950</v>
      </c>
      <c r="G19" s="36">
        <v>1291</v>
      </c>
      <c r="H19" s="36">
        <v>700</v>
      </c>
      <c r="I19" s="36">
        <v>1382</v>
      </c>
      <c r="J19" s="36">
        <v>313</v>
      </c>
      <c r="K19" s="36">
        <v>719</v>
      </c>
      <c r="L19" s="36">
        <v>151</v>
      </c>
      <c r="M19" s="36">
        <v>40</v>
      </c>
      <c r="N19" s="36">
        <v>1574</v>
      </c>
      <c r="O19" s="36">
        <v>3023</v>
      </c>
    </row>
    <row r="20" spans="1:15" x14ac:dyDescent="0.25">
      <c r="A20" s="34" t="s">
        <v>104</v>
      </c>
      <c r="B20" s="34" t="s">
        <v>103</v>
      </c>
      <c r="C20" s="35">
        <v>68083</v>
      </c>
      <c r="D20" s="35">
        <v>3315</v>
      </c>
      <c r="E20" s="35">
        <v>1406</v>
      </c>
      <c r="F20" s="35">
        <v>2915</v>
      </c>
      <c r="G20" s="35">
        <v>3491</v>
      </c>
      <c r="H20" s="35">
        <v>1202</v>
      </c>
      <c r="I20" s="35">
        <v>5426</v>
      </c>
      <c r="J20" s="35">
        <v>387</v>
      </c>
      <c r="K20" s="35">
        <v>3317</v>
      </c>
      <c r="L20" s="35">
        <v>1891</v>
      </c>
      <c r="M20" s="35">
        <v>545</v>
      </c>
      <c r="N20" s="35">
        <v>12656</v>
      </c>
      <c r="O20" s="35">
        <v>31532</v>
      </c>
    </row>
    <row r="21" spans="1:15" x14ac:dyDescent="0.25">
      <c r="A21" s="34" t="s">
        <v>102</v>
      </c>
      <c r="B21" s="34" t="s">
        <v>101</v>
      </c>
      <c r="C21" s="36">
        <v>108550</v>
      </c>
      <c r="D21" s="36">
        <v>13762</v>
      </c>
      <c r="E21" s="36">
        <v>5922</v>
      </c>
      <c r="F21" s="36">
        <v>9955</v>
      </c>
      <c r="G21" s="36">
        <v>8426</v>
      </c>
      <c r="H21" s="36">
        <v>6148</v>
      </c>
      <c r="I21" s="36">
        <v>18161</v>
      </c>
      <c r="J21" s="36">
        <v>396</v>
      </c>
      <c r="K21" s="36">
        <v>2456</v>
      </c>
      <c r="L21" s="36">
        <v>2402</v>
      </c>
      <c r="M21" s="36">
        <v>920</v>
      </c>
      <c r="N21" s="36">
        <v>16651</v>
      </c>
      <c r="O21" s="36">
        <v>23353</v>
      </c>
    </row>
    <row r="22" spans="1:15" x14ac:dyDescent="0.25">
      <c r="A22" s="34" t="s">
        <v>100</v>
      </c>
      <c r="B22" s="34" t="s">
        <v>99</v>
      </c>
      <c r="C22" s="36">
        <v>1318</v>
      </c>
      <c r="D22" s="36">
        <v>38</v>
      </c>
      <c r="E22" s="36">
        <v>57</v>
      </c>
      <c r="F22" s="36">
        <v>42</v>
      </c>
      <c r="G22" s="36">
        <v>60</v>
      </c>
      <c r="H22" s="36">
        <v>20</v>
      </c>
      <c r="I22" s="36">
        <v>197</v>
      </c>
      <c r="J22" s="36">
        <v>9</v>
      </c>
      <c r="K22" s="36">
        <v>70</v>
      </c>
      <c r="L22" s="36">
        <v>29</v>
      </c>
      <c r="M22" s="36">
        <v>8</v>
      </c>
      <c r="N22" s="36">
        <v>163</v>
      </c>
      <c r="O22" s="36">
        <v>625</v>
      </c>
    </row>
    <row r="23" spans="1:15" x14ac:dyDescent="0.25">
      <c r="A23" s="34" t="s">
        <v>98</v>
      </c>
      <c r="B23" s="34" t="s">
        <v>97</v>
      </c>
      <c r="C23" s="36">
        <v>18627</v>
      </c>
      <c r="D23" s="36">
        <v>2365</v>
      </c>
      <c r="E23" s="36">
        <v>856</v>
      </c>
      <c r="F23" s="36">
        <v>1026</v>
      </c>
      <c r="G23" s="36">
        <v>944</v>
      </c>
      <c r="H23" s="36">
        <v>649</v>
      </c>
      <c r="I23" s="36">
        <v>3227</v>
      </c>
      <c r="J23" s="36">
        <v>77</v>
      </c>
      <c r="K23" s="36">
        <v>899</v>
      </c>
      <c r="L23" s="36">
        <v>385</v>
      </c>
      <c r="M23" s="36">
        <v>133</v>
      </c>
      <c r="N23" s="36">
        <v>2790</v>
      </c>
      <c r="O23" s="36">
        <v>5277</v>
      </c>
    </row>
    <row r="24" spans="1:15" x14ac:dyDescent="0.25">
      <c r="A24" s="34" t="s">
        <v>96</v>
      </c>
      <c r="B24" s="34" t="s">
        <v>95</v>
      </c>
      <c r="C24" s="35">
        <v>60447</v>
      </c>
      <c r="D24" s="35">
        <v>2181</v>
      </c>
      <c r="E24" s="35">
        <v>800</v>
      </c>
      <c r="F24" s="35">
        <v>1931</v>
      </c>
      <c r="G24" s="35">
        <v>1812</v>
      </c>
      <c r="H24" s="35">
        <v>1086</v>
      </c>
      <c r="I24" s="35">
        <v>10097</v>
      </c>
      <c r="J24" s="35">
        <v>88</v>
      </c>
      <c r="K24" s="35">
        <v>1039</v>
      </c>
      <c r="L24" s="35">
        <v>1334</v>
      </c>
      <c r="M24" s="35">
        <v>544</v>
      </c>
      <c r="N24" s="35">
        <v>8905</v>
      </c>
      <c r="O24" s="35">
        <v>30629</v>
      </c>
    </row>
    <row r="25" spans="1:15" x14ac:dyDescent="0.25">
      <c r="A25" s="34" t="s">
        <v>94</v>
      </c>
      <c r="B25" s="34" t="s">
        <v>93</v>
      </c>
      <c r="C25" s="36">
        <v>22062</v>
      </c>
      <c r="D25" s="36">
        <v>1487</v>
      </c>
      <c r="E25" s="36">
        <v>943</v>
      </c>
      <c r="F25" s="36">
        <v>1267</v>
      </c>
      <c r="G25" s="36">
        <v>1684</v>
      </c>
      <c r="H25" s="36">
        <v>589</v>
      </c>
      <c r="I25" s="36">
        <v>3247</v>
      </c>
      <c r="J25" s="36">
        <v>124</v>
      </c>
      <c r="K25" s="36">
        <v>762</v>
      </c>
      <c r="L25" s="36">
        <v>319</v>
      </c>
      <c r="M25" s="36">
        <v>44</v>
      </c>
      <c r="N25" s="36">
        <v>6097</v>
      </c>
      <c r="O25" s="36">
        <v>5499</v>
      </c>
    </row>
    <row r="26" spans="1:15" x14ac:dyDescent="0.25">
      <c r="A26" s="34" t="s">
        <v>92</v>
      </c>
      <c r="B26" s="34" t="s">
        <v>91</v>
      </c>
      <c r="C26" s="36">
        <v>5205</v>
      </c>
      <c r="D26" s="36">
        <v>557</v>
      </c>
      <c r="E26" s="36">
        <v>364</v>
      </c>
      <c r="F26" s="36">
        <v>313</v>
      </c>
      <c r="G26" s="36">
        <v>358</v>
      </c>
      <c r="H26" s="36">
        <v>107</v>
      </c>
      <c r="I26" s="36">
        <v>485</v>
      </c>
      <c r="J26" s="36">
        <v>55</v>
      </c>
      <c r="K26" s="36">
        <v>515</v>
      </c>
      <c r="L26" s="36">
        <v>106</v>
      </c>
      <c r="M26" s="36">
        <v>26</v>
      </c>
      <c r="N26" s="36">
        <v>609</v>
      </c>
      <c r="O26" s="36">
        <v>1710</v>
      </c>
    </row>
    <row r="27" spans="1:15" x14ac:dyDescent="0.25">
      <c r="A27" s="34" t="s">
        <v>90</v>
      </c>
      <c r="B27" s="34" t="s">
        <v>89</v>
      </c>
      <c r="C27" s="35">
        <v>15908</v>
      </c>
      <c r="D27" s="35">
        <v>2181</v>
      </c>
      <c r="E27" s="35">
        <v>1452</v>
      </c>
      <c r="F27" s="35">
        <v>797</v>
      </c>
      <c r="G27" s="35">
        <v>1092</v>
      </c>
      <c r="H27" s="35">
        <v>659</v>
      </c>
      <c r="I27" s="35">
        <v>1642</v>
      </c>
      <c r="J27" s="35">
        <v>69</v>
      </c>
      <c r="K27" s="35">
        <v>809</v>
      </c>
      <c r="L27" s="35">
        <v>387</v>
      </c>
      <c r="M27" s="35">
        <v>82</v>
      </c>
      <c r="N27" s="35">
        <v>1035</v>
      </c>
      <c r="O27" s="35">
        <v>5706</v>
      </c>
    </row>
    <row r="28" spans="1:15" x14ac:dyDescent="0.25">
      <c r="A28" s="48" t="s">
        <v>88</v>
      </c>
      <c r="C28" s="44">
        <v>510418</v>
      </c>
      <c r="D28" s="44">
        <v>40258</v>
      </c>
      <c r="E28" s="44">
        <v>15463</v>
      </c>
      <c r="F28" s="44">
        <v>39612</v>
      </c>
      <c r="G28" s="44">
        <v>32167</v>
      </c>
      <c r="H28" s="44">
        <v>24490</v>
      </c>
      <c r="I28" s="44">
        <v>77310</v>
      </c>
      <c r="J28" s="44">
        <v>3699</v>
      </c>
      <c r="K28" s="44">
        <v>20183</v>
      </c>
      <c r="L28" s="44">
        <v>14513</v>
      </c>
      <c r="M28" s="44">
        <v>7511</v>
      </c>
      <c r="N28" s="44">
        <v>99010</v>
      </c>
      <c r="O28" s="44">
        <v>136208</v>
      </c>
    </row>
    <row r="31" spans="1:15" x14ac:dyDescent="0.25">
      <c r="D31" s="37" t="s">
        <v>8</v>
      </c>
      <c r="E31" s="37" t="s">
        <v>87</v>
      </c>
      <c r="F31" s="37" t="s">
        <v>86</v>
      </c>
      <c r="H31" s="28" t="s">
        <v>267</v>
      </c>
    </row>
    <row r="32" spans="1:15" x14ac:dyDescent="0.25">
      <c r="B32" s="73" t="s">
        <v>61</v>
      </c>
      <c r="C32" s="32" t="s">
        <v>193</v>
      </c>
      <c r="D32" s="44">
        <f>D28+E28</f>
        <v>55721</v>
      </c>
      <c r="E32" s="44">
        <f>D28</f>
        <v>40258</v>
      </c>
      <c r="F32" s="44">
        <f>E28</f>
        <v>15463</v>
      </c>
    </row>
    <row r="33" spans="2:6" x14ac:dyDescent="0.25">
      <c r="B33" s="73" t="s">
        <v>60</v>
      </c>
      <c r="C33" s="32" t="s">
        <v>192</v>
      </c>
      <c r="D33" s="44">
        <f>F28+G28</f>
        <v>71779</v>
      </c>
      <c r="E33" s="44">
        <f>F28</f>
        <v>39612</v>
      </c>
      <c r="F33" s="44">
        <f>G28</f>
        <v>32167</v>
      </c>
    </row>
    <row r="34" spans="2:6" x14ac:dyDescent="0.25">
      <c r="B34" s="73" t="s">
        <v>59</v>
      </c>
      <c r="C34" s="32" t="s">
        <v>191</v>
      </c>
      <c r="D34" s="44">
        <f>H28+I28</f>
        <v>101800</v>
      </c>
      <c r="E34" s="44">
        <f>H28</f>
        <v>24490</v>
      </c>
      <c r="F34" s="44">
        <f>I28</f>
        <v>77310</v>
      </c>
    </row>
    <row r="35" spans="2:6" x14ac:dyDescent="0.25">
      <c r="B35" s="73" t="s">
        <v>58</v>
      </c>
      <c r="C35" s="32" t="s">
        <v>190</v>
      </c>
      <c r="D35" s="44">
        <f>J28+K28</f>
        <v>23882</v>
      </c>
      <c r="E35" s="44">
        <f>J28</f>
        <v>3699</v>
      </c>
      <c r="F35" s="44">
        <f>K28</f>
        <v>20183</v>
      </c>
    </row>
    <row r="36" spans="2:6" x14ac:dyDescent="0.25">
      <c r="B36" s="73" t="s">
        <v>57</v>
      </c>
      <c r="C36" s="32" t="s">
        <v>189</v>
      </c>
      <c r="D36" s="44">
        <f>L28+M28</f>
        <v>22024</v>
      </c>
      <c r="E36" s="44">
        <f>L28</f>
        <v>14513</v>
      </c>
      <c r="F36" s="44">
        <f>M28</f>
        <v>7511</v>
      </c>
    </row>
    <row r="37" spans="2:6" x14ac:dyDescent="0.25">
      <c r="B37" s="73" t="s">
        <v>56</v>
      </c>
      <c r="C37" s="32" t="s">
        <v>188</v>
      </c>
      <c r="D37" s="44">
        <f>N28</f>
        <v>99010</v>
      </c>
      <c r="E37" s="44">
        <v>0</v>
      </c>
      <c r="F37" s="44">
        <f>N28</f>
        <v>99010</v>
      </c>
    </row>
    <row r="38" spans="2:6" x14ac:dyDescent="0.25">
      <c r="B38" s="73" t="s">
        <v>55</v>
      </c>
      <c r="C38" s="32" t="s">
        <v>187</v>
      </c>
      <c r="D38" s="44">
        <f>O28</f>
        <v>136208</v>
      </c>
      <c r="E38" s="44">
        <v>0</v>
      </c>
      <c r="F38" s="44">
        <f>O28</f>
        <v>136208</v>
      </c>
    </row>
    <row r="40" spans="2:6" x14ac:dyDescent="0.25">
      <c r="D40" s="37" t="s">
        <v>8</v>
      </c>
      <c r="E40" s="37" t="s">
        <v>87</v>
      </c>
      <c r="F40" s="37" t="s">
        <v>86</v>
      </c>
    </row>
    <row r="41" spans="2:6" ht="45.75" customHeight="1" x14ac:dyDescent="0.25">
      <c r="B41" s="73" t="s">
        <v>61</v>
      </c>
      <c r="C41" s="37" t="s">
        <v>199</v>
      </c>
      <c r="D41" s="45">
        <f>D32/$D32</f>
        <v>1</v>
      </c>
      <c r="E41" s="45">
        <f>E32/$D32</f>
        <v>0.72249241758044547</v>
      </c>
      <c r="F41" s="45">
        <f>F32/$D32</f>
        <v>0.27750758241955459</v>
      </c>
    </row>
    <row r="42" spans="2:6" ht="45.75" customHeight="1" x14ac:dyDescent="0.25">
      <c r="B42" s="73" t="s">
        <v>60</v>
      </c>
      <c r="C42" s="37" t="s">
        <v>198</v>
      </c>
      <c r="D42" s="45">
        <f>D33/$D33</f>
        <v>1</v>
      </c>
      <c r="E42" s="45">
        <f>E33/$D33</f>
        <v>0.55186057203360317</v>
      </c>
      <c r="F42" s="45">
        <f t="shared" ref="D42:F47" si="0">F33/$D33</f>
        <v>0.44813942796639683</v>
      </c>
    </row>
    <row r="43" spans="2:6" ht="45.75" customHeight="1" x14ac:dyDescent="0.25">
      <c r="B43" s="73" t="s">
        <v>59</v>
      </c>
      <c r="C43" s="37" t="s">
        <v>83</v>
      </c>
      <c r="D43" s="45">
        <f t="shared" si="0"/>
        <v>1</v>
      </c>
      <c r="E43" s="45">
        <f t="shared" si="0"/>
        <v>0.2405697445972495</v>
      </c>
      <c r="F43" s="45">
        <f t="shared" si="0"/>
        <v>0.75943025540275044</v>
      </c>
    </row>
    <row r="44" spans="2:6" ht="45.75" customHeight="1" x14ac:dyDescent="0.25">
      <c r="B44" s="73" t="s">
        <v>58</v>
      </c>
      <c r="C44" s="37" t="s">
        <v>197</v>
      </c>
      <c r="D44" s="45">
        <f t="shared" si="0"/>
        <v>1</v>
      </c>
      <c r="E44" s="45">
        <f t="shared" si="0"/>
        <v>0.15488652541663178</v>
      </c>
      <c r="F44" s="45">
        <f t="shared" si="0"/>
        <v>0.84511347458336827</v>
      </c>
    </row>
    <row r="45" spans="2:6" ht="45.75" customHeight="1" x14ac:dyDescent="0.25">
      <c r="B45" s="73" t="s">
        <v>57</v>
      </c>
      <c r="C45" s="37" t="s">
        <v>196</v>
      </c>
      <c r="D45" s="45">
        <f t="shared" si="0"/>
        <v>1</v>
      </c>
      <c r="E45" s="45">
        <f t="shared" si="0"/>
        <v>0.65896294950962586</v>
      </c>
      <c r="F45" s="45">
        <f t="shared" si="0"/>
        <v>0.34103705049037414</v>
      </c>
    </row>
    <row r="46" spans="2:6" ht="45.75" customHeight="1" x14ac:dyDescent="0.25">
      <c r="B46" s="73" t="s">
        <v>56</v>
      </c>
      <c r="C46" s="37" t="s">
        <v>195</v>
      </c>
      <c r="D46" s="45">
        <f t="shared" si="0"/>
        <v>1</v>
      </c>
      <c r="E46" s="45">
        <f t="shared" si="0"/>
        <v>0</v>
      </c>
      <c r="F46" s="45">
        <f t="shared" si="0"/>
        <v>1</v>
      </c>
    </row>
    <row r="47" spans="2:6" ht="45.75" customHeight="1" x14ac:dyDescent="0.25">
      <c r="B47" s="73" t="s">
        <v>55</v>
      </c>
      <c r="C47" s="37" t="s">
        <v>194</v>
      </c>
      <c r="D47" s="45">
        <f t="shared" si="0"/>
        <v>1</v>
      </c>
      <c r="E47" s="45">
        <f t="shared" si="0"/>
        <v>0</v>
      </c>
      <c r="F47" s="45">
        <f t="shared" si="0"/>
        <v>1</v>
      </c>
    </row>
    <row r="55" spans="4:4" x14ac:dyDescent="0.25">
      <c r="D55" s="28" t="s">
        <v>240</v>
      </c>
    </row>
    <row r="56" spans="4:4" x14ac:dyDescent="0.25">
      <c r="D56" s="29" t="s">
        <v>234</v>
      </c>
    </row>
  </sheetData>
  <mergeCells count="4">
    <mergeCell ref="A11:B11"/>
    <mergeCell ref="A12:B12"/>
    <mergeCell ref="A13:B13"/>
    <mergeCell ref="A14:B1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C738-7C3D-49D8-AC07-D056A133EF02}">
  <dimension ref="A1:AI113"/>
  <sheetViews>
    <sheetView topLeftCell="A115" zoomScaleNormal="100" workbookViewId="0">
      <selection activeCell="C147" sqref="C147"/>
    </sheetView>
  </sheetViews>
  <sheetFormatPr defaultRowHeight="14.4" x14ac:dyDescent="0.3"/>
  <cols>
    <col min="1" max="1" width="74.6640625" customWidth="1"/>
    <col min="2" max="2" width="20.44140625" customWidth="1"/>
    <col min="3" max="3" width="21.109375" customWidth="1"/>
    <col min="4" max="4" width="19" customWidth="1"/>
    <col min="5" max="5" width="39.6640625" customWidth="1"/>
    <col min="6" max="6" width="16.44140625" customWidth="1"/>
    <col min="8" max="8" width="14.109375" customWidth="1"/>
    <col min="10" max="10" width="15" customWidth="1"/>
    <col min="12" max="12" width="15.5546875" customWidth="1"/>
  </cols>
  <sheetData>
    <row r="1" spans="1:34" x14ac:dyDescent="0.3">
      <c r="A1" s="75" t="s">
        <v>252</v>
      </c>
    </row>
    <row r="2" spans="1:34" x14ac:dyDescent="0.3">
      <c r="A2" s="75" t="s">
        <v>46</v>
      </c>
      <c r="B2" s="76" t="s">
        <v>253</v>
      </c>
    </row>
    <row r="3" spans="1:34" x14ac:dyDescent="0.3">
      <c r="A3" s="75" t="s">
        <v>44</v>
      </c>
      <c r="B3" s="75" t="s">
        <v>254</v>
      </c>
    </row>
    <row r="5" spans="1:34" x14ac:dyDescent="0.3">
      <c r="A5" s="76" t="s">
        <v>42</v>
      </c>
      <c r="C5" s="75" t="s">
        <v>41</v>
      </c>
    </row>
    <row r="6" spans="1:34" x14ac:dyDescent="0.3">
      <c r="A6" s="76" t="s">
        <v>40</v>
      </c>
      <c r="C6" s="75" t="s">
        <v>39</v>
      </c>
    </row>
    <row r="7" spans="1:34" x14ac:dyDescent="0.3">
      <c r="A7" s="76" t="s">
        <v>74</v>
      </c>
      <c r="C7" s="75" t="s">
        <v>73</v>
      </c>
    </row>
    <row r="8" spans="1:34" x14ac:dyDescent="0.3">
      <c r="A8" s="76" t="s">
        <v>36</v>
      </c>
      <c r="C8" s="75" t="s">
        <v>35</v>
      </c>
    </row>
    <row r="9" spans="1:34" x14ac:dyDescent="0.3">
      <c r="A9" s="76" t="s">
        <v>34</v>
      </c>
      <c r="C9" s="75" t="s">
        <v>33</v>
      </c>
    </row>
    <row r="13" spans="1:34" x14ac:dyDescent="0.3">
      <c r="A13" s="23" t="s">
        <v>31</v>
      </c>
      <c r="B13" s="23" t="s">
        <v>31</v>
      </c>
      <c r="C13" s="19" t="s">
        <v>9</v>
      </c>
      <c r="D13" s="69"/>
      <c r="E13" s="69"/>
      <c r="F13" s="26"/>
      <c r="G13" s="19" t="s">
        <v>61</v>
      </c>
      <c r="H13" s="69"/>
      <c r="I13" s="69" t="s">
        <v>61</v>
      </c>
      <c r="J13" s="26"/>
      <c r="K13" s="19" t="s">
        <v>60</v>
      </c>
      <c r="L13" s="69"/>
      <c r="M13" s="69" t="s">
        <v>60</v>
      </c>
      <c r="N13" s="26"/>
      <c r="O13" s="19" t="s">
        <v>59</v>
      </c>
      <c r="P13" s="69"/>
      <c r="Q13" s="69" t="s">
        <v>59</v>
      </c>
      <c r="R13" s="26"/>
      <c r="S13" s="19" t="s">
        <v>58</v>
      </c>
      <c r="T13" s="69"/>
      <c r="U13" s="69" t="s">
        <v>58</v>
      </c>
      <c r="V13" s="26"/>
      <c r="W13" s="19" t="s">
        <v>57</v>
      </c>
      <c r="X13" s="69"/>
      <c r="Y13" s="69" t="s">
        <v>57</v>
      </c>
      <c r="Z13" s="26"/>
      <c r="AA13" s="19" t="s">
        <v>56</v>
      </c>
      <c r="AB13" s="69"/>
      <c r="AC13" s="69" t="s">
        <v>56</v>
      </c>
      <c r="AD13" s="26"/>
      <c r="AE13" s="70" t="s">
        <v>55</v>
      </c>
      <c r="AF13" s="71"/>
      <c r="AG13" s="71" t="s">
        <v>55</v>
      </c>
      <c r="AH13" s="71"/>
    </row>
    <row r="14" spans="1:34" x14ac:dyDescent="0.3">
      <c r="A14" s="23" t="s">
        <v>22</v>
      </c>
      <c r="B14" s="23" t="s">
        <v>22</v>
      </c>
      <c r="C14" s="19" t="s">
        <v>8</v>
      </c>
      <c r="D14" s="69"/>
      <c r="E14" s="69" t="s">
        <v>8</v>
      </c>
      <c r="F14" s="26"/>
      <c r="G14" s="19" t="s">
        <v>54</v>
      </c>
      <c r="H14" s="69"/>
      <c r="I14" s="69" t="s">
        <v>54</v>
      </c>
      <c r="J14" s="26"/>
      <c r="K14" s="19" t="s">
        <v>53</v>
      </c>
      <c r="L14" s="69"/>
      <c r="M14" s="69" t="s">
        <v>53</v>
      </c>
      <c r="N14" s="26"/>
      <c r="O14" s="19" t="s">
        <v>52</v>
      </c>
      <c r="P14" s="69"/>
      <c r="Q14" s="69" t="s">
        <v>52</v>
      </c>
      <c r="R14" s="26"/>
      <c r="S14" s="19" t="s">
        <v>51</v>
      </c>
      <c r="T14" s="69"/>
      <c r="U14" s="69"/>
      <c r="V14" s="26"/>
      <c r="W14" s="19" t="s">
        <v>50</v>
      </c>
      <c r="X14" s="69"/>
      <c r="Y14" s="69" t="s">
        <v>50</v>
      </c>
      <c r="Z14" s="26"/>
      <c r="AA14" s="19" t="s">
        <v>49</v>
      </c>
      <c r="AB14" s="69"/>
      <c r="AC14" s="69" t="s">
        <v>49</v>
      </c>
      <c r="AD14" s="26"/>
      <c r="AE14" s="70" t="s">
        <v>48</v>
      </c>
      <c r="AF14" s="71"/>
      <c r="AG14" s="71" t="s">
        <v>48</v>
      </c>
      <c r="AH14" s="71"/>
    </row>
    <row r="15" spans="1:34" x14ac:dyDescent="0.3">
      <c r="A15" s="23" t="s">
        <v>138</v>
      </c>
      <c r="B15" s="23" t="s">
        <v>138</v>
      </c>
      <c r="C15" s="9" t="s">
        <v>137</v>
      </c>
      <c r="D15" s="9" t="s">
        <v>218</v>
      </c>
      <c r="E15" s="9" t="s">
        <v>136</v>
      </c>
      <c r="F15" s="9" t="s">
        <v>214</v>
      </c>
      <c r="G15" s="9" t="s">
        <v>137</v>
      </c>
      <c r="H15" s="9" t="s">
        <v>218</v>
      </c>
      <c r="I15" s="9" t="s">
        <v>136</v>
      </c>
      <c r="J15" s="9" t="s">
        <v>214</v>
      </c>
      <c r="K15" s="9" t="s">
        <v>137</v>
      </c>
      <c r="L15" s="9" t="s">
        <v>218</v>
      </c>
      <c r="M15" s="9" t="s">
        <v>136</v>
      </c>
      <c r="N15" s="9" t="s">
        <v>214</v>
      </c>
      <c r="O15" s="9" t="s">
        <v>137</v>
      </c>
      <c r="P15" s="9" t="s">
        <v>218</v>
      </c>
      <c r="Q15" s="9" t="s">
        <v>136</v>
      </c>
      <c r="R15" s="9" t="s">
        <v>214</v>
      </c>
      <c r="S15" s="9" t="s">
        <v>137</v>
      </c>
      <c r="T15" s="9" t="s">
        <v>218</v>
      </c>
      <c r="U15" s="9" t="s">
        <v>136</v>
      </c>
      <c r="V15" s="9" t="s">
        <v>214</v>
      </c>
      <c r="W15" s="9" t="s">
        <v>137</v>
      </c>
      <c r="X15" s="9" t="s">
        <v>218</v>
      </c>
      <c r="Y15" s="9" t="s">
        <v>136</v>
      </c>
      <c r="Z15" s="9" t="s">
        <v>214</v>
      </c>
      <c r="AA15" s="9" t="s">
        <v>137</v>
      </c>
      <c r="AB15" s="9" t="s">
        <v>218</v>
      </c>
      <c r="AC15" s="9" t="s">
        <v>136</v>
      </c>
      <c r="AD15" s="9" t="s">
        <v>214</v>
      </c>
      <c r="AE15" s="9" t="s">
        <v>137</v>
      </c>
      <c r="AF15" s="9" t="s">
        <v>218</v>
      </c>
      <c r="AG15" s="9" t="s">
        <v>136</v>
      </c>
      <c r="AH15" s="11" t="s">
        <v>214</v>
      </c>
    </row>
    <row r="16" spans="1:34" x14ac:dyDescent="0.3">
      <c r="A16" s="23" t="s">
        <v>135</v>
      </c>
      <c r="B16" s="23" t="s">
        <v>135</v>
      </c>
      <c r="C16" s="9" t="s">
        <v>134</v>
      </c>
      <c r="D16" s="9"/>
      <c r="E16" s="9" t="s">
        <v>133</v>
      </c>
      <c r="F16" s="9"/>
      <c r="G16" s="9" t="s">
        <v>134</v>
      </c>
      <c r="H16" s="9"/>
      <c r="I16" s="9" t="s">
        <v>133</v>
      </c>
      <c r="J16" s="9"/>
      <c r="K16" s="9" t="s">
        <v>134</v>
      </c>
      <c r="L16" s="9"/>
      <c r="M16" s="9" t="s">
        <v>133</v>
      </c>
      <c r="N16" s="9"/>
      <c r="O16" s="9" t="s">
        <v>134</v>
      </c>
      <c r="P16" s="9"/>
      <c r="Q16" s="9" t="s">
        <v>133</v>
      </c>
      <c r="R16" s="9"/>
      <c r="S16" s="9" t="s">
        <v>134</v>
      </c>
      <c r="T16" s="9"/>
      <c r="U16" s="9" t="s">
        <v>133</v>
      </c>
      <c r="V16" s="9"/>
      <c r="W16" s="9" t="s">
        <v>134</v>
      </c>
      <c r="X16" s="9"/>
      <c r="Y16" s="9" t="s">
        <v>133</v>
      </c>
      <c r="Z16" s="9"/>
      <c r="AA16" s="9" t="s">
        <v>134</v>
      </c>
      <c r="AB16" s="9"/>
      <c r="AC16" s="9" t="s">
        <v>133</v>
      </c>
      <c r="AD16" s="9"/>
      <c r="AE16" s="9" t="s">
        <v>134</v>
      </c>
      <c r="AF16" s="9"/>
      <c r="AG16" s="9" t="s">
        <v>133</v>
      </c>
      <c r="AH16" s="11"/>
    </row>
    <row r="17" spans="1:35" x14ac:dyDescent="0.3">
      <c r="A17" s="8" t="s">
        <v>14</v>
      </c>
      <c r="B17" s="8" t="s">
        <v>13</v>
      </c>
      <c r="C17" s="7" t="s">
        <v>10</v>
      </c>
      <c r="D17" s="7" t="s">
        <v>10</v>
      </c>
      <c r="E17" s="7" t="s">
        <v>10</v>
      </c>
      <c r="F17" s="7"/>
      <c r="G17" s="7" t="s">
        <v>10</v>
      </c>
      <c r="H17" s="7"/>
      <c r="I17" s="7" t="s">
        <v>10</v>
      </c>
      <c r="J17" s="7"/>
      <c r="K17" s="7" t="s">
        <v>10</v>
      </c>
      <c r="L17" s="7"/>
      <c r="M17" s="7" t="s">
        <v>10</v>
      </c>
      <c r="N17" s="7"/>
      <c r="O17" s="7" t="s">
        <v>10</v>
      </c>
      <c r="P17" s="7"/>
      <c r="Q17" s="7" t="s">
        <v>10</v>
      </c>
      <c r="R17" s="7"/>
      <c r="S17" s="7" t="s">
        <v>10</v>
      </c>
      <c r="T17" s="7"/>
      <c r="U17" s="7" t="s">
        <v>10</v>
      </c>
      <c r="V17" s="7"/>
      <c r="W17" s="7" t="s">
        <v>10</v>
      </c>
      <c r="X17" s="7"/>
      <c r="Y17" s="7" t="s">
        <v>10</v>
      </c>
      <c r="Z17" s="7"/>
      <c r="AA17" s="7" t="s">
        <v>10</v>
      </c>
      <c r="AB17" s="7"/>
      <c r="AC17" s="7" t="s">
        <v>10</v>
      </c>
      <c r="AD17" s="7"/>
      <c r="AE17" s="7" t="s">
        <v>10</v>
      </c>
      <c r="AF17" s="7"/>
      <c r="AG17" s="7" t="s">
        <v>10</v>
      </c>
      <c r="AH17" s="7"/>
    </row>
    <row r="18" spans="1:35" x14ac:dyDescent="0.3">
      <c r="A18" s="3" t="s">
        <v>108</v>
      </c>
      <c r="B18" s="3" t="s">
        <v>107</v>
      </c>
      <c r="C18" s="4">
        <v>126</v>
      </c>
      <c r="D18" s="5">
        <v>86</v>
      </c>
      <c r="E18" s="4">
        <v>832</v>
      </c>
      <c r="F18" s="5">
        <v>452</v>
      </c>
      <c r="G18" s="4">
        <v>50</v>
      </c>
      <c r="H18" s="5">
        <v>43</v>
      </c>
      <c r="I18" s="4">
        <v>135</v>
      </c>
      <c r="J18" s="5">
        <v>108</v>
      </c>
      <c r="K18" s="4">
        <v>30</v>
      </c>
      <c r="L18" s="5">
        <v>26</v>
      </c>
      <c r="M18" s="4">
        <v>244</v>
      </c>
      <c r="N18" s="5">
        <v>166</v>
      </c>
      <c r="O18" s="4">
        <v>24</v>
      </c>
      <c r="P18" s="5">
        <v>14</v>
      </c>
      <c r="Q18" s="4">
        <v>229</v>
      </c>
      <c r="R18" s="5">
        <v>152</v>
      </c>
      <c r="S18" s="4">
        <v>4</v>
      </c>
      <c r="T18" s="5">
        <v>1</v>
      </c>
      <c r="U18" s="4">
        <v>23</v>
      </c>
      <c r="V18" s="5">
        <v>10</v>
      </c>
      <c r="W18" s="4">
        <v>1</v>
      </c>
      <c r="X18" s="5">
        <v>1</v>
      </c>
      <c r="Y18" s="4">
        <v>18</v>
      </c>
      <c r="Z18" s="5">
        <v>15</v>
      </c>
      <c r="AA18" s="4">
        <v>9</v>
      </c>
      <c r="AB18" s="4"/>
      <c r="AC18" s="4">
        <v>62</v>
      </c>
      <c r="AD18" s="4"/>
      <c r="AE18" s="4">
        <v>7</v>
      </c>
      <c r="AF18" s="4"/>
      <c r="AG18" s="4">
        <v>122</v>
      </c>
      <c r="AH18" s="4"/>
    </row>
    <row r="19" spans="1:35" x14ac:dyDescent="0.3">
      <c r="A19" s="3" t="s">
        <v>106</v>
      </c>
      <c r="B19" s="3" t="s">
        <v>105</v>
      </c>
      <c r="C19" s="4">
        <v>1045</v>
      </c>
      <c r="D19" s="5">
        <v>411</v>
      </c>
      <c r="E19" s="4">
        <v>4455</v>
      </c>
      <c r="F19" s="5">
        <v>956</v>
      </c>
      <c r="G19" s="4">
        <v>321</v>
      </c>
      <c r="H19" s="5">
        <v>208</v>
      </c>
      <c r="I19" s="4">
        <v>811</v>
      </c>
      <c r="J19" s="5">
        <v>347</v>
      </c>
      <c r="K19" s="4">
        <v>362</v>
      </c>
      <c r="L19" s="5">
        <v>141</v>
      </c>
      <c r="M19" s="4">
        <v>1340</v>
      </c>
      <c r="N19" s="5">
        <v>436</v>
      </c>
      <c r="O19" s="4">
        <v>110</v>
      </c>
      <c r="P19" s="5">
        <v>44</v>
      </c>
      <c r="Q19" s="4">
        <v>709</v>
      </c>
      <c r="R19" s="5">
        <v>129</v>
      </c>
      <c r="S19" s="4">
        <v>89</v>
      </c>
      <c r="T19" s="5">
        <v>11</v>
      </c>
      <c r="U19" s="4">
        <v>386</v>
      </c>
      <c r="V19" s="5">
        <v>35</v>
      </c>
      <c r="W19" s="4">
        <v>11</v>
      </c>
      <c r="X19" s="5">
        <v>8</v>
      </c>
      <c r="Y19" s="4">
        <v>38</v>
      </c>
      <c r="Z19" s="5">
        <v>10</v>
      </c>
      <c r="AA19" s="4">
        <v>49</v>
      </c>
      <c r="AB19" s="4"/>
      <c r="AC19" s="4">
        <v>391</v>
      </c>
      <c r="AD19" s="4"/>
      <c r="AE19" s="4">
        <v>103</v>
      </c>
      <c r="AF19" s="4"/>
      <c r="AG19" s="4">
        <v>781</v>
      </c>
      <c r="AH19" s="4"/>
    </row>
    <row r="20" spans="1:35" x14ac:dyDescent="0.3">
      <c r="A20" s="3" t="s">
        <v>104</v>
      </c>
      <c r="B20" s="3" t="s">
        <v>103</v>
      </c>
      <c r="C20" s="5">
        <v>1011</v>
      </c>
      <c r="D20" s="4">
        <v>413</v>
      </c>
      <c r="E20" s="5">
        <v>18746</v>
      </c>
      <c r="F20" s="4">
        <v>3439</v>
      </c>
      <c r="G20" s="5">
        <v>299</v>
      </c>
      <c r="H20" s="4">
        <v>199</v>
      </c>
      <c r="I20" s="5">
        <v>1716</v>
      </c>
      <c r="J20" s="4">
        <v>931</v>
      </c>
      <c r="K20" s="5">
        <v>175</v>
      </c>
      <c r="L20" s="4">
        <v>84</v>
      </c>
      <c r="M20" s="5">
        <v>2427</v>
      </c>
      <c r="N20" s="4">
        <v>1058</v>
      </c>
      <c r="O20" s="5">
        <v>172</v>
      </c>
      <c r="P20" s="4">
        <v>85</v>
      </c>
      <c r="Q20" s="5">
        <v>2350</v>
      </c>
      <c r="R20" s="4">
        <v>698</v>
      </c>
      <c r="S20" s="5">
        <v>72</v>
      </c>
      <c r="T20" s="4">
        <v>6</v>
      </c>
      <c r="U20" s="5">
        <v>1469</v>
      </c>
      <c r="V20" s="4">
        <v>520</v>
      </c>
      <c r="W20" s="5">
        <v>62</v>
      </c>
      <c r="X20" s="4">
        <v>39</v>
      </c>
      <c r="Y20" s="5">
        <v>616</v>
      </c>
      <c r="Z20" s="4">
        <v>231</v>
      </c>
      <c r="AA20" s="5">
        <v>61</v>
      </c>
      <c r="AB20" s="5"/>
      <c r="AC20" s="5">
        <v>3248</v>
      </c>
      <c r="AD20" s="5"/>
      <c r="AE20" s="5">
        <v>170</v>
      </c>
      <c r="AF20" s="5"/>
      <c r="AG20" s="5">
        <v>6920</v>
      </c>
      <c r="AH20" s="5"/>
    </row>
    <row r="21" spans="1:35" x14ac:dyDescent="0.3">
      <c r="A21" s="3" t="s">
        <v>142</v>
      </c>
      <c r="B21" s="3" t="s">
        <v>141</v>
      </c>
      <c r="C21" s="5">
        <v>528</v>
      </c>
      <c r="D21" s="4">
        <v>131</v>
      </c>
      <c r="E21" s="5">
        <v>2227</v>
      </c>
      <c r="F21" s="4">
        <v>416</v>
      </c>
      <c r="G21" s="5">
        <v>106</v>
      </c>
      <c r="H21" s="4">
        <v>46</v>
      </c>
      <c r="I21" s="5">
        <v>245</v>
      </c>
      <c r="J21" s="4">
        <v>127</v>
      </c>
      <c r="K21" s="5">
        <v>75</v>
      </c>
      <c r="L21" s="4">
        <v>25</v>
      </c>
      <c r="M21" s="5">
        <v>284</v>
      </c>
      <c r="N21" s="4">
        <v>96</v>
      </c>
      <c r="O21" s="5">
        <v>112</v>
      </c>
      <c r="P21" s="4">
        <v>23</v>
      </c>
      <c r="Q21" s="5">
        <v>495</v>
      </c>
      <c r="R21" s="4">
        <v>118</v>
      </c>
      <c r="S21" s="5">
        <v>99</v>
      </c>
      <c r="T21" s="4">
        <v>26</v>
      </c>
      <c r="U21" s="5">
        <v>363</v>
      </c>
      <c r="V21" s="4">
        <v>50</v>
      </c>
      <c r="W21" s="5">
        <v>16</v>
      </c>
      <c r="X21" s="4">
        <v>11</v>
      </c>
      <c r="Y21" s="5">
        <v>62</v>
      </c>
      <c r="Z21" s="4">
        <v>25</v>
      </c>
      <c r="AA21" s="5">
        <v>42</v>
      </c>
      <c r="AB21" s="5"/>
      <c r="AC21" s="5">
        <v>178</v>
      </c>
      <c r="AD21" s="5"/>
      <c r="AE21" s="5">
        <v>79</v>
      </c>
      <c r="AF21" s="5"/>
      <c r="AG21" s="5">
        <v>600</v>
      </c>
      <c r="AH21" s="5"/>
    </row>
    <row r="22" spans="1:35" x14ac:dyDescent="0.3">
      <c r="A22" s="3" t="s">
        <v>171</v>
      </c>
      <c r="B22" s="3" t="s">
        <v>170</v>
      </c>
      <c r="C22" s="4">
        <v>303</v>
      </c>
      <c r="D22" s="5">
        <v>118</v>
      </c>
      <c r="E22" s="4">
        <v>416</v>
      </c>
      <c r="F22" s="5">
        <v>101</v>
      </c>
      <c r="G22" s="4">
        <v>74</v>
      </c>
      <c r="H22" s="5">
        <v>64</v>
      </c>
      <c r="I22" s="4">
        <v>48</v>
      </c>
      <c r="J22" s="5">
        <v>32</v>
      </c>
      <c r="K22" s="4">
        <v>49</v>
      </c>
      <c r="L22" s="5">
        <v>24</v>
      </c>
      <c r="M22" s="4">
        <v>43</v>
      </c>
      <c r="N22" s="5">
        <v>22</v>
      </c>
      <c r="O22" s="4">
        <v>37</v>
      </c>
      <c r="P22" s="5">
        <v>21</v>
      </c>
      <c r="Q22" s="4">
        <v>56</v>
      </c>
      <c r="R22" s="5">
        <v>28</v>
      </c>
      <c r="S22" s="4">
        <v>23</v>
      </c>
      <c r="T22" s="5">
        <v>3</v>
      </c>
      <c r="U22" s="4">
        <v>50</v>
      </c>
      <c r="V22" s="5">
        <v>15</v>
      </c>
      <c r="W22" s="4">
        <v>7</v>
      </c>
      <c r="X22" s="5">
        <v>5</v>
      </c>
      <c r="Y22" s="4">
        <v>11</v>
      </c>
      <c r="Z22" s="5">
        <v>4</v>
      </c>
      <c r="AA22" s="4">
        <v>49</v>
      </c>
      <c r="AB22" s="4"/>
      <c r="AC22" s="4">
        <v>68</v>
      </c>
      <c r="AD22" s="4"/>
      <c r="AE22" s="4">
        <v>65</v>
      </c>
      <c r="AF22" s="4"/>
      <c r="AG22" s="4">
        <v>140</v>
      </c>
      <c r="AH22" s="4"/>
    </row>
    <row r="23" spans="1:35" x14ac:dyDescent="0.3">
      <c r="A23" s="3" t="s">
        <v>100</v>
      </c>
      <c r="B23" s="3" t="s">
        <v>99</v>
      </c>
      <c r="C23" s="4">
        <v>29</v>
      </c>
      <c r="D23" s="5">
        <v>15</v>
      </c>
      <c r="E23" s="4">
        <v>106</v>
      </c>
      <c r="F23" s="5">
        <v>27</v>
      </c>
      <c r="G23" s="4">
        <v>11</v>
      </c>
      <c r="H23" s="5">
        <v>8</v>
      </c>
      <c r="I23" s="4">
        <v>17</v>
      </c>
      <c r="J23" s="5">
        <v>7</v>
      </c>
      <c r="K23" s="4">
        <v>8</v>
      </c>
      <c r="L23" s="5">
        <v>5</v>
      </c>
      <c r="M23" s="4">
        <v>20</v>
      </c>
      <c r="N23" s="5">
        <v>11</v>
      </c>
      <c r="O23" s="4">
        <v>3</v>
      </c>
      <c r="P23" s="5">
        <v>1</v>
      </c>
      <c r="Q23" s="4">
        <v>18</v>
      </c>
      <c r="R23" s="5">
        <v>5</v>
      </c>
      <c r="S23" s="4">
        <v>2</v>
      </c>
      <c r="T23" s="5">
        <v>0</v>
      </c>
      <c r="U23" s="4">
        <v>18</v>
      </c>
      <c r="V23" s="5">
        <v>4</v>
      </c>
      <c r="W23" s="4">
        <v>2</v>
      </c>
      <c r="X23" s="5">
        <v>1</v>
      </c>
      <c r="Y23" s="4">
        <v>3</v>
      </c>
      <c r="Z23" s="5">
        <v>0</v>
      </c>
      <c r="AA23" s="4">
        <v>0</v>
      </c>
      <c r="AB23" s="4"/>
      <c r="AC23" s="4">
        <v>13</v>
      </c>
      <c r="AD23" s="4"/>
      <c r="AE23" s="4">
        <v>3</v>
      </c>
      <c r="AF23" s="4"/>
      <c r="AG23" s="4">
        <v>17</v>
      </c>
      <c r="AH23" s="4"/>
    </row>
    <row r="24" spans="1:35" x14ac:dyDescent="0.3">
      <c r="A24" s="3" t="s">
        <v>98</v>
      </c>
      <c r="B24" s="3" t="s">
        <v>97</v>
      </c>
      <c r="C24" s="4">
        <v>2801</v>
      </c>
      <c r="D24" s="5">
        <v>1741</v>
      </c>
      <c r="E24" s="4">
        <v>3522</v>
      </c>
      <c r="F24" s="5">
        <v>1222</v>
      </c>
      <c r="G24" s="4">
        <v>1084</v>
      </c>
      <c r="H24" s="5">
        <v>979</v>
      </c>
      <c r="I24" s="4">
        <v>917</v>
      </c>
      <c r="J24" s="5">
        <v>667</v>
      </c>
      <c r="K24" s="4">
        <v>494</v>
      </c>
      <c r="L24" s="5">
        <v>357</v>
      </c>
      <c r="M24" s="4">
        <v>368</v>
      </c>
      <c r="N24" s="5">
        <v>208</v>
      </c>
      <c r="O24" s="4">
        <v>575</v>
      </c>
      <c r="P24" s="5">
        <v>296</v>
      </c>
      <c r="Q24" s="4">
        <v>807</v>
      </c>
      <c r="R24" s="5">
        <v>217</v>
      </c>
      <c r="S24" s="4">
        <v>124</v>
      </c>
      <c r="T24" s="5">
        <v>40</v>
      </c>
      <c r="U24" s="4">
        <v>253</v>
      </c>
      <c r="V24" s="5">
        <v>91</v>
      </c>
      <c r="W24" s="4">
        <v>92</v>
      </c>
      <c r="X24" s="5">
        <v>69</v>
      </c>
      <c r="Y24" s="4">
        <v>77</v>
      </c>
      <c r="Z24" s="5">
        <v>39</v>
      </c>
      <c r="AA24" s="4">
        <v>197</v>
      </c>
      <c r="AB24" s="4"/>
      <c r="AC24" s="4">
        <v>422</v>
      </c>
      <c r="AD24" s="4"/>
      <c r="AE24" s="4">
        <v>235</v>
      </c>
      <c r="AF24" s="4"/>
      <c r="AG24" s="4">
        <v>679</v>
      </c>
      <c r="AH24" s="4"/>
    </row>
    <row r="25" spans="1:35" x14ac:dyDescent="0.3">
      <c r="A25" s="3" t="s">
        <v>96</v>
      </c>
      <c r="B25" s="3" t="s">
        <v>95</v>
      </c>
      <c r="C25" s="5">
        <v>2504</v>
      </c>
      <c r="D25" s="4">
        <v>641</v>
      </c>
      <c r="E25" s="5">
        <v>14314</v>
      </c>
      <c r="F25" s="4">
        <v>880</v>
      </c>
      <c r="G25" s="5">
        <v>409</v>
      </c>
      <c r="H25" s="4">
        <v>234</v>
      </c>
      <c r="I25" s="5">
        <v>1191</v>
      </c>
      <c r="J25" s="4">
        <v>401</v>
      </c>
      <c r="K25" s="5">
        <v>506</v>
      </c>
      <c r="L25" s="4">
        <v>198</v>
      </c>
      <c r="M25" s="5">
        <v>1226</v>
      </c>
      <c r="N25" s="4">
        <v>228</v>
      </c>
      <c r="O25" s="5">
        <v>506</v>
      </c>
      <c r="P25" s="4">
        <v>89</v>
      </c>
      <c r="Q25" s="5">
        <v>3649</v>
      </c>
      <c r="R25" s="4">
        <v>133</v>
      </c>
      <c r="S25" s="5">
        <v>42</v>
      </c>
      <c r="T25" s="4">
        <v>5</v>
      </c>
      <c r="U25" s="5">
        <v>318</v>
      </c>
      <c r="V25" s="4">
        <v>20</v>
      </c>
      <c r="W25" s="5">
        <v>173</v>
      </c>
      <c r="X25" s="4">
        <v>115</v>
      </c>
      <c r="Y25" s="5">
        <v>346</v>
      </c>
      <c r="Z25" s="4">
        <v>99</v>
      </c>
      <c r="AA25" s="5">
        <v>213</v>
      </c>
      <c r="AB25" s="5"/>
      <c r="AC25" s="5">
        <v>2091</v>
      </c>
      <c r="AD25" s="5"/>
      <c r="AE25" s="5">
        <v>656</v>
      </c>
      <c r="AF25" s="5"/>
      <c r="AG25" s="5">
        <v>5494</v>
      </c>
      <c r="AH25" s="5"/>
    </row>
    <row r="26" spans="1:35" x14ac:dyDescent="0.3">
      <c r="A26" s="3" t="s">
        <v>94</v>
      </c>
      <c r="B26" s="3" t="s">
        <v>93</v>
      </c>
      <c r="C26" s="4">
        <v>322</v>
      </c>
      <c r="D26" s="5">
        <v>131</v>
      </c>
      <c r="E26" s="4">
        <v>5585</v>
      </c>
      <c r="F26" s="5">
        <v>1029</v>
      </c>
      <c r="G26" s="4">
        <v>103</v>
      </c>
      <c r="H26" s="5">
        <v>74</v>
      </c>
      <c r="I26" s="4">
        <v>676</v>
      </c>
      <c r="J26" s="5">
        <v>322</v>
      </c>
      <c r="K26" s="4">
        <v>78</v>
      </c>
      <c r="L26" s="5">
        <v>38</v>
      </c>
      <c r="M26" s="4">
        <v>1089</v>
      </c>
      <c r="N26" s="5">
        <v>481</v>
      </c>
      <c r="O26" s="4">
        <v>67</v>
      </c>
      <c r="P26" s="5">
        <v>14</v>
      </c>
      <c r="Q26" s="4">
        <v>999</v>
      </c>
      <c r="R26" s="5">
        <v>165</v>
      </c>
      <c r="S26" s="4">
        <v>10</v>
      </c>
      <c r="T26" s="5">
        <v>0</v>
      </c>
      <c r="U26" s="4">
        <v>240</v>
      </c>
      <c r="V26" s="5">
        <v>45</v>
      </c>
      <c r="W26" s="4">
        <v>7</v>
      </c>
      <c r="X26" s="5">
        <v>5</v>
      </c>
      <c r="Y26" s="4">
        <v>100</v>
      </c>
      <c r="Z26" s="5">
        <v>17</v>
      </c>
      <c r="AA26" s="4">
        <v>24</v>
      </c>
      <c r="AB26" s="4"/>
      <c r="AC26" s="4">
        <v>1541</v>
      </c>
      <c r="AD26" s="4"/>
      <c r="AE26" s="4">
        <v>32</v>
      </c>
      <c r="AF26" s="4"/>
      <c r="AG26" s="4">
        <v>941</v>
      </c>
      <c r="AH26" s="4"/>
    </row>
    <row r="27" spans="1:35" x14ac:dyDescent="0.3">
      <c r="A27" s="3" t="s">
        <v>153</v>
      </c>
      <c r="B27" s="3" t="s">
        <v>152</v>
      </c>
      <c r="C27" s="5">
        <v>504</v>
      </c>
      <c r="D27" s="4">
        <v>45</v>
      </c>
      <c r="E27" s="5">
        <v>2072</v>
      </c>
      <c r="F27" s="4">
        <v>140</v>
      </c>
      <c r="G27" s="5">
        <v>41</v>
      </c>
      <c r="H27" s="4">
        <v>18</v>
      </c>
      <c r="I27" s="5">
        <v>130</v>
      </c>
      <c r="J27" s="4">
        <v>34</v>
      </c>
      <c r="K27" s="5">
        <v>61</v>
      </c>
      <c r="L27" s="4">
        <v>20</v>
      </c>
      <c r="M27" s="5">
        <v>217</v>
      </c>
      <c r="N27" s="4">
        <v>69</v>
      </c>
      <c r="O27" s="5">
        <v>18</v>
      </c>
      <c r="P27" s="4">
        <v>3</v>
      </c>
      <c r="Q27" s="5">
        <v>96</v>
      </c>
      <c r="R27" s="4">
        <v>14</v>
      </c>
      <c r="S27" s="5">
        <v>10</v>
      </c>
      <c r="T27" s="4">
        <v>2</v>
      </c>
      <c r="U27" s="5">
        <v>58</v>
      </c>
      <c r="V27" s="4">
        <v>19</v>
      </c>
      <c r="W27" s="5">
        <v>7</v>
      </c>
      <c r="X27" s="4">
        <v>3</v>
      </c>
      <c r="Y27" s="5">
        <v>15</v>
      </c>
      <c r="Z27" s="4">
        <v>3</v>
      </c>
      <c r="AA27" s="5">
        <v>123</v>
      </c>
      <c r="AB27" s="5"/>
      <c r="AC27" s="5">
        <v>509</v>
      </c>
      <c r="AD27" s="5"/>
      <c r="AE27" s="5">
        <v>244</v>
      </c>
      <c r="AF27" s="5"/>
      <c r="AG27" s="5">
        <v>1046</v>
      </c>
      <c r="AH27" s="5"/>
    </row>
    <row r="28" spans="1:35" x14ac:dyDescent="0.3">
      <c r="A28" s="3" t="s">
        <v>92</v>
      </c>
      <c r="B28" s="3" t="s">
        <v>91</v>
      </c>
      <c r="C28" s="4">
        <v>208</v>
      </c>
      <c r="D28" s="5">
        <v>96</v>
      </c>
      <c r="E28" s="4">
        <v>1581</v>
      </c>
      <c r="F28" s="5">
        <v>379</v>
      </c>
      <c r="G28" s="4">
        <v>53</v>
      </c>
      <c r="H28" s="5">
        <v>36</v>
      </c>
      <c r="I28" s="4">
        <v>287</v>
      </c>
      <c r="J28" s="5">
        <v>169</v>
      </c>
      <c r="K28" s="4">
        <v>43</v>
      </c>
      <c r="L28" s="5">
        <v>31</v>
      </c>
      <c r="M28" s="4">
        <v>239</v>
      </c>
      <c r="N28" s="5">
        <v>100</v>
      </c>
      <c r="O28" s="4">
        <v>41</v>
      </c>
      <c r="P28" s="5">
        <v>6</v>
      </c>
      <c r="Q28" s="4">
        <v>198</v>
      </c>
      <c r="R28" s="5">
        <v>43</v>
      </c>
      <c r="S28" s="4">
        <v>24</v>
      </c>
      <c r="T28" s="5">
        <v>17</v>
      </c>
      <c r="U28" s="4">
        <v>213</v>
      </c>
      <c r="V28" s="5">
        <v>51</v>
      </c>
      <c r="W28" s="4">
        <v>8</v>
      </c>
      <c r="X28" s="5">
        <v>5</v>
      </c>
      <c r="Y28" s="4">
        <v>42</v>
      </c>
      <c r="Z28" s="5">
        <v>16</v>
      </c>
      <c r="AA28" s="4">
        <v>13</v>
      </c>
      <c r="AB28" s="4"/>
      <c r="AC28" s="4">
        <v>179</v>
      </c>
      <c r="AD28" s="4"/>
      <c r="AE28" s="4">
        <v>26</v>
      </c>
      <c r="AF28" s="4"/>
      <c r="AG28" s="4">
        <v>423</v>
      </c>
      <c r="AH28" s="4"/>
    </row>
    <row r="29" spans="1:35" x14ac:dyDescent="0.3">
      <c r="A29" s="3" t="s">
        <v>140</v>
      </c>
      <c r="B29" s="3" t="s">
        <v>139</v>
      </c>
      <c r="C29" s="5">
        <v>1133</v>
      </c>
      <c r="D29" s="4">
        <v>341</v>
      </c>
      <c r="E29" s="5">
        <v>2043</v>
      </c>
      <c r="F29" s="4">
        <v>389</v>
      </c>
      <c r="G29" s="5">
        <v>179</v>
      </c>
      <c r="H29" s="4">
        <v>86</v>
      </c>
      <c r="I29" s="5">
        <v>200</v>
      </c>
      <c r="J29" s="4">
        <v>99</v>
      </c>
      <c r="K29" s="5">
        <v>201</v>
      </c>
      <c r="L29" s="4">
        <v>114</v>
      </c>
      <c r="M29" s="5">
        <v>249</v>
      </c>
      <c r="N29" s="4">
        <v>110</v>
      </c>
      <c r="O29" s="5">
        <v>194</v>
      </c>
      <c r="P29" s="4">
        <v>86</v>
      </c>
      <c r="Q29" s="5">
        <v>375</v>
      </c>
      <c r="R29" s="4">
        <v>95</v>
      </c>
      <c r="S29" s="5">
        <v>74</v>
      </c>
      <c r="T29" s="4">
        <v>13</v>
      </c>
      <c r="U29" s="5">
        <v>97</v>
      </c>
      <c r="V29" s="4">
        <v>46</v>
      </c>
      <c r="W29" s="5">
        <v>101</v>
      </c>
      <c r="X29" s="4">
        <v>42</v>
      </c>
      <c r="Y29" s="5">
        <v>103</v>
      </c>
      <c r="Z29" s="4">
        <v>39</v>
      </c>
      <c r="AA29" s="5">
        <v>202</v>
      </c>
      <c r="AB29" s="5"/>
      <c r="AC29" s="5">
        <v>490</v>
      </c>
      <c r="AD29" s="5"/>
      <c r="AE29" s="5">
        <v>183</v>
      </c>
      <c r="AF29" s="5"/>
      <c r="AG29" s="5">
        <v>531</v>
      </c>
      <c r="AH29" s="5"/>
    </row>
    <row r="30" spans="1:35" s="21" customFormat="1" x14ac:dyDescent="0.3">
      <c r="A30" s="3" t="s">
        <v>148</v>
      </c>
      <c r="B30" s="3" t="s">
        <v>8</v>
      </c>
      <c r="C30" s="4">
        <f>SUM(C18:C29)</f>
        <v>10514</v>
      </c>
      <c r="D30" s="4">
        <f t="shared" ref="D30:AA30" si="0">SUM(D18:D29)</f>
        <v>4169</v>
      </c>
      <c r="E30" s="4">
        <f t="shared" si="0"/>
        <v>55899</v>
      </c>
      <c r="F30" s="4">
        <f t="shared" si="0"/>
        <v>9430</v>
      </c>
      <c r="G30" s="4">
        <f t="shared" si="0"/>
        <v>2730</v>
      </c>
      <c r="H30" s="4">
        <f t="shared" si="0"/>
        <v>1995</v>
      </c>
      <c r="I30" s="4">
        <f t="shared" si="0"/>
        <v>6373</v>
      </c>
      <c r="J30" s="4">
        <f t="shared" si="0"/>
        <v>3244</v>
      </c>
      <c r="K30" s="4">
        <f t="shared" si="0"/>
        <v>2082</v>
      </c>
      <c r="L30" s="4">
        <f t="shared" si="0"/>
        <v>1063</v>
      </c>
      <c r="M30" s="4">
        <f t="shared" si="0"/>
        <v>7746</v>
      </c>
      <c r="N30" s="4">
        <f t="shared" si="0"/>
        <v>2985</v>
      </c>
      <c r="O30" s="4">
        <f t="shared" si="0"/>
        <v>1859</v>
      </c>
      <c r="P30" s="4">
        <f t="shared" si="0"/>
        <v>682</v>
      </c>
      <c r="Q30" s="4">
        <f t="shared" si="0"/>
        <v>9981</v>
      </c>
      <c r="R30" s="4">
        <f t="shared" si="0"/>
        <v>1797</v>
      </c>
      <c r="S30" s="4">
        <f t="shared" si="0"/>
        <v>573</v>
      </c>
      <c r="T30" s="4">
        <f t="shared" si="0"/>
        <v>124</v>
      </c>
      <c r="U30" s="4">
        <f t="shared" si="0"/>
        <v>3488</v>
      </c>
      <c r="V30" s="4">
        <f t="shared" si="0"/>
        <v>906</v>
      </c>
      <c r="W30" s="4">
        <f t="shared" si="0"/>
        <v>487</v>
      </c>
      <c r="X30" s="4">
        <f t="shared" si="0"/>
        <v>304</v>
      </c>
      <c r="Y30" s="4">
        <f t="shared" si="0"/>
        <v>1431</v>
      </c>
      <c r="Z30" s="4">
        <f t="shared" si="0"/>
        <v>498</v>
      </c>
      <c r="AA30" s="4">
        <f t="shared" si="0"/>
        <v>982</v>
      </c>
      <c r="AB30" s="4"/>
      <c r="AC30" s="4">
        <f>SUM(AC18:AC29)</f>
        <v>9192</v>
      </c>
      <c r="AD30" s="4"/>
      <c r="AE30" s="4">
        <f>SUM(AE18:AE29)</f>
        <v>1803</v>
      </c>
      <c r="AF30" s="4"/>
      <c r="AG30" s="4">
        <f>SUM(AG18:AG29)</f>
        <v>17694</v>
      </c>
      <c r="AH30" s="4"/>
      <c r="AI30"/>
    </row>
    <row r="31" spans="1:35" x14ac:dyDescent="0.3">
      <c r="B31" s="10" t="s">
        <v>233</v>
      </c>
      <c r="C31" s="6">
        <f>C30/C54</f>
        <v>4.4147533549438185E-2</v>
      </c>
      <c r="D31" s="6">
        <f>D30/C54</f>
        <v>1.7505332639110499E-2</v>
      </c>
      <c r="E31" s="6">
        <f>E30/C54</f>
        <v>0.23471590050219185</v>
      </c>
      <c r="F31" s="6">
        <f>F30/C54</f>
        <v>3.9595895127563445E-2</v>
      </c>
      <c r="G31" s="6">
        <f>G30/D54</f>
        <v>0.14270032930845225</v>
      </c>
      <c r="H31" s="6">
        <f>H30/D54</f>
        <v>0.10428100987925357</v>
      </c>
      <c r="I31" s="6">
        <f>I30/D54</f>
        <v>0.33312424860174583</v>
      </c>
      <c r="J31" s="6">
        <f>J30/D54</f>
        <v>0.16956771731744288</v>
      </c>
      <c r="K31" s="6">
        <f>K30/E54</f>
        <v>9.2586827945034908E-2</v>
      </c>
      <c r="L31" s="6">
        <f>L30/E54</f>
        <v>4.7271757015164319E-2</v>
      </c>
      <c r="M31" s="6">
        <f>M30/E54</f>
        <v>0.3444656912882999</v>
      </c>
      <c r="N31" s="6">
        <f>N30/E54</f>
        <v>0.13274336283185842</v>
      </c>
      <c r="O31" s="6">
        <f>O30/F54</f>
        <v>5.7645198300722504E-2</v>
      </c>
      <c r="P31" s="6">
        <f>P30/F54</f>
        <v>2.1147942571862692E-2</v>
      </c>
      <c r="Q31" s="6">
        <f>Q30/F54</f>
        <v>0.30949796892926912</v>
      </c>
      <c r="R31" s="6">
        <f>R30/F54</f>
        <v>5.5722658066916807E-2</v>
      </c>
      <c r="S31" s="6">
        <f>S30/G54</f>
        <v>5.5869734789391577E-2</v>
      </c>
      <c r="T31" s="6">
        <f>T30/G54</f>
        <v>1.2090483619344774E-2</v>
      </c>
      <c r="U31" s="6">
        <f>U30/G54</f>
        <v>0.34009360374414976</v>
      </c>
      <c r="V31" s="6">
        <f>V30/G54</f>
        <v>8.8338533541341649E-2</v>
      </c>
      <c r="W31" s="6">
        <f>W30/H54</f>
        <v>7.7069156512106343E-2</v>
      </c>
      <c r="X31" s="6">
        <f>X30/H54</f>
        <v>4.8108877987023263E-2</v>
      </c>
      <c r="Y31" s="6">
        <f>Y30/H54</f>
        <v>0.22645988289286278</v>
      </c>
      <c r="Z31" s="6">
        <f>Z30/H54</f>
        <v>7.8809938281373629E-2</v>
      </c>
      <c r="AA31" s="6">
        <f>AA30/I54</f>
        <v>2.3334838295748877E-2</v>
      </c>
      <c r="AB31" s="6"/>
      <c r="AC31" s="6">
        <f>AC30/I54</f>
        <v>0.21842549247914836</v>
      </c>
      <c r="AD31" s="6"/>
      <c r="AE31" s="6">
        <f>AE30/J54</f>
        <v>1.7068691305664949E-2</v>
      </c>
      <c r="AF31" s="6"/>
      <c r="AG31" s="6">
        <f>AG30/J54</f>
        <v>0.16750605877006969</v>
      </c>
    </row>
    <row r="33" spans="1:10" x14ac:dyDescent="0.3">
      <c r="B33" s="27" t="s">
        <v>232</v>
      </c>
      <c r="C33" s="6"/>
    </row>
    <row r="36" spans="1:10" x14ac:dyDescent="0.3">
      <c r="A36" t="s">
        <v>231</v>
      </c>
    </row>
    <row r="37" spans="1:10" x14ac:dyDescent="0.3">
      <c r="A37" t="s">
        <v>230</v>
      </c>
    </row>
    <row r="39" spans="1:10" x14ac:dyDescent="0.3">
      <c r="A39" s="80" t="s">
        <v>31</v>
      </c>
      <c r="B39" s="80" t="s">
        <v>31</v>
      </c>
      <c r="C39" s="9" t="s">
        <v>9</v>
      </c>
      <c r="D39" s="9" t="s">
        <v>61</v>
      </c>
      <c r="E39" s="9" t="s">
        <v>60</v>
      </c>
      <c r="F39" s="9" t="s">
        <v>59</v>
      </c>
      <c r="G39" s="9" t="s">
        <v>58</v>
      </c>
      <c r="H39" s="9" t="s">
        <v>57</v>
      </c>
      <c r="I39" s="9" t="s">
        <v>56</v>
      </c>
      <c r="J39" s="9" t="s">
        <v>55</v>
      </c>
    </row>
    <row r="40" spans="1:10" x14ac:dyDescent="0.3">
      <c r="A40" s="80" t="s">
        <v>22</v>
      </c>
      <c r="B40" s="80" t="s">
        <v>22</v>
      </c>
      <c r="C40" s="9" t="s">
        <v>8</v>
      </c>
      <c r="D40" s="9" t="s">
        <v>54</v>
      </c>
      <c r="E40" s="9" t="s">
        <v>53</v>
      </c>
      <c r="F40" s="9" t="s">
        <v>52</v>
      </c>
      <c r="G40" s="9" t="s">
        <v>51</v>
      </c>
      <c r="H40" s="9" t="s">
        <v>50</v>
      </c>
      <c r="I40" s="9" t="s">
        <v>49</v>
      </c>
      <c r="J40" s="9" t="s">
        <v>48</v>
      </c>
    </row>
    <row r="41" spans="1:10" x14ac:dyDescent="0.3">
      <c r="A41" s="8" t="s">
        <v>14</v>
      </c>
      <c r="B41" s="8" t="s">
        <v>13</v>
      </c>
      <c r="C41" s="7" t="s">
        <v>10</v>
      </c>
      <c r="D41" s="7" t="s">
        <v>10</v>
      </c>
      <c r="E41" s="7" t="s">
        <v>10</v>
      </c>
      <c r="F41" s="7" t="s">
        <v>10</v>
      </c>
      <c r="G41" s="7" t="s">
        <v>10</v>
      </c>
      <c r="H41" s="7" t="s">
        <v>10</v>
      </c>
      <c r="I41" s="7" t="s">
        <v>10</v>
      </c>
      <c r="J41" s="7" t="s">
        <v>10</v>
      </c>
    </row>
    <row r="42" spans="1:10" x14ac:dyDescent="0.3">
      <c r="A42" s="3" t="s">
        <v>108</v>
      </c>
      <c r="B42" s="3" t="s">
        <v>107</v>
      </c>
      <c r="C42" s="5">
        <v>3859</v>
      </c>
      <c r="D42" s="5">
        <v>377</v>
      </c>
      <c r="E42" s="5">
        <v>699</v>
      </c>
      <c r="F42" s="5">
        <v>734</v>
      </c>
      <c r="G42" s="5">
        <v>147</v>
      </c>
      <c r="H42" s="5">
        <v>96</v>
      </c>
      <c r="I42" s="5">
        <v>533</v>
      </c>
      <c r="J42" s="5">
        <v>1274</v>
      </c>
    </row>
    <row r="43" spans="1:10" x14ac:dyDescent="0.3">
      <c r="A43" s="3" t="s">
        <v>106</v>
      </c>
      <c r="B43" s="3" t="s">
        <v>105</v>
      </c>
      <c r="C43" s="4">
        <v>13320</v>
      </c>
      <c r="D43" s="4">
        <v>2177</v>
      </c>
      <c r="E43" s="4">
        <v>3241</v>
      </c>
      <c r="F43" s="4">
        <v>2082</v>
      </c>
      <c r="G43" s="4">
        <v>1031</v>
      </c>
      <c r="H43" s="4">
        <v>191</v>
      </c>
      <c r="I43" s="4">
        <v>1574</v>
      </c>
      <c r="J43" s="4">
        <v>3023</v>
      </c>
    </row>
    <row r="44" spans="1:10" x14ac:dyDescent="0.3">
      <c r="A44" s="3" t="s">
        <v>104</v>
      </c>
      <c r="B44" s="3" t="s">
        <v>103</v>
      </c>
      <c r="C44" s="5">
        <v>68083</v>
      </c>
      <c r="D44" s="5">
        <v>4722</v>
      </c>
      <c r="E44" s="5">
        <v>6405</v>
      </c>
      <c r="F44" s="5">
        <v>6628</v>
      </c>
      <c r="G44" s="5">
        <v>3703</v>
      </c>
      <c r="H44" s="5">
        <v>2436</v>
      </c>
      <c r="I44" s="5">
        <v>12656</v>
      </c>
      <c r="J44" s="5">
        <v>31532</v>
      </c>
    </row>
    <row r="45" spans="1:10" x14ac:dyDescent="0.3">
      <c r="A45" s="3" t="s">
        <v>142</v>
      </c>
      <c r="B45" s="3" t="s">
        <v>141</v>
      </c>
      <c r="C45" s="4">
        <v>7918</v>
      </c>
      <c r="D45" s="4">
        <v>836</v>
      </c>
      <c r="E45" s="4">
        <v>735</v>
      </c>
      <c r="F45" s="4">
        <v>1492</v>
      </c>
      <c r="G45" s="4">
        <v>903</v>
      </c>
      <c r="H45" s="4">
        <v>198</v>
      </c>
      <c r="I45" s="4">
        <v>784</v>
      </c>
      <c r="J45" s="4">
        <v>2971</v>
      </c>
    </row>
    <row r="46" spans="1:10" x14ac:dyDescent="0.3">
      <c r="A46" s="3" t="s">
        <v>171</v>
      </c>
      <c r="B46" s="3" t="s">
        <v>170</v>
      </c>
      <c r="C46" s="5">
        <v>2039</v>
      </c>
      <c r="D46" s="5">
        <v>263</v>
      </c>
      <c r="E46" s="5">
        <v>211</v>
      </c>
      <c r="F46" s="5">
        <v>286</v>
      </c>
      <c r="G46" s="5">
        <v>173</v>
      </c>
      <c r="H46" s="5">
        <v>64</v>
      </c>
      <c r="I46" s="5">
        <v>324</v>
      </c>
      <c r="J46" s="5">
        <v>720</v>
      </c>
    </row>
    <row r="47" spans="1:10" x14ac:dyDescent="0.3">
      <c r="A47" s="3" t="s">
        <v>100</v>
      </c>
      <c r="B47" s="3" t="s">
        <v>99</v>
      </c>
      <c r="C47" s="4">
        <v>1318</v>
      </c>
      <c r="D47" s="4">
        <v>95</v>
      </c>
      <c r="E47" s="4">
        <v>102</v>
      </c>
      <c r="F47" s="4">
        <v>217</v>
      </c>
      <c r="G47" s="4">
        <v>79</v>
      </c>
      <c r="H47" s="4">
        <v>37</v>
      </c>
      <c r="I47" s="4">
        <v>163</v>
      </c>
      <c r="J47" s="4">
        <v>625</v>
      </c>
    </row>
    <row r="48" spans="1:10" x14ac:dyDescent="0.3">
      <c r="A48" s="3" t="s">
        <v>98</v>
      </c>
      <c r="B48" s="3" t="s">
        <v>97</v>
      </c>
      <c r="C48" s="5">
        <v>18627</v>
      </c>
      <c r="D48" s="5">
        <v>3221</v>
      </c>
      <c r="E48" s="5">
        <v>1969</v>
      </c>
      <c r="F48" s="5">
        <v>3875</v>
      </c>
      <c r="G48" s="5">
        <v>976</v>
      </c>
      <c r="H48" s="5">
        <v>518</v>
      </c>
      <c r="I48" s="5">
        <v>2790</v>
      </c>
      <c r="J48" s="5">
        <v>5277</v>
      </c>
    </row>
    <row r="49" spans="1:11" x14ac:dyDescent="0.3">
      <c r="A49" s="3" t="s">
        <v>96</v>
      </c>
      <c r="B49" s="3" t="s">
        <v>95</v>
      </c>
      <c r="C49" s="4">
        <v>60447</v>
      </c>
      <c r="D49" s="4">
        <v>2981</v>
      </c>
      <c r="E49" s="4">
        <v>3743</v>
      </c>
      <c r="F49" s="4">
        <v>11183</v>
      </c>
      <c r="G49" s="4">
        <v>1127</v>
      </c>
      <c r="H49" s="4">
        <v>1878</v>
      </c>
      <c r="I49" s="4">
        <v>8905</v>
      </c>
      <c r="J49" s="4">
        <v>30629</v>
      </c>
    </row>
    <row r="50" spans="1:11" x14ac:dyDescent="0.3">
      <c r="A50" s="3" t="s">
        <v>94</v>
      </c>
      <c r="B50" s="3" t="s">
        <v>93</v>
      </c>
      <c r="C50" s="5">
        <v>22062</v>
      </c>
      <c r="D50" s="5">
        <v>2430</v>
      </c>
      <c r="E50" s="5">
        <v>2951</v>
      </c>
      <c r="F50" s="5">
        <v>3836</v>
      </c>
      <c r="G50" s="5">
        <v>886</v>
      </c>
      <c r="H50" s="5">
        <v>363</v>
      </c>
      <c r="I50" s="5">
        <v>6097</v>
      </c>
      <c r="J50" s="5">
        <v>5499</v>
      </c>
    </row>
    <row r="51" spans="1:11" x14ac:dyDescent="0.3">
      <c r="A51" s="3" t="s">
        <v>153</v>
      </c>
      <c r="B51" s="3" t="s">
        <v>152</v>
      </c>
      <c r="C51" s="4">
        <v>26986</v>
      </c>
      <c r="D51" s="4">
        <v>529</v>
      </c>
      <c r="E51" s="4">
        <v>1113</v>
      </c>
      <c r="F51" s="4">
        <v>322</v>
      </c>
      <c r="G51" s="4">
        <v>333</v>
      </c>
      <c r="H51" s="4">
        <v>83</v>
      </c>
      <c r="I51" s="4">
        <v>4963</v>
      </c>
      <c r="J51" s="4">
        <v>19644</v>
      </c>
    </row>
    <row r="52" spans="1:11" x14ac:dyDescent="0.3">
      <c r="A52" s="3" t="s">
        <v>92</v>
      </c>
      <c r="B52" s="3" t="s">
        <v>91</v>
      </c>
      <c r="C52" s="5">
        <v>5205</v>
      </c>
      <c r="D52" s="5">
        <v>920</v>
      </c>
      <c r="E52" s="5">
        <v>671</v>
      </c>
      <c r="F52" s="5">
        <v>592</v>
      </c>
      <c r="G52" s="5">
        <v>570</v>
      </c>
      <c r="H52" s="5">
        <v>132</v>
      </c>
      <c r="I52" s="5">
        <v>609</v>
      </c>
      <c r="J52" s="5">
        <v>1710</v>
      </c>
    </row>
    <row r="53" spans="1:11" x14ac:dyDescent="0.3">
      <c r="A53" s="3" t="s">
        <v>140</v>
      </c>
      <c r="B53" s="3" t="s">
        <v>139</v>
      </c>
      <c r="C53" s="4">
        <v>8292</v>
      </c>
      <c r="D53" s="4">
        <v>580</v>
      </c>
      <c r="E53" s="4">
        <v>647</v>
      </c>
      <c r="F53" s="4">
        <v>1002</v>
      </c>
      <c r="G53" s="4">
        <v>328</v>
      </c>
      <c r="H53" s="4">
        <v>323</v>
      </c>
      <c r="I53" s="4">
        <v>2685</v>
      </c>
      <c r="J53" s="4">
        <v>2728</v>
      </c>
    </row>
    <row r="54" spans="1:11" x14ac:dyDescent="0.3">
      <c r="A54" s="10" t="s">
        <v>148</v>
      </c>
      <c r="B54" s="10" t="s">
        <v>8</v>
      </c>
      <c r="C54" s="2">
        <f>SUM(C42:C53)</f>
        <v>238156</v>
      </c>
      <c r="D54" s="2">
        <f>SUM(D42:D53)</f>
        <v>19131</v>
      </c>
      <c r="E54" s="2">
        <f t="shared" ref="E54:J54" si="1">SUM(E42:E53)</f>
        <v>22487</v>
      </c>
      <c r="F54" s="2">
        <f t="shared" si="1"/>
        <v>32249</v>
      </c>
      <c r="G54" s="2">
        <f t="shared" si="1"/>
        <v>10256</v>
      </c>
      <c r="H54" s="2">
        <f t="shared" si="1"/>
        <v>6319</v>
      </c>
      <c r="I54" s="2">
        <f t="shared" si="1"/>
        <v>42083</v>
      </c>
      <c r="J54" s="2">
        <f t="shared" si="1"/>
        <v>105632</v>
      </c>
    </row>
    <row r="59" spans="1:11" x14ac:dyDescent="0.3">
      <c r="D59" s="19" t="s">
        <v>9</v>
      </c>
      <c r="E59" s="19" t="s">
        <v>61</v>
      </c>
      <c r="F59" s="19" t="s">
        <v>60</v>
      </c>
      <c r="G59" s="19" t="s">
        <v>59</v>
      </c>
      <c r="H59" s="19" t="s">
        <v>58</v>
      </c>
      <c r="I59" s="19" t="s">
        <v>57</v>
      </c>
      <c r="J59" s="19" t="s">
        <v>56</v>
      </c>
      <c r="K59" s="19" t="s">
        <v>55</v>
      </c>
    </row>
    <row r="60" spans="1:11" ht="39" customHeight="1" x14ac:dyDescent="0.3">
      <c r="C60" s="19" t="s">
        <v>8</v>
      </c>
      <c r="D60" s="25" t="s">
        <v>85</v>
      </c>
      <c r="E60" s="25" t="s">
        <v>84</v>
      </c>
      <c r="F60" s="25" t="s">
        <v>83</v>
      </c>
      <c r="G60" s="25" t="s">
        <v>82</v>
      </c>
      <c r="H60" s="25" t="s">
        <v>81</v>
      </c>
      <c r="I60" s="25" t="s">
        <v>80</v>
      </c>
      <c r="J60" s="25" t="s">
        <v>79</v>
      </c>
      <c r="K60" s="9" t="s">
        <v>55</v>
      </c>
    </row>
    <row r="61" spans="1:11" x14ac:dyDescent="0.3">
      <c r="C61" s="27" t="s">
        <v>229</v>
      </c>
      <c r="D61" s="6">
        <f>D30/C30</f>
        <v>0.39651892714475939</v>
      </c>
      <c r="E61" s="6">
        <f>H30/G30</f>
        <v>0.73076923076923073</v>
      </c>
      <c r="F61" s="6">
        <f>L30/K30</f>
        <v>0.51056676272814605</v>
      </c>
      <c r="G61" s="6">
        <f>P30/O30</f>
        <v>0.36686390532544377</v>
      </c>
      <c r="H61" s="6">
        <f>T30/S30</f>
        <v>0.21640488656195461</v>
      </c>
      <c r="I61" s="6">
        <f>X30/W30</f>
        <v>0.62422997946611913</v>
      </c>
      <c r="J61" s="6">
        <f>AB30/AA30</f>
        <v>0</v>
      </c>
      <c r="K61" s="6">
        <f>AF30/AE30</f>
        <v>0</v>
      </c>
    </row>
    <row r="62" spans="1:11" x14ac:dyDescent="0.3">
      <c r="C62" s="27" t="s">
        <v>228</v>
      </c>
      <c r="D62" s="6">
        <f>F30/E30</f>
        <v>0.16869711443854093</v>
      </c>
      <c r="E62" s="6">
        <f>J30/I30</f>
        <v>0.50902243841205086</v>
      </c>
      <c r="F62" s="6">
        <f>N30/M30</f>
        <v>0.38536018590240123</v>
      </c>
      <c r="G62" s="6">
        <f>R30/Q30</f>
        <v>0.18004207995190863</v>
      </c>
      <c r="H62" s="6">
        <f>V30/U30</f>
        <v>0.25974770642201833</v>
      </c>
      <c r="I62" s="6">
        <f>Z30/Y30</f>
        <v>0.34800838574423482</v>
      </c>
      <c r="J62" s="6">
        <f>AD30/AC30</f>
        <v>0</v>
      </c>
      <c r="K62" s="6">
        <f>AH30/AG30</f>
        <v>0</v>
      </c>
    </row>
    <row r="67" spans="1:34" x14ac:dyDescent="0.3">
      <c r="A67" s="19" t="s">
        <v>31</v>
      </c>
      <c r="B67" s="26" t="s">
        <v>31</v>
      </c>
      <c r="C67" s="19" t="s">
        <v>9</v>
      </c>
      <c r="D67" s="19" t="s">
        <v>61</v>
      </c>
      <c r="E67" s="19" t="s">
        <v>60</v>
      </c>
      <c r="F67" s="19" t="s">
        <v>59</v>
      </c>
      <c r="G67" s="19" t="s">
        <v>58</v>
      </c>
      <c r="H67" s="19" t="s">
        <v>57</v>
      </c>
      <c r="I67" s="19" t="s">
        <v>56</v>
      </c>
      <c r="J67" s="19" t="s">
        <v>55</v>
      </c>
    </row>
    <row r="68" spans="1:34" ht="67.5" customHeight="1" x14ac:dyDescent="0.3">
      <c r="A68" s="19" t="s">
        <v>22</v>
      </c>
      <c r="B68" s="26" t="s">
        <v>22</v>
      </c>
      <c r="C68" s="19" t="s">
        <v>8</v>
      </c>
      <c r="D68" s="25" t="s">
        <v>85</v>
      </c>
      <c r="E68" s="25" t="s">
        <v>84</v>
      </c>
      <c r="F68" s="25" t="s">
        <v>83</v>
      </c>
      <c r="G68" s="25" t="s">
        <v>82</v>
      </c>
      <c r="H68" s="25" t="s">
        <v>81</v>
      </c>
      <c r="I68" s="25" t="s">
        <v>80</v>
      </c>
      <c r="J68" s="25" t="s">
        <v>79</v>
      </c>
    </row>
    <row r="69" spans="1:34" x14ac:dyDescent="0.3">
      <c r="A69" s="8" t="s">
        <v>14</v>
      </c>
      <c r="B69" s="8" t="s">
        <v>13</v>
      </c>
      <c r="C69" s="24"/>
      <c r="D69" s="7" t="s">
        <v>10</v>
      </c>
      <c r="E69" s="7" t="s">
        <v>10</v>
      </c>
      <c r="F69" s="7" t="s">
        <v>10</v>
      </c>
      <c r="G69" s="7" t="s">
        <v>10</v>
      </c>
      <c r="H69" s="7" t="s">
        <v>10</v>
      </c>
      <c r="I69" s="7" t="s">
        <v>10</v>
      </c>
      <c r="J69" s="7" t="s">
        <v>10</v>
      </c>
    </row>
    <row r="70" spans="1:34" x14ac:dyDescent="0.3">
      <c r="B70" s="23" t="s">
        <v>218</v>
      </c>
      <c r="C70" s="22">
        <f>D31</f>
        <v>1.7505332639110499E-2</v>
      </c>
      <c r="D70" s="22">
        <f>H31</f>
        <v>0.10428100987925357</v>
      </c>
      <c r="E70" s="22">
        <f>L31</f>
        <v>4.7271757015164319E-2</v>
      </c>
      <c r="F70" s="22">
        <f>P31</f>
        <v>2.1147942571862692E-2</v>
      </c>
      <c r="G70" s="22">
        <f>T31</f>
        <v>1.2090483619344774E-2</v>
      </c>
      <c r="H70" s="22">
        <f>X31</f>
        <v>4.8108877987023263E-2</v>
      </c>
      <c r="I70" s="22">
        <f>AB31</f>
        <v>0</v>
      </c>
      <c r="J70" s="22">
        <f>AF31</f>
        <v>0</v>
      </c>
    </row>
    <row r="71" spans="1:34" x14ac:dyDescent="0.3">
      <c r="B71" s="23" t="s">
        <v>214</v>
      </c>
      <c r="C71" s="22">
        <f>F31</f>
        <v>3.9595895127563445E-2</v>
      </c>
      <c r="D71" s="22">
        <f>J31</f>
        <v>0.16956771731744288</v>
      </c>
      <c r="E71" s="22">
        <f>N31</f>
        <v>0.13274336283185842</v>
      </c>
      <c r="F71" s="22">
        <f>R31</f>
        <v>5.5722658066916807E-2</v>
      </c>
      <c r="G71" s="22">
        <f>V31</f>
        <v>8.8338533541341649E-2</v>
      </c>
      <c r="H71" s="22">
        <f>Z31</f>
        <v>7.8809938281373629E-2</v>
      </c>
      <c r="I71" s="22">
        <f>AD31</f>
        <v>0</v>
      </c>
      <c r="J71" s="22">
        <f>AH31</f>
        <v>0</v>
      </c>
    </row>
    <row r="75" spans="1:34" x14ac:dyDescent="0.3">
      <c r="A75" s="23" t="s">
        <v>31</v>
      </c>
      <c r="B75" s="23" t="s">
        <v>31</v>
      </c>
      <c r="C75" s="19" t="s">
        <v>9</v>
      </c>
      <c r="D75" s="69"/>
      <c r="E75" s="69"/>
      <c r="F75" s="26"/>
      <c r="G75" s="19" t="s">
        <v>61</v>
      </c>
      <c r="H75" s="69"/>
      <c r="I75" s="69"/>
      <c r="J75" s="26"/>
      <c r="K75" s="19" t="s">
        <v>60</v>
      </c>
      <c r="L75" s="69"/>
      <c r="M75" s="69" t="s">
        <v>60</v>
      </c>
      <c r="N75" s="26"/>
      <c r="O75" s="19" t="s">
        <v>59</v>
      </c>
      <c r="P75" s="69"/>
      <c r="Q75" s="69" t="s">
        <v>59</v>
      </c>
      <c r="R75" s="26"/>
      <c r="S75" s="19" t="s">
        <v>58</v>
      </c>
      <c r="T75" s="69"/>
      <c r="U75" s="69" t="s">
        <v>58</v>
      </c>
      <c r="V75" s="26"/>
      <c r="W75" s="19" t="s">
        <v>57</v>
      </c>
      <c r="X75" s="69"/>
      <c r="Y75" s="69" t="s">
        <v>57</v>
      </c>
      <c r="Z75" s="26"/>
      <c r="AA75" s="19" t="s">
        <v>56</v>
      </c>
      <c r="AB75" s="69"/>
      <c r="AC75" s="69" t="s">
        <v>56</v>
      </c>
      <c r="AD75" s="26"/>
      <c r="AE75" s="70" t="s">
        <v>55</v>
      </c>
      <c r="AF75" s="71"/>
      <c r="AG75" s="71" t="s">
        <v>55</v>
      </c>
      <c r="AH75" s="71"/>
    </row>
    <row r="76" spans="1:34" x14ac:dyDescent="0.3">
      <c r="A76" s="23" t="s">
        <v>22</v>
      </c>
      <c r="B76" s="23" t="s">
        <v>22</v>
      </c>
      <c r="C76" s="19" t="s">
        <v>8</v>
      </c>
      <c r="D76" s="69"/>
      <c r="E76" s="69" t="s">
        <v>8</v>
      </c>
      <c r="F76" s="26"/>
      <c r="G76" s="19" t="s">
        <v>54</v>
      </c>
      <c r="H76" s="69"/>
      <c r="I76" s="69" t="s">
        <v>54</v>
      </c>
      <c r="J76" s="26"/>
      <c r="K76" s="19" t="s">
        <v>53</v>
      </c>
      <c r="L76" s="69"/>
      <c r="M76" s="69" t="s">
        <v>53</v>
      </c>
      <c r="N76" s="26"/>
      <c r="O76" s="19" t="s">
        <v>52</v>
      </c>
      <c r="P76" s="69"/>
      <c r="Q76" s="69" t="s">
        <v>52</v>
      </c>
      <c r="R76" s="26"/>
      <c r="S76" s="19" t="s">
        <v>51</v>
      </c>
      <c r="T76" s="69"/>
      <c r="U76" s="69"/>
      <c r="V76" s="26"/>
      <c r="W76" s="19" t="s">
        <v>50</v>
      </c>
      <c r="X76" s="69"/>
      <c r="Y76" s="69" t="s">
        <v>50</v>
      </c>
      <c r="Z76" s="26"/>
      <c r="AA76" s="19" t="s">
        <v>49</v>
      </c>
      <c r="AB76" s="69"/>
      <c r="AC76" s="69" t="s">
        <v>49</v>
      </c>
      <c r="AD76" s="26"/>
      <c r="AE76" s="70" t="s">
        <v>48</v>
      </c>
      <c r="AF76" s="71"/>
      <c r="AG76" s="71" t="s">
        <v>48</v>
      </c>
      <c r="AH76" s="71"/>
    </row>
    <row r="77" spans="1:34" x14ac:dyDescent="0.3">
      <c r="A77" s="23" t="s">
        <v>138</v>
      </c>
      <c r="B77" s="23" t="s">
        <v>138</v>
      </c>
      <c r="C77" s="9" t="s">
        <v>137</v>
      </c>
      <c r="D77" s="9" t="s">
        <v>218</v>
      </c>
      <c r="E77" s="9" t="s">
        <v>136</v>
      </c>
      <c r="F77" s="9" t="s">
        <v>214</v>
      </c>
      <c r="G77" s="9" t="s">
        <v>137</v>
      </c>
      <c r="H77" s="9" t="s">
        <v>218</v>
      </c>
      <c r="I77" s="9" t="s">
        <v>136</v>
      </c>
      <c r="J77" s="9" t="s">
        <v>214</v>
      </c>
      <c r="K77" s="9" t="s">
        <v>137</v>
      </c>
      <c r="L77" s="9" t="s">
        <v>218</v>
      </c>
      <c r="M77" s="9" t="s">
        <v>136</v>
      </c>
      <c r="N77" s="9" t="s">
        <v>214</v>
      </c>
      <c r="O77" s="9" t="s">
        <v>137</v>
      </c>
      <c r="P77" s="9" t="s">
        <v>218</v>
      </c>
      <c r="Q77" s="9" t="s">
        <v>136</v>
      </c>
      <c r="R77" s="9" t="s">
        <v>214</v>
      </c>
      <c r="S77" s="9" t="s">
        <v>137</v>
      </c>
      <c r="T77" s="9" t="s">
        <v>218</v>
      </c>
      <c r="U77" s="9" t="s">
        <v>136</v>
      </c>
      <c r="V77" s="9" t="s">
        <v>214</v>
      </c>
      <c r="W77" s="9" t="s">
        <v>137</v>
      </c>
      <c r="X77" s="9" t="s">
        <v>218</v>
      </c>
      <c r="Y77" s="9" t="s">
        <v>136</v>
      </c>
      <c r="Z77" s="9" t="s">
        <v>214</v>
      </c>
      <c r="AA77" s="9" t="s">
        <v>137</v>
      </c>
      <c r="AB77" s="9" t="s">
        <v>218</v>
      </c>
      <c r="AC77" s="9" t="s">
        <v>136</v>
      </c>
      <c r="AD77" s="9" t="s">
        <v>214</v>
      </c>
      <c r="AE77" s="9" t="s">
        <v>137</v>
      </c>
      <c r="AF77" s="9" t="s">
        <v>218</v>
      </c>
      <c r="AG77" s="9" t="s">
        <v>136</v>
      </c>
      <c r="AH77" s="11" t="s">
        <v>214</v>
      </c>
    </row>
    <row r="78" spans="1:34" x14ac:dyDescent="0.3">
      <c r="A78" s="23" t="s">
        <v>135</v>
      </c>
      <c r="B78" s="23" t="s">
        <v>135</v>
      </c>
      <c r="C78" s="9" t="s">
        <v>134</v>
      </c>
      <c r="D78" s="9"/>
      <c r="E78" s="9" t="s">
        <v>133</v>
      </c>
      <c r="F78" s="9"/>
      <c r="G78" s="9" t="s">
        <v>134</v>
      </c>
      <c r="H78" s="9"/>
      <c r="I78" s="9" t="s">
        <v>133</v>
      </c>
      <c r="J78" s="9"/>
      <c r="K78" s="9" t="s">
        <v>134</v>
      </c>
      <c r="L78" s="9"/>
      <c r="M78" s="9" t="s">
        <v>133</v>
      </c>
      <c r="N78" s="9"/>
      <c r="O78" s="9" t="s">
        <v>134</v>
      </c>
      <c r="P78" s="9"/>
      <c r="Q78" s="9" t="s">
        <v>133</v>
      </c>
      <c r="R78" s="9"/>
      <c r="S78" s="9" t="s">
        <v>134</v>
      </c>
      <c r="T78" s="9"/>
      <c r="U78" s="9" t="s">
        <v>133</v>
      </c>
      <c r="V78" s="9"/>
      <c r="W78" s="9" t="s">
        <v>134</v>
      </c>
      <c r="X78" s="9"/>
      <c r="Y78" s="9" t="s">
        <v>133</v>
      </c>
      <c r="Z78" s="9"/>
      <c r="AA78" s="9" t="s">
        <v>134</v>
      </c>
      <c r="AB78" s="9"/>
      <c r="AC78" s="9" t="s">
        <v>133</v>
      </c>
      <c r="AD78" s="9"/>
      <c r="AE78" s="9" t="s">
        <v>134</v>
      </c>
      <c r="AF78" s="9"/>
      <c r="AG78" s="9" t="s">
        <v>133</v>
      </c>
      <c r="AH78" s="11"/>
    </row>
    <row r="79" spans="1:34" s="21" customFormat="1" x14ac:dyDescent="0.3">
      <c r="A79" s="10" t="s">
        <v>148</v>
      </c>
      <c r="B79" s="10" t="s">
        <v>8</v>
      </c>
      <c r="C79">
        <v>10514</v>
      </c>
      <c r="D79">
        <v>4169</v>
      </c>
      <c r="E79">
        <v>55899</v>
      </c>
      <c r="F79">
        <v>9430</v>
      </c>
      <c r="G79">
        <v>2730</v>
      </c>
      <c r="H79">
        <v>1995</v>
      </c>
      <c r="I79">
        <v>6373</v>
      </c>
      <c r="J79">
        <v>3244</v>
      </c>
      <c r="K79">
        <v>2082</v>
      </c>
      <c r="L79">
        <v>1063</v>
      </c>
      <c r="M79">
        <v>7746</v>
      </c>
      <c r="N79">
        <v>2985</v>
      </c>
      <c r="O79">
        <v>1859</v>
      </c>
      <c r="P79">
        <v>682</v>
      </c>
      <c r="Q79">
        <v>9981</v>
      </c>
      <c r="R79">
        <v>1797</v>
      </c>
      <c r="S79">
        <v>573</v>
      </c>
      <c r="T79">
        <v>124</v>
      </c>
      <c r="U79">
        <v>3488</v>
      </c>
      <c r="V79">
        <v>906</v>
      </c>
      <c r="W79">
        <v>487</v>
      </c>
      <c r="X79">
        <v>304</v>
      </c>
      <c r="Y79">
        <v>1431</v>
      </c>
      <c r="Z79">
        <v>498</v>
      </c>
      <c r="AA79">
        <v>982</v>
      </c>
      <c r="AB79"/>
      <c r="AC79">
        <v>9192</v>
      </c>
      <c r="AD79"/>
      <c r="AE79">
        <v>1803</v>
      </c>
      <c r="AF79"/>
      <c r="AG79">
        <v>17694</v>
      </c>
      <c r="AH79"/>
    </row>
    <row r="83" spans="1:10" x14ac:dyDescent="0.3">
      <c r="A83" t="s">
        <v>227</v>
      </c>
    </row>
    <row r="84" spans="1:10" x14ac:dyDescent="0.3">
      <c r="C84" s="19" t="s">
        <v>9</v>
      </c>
      <c r="D84" s="19" t="s">
        <v>61</v>
      </c>
      <c r="E84" s="19" t="s">
        <v>60</v>
      </c>
      <c r="F84" s="19" t="s">
        <v>59</v>
      </c>
      <c r="G84" s="19" t="s">
        <v>58</v>
      </c>
      <c r="H84" s="19" t="s">
        <v>57</v>
      </c>
      <c r="I84" s="19" t="s">
        <v>56</v>
      </c>
      <c r="J84" s="19" t="s">
        <v>55</v>
      </c>
    </row>
    <row r="85" spans="1:10" x14ac:dyDescent="0.3">
      <c r="B85" s="9" t="s">
        <v>137</v>
      </c>
      <c r="C85" s="20">
        <f>C79</f>
        <v>10514</v>
      </c>
      <c r="D85" s="20">
        <f>G79</f>
        <v>2730</v>
      </c>
      <c r="E85" s="20">
        <f>K79</f>
        <v>2082</v>
      </c>
      <c r="F85" s="20">
        <f>O79</f>
        <v>1859</v>
      </c>
      <c r="G85" s="20">
        <f>S79</f>
        <v>573</v>
      </c>
      <c r="H85" s="20">
        <f>W79</f>
        <v>487</v>
      </c>
      <c r="I85" s="20">
        <f>AA79</f>
        <v>982</v>
      </c>
      <c r="J85" s="20">
        <f>AE79</f>
        <v>1803</v>
      </c>
    </row>
    <row r="86" spans="1:10" x14ac:dyDescent="0.3">
      <c r="B86" s="9" t="s">
        <v>218</v>
      </c>
      <c r="C86" s="20">
        <f>D79</f>
        <v>4169</v>
      </c>
      <c r="D86" s="20">
        <f>H79</f>
        <v>1995</v>
      </c>
      <c r="E86" s="20">
        <f>L79</f>
        <v>1063</v>
      </c>
      <c r="F86" s="20">
        <f>P79</f>
        <v>682</v>
      </c>
      <c r="G86" s="20">
        <f>T79</f>
        <v>124</v>
      </c>
      <c r="H86" s="20">
        <f>X79</f>
        <v>304</v>
      </c>
      <c r="I86" s="20"/>
      <c r="J86" s="20"/>
    </row>
    <row r="87" spans="1:10" x14ac:dyDescent="0.3">
      <c r="B87" s="9" t="s">
        <v>216</v>
      </c>
      <c r="C87" s="2">
        <f>C85-C86</f>
        <v>6345</v>
      </c>
      <c r="D87" s="2">
        <f>D85-D86</f>
        <v>735</v>
      </c>
      <c r="E87" s="2">
        <f t="shared" ref="E87:J87" si="2">E85-E86</f>
        <v>1019</v>
      </c>
      <c r="F87" s="2">
        <f t="shared" si="2"/>
        <v>1177</v>
      </c>
      <c r="G87" s="2">
        <f t="shared" si="2"/>
        <v>449</v>
      </c>
      <c r="H87" s="2">
        <f t="shared" si="2"/>
        <v>183</v>
      </c>
      <c r="I87" s="2">
        <f t="shared" si="2"/>
        <v>982</v>
      </c>
      <c r="J87" s="2">
        <f t="shared" si="2"/>
        <v>1803</v>
      </c>
    </row>
    <row r="88" spans="1:10" x14ac:dyDescent="0.3">
      <c r="B88" s="9" t="s">
        <v>136</v>
      </c>
      <c r="C88" s="20">
        <f>E79</f>
        <v>55899</v>
      </c>
      <c r="D88" s="20">
        <f>I79</f>
        <v>6373</v>
      </c>
      <c r="E88" s="20">
        <f>M79</f>
        <v>7746</v>
      </c>
      <c r="F88" s="20">
        <f>Q79</f>
        <v>9981</v>
      </c>
      <c r="G88" s="20">
        <f>U79</f>
        <v>3488</v>
      </c>
      <c r="H88" s="20">
        <f>Y79</f>
        <v>1431</v>
      </c>
      <c r="I88" s="20">
        <f>AC79</f>
        <v>9192</v>
      </c>
      <c r="J88" s="20">
        <f>AG79</f>
        <v>17694</v>
      </c>
    </row>
    <row r="89" spans="1:10" x14ac:dyDescent="0.3">
      <c r="B89" s="9" t="s">
        <v>214</v>
      </c>
      <c r="C89" s="20">
        <f>F79</f>
        <v>9430</v>
      </c>
      <c r="D89" s="20">
        <f>J79</f>
        <v>3244</v>
      </c>
      <c r="E89" s="20">
        <f>N79</f>
        <v>2985</v>
      </c>
      <c r="F89" s="20">
        <f>R79</f>
        <v>1797</v>
      </c>
      <c r="G89" s="20">
        <f>V79</f>
        <v>906</v>
      </c>
      <c r="H89" s="20">
        <f>Z79</f>
        <v>498</v>
      </c>
      <c r="I89" s="20"/>
      <c r="J89" s="20"/>
    </row>
    <row r="90" spans="1:10" x14ac:dyDescent="0.3">
      <c r="B90" s="9" t="s">
        <v>212</v>
      </c>
      <c r="C90" s="2">
        <f>C88-C89</f>
        <v>46469</v>
      </c>
      <c r="D90" s="2">
        <f t="shared" ref="D90:J90" si="3">D88-D89</f>
        <v>3129</v>
      </c>
      <c r="E90" s="2">
        <f t="shared" si="3"/>
        <v>4761</v>
      </c>
      <c r="F90" s="2">
        <f t="shared" si="3"/>
        <v>8184</v>
      </c>
      <c r="G90" s="2">
        <f t="shared" si="3"/>
        <v>2582</v>
      </c>
      <c r="H90" s="2">
        <f t="shared" si="3"/>
        <v>933</v>
      </c>
      <c r="I90" s="2">
        <f t="shared" si="3"/>
        <v>9192</v>
      </c>
      <c r="J90" s="2">
        <f t="shared" si="3"/>
        <v>17694</v>
      </c>
    </row>
    <row r="91" spans="1:10" x14ac:dyDescent="0.3">
      <c r="C91" s="77"/>
    </row>
    <row r="93" spans="1:10" x14ac:dyDescent="0.3">
      <c r="A93" t="s">
        <v>226</v>
      </c>
    </row>
    <row r="94" spans="1:10" x14ac:dyDescent="0.3">
      <c r="C94" s="19" t="s">
        <v>9</v>
      </c>
      <c r="D94" s="19" t="s">
        <v>61</v>
      </c>
      <c r="E94" s="19" t="s">
        <v>60</v>
      </c>
      <c r="F94" s="19" t="s">
        <v>59</v>
      </c>
      <c r="G94" s="19" t="s">
        <v>58</v>
      </c>
      <c r="H94" s="19" t="s">
        <v>57</v>
      </c>
      <c r="I94" s="19" t="s">
        <v>56</v>
      </c>
      <c r="J94" s="19" t="s">
        <v>55</v>
      </c>
    </row>
    <row r="95" spans="1:10" x14ac:dyDescent="0.3">
      <c r="B95" s="9" t="s">
        <v>137</v>
      </c>
      <c r="C95" s="18">
        <f>C85/C$54</f>
        <v>4.4147533549438185E-2</v>
      </c>
      <c r="D95" s="18">
        <f t="shared" ref="C95:J100" si="4">D85/D$54</f>
        <v>0.14270032930845225</v>
      </c>
      <c r="E95" s="18">
        <f t="shared" si="4"/>
        <v>9.2586827945034908E-2</v>
      </c>
      <c r="F95" s="18">
        <f t="shared" si="4"/>
        <v>5.7645198300722504E-2</v>
      </c>
      <c r="G95" s="18">
        <f t="shared" si="4"/>
        <v>5.5869734789391577E-2</v>
      </c>
      <c r="H95" s="18">
        <f t="shared" si="4"/>
        <v>7.7069156512106343E-2</v>
      </c>
      <c r="I95" s="18">
        <f t="shared" si="4"/>
        <v>2.3334838295748877E-2</v>
      </c>
      <c r="J95" s="18">
        <f t="shared" si="4"/>
        <v>1.7068691305664949E-2</v>
      </c>
    </row>
    <row r="96" spans="1:10" x14ac:dyDescent="0.3">
      <c r="B96" s="9" t="s">
        <v>218</v>
      </c>
      <c r="C96" s="13">
        <f>C86/C$54</f>
        <v>1.7505332639110499E-2</v>
      </c>
      <c r="D96" s="13">
        <f t="shared" si="4"/>
        <v>0.10428100987925357</v>
      </c>
      <c r="E96" s="13">
        <f t="shared" si="4"/>
        <v>4.7271757015164319E-2</v>
      </c>
      <c r="F96" s="13">
        <f t="shared" si="4"/>
        <v>2.1147942571862692E-2</v>
      </c>
      <c r="G96" s="13">
        <f t="shared" si="4"/>
        <v>1.2090483619344774E-2</v>
      </c>
      <c r="H96" s="13">
        <f t="shared" si="4"/>
        <v>4.8108877987023263E-2</v>
      </c>
      <c r="I96" s="13">
        <f t="shared" si="4"/>
        <v>0</v>
      </c>
      <c r="J96" s="13">
        <f t="shared" si="4"/>
        <v>0</v>
      </c>
    </row>
    <row r="97" spans="1:18" x14ac:dyDescent="0.3">
      <c r="B97" s="9" t="s">
        <v>216</v>
      </c>
      <c r="C97" s="12">
        <f t="shared" si="4"/>
        <v>2.6642200910327686E-2</v>
      </c>
      <c r="D97" s="12">
        <f t="shared" si="4"/>
        <v>3.8419319429198684E-2</v>
      </c>
      <c r="E97" s="12">
        <f t="shared" si="4"/>
        <v>4.5315070929870589E-2</v>
      </c>
      <c r="F97" s="12">
        <f t="shared" si="4"/>
        <v>3.6497255728859812E-2</v>
      </c>
      <c r="G97" s="12">
        <f t="shared" si="4"/>
        <v>4.3779251170046801E-2</v>
      </c>
      <c r="H97" s="12">
        <f t="shared" si="4"/>
        <v>2.8960278525083084E-2</v>
      </c>
      <c r="I97" s="12">
        <f t="shared" si="4"/>
        <v>2.3334838295748877E-2</v>
      </c>
      <c r="J97" s="12">
        <f t="shared" si="4"/>
        <v>1.7068691305664949E-2</v>
      </c>
    </row>
    <row r="98" spans="1:18" x14ac:dyDescent="0.3">
      <c r="B98" s="9" t="s">
        <v>136</v>
      </c>
      <c r="C98" s="18">
        <f t="shared" si="4"/>
        <v>0.23471590050219185</v>
      </c>
      <c r="D98" s="18">
        <f>D88/D$54</f>
        <v>0.33312424860174583</v>
      </c>
      <c r="E98" s="18">
        <f t="shared" si="4"/>
        <v>0.3444656912882999</v>
      </c>
      <c r="F98" s="18">
        <f t="shared" si="4"/>
        <v>0.30949796892926912</v>
      </c>
      <c r="G98" s="18">
        <f t="shared" si="4"/>
        <v>0.34009360374414976</v>
      </c>
      <c r="H98" s="18">
        <f>H88/H$54</f>
        <v>0.22645988289286278</v>
      </c>
      <c r="I98" s="18">
        <f t="shared" si="4"/>
        <v>0.21842549247914836</v>
      </c>
      <c r="J98" s="18">
        <f t="shared" si="4"/>
        <v>0.16750605877006969</v>
      </c>
    </row>
    <row r="99" spans="1:18" x14ac:dyDescent="0.3">
      <c r="B99" s="9" t="s">
        <v>214</v>
      </c>
      <c r="C99" s="13">
        <f t="shared" si="4"/>
        <v>3.9595895127563445E-2</v>
      </c>
      <c r="D99" s="13">
        <f t="shared" si="4"/>
        <v>0.16956771731744288</v>
      </c>
      <c r="E99" s="13">
        <f>E89/E$54</f>
        <v>0.13274336283185842</v>
      </c>
      <c r="F99" s="13">
        <f t="shared" si="4"/>
        <v>5.5722658066916807E-2</v>
      </c>
      <c r="G99" s="13">
        <f t="shared" si="4"/>
        <v>8.8338533541341649E-2</v>
      </c>
      <c r="H99" s="13">
        <f t="shared" si="4"/>
        <v>7.8809938281373629E-2</v>
      </c>
      <c r="I99" s="13">
        <f t="shared" si="4"/>
        <v>0</v>
      </c>
      <c r="J99" s="13">
        <f t="shared" si="4"/>
        <v>0</v>
      </c>
    </row>
    <row r="100" spans="1:18" x14ac:dyDescent="0.3">
      <c r="B100" s="9" t="s">
        <v>212</v>
      </c>
      <c r="C100" s="12">
        <f t="shared" si="4"/>
        <v>0.1951200053746284</v>
      </c>
      <c r="D100" s="12">
        <f>D90/D$54</f>
        <v>0.16355653128430298</v>
      </c>
      <c r="E100" s="12">
        <f t="shared" si="4"/>
        <v>0.21172232845644151</v>
      </c>
      <c r="F100" s="12">
        <f t="shared" si="4"/>
        <v>0.25377531086235233</v>
      </c>
      <c r="G100" s="12">
        <f t="shared" si="4"/>
        <v>0.25175507020280813</v>
      </c>
      <c r="H100" s="12">
        <f t="shared" si="4"/>
        <v>0.14764994461148917</v>
      </c>
      <c r="I100" s="12">
        <f t="shared" si="4"/>
        <v>0.21842549247914836</v>
      </c>
      <c r="J100" s="12">
        <f t="shared" si="4"/>
        <v>0.16750605877006969</v>
      </c>
    </row>
    <row r="104" spans="1:18" ht="216" x14ac:dyDescent="0.3">
      <c r="C104" s="17" t="s">
        <v>225</v>
      </c>
      <c r="D104" s="16"/>
      <c r="E104" s="15" t="s">
        <v>224</v>
      </c>
      <c r="F104" s="1"/>
      <c r="G104" s="15" t="s">
        <v>223</v>
      </c>
      <c r="H104" s="1"/>
      <c r="I104" s="15" t="s">
        <v>222</v>
      </c>
      <c r="J104" s="1"/>
      <c r="K104" s="15" t="s">
        <v>243</v>
      </c>
      <c r="L104" s="1"/>
      <c r="M104" s="15" t="s">
        <v>221</v>
      </c>
      <c r="N104" s="1"/>
      <c r="O104" s="15" t="s">
        <v>220</v>
      </c>
      <c r="P104" s="1"/>
      <c r="Q104" s="15" t="s">
        <v>219</v>
      </c>
      <c r="R104" s="14"/>
    </row>
    <row r="105" spans="1:18" x14ac:dyDescent="0.3">
      <c r="A105" s="9" t="s">
        <v>218</v>
      </c>
      <c r="B105" s="9" t="s">
        <v>217</v>
      </c>
      <c r="C105" s="13">
        <f>C96</f>
        <v>1.7505332639110499E-2</v>
      </c>
      <c r="D105" s="13"/>
      <c r="E105" s="13">
        <f>D96</f>
        <v>0.10428100987925357</v>
      </c>
      <c r="F105" s="13"/>
      <c r="G105" s="13">
        <f>E96</f>
        <v>4.7271757015164319E-2</v>
      </c>
      <c r="H105" s="13"/>
      <c r="I105" s="13">
        <f>F96</f>
        <v>2.1147942571862692E-2</v>
      </c>
      <c r="J105" s="13"/>
      <c r="K105" s="13">
        <f>G96</f>
        <v>1.2090483619344774E-2</v>
      </c>
      <c r="L105" s="13"/>
      <c r="M105" s="13">
        <f>H96</f>
        <v>4.8108877987023263E-2</v>
      </c>
      <c r="N105" s="13"/>
      <c r="O105" s="13">
        <f>I96</f>
        <v>0</v>
      </c>
      <c r="P105" s="13"/>
      <c r="Q105" s="13">
        <f>J96</f>
        <v>0</v>
      </c>
      <c r="R105" s="13"/>
    </row>
    <row r="106" spans="1:18" x14ac:dyDescent="0.3">
      <c r="A106" s="9" t="s">
        <v>216</v>
      </c>
      <c r="B106" s="9" t="s">
        <v>215</v>
      </c>
      <c r="C106" s="12">
        <f>C97</f>
        <v>2.6642200910327686E-2</v>
      </c>
      <c r="D106" s="12"/>
      <c r="E106" s="12">
        <f>D97</f>
        <v>3.8419319429198684E-2</v>
      </c>
      <c r="F106" s="12"/>
      <c r="G106" s="12">
        <f>E97</f>
        <v>4.5315070929870589E-2</v>
      </c>
      <c r="H106" s="12"/>
      <c r="I106" s="12">
        <f>F97</f>
        <v>3.6497255728859812E-2</v>
      </c>
      <c r="J106" s="12"/>
      <c r="K106" s="12">
        <f>G97</f>
        <v>4.3779251170046801E-2</v>
      </c>
      <c r="L106" s="12"/>
      <c r="M106" s="12">
        <f>H97</f>
        <v>2.8960278525083084E-2</v>
      </c>
      <c r="N106" s="12"/>
      <c r="O106" s="12">
        <f>I97</f>
        <v>2.3334838295748877E-2</v>
      </c>
      <c r="P106" s="12"/>
      <c r="Q106" s="12">
        <f>J97</f>
        <v>1.7068691305664949E-2</v>
      </c>
      <c r="R106" s="12"/>
    </row>
    <row r="107" spans="1:18" x14ac:dyDescent="0.3">
      <c r="A107" s="9" t="s">
        <v>214</v>
      </c>
      <c r="B107" s="9" t="s">
        <v>213</v>
      </c>
      <c r="D107" s="13">
        <f>C99</f>
        <v>3.9595895127563445E-2</v>
      </c>
      <c r="F107" s="13">
        <f>D99</f>
        <v>0.16956771731744288</v>
      </c>
      <c r="H107" s="13">
        <f>E99</f>
        <v>0.13274336283185842</v>
      </c>
      <c r="J107" s="13">
        <f>F99</f>
        <v>5.5722658066916807E-2</v>
      </c>
      <c r="L107" s="13">
        <f>G99</f>
        <v>8.8338533541341649E-2</v>
      </c>
      <c r="N107" s="13">
        <f>H99</f>
        <v>7.8809938281373629E-2</v>
      </c>
      <c r="P107" s="13">
        <f>I99</f>
        <v>0</v>
      </c>
      <c r="R107" s="13">
        <f>J99</f>
        <v>0</v>
      </c>
    </row>
    <row r="108" spans="1:18" x14ac:dyDescent="0.3">
      <c r="A108" s="9" t="s">
        <v>212</v>
      </c>
      <c r="B108" s="9" t="s">
        <v>211</v>
      </c>
      <c r="D108" s="12">
        <f>C100</f>
        <v>0.1951200053746284</v>
      </c>
      <c r="F108" s="12">
        <f>D100</f>
        <v>0.16355653128430298</v>
      </c>
      <c r="H108" s="12">
        <f>E100</f>
        <v>0.21172232845644151</v>
      </c>
      <c r="J108" s="12">
        <f>G100</f>
        <v>0.25175507020280813</v>
      </c>
      <c r="L108" s="12">
        <f>G100</f>
        <v>0.25175507020280813</v>
      </c>
      <c r="N108" s="12">
        <f>H100</f>
        <v>0.14764994461148917</v>
      </c>
      <c r="P108" s="12">
        <f>I100</f>
        <v>0.21842549247914836</v>
      </c>
      <c r="R108" s="12">
        <f>J100</f>
        <v>0.16750605877006969</v>
      </c>
    </row>
    <row r="111" spans="1:18" x14ac:dyDescent="0.3">
      <c r="A111" t="s">
        <v>241</v>
      </c>
    </row>
    <row r="112" spans="1:18" ht="17.399999999999999" customHeight="1" x14ac:dyDescent="0.3">
      <c r="A112" s="68" t="s">
        <v>242</v>
      </c>
    </row>
    <row r="113" spans="4:4" x14ac:dyDescent="0.3">
      <c r="D113" t="s">
        <v>268</v>
      </c>
    </row>
  </sheetData>
  <mergeCells count="2">
    <mergeCell ref="A39:B39"/>
    <mergeCell ref="A40:B4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1152F-7CE2-46C5-97D0-09A90DCECCE6}">
  <dimension ref="A1:W115"/>
  <sheetViews>
    <sheetView topLeftCell="O69" zoomScaleNormal="100" workbookViewId="0">
      <selection activeCell="C147" sqref="C147"/>
    </sheetView>
  </sheetViews>
  <sheetFormatPr defaultColWidth="8.88671875" defaultRowHeight="13.2" x14ac:dyDescent="0.25"/>
  <cols>
    <col min="1" max="4" width="8.88671875" style="56"/>
    <col min="5" max="7" width="8.88671875" style="56" customWidth="1"/>
    <col min="8" max="13" width="8.88671875" style="56"/>
    <col min="14" max="14" width="9.109375" style="62"/>
    <col min="15" max="15" width="33.44140625" style="56" customWidth="1"/>
    <col min="16" max="16384" width="8.88671875" style="56"/>
  </cols>
  <sheetData>
    <row r="1" spans="1:3" customFormat="1" ht="14.4" x14ac:dyDescent="0.3">
      <c r="A1" s="75" t="s">
        <v>255</v>
      </c>
    </row>
    <row r="2" spans="1:3" customFormat="1" ht="14.4" x14ac:dyDescent="0.3">
      <c r="A2" s="75" t="s">
        <v>46</v>
      </c>
      <c r="B2" s="76" t="s">
        <v>256</v>
      </c>
    </row>
    <row r="3" spans="1:3" customFormat="1" ht="14.4" x14ac:dyDescent="0.3">
      <c r="A3" s="75" t="s">
        <v>44</v>
      </c>
      <c r="B3" s="75" t="s">
        <v>254</v>
      </c>
    </row>
    <row r="4" spans="1:3" customFormat="1" ht="14.4" x14ac:dyDescent="0.3"/>
    <row r="5" spans="1:3" customFormat="1" ht="14.4" x14ac:dyDescent="0.3">
      <c r="A5" s="76" t="s">
        <v>42</v>
      </c>
      <c r="C5" s="75" t="s">
        <v>41</v>
      </c>
    </row>
    <row r="6" spans="1:3" customFormat="1" ht="14.4" x14ac:dyDescent="0.3">
      <c r="A6" s="76" t="s">
        <v>40</v>
      </c>
      <c r="C6" s="75" t="s">
        <v>39</v>
      </c>
    </row>
    <row r="7" spans="1:3" customFormat="1" ht="14.4" x14ac:dyDescent="0.3">
      <c r="A7" s="76" t="s">
        <v>74</v>
      </c>
      <c r="C7" s="75" t="s">
        <v>73</v>
      </c>
    </row>
    <row r="8" spans="1:3" customFormat="1" ht="14.4" x14ac:dyDescent="0.3">
      <c r="A8" s="76" t="s">
        <v>36</v>
      </c>
      <c r="C8" s="75" t="s">
        <v>35</v>
      </c>
    </row>
    <row r="9" spans="1:3" customFormat="1" ht="14.4" x14ac:dyDescent="0.3">
      <c r="A9" s="76" t="s">
        <v>34</v>
      </c>
      <c r="C9" s="75" t="s">
        <v>33</v>
      </c>
    </row>
    <row r="17" spans="1:23" x14ac:dyDescent="0.25">
      <c r="A17" s="81" t="s">
        <v>31</v>
      </c>
      <c r="B17" s="81" t="s">
        <v>31</v>
      </c>
      <c r="C17" s="81" t="s">
        <v>31</v>
      </c>
      <c r="D17" s="81" t="s">
        <v>31</v>
      </c>
      <c r="E17" s="60" t="s">
        <v>9</v>
      </c>
      <c r="F17" s="60" t="s">
        <v>61</v>
      </c>
      <c r="G17" s="60" t="s">
        <v>60</v>
      </c>
      <c r="H17" s="60" t="s">
        <v>59</v>
      </c>
      <c r="I17" s="60" t="s">
        <v>58</v>
      </c>
      <c r="J17" s="60" t="s">
        <v>57</v>
      </c>
      <c r="K17" s="60" t="s">
        <v>56</v>
      </c>
      <c r="L17" s="60" t="s">
        <v>55</v>
      </c>
    </row>
    <row r="18" spans="1:23" x14ac:dyDescent="0.25">
      <c r="A18" s="81" t="s">
        <v>22</v>
      </c>
      <c r="B18" s="81" t="s">
        <v>22</v>
      </c>
      <c r="C18" s="81" t="s">
        <v>22</v>
      </c>
      <c r="D18" s="81" t="s">
        <v>22</v>
      </c>
      <c r="E18" s="60" t="s">
        <v>8</v>
      </c>
      <c r="F18" s="60" t="s">
        <v>54</v>
      </c>
      <c r="G18" s="60" t="s">
        <v>53</v>
      </c>
      <c r="H18" s="60" t="s">
        <v>52</v>
      </c>
      <c r="I18" s="60" t="s">
        <v>51</v>
      </c>
      <c r="J18" s="60" t="s">
        <v>50</v>
      </c>
      <c r="K18" s="60" t="s">
        <v>49</v>
      </c>
      <c r="L18" s="60" t="s">
        <v>48</v>
      </c>
    </row>
    <row r="19" spans="1:23" x14ac:dyDescent="0.25">
      <c r="A19" s="81" t="s">
        <v>151</v>
      </c>
      <c r="B19" s="81" t="s">
        <v>151</v>
      </c>
      <c r="C19" s="81" t="s">
        <v>151</v>
      </c>
      <c r="D19" s="81" t="s">
        <v>151</v>
      </c>
      <c r="E19" s="49" t="s">
        <v>179</v>
      </c>
      <c r="F19" s="49" t="s">
        <v>179</v>
      </c>
      <c r="G19" s="49" t="s">
        <v>179</v>
      </c>
      <c r="H19" s="49" t="s">
        <v>179</v>
      </c>
      <c r="I19" s="49" t="s">
        <v>179</v>
      </c>
      <c r="J19" s="49" t="s">
        <v>179</v>
      </c>
      <c r="K19" s="49" t="s">
        <v>179</v>
      </c>
      <c r="L19" s="49" t="s">
        <v>179</v>
      </c>
      <c r="O19" s="56" t="s">
        <v>176</v>
      </c>
    </row>
    <row r="20" spans="1:23" x14ac:dyDescent="0.25">
      <c r="A20" s="81" t="s">
        <v>147</v>
      </c>
      <c r="B20" s="81" t="s">
        <v>147</v>
      </c>
      <c r="C20" s="81" t="s">
        <v>147</v>
      </c>
      <c r="D20" s="81" t="s">
        <v>147</v>
      </c>
      <c r="E20" s="49" t="s">
        <v>146</v>
      </c>
      <c r="F20" s="49" t="s">
        <v>146</v>
      </c>
      <c r="G20" s="49" t="s">
        <v>146</v>
      </c>
      <c r="H20" s="49" t="s">
        <v>146</v>
      </c>
      <c r="I20" s="49" t="s">
        <v>146</v>
      </c>
      <c r="J20" s="49" t="s">
        <v>146</v>
      </c>
      <c r="K20" s="49" t="s">
        <v>146</v>
      </c>
      <c r="L20" s="49" t="s">
        <v>146</v>
      </c>
      <c r="O20" s="50" t="s">
        <v>176</v>
      </c>
      <c r="P20" s="61" t="s">
        <v>8</v>
      </c>
      <c r="Q20" s="32" t="s">
        <v>54</v>
      </c>
      <c r="R20" s="32" t="s">
        <v>53</v>
      </c>
      <c r="S20" s="32" t="s">
        <v>52</v>
      </c>
      <c r="T20" s="32" t="s">
        <v>51</v>
      </c>
      <c r="U20" s="32" t="s">
        <v>50</v>
      </c>
      <c r="V20" s="32" t="s">
        <v>49</v>
      </c>
      <c r="W20" s="32" t="s">
        <v>48</v>
      </c>
    </row>
    <row r="21" spans="1:23" x14ac:dyDescent="0.25">
      <c r="A21" s="51" t="s">
        <v>14</v>
      </c>
      <c r="B21" s="51" t="s">
        <v>13</v>
      </c>
      <c r="C21" s="51" t="s">
        <v>12</v>
      </c>
      <c r="D21" s="51" t="s">
        <v>11</v>
      </c>
      <c r="E21" s="57" t="s">
        <v>10</v>
      </c>
      <c r="F21" s="57" t="s">
        <v>10</v>
      </c>
      <c r="G21" s="57" t="s">
        <v>10</v>
      </c>
      <c r="H21" s="57" t="s">
        <v>10</v>
      </c>
      <c r="I21" s="57" t="s">
        <v>10</v>
      </c>
      <c r="J21" s="57" t="s">
        <v>10</v>
      </c>
      <c r="K21" s="57" t="s">
        <v>10</v>
      </c>
      <c r="L21" s="57" t="s">
        <v>10</v>
      </c>
      <c r="O21" s="56" t="s">
        <v>178</v>
      </c>
      <c r="P21" s="63">
        <f t="shared" ref="P21:W21" si="0">E38</f>
        <v>83598</v>
      </c>
      <c r="Q21" s="63">
        <f t="shared" si="0"/>
        <v>14456</v>
      </c>
      <c r="R21" s="63">
        <f t="shared" si="0"/>
        <v>12335</v>
      </c>
      <c r="S21" s="63">
        <f t="shared" si="0"/>
        <v>14196</v>
      </c>
      <c r="T21" s="63">
        <f t="shared" si="0"/>
        <v>4525</v>
      </c>
      <c r="U21" s="63">
        <f t="shared" si="0"/>
        <v>3708</v>
      </c>
      <c r="V21" s="63">
        <f t="shared" si="0"/>
        <v>12267</v>
      </c>
      <c r="W21" s="63">
        <f t="shared" si="0"/>
        <v>22112</v>
      </c>
    </row>
    <row r="22" spans="1:23" x14ac:dyDescent="0.25">
      <c r="A22" s="52" t="s">
        <v>70</v>
      </c>
      <c r="B22" s="52" t="s">
        <v>154</v>
      </c>
      <c r="C22" s="52" t="s">
        <v>9</v>
      </c>
      <c r="D22" s="52" t="s">
        <v>8</v>
      </c>
      <c r="E22" s="54">
        <v>5832</v>
      </c>
      <c r="F22" s="54">
        <v>2265</v>
      </c>
      <c r="G22" s="54">
        <v>768</v>
      </c>
      <c r="H22" s="54">
        <v>1295</v>
      </c>
      <c r="I22" s="54">
        <v>311</v>
      </c>
      <c r="J22" s="54">
        <v>379</v>
      </c>
      <c r="K22" s="54">
        <v>289</v>
      </c>
      <c r="L22" s="54">
        <v>524</v>
      </c>
      <c r="O22" s="56" t="s">
        <v>172</v>
      </c>
      <c r="P22" s="63">
        <f t="shared" ref="P22:W22" si="1">E88</f>
        <v>307196</v>
      </c>
      <c r="Q22" s="63">
        <f t="shared" si="1"/>
        <v>30556</v>
      </c>
      <c r="R22" s="63">
        <f t="shared" si="1"/>
        <v>29826</v>
      </c>
      <c r="S22" s="63">
        <f t="shared" si="1"/>
        <v>42519</v>
      </c>
      <c r="T22" s="63">
        <f t="shared" si="1"/>
        <v>12962</v>
      </c>
      <c r="U22" s="63">
        <f t="shared" si="1"/>
        <v>8237</v>
      </c>
      <c r="V22" s="63">
        <f t="shared" si="1"/>
        <v>55594</v>
      </c>
      <c r="W22" s="63">
        <f t="shared" si="1"/>
        <v>127502</v>
      </c>
    </row>
    <row r="23" spans="1:23" x14ac:dyDescent="0.25">
      <c r="A23" s="52" t="s">
        <v>144</v>
      </c>
      <c r="B23" s="52" t="s">
        <v>143</v>
      </c>
      <c r="C23" s="52" t="s">
        <v>9</v>
      </c>
      <c r="D23" s="52" t="s">
        <v>8</v>
      </c>
      <c r="E23" s="53">
        <v>4974</v>
      </c>
      <c r="F23" s="53">
        <v>549</v>
      </c>
      <c r="G23" s="53">
        <v>462</v>
      </c>
      <c r="H23" s="53">
        <v>602</v>
      </c>
      <c r="I23" s="53">
        <v>167</v>
      </c>
      <c r="J23" s="53">
        <v>139</v>
      </c>
      <c r="K23" s="53">
        <v>1737</v>
      </c>
      <c r="L23" s="53">
        <v>1318</v>
      </c>
      <c r="O23" s="56" t="s">
        <v>169</v>
      </c>
      <c r="P23" s="64">
        <f t="shared" ref="P23:W23" si="2">P21/P22</f>
        <v>0.27213244964127137</v>
      </c>
      <c r="Q23" s="64">
        <f t="shared" si="2"/>
        <v>0.47309857311166381</v>
      </c>
      <c r="R23" s="64">
        <f t="shared" si="2"/>
        <v>0.41356534567156172</v>
      </c>
      <c r="S23" s="64">
        <f t="shared" si="2"/>
        <v>0.33387426797431735</v>
      </c>
      <c r="T23" s="64">
        <f t="shared" si="2"/>
        <v>0.34909736151828419</v>
      </c>
      <c r="U23" s="64">
        <f t="shared" si="2"/>
        <v>0.45016389462182832</v>
      </c>
      <c r="V23" s="64">
        <f t="shared" si="2"/>
        <v>0.22065330791092563</v>
      </c>
      <c r="W23" s="64">
        <f t="shared" si="2"/>
        <v>0.1734247305924613</v>
      </c>
    </row>
    <row r="24" spans="1:23" x14ac:dyDescent="0.25">
      <c r="A24" s="52" t="s">
        <v>112</v>
      </c>
      <c r="B24" s="52" t="s">
        <v>111</v>
      </c>
      <c r="C24" s="52" t="s">
        <v>9</v>
      </c>
      <c r="D24" s="52" t="s">
        <v>8</v>
      </c>
      <c r="E24" s="54">
        <v>4850</v>
      </c>
      <c r="F24" s="54">
        <v>1263</v>
      </c>
      <c r="G24" s="54">
        <v>1112</v>
      </c>
      <c r="H24" s="54">
        <v>734</v>
      </c>
      <c r="I24" s="54">
        <v>95</v>
      </c>
      <c r="J24" s="54">
        <v>124</v>
      </c>
      <c r="K24" s="54">
        <v>755</v>
      </c>
      <c r="L24" s="54">
        <v>768</v>
      </c>
    </row>
    <row r="25" spans="1:23" x14ac:dyDescent="0.25">
      <c r="A25" s="52" t="s">
        <v>108</v>
      </c>
      <c r="B25" s="52" t="s">
        <v>107</v>
      </c>
      <c r="C25" s="52" t="s">
        <v>9</v>
      </c>
      <c r="D25" s="52" t="s">
        <v>8</v>
      </c>
      <c r="E25" s="53">
        <v>751</v>
      </c>
      <c r="F25" s="53">
        <v>168</v>
      </c>
      <c r="G25" s="53">
        <v>224</v>
      </c>
      <c r="H25" s="53">
        <v>182</v>
      </c>
      <c r="I25" s="53">
        <v>13</v>
      </c>
      <c r="J25" s="53">
        <v>24</v>
      </c>
      <c r="K25" s="53">
        <v>53</v>
      </c>
      <c r="L25" s="53">
        <v>87</v>
      </c>
    </row>
    <row r="26" spans="1:23" x14ac:dyDescent="0.25">
      <c r="A26" s="52" t="s">
        <v>106</v>
      </c>
      <c r="B26" s="52" t="s">
        <v>105</v>
      </c>
      <c r="C26" s="52" t="s">
        <v>9</v>
      </c>
      <c r="D26" s="52" t="s">
        <v>8</v>
      </c>
      <c r="E26" s="53">
        <v>4817</v>
      </c>
      <c r="F26" s="53">
        <v>1021</v>
      </c>
      <c r="G26" s="53">
        <v>1541</v>
      </c>
      <c r="H26" s="53">
        <v>708</v>
      </c>
      <c r="I26" s="53">
        <v>412</v>
      </c>
      <c r="J26" s="53">
        <v>80</v>
      </c>
      <c r="K26" s="53">
        <v>492</v>
      </c>
      <c r="L26" s="53">
        <v>563</v>
      </c>
    </row>
    <row r="27" spans="1:23" x14ac:dyDescent="0.25">
      <c r="A27" s="52" t="s">
        <v>104</v>
      </c>
      <c r="B27" s="52" t="s">
        <v>103</v>
      </c>
      <c r="C27" s="52" t="s">
        <v>9</v>
      </c>
      <c r="D27" s="52" t="s">
        <v>8</v>
      </c>
      <c r="E27" s="54">
        <v>23345</v>
      </c>
      <c r="F27" s="54">
        <v>2876</v>
      </c>
      <c r="G27" s="54">
        <v>3428</v>
      </c>
      <c r="H27" s="54">
        <v>3159</v>
      </c>
      <c r="I27" s="54">
        <v>1795</v>
      </c>
      <c r="J27" s="54">
        <v>1301</v>
      </c>
      <c r="K27" s="54">
        <v>3419</v>
      </c>
      <c r="L27" s="54">
        <v>7368</v>
      </c>
    </row>
    <row r="28" spans="1:23" x14ac:dyDescent="0.25">
      <c r="A28" s="52" t="s">
        <v>142</v>
      </c>
      <c r="B28" s="52" t="s">
        <v>141</v>
      </c>
      <c r="C28" s="52" t="s">
        <v>9</v>
      </c>
      <c r="D28" s="52" t="s">
        <v>8</v>
      </c>
      <c r="E28" s="54">
        <v>2063</v>
      </c>
      <c r="F28" s="54">
        <v>398</v>
      </c>
      <c r="G28" s="54">
        <v>292</v>
      </c>
      <c r="H28" s="54">
        <v>450</v>
      </c>
      <c r="I28" s="54">
        <v>245</v>
      </c>
      <c r="J28" s="54">
        <v>114</v>
      </c>
      <c r="K28" s="54">
        <v>159</v>
      </c>
      <c r="L28" s="54">
        <v>404</v>
      </c>
    </row>
    <row r="29" spans="1:23" x14ac:dyDescent="0.25">
      <c r="A29" s="52" t="s">
        <v>171</v>
      </c>
      <c r="B29" s="52" t="s">
        <v>170</v>
      </c>
      <c r="C29" s="52" t="s">
        <v>9</v>
      </c>
      <c r="D29" s="52" t="s">
        <v>8</v>
      </c>
      <c r="E29" s="53">
        <v>497</v>
      </c>
      <c r="F29" s="53">
        <v>110</v>
      </c>
      <c r="G29" s="53">
        <v>54</v>
      </c>
      <c r="H29" s="53">
        <v>75</v>
      </c>
      <c r="I29" s="53">
        <v>48</v>
      </c>
      <c r="J29" s="53">
        <v>30</v>
      </c>
      <c r="K29" s="53">
        <v>65</v>
      </c>
      <c r="L29" s="53">
        <v>115</v>
      </c>
    </row>
    <row r="30" spans="1:23" x14ac:dyDescent="0.25">
      <c r="A30" s="52" t="s">
        <v>100</v>
      </c>
      <c r="B30" s="52" t="s">
        <v>99</v>
      </c>
      <c r="C30" s="52" t="s">
        <v>9</v>
      </c>
      <c r="D30" s="52" t="s">
        <v>8</v>
      </c>
      <c r="E30" s="53">
        <v>246</v>
      </c>
      <c r="F30" s="53">
        <v>38</v>
      </c>
      <c r="G30" s="53">
        <v>38</v>
      </c>
      <c r="H30" s="53">
        <v>57</v>
      </c>
      <c r="I30" s="53">
        <v>31</v>
      </c>
      <c r="J30" s="53">
        <v>9</v>
      </c>
      <c r="K30" s="53">
        <v>30</v>
      </c>
      <c r="L30" s="53">
        <v>43</v>
      </c>
    </row>
    <row r="31" spans="1:23" x14ac:dyDescent="0.25">
      <c r="A31" s="52" t="s">
        <v>98</v>
      </c>
      <c r="B31" s="52" t="s">
        <v>97</v>
      </c>
      <c r="C31" s="52" t="s">
        <v>9</v>
      </c>
      <c r="D31" s="52" t="s">
        <v>8</v>
      </c>
      <c r="E31" s="53">
        <v>6046</v>
      </c>
      <c r="F31" s="53">
        <v>1787</v>
      </c>
      <c r="G31" s="53">
        <v>811</v>
      </c>
      <c r="H31" s="53">
        <v>1287</v>
      </c>
      <c r="I31" s="53">
        <v>353</v>
      </c>
      <c r="J31" s="53">
        <v>273</v>
      </c>
      <c r="K31" s="53">
        <v>623</v>
      </c>
      <c r="L31" s="53">
        <v>913</v>
      </c>
    </row>
    <row r="32" spans="1:23" x14ac:dyDescent="0.25">
      <c r="A32" s="52" t="s">
        <v>96</v>
      </c>
      <c r="B32" s="52" t="s">
        <v>95</v>
      </c>
      <c r="C32" s="52" t="s">
        <v>9</v>
      </c>
      <c r="D32" s="52" t="s">
        <v>8</v>
      </c>
      <c r="E32" s="54">
        <v>19168</v>
      </c>
      <c r="F32" s="54">
        <v>1683</v>
      </c>
      <c r="G32" s="54">
        <v>1695</v>
      </c>
      <c r="H32" s="54">
        <v>3992</v>
      </c>
      <c r="I32" s="54">
        <v>473</v>
      </c>
      <c r="J32" s="54">
        <v>768</v>
      </c>
      <c r="K32" s="54">
        <v>2939</v>
      </c>
      <c r="L32" s="54">
        <v>7618</v>
      </c>
    </row>
    <row r="33" spans="1:23" x14ac:dyDescent="0.25">
      <c r="A33" s="52" t="s">
        <v>94</v>
      </c>
      <c r="B33" s="52" t="s">
        <v>93</v>
      </c>
      <c r="C33" s="52" t="s">
        <v>9</v>
      </c>
      <c r="D33" s="52" t="s">
        <v>8</v>
      </c>
      <c r="E33" s="53">
        <v>4178</v>
      </c>
      <c r="F33" s="53">
        <v>839</v>
      </c>
      <c r="G33" s="53">
        <v>917</v>
      </c>
      <c r="H33" s="53">
        <v>760</v>
      </c>
      <c r="I33" s="53">
        <v>162</v>
      </c>
      <c r="J33" s="53">
        <v>116</v>
      </c>
      <c r="K33" s="53">
        <v>801</v>
      </c>
      <c r="L33" s="53">
        <v>583</v>
      </c>
    </row>
    <row r="34" spans="1:23" x14ac:dyDescent="0.25">
      <c r="A34" s="52" t="s">
        <v>153</v>
      </c>
      <c r="B34" s="52" t="s">
        <v>152</v>
      </c>
      <c r="C34" s="52" t="s">
        <v>9</v>
      </c>
      <c r="D34" s="52" t="s">
        <v>8</v>
      </c>
      <c r="E34" s="54">
        <v>1600</v>
      </c>
      <c r="F34" s="54">
        <v>131</v>
      </c>
      <c r="G34" s="54">
        <v>209</v>
      </c>
      <c r="H34" s="54">
        <v>50</v>
      </c>
      <c r="I34" s="54">
        <v>35</v>
      </c>
      <c r="J34" s="54">
        <v>41</v>
      </c>
      <c r="K34" s="54">
        <v>338</v>
      </c>
      <c r="L34" s="54">
        <v>795</v>
      </c>
    </row>
    <row r="35" spans="1:23" x14ac:dyDescent="0.25">
      <c r="A35" s="52" t="s">
        <v>92</v>
      </c>
      <c r="B35" s="52" t="s">
        <v>91</v>
      </c>
      <c r="C35" s="52" t="s">
        <v>9</v>
      </c>
      <c r="D35" s="52" t="s">
        <v>8</v>
      </c>
      <c r="E35" s="53">
        <v>1556</v>
      </c>
      <c r="F35" s="53">
        <v>396</v>
      </c>
      <c r="G35" s="53">
        <v>305</v>
      </c>
      <c r="H35" s="53">
        <v>209</v>
      </c>
      <c r="I35" s="53">
        <v>177</v>
      </c>
      <c r="J35" s="53">
        <v>54</v>
      </c>
      <c r="K35" s="53">
        <v>151</v>
      </c>
      <c r="L35" s="53">
        <v>265</v>
      </c>
    </row>
    <row r="36" spans="1:23" x14ac:dyDescent="0.25">
      <c r="A36" s="52" t="s">
        <v>140</v>
      </c>
      <c r="B36" s="52" t="s">
        <v>139</v>
      </c>
      <c r="C36" s="52" t="s">
        <v>9</v>
      </c>
      <c r="D36" s="52" t="s">
        <v>8</v>
      </c>
      <c r="E36" s="54">
        <v>1360</v>
      </c>
      <c r="F36" s="54">
        <v>146</v>
      </c>
      <c r="G36" s="54">
        <v>200</v>
      </c>
      <c r="H36" s="54">
        <v>236</v>
      </c>
      <c r="I36" s="54">
        <v>96</v>
      </c>
      <c r="J36" s="54">
        <v>120</v>
      </c>
      <c r="K36" s="54">
        <v>298</v>
      </c>
      <c r="L36" s="54">
        <v>265</v>
      </c>
    </row>
    <row r="37" spans="1:23" x14ac:dyDescent="0.25">
      <c r="A37" s="52" t="s">
        <v>90</v>
      </c>
      <c r="B37" s="52" t="s">
        <v>89</v>
      </c>
      <c r="C37" s="52" t="s">
        <v>9</v>
      </c>
      <c r="D37" s="52" t="s">
        <v>8</v>
      </c>
      <c r="E37" s="54">
        <v>2315</v>
      </c>
      <c r="F37" s="54">
        <v>786</v>
      </c>
      <c r="G37" s="54">
        <v>279</v>
      </c>
      <c r="H37" s="54">
        <v>400</v>
      </c>
      <c r="I37" s="54">
        <v>112</v>
      </c>
      <c r="J37" s="54">
        <v>136</v>
      </c>
      <c r="K37" s="54">
        <v>118</v>
      </c>
      <c r="L37" s="54">
        <v>483</v>
      </c>
    </row>
    <row r="38" spans="1:23" x14ac:dyDescent="0.25">
      <c r="C38" s="55" t="s">
        <v>258</v>
      </c>
      <c r="D38" s="52" t="s">
        <v>8</v>
      </c>
      <c r="E38" s="59">
        <f t="shared" ref="E38:L38" si="3">SUM(E22:E37)</f>
        <v>83598</v>
      </c>
      <c r="F38" s="59">
        <f t="shared" si="3"/>
        <v>14456</v>
      </c>
      <c r="G38" s="59">
        <f t="shared" si="3"/>
        <v>12335</v>
      </c>
      <c r="H38" s="59">
        <f t="shared" si="3"/>
        <v>14196</v>
      </c>
      <c r="I38" s="59">
        <f t="shared" si="3"/>
        <v>4525</v>
      </c>
      <c r="J38" s="59">
        <f t="shared" si="3"/>
        <v>3708</v>
      </c>
      <c r="K38" s="59">
        <f t="shared" si="3"/>
        <v>12267</v>
      </c>
      <c r="L38" s="59">
        <f t="shared" si="3"/>
        <v>22112</v>
      </c>
    </row>
    <row r="42" spans="1:23" x14ac:dyDescent="0.25">
      <c r="A42" s="81" t="s">
        <v>31</v>
      </c>
      <c r="B42" s="81" t="s">
        <v>31</v>
      </c>
      <c r="C42" s="81" t="s">
        <v>31</v>
      </c>
      <c r="D42" s="81" t="s">
        <v>31</v>
      </c>
      <c r="E42" s="60" t="s">
        <v>9</v>
      </c>
      <c r="F42" s="60" t="s">
        <v>61</v>
      </c>
      <c r="G42" s="60" t="s">
        <v>60</v>
      </c>
      <c r="H42" s="60" t="s">
        <v>59</v>
      </c>
      <c r="I42" s="60" t="s">
        <v>58</v>
      </c>
      <c r="J42" s="60" t="s">
        <v>57</v>
      </c>
      <c r="K42" s="60" t="s">
        <v>56</v>
      </c>
      <c r="L42" s="60" t="s">
        <v>55</v>
      </c>
    </row>
    <row r="43" spans="1:23" x14ac:dyDescent="0.25">
      <c r="A43" s="81" t="s">
        <v>22</v>
      </c>
      <c r="B43" s="81" t="s">
        <v>22</v>
      </c>
      <c r="C43" s="81" t="s">
        <v>22</v>
      </c>
      <c r="D43" s="81" t="s">
        <v>22</v>
      </c>
      <c r="E43" s="60" t="s">
        <v>8</v>
      </c>
      <c r="F43" s="60" t="s">
        <v>54</v>
      </c>
      <c r="G43" s="60" t="s">
        <v>53</v>
      </c>
      <c r="H43" s="60" t="s">
        <v>52</v>
      </c>
      <c r="I43" s="60" t="s">
        <v>51</v>
      </c>
      <c r="J43" s="60" t="s">
        <v>50</v>
      </c>
      <c r="K43" s="60" t="s">
        <v>49</v>
      </c>
      <c r="L43" s="60" t="s">
        <v>48</v>
      </c>
    </row>
    <row r="44" spans="1:23" x14ac:dyDescent="0.25">
      <c r="A44" s="81" t="s">
        <v>151</v>
      </c>
      <c r="B44" s="81" t="s">
        <v>151</v>
      </c>
      <c r="C44" s="81" t="s">
        <v>151</v>
      </c>
      <c r="D44" s="81" t="s">
        <v>151</v>
      </c>
      <c r="E44" s="49" t="s">
        <v>150</v>
      </c>
      <c r="F44" s="49" t="s">
        <v>150</v>
      </c>
      <c r="G44" s="49" t="s">
        <v>150</v>
      </c>
      <c r="H44" s="49" t="s">
        <v>150</v>
      </c>
      <c r="I44" s="49" t="s">
        <v>150</v>
      </c>
      <c r="J44" s="49" t="s">
        <v>150</v>
      </c>
      <c r="K44" s="49" t="s">
        <v>150</v>
      </c>
      <c r="L44" s="49" t="s">
        <v>150</v>
      </c>
    </row>
    <row r="45" spans="1:23" x14ac:dyDescent="0.25">
      <c r="A45" s="81" t="s">
        <v>147</v>
      </c>
      <c r="B45" s="81" t="s">
        <v>147</v>
      </c>
      <c r="C45" s="81" t="s">
        <v>147</v>
      </c>
      <c r="D45" s="81" t="s">
        <v>147</v>
      </c>
      <c r="E45" s="49" t="s">
        <v>149</v>
      </c>
      <c r="F45" s="49" t="s">
        <v>149</v>
      </c>
      <c r="G45" s="49" t="s">
        <v>149</v>
      </c>
      <c r="H45" s="49" t="s">
        <v>149</v>
      </c>
      <c r="I45" s="49" t="s">
        <v>149</v>
      </c>
      <c r="J45" s="49" t="s">
        <v>149</v>
      </c>
      <c r="K45" s="49" t="s">
        <v>149</v>
      </c>
      <c r="L45" s="49" t="s">
        <v>149</v>
      </c>
      <c r="O45" s="56" t="s">
        <v>177</v>
      </c>
    </row>
    <row r="46" spans="1:23" ht="224.4" x14ac:dyDescent="0.25">
      <c r="A46" s="51" t="s">
        <v>14</v>
      </c>
      <c r="B46" s="51" t="s">
        <v>13</v>
      </c>
      <c r="C46" s="51" t="s">
        <v>12</v>
      </c>
      <c r="D46" s="51" t="s">
        <v>11</v>
      </c>
      <c r="E46" s="57" t="s">
        <v>10</v>
      </c>
      <c r="F46" s="57" t="s">
        <v>10</v>
      </c>
      <c r="G46" s="57" t="s">
        <v>10</v>
      </c>
      <c r="H46" s="57" t="s">
        <v>10</v>
      </c>
      <c r="I46" s="57" t="s">
        <v>10</v>
      </c>
      <c r="J46" s="57" t="s">
        <v>10</v>
      </c>
      <c r="K46" s="57" t="s">
        <v>10</v>
      </c>
      <c r="L46" s="57" t="s">
        <v>10</v>
      </c>
      <c r="O46" s="50" t="s">
        <v>176</v>
      </c>
      <c r="P46" s="61" t="s">
        <v>8</v>
      </c>
      <c r="Q46" s="37" t="s">
        <v>199</v>
      </c>
      <c r="R46" s="37" t="s">
        <v>198</v>
      </c>
      <c r="S46" s="37" t="s">
        <v>210</v>
      </c>
      <c r="T46" s="37" t="s">
        <v>197</v>
      </c>
      <c r="U46" s="37" t="s">
        <v>196</v>
      </c>
      <c r="V46" s="37" t="s">
        <v>195</v>
      </c>
      <c r="W46" s="37" t="s">
        <v>194</v>
      </c>
    </row>
    <row r="47" spans="1:23" x14ac:dyDescent="0.25">
      <c r="A47" s="52" t="s">
        <v>70</v>
      </c>
      <c r="B47" s="52" t="s">
        <v>154</v>
      </c>
      <c r="C47" s="52" t="s">
        <v>9</v>
      </c>
      <c r="D47" s="52" t="s">
        <v>8</v>
      </c>
      <c r="E47" s="54">
        <v>3216</v>
      </c>
      <c r="F47" s="54">
        <v>1868</v>
      </c>
      <c r="G47" s="54">
        <v>505</v>
      </c>
      <c r="H47" s="54">
        <v>591</v>
      </c>
      <c r="I47" s="54">
        <v>103</v>
      </c>
      <c r="J47" s="54">
        <v>149</v>
      </c>
      <c r="K47" s="54" t="s">
        <v>32</v>
      </c>
      <c r="L47" s="54" t="s">
        <v>32</v>
      </c>
      <c r="O47" s="56" t="s">
        <v>175</v>
      </c>
      <c r="P47" s="63">
        <f t="shared" ref="P47:W47" si="4">E63</f>
        <v>24319</v>
      </c>
      <c r="Q47" s="63">
        <f t="shared" si="4"/>
        <v>10137</v>
      </c>
      <c r="R47" s="63">
        <f t="shared" si="4"/>
        <v>6332</v>
      </c>
      <c r="S47" s="63">
        <f t="shared" si="4"/>
        <v>4592</v>
      </c>
      <c r="T47" s="63">
        <f t="shared" si="4"/>
        <v>1222</v>
      </c>
      <c r="U47" s="63">
        <f t="shared" si="4"/>
        <v>2040</v>
      </c>
      <c r="V47" s="63">
        <f t="shared" si="4"/>
        <v>0</v>
      </c>
      <c r="W47" s="63">
        <f t="shared" si="4"/>
        <v>0</v>
      </c>
    </row>
    <row r="48" spans="1:23" x14ac:dyDescent="0.25">
      <c r="A48" s="52" t="s">
        <v>144</v>
      </c>
      <c r="B48" s="52" t="s">
        <v>143</v>
      </c>
      <c r="C48" s="52" t="s">
        <v>9</v>
      </c>
      <c r="D48" s="52" t="s">
        <v>8</v>
      </c>
      <c r="E48" s="53">
        <v>843</v>
      </c>
      <c r="F48" s="53">
        <v>279</v>
      </c>
      <c r="G48" s="53">
        <v>168</v>
      </c>
      <c r="H48" s="53">
        <v>320</v>
      </c>
      <c r="I48" s="53">
        <v>39</v>
      </c>
      <c r="J48" s="53">
        <v>37</v>
      </c>
      <c r="K48" s="53" t="s">
        <v>32</v>
      </c>
      <c r="L48" s="53" t="s">
        <v>32</v>
      </c>
      <c r="O48" s="56" t="s">
        <v>172</v>
      </c>
      <c r="P48" s="63">
        <f t="shared" ref="P48:W48" si="5">E88</f>
        <v>307196</v>
      </c>
      <c r="Q48" s="63">
        <f t="shared" si="5"/>
        <v>30556</v>
      </c>
      <c r="R48" s="63">
        <f t="shared" si="5"/>
        <v>29826</v>
      </c>
      <c r="S48" s="63">
        <f t="shared" si="5"/>
        <v>42519</v>
      </c>
      <c r="T48" s="63">
        <f t="shared" si="5"/>
        <v>12962</v>
      </c>
      <c r="U48" s="63">
        <f t="shared" si="5"/>
        <v>8237</v>
      </c>
      <c r="V48" s="63">
        <f t="shared" si="5"/>
        <v>55594</v>
      </c>
      <c r="W48" s="63">
        <f t="shared" si="5"/>
        <v>127502</v>
      </c>
    </row>
    <row r="49" spans="1:23" x14ac:dyDescent="0.25">
      <c r="A49" s="52" t="s">
        <v>112</v>
      </c>
      <c r="B49" s="52" t="s">
        <v>111</v>
      </c>
      <c r="C49" s="52" t="s">
        <v>9</v>
      </c>
      <c r="D49" s="52" t="s">
        <v>8</v>
      </c>
      <c r="E49" s="54">
        <v>2014</v>
      </c>
      <c r="F49" s="54">
        <v>851</v>
      </c>
      <c r="G49" s="54">
        <v>712</v>
      </c>
      <c r="H49" s="54">
        <v>344</v>
      </c>
      <c r="I49" s="54">
        <v>43</v>
      </c>
      <c r="J49" s="54">
        <v>63</v>
      </c>
      <c r="K49" s="54" t="s">
        <v>32</v>
      </c>
      <c r="L49" s="54" t="s">
        <v>32</v>
      </c>
      <c r="O49" s="56" t="s">
        <v>169</v>
      </c>
      <c r="P49" s="64">
        <f t="shared" ref="P49:W49" si="6">P47/P48</f>
        <v>7.9164442245341735E-2</v>
      </c>
      <c r="Q49" s="64">
        <f t="shared" si="6"/>
        <v>0.33175153815944497</v>
      </c>
      <c r="R49" s="64">
        <f t="shared" si="6"/>
        <v>0.21229799503788641</v>
      </c>
      <c r="S49" s="64">
        <f t="shared" si="6"/>
        <v>0.10799877701733343</v>
      </c>
      <c r="T49" s="64">
        <f t="shared" si="6"/>
        <v>9.427557475698195E-2</v>
      </c>
      <c r="U49" s="64">
        <f>U47/U48</f>
        <v>0.24766298409615151</v>
      </c>
      <c r="V49" s="64">
        <f t="shared" si="6"/>
        <v>0</v>
      </c>
      <c r="W49" s="64">
        <f t="shared" si="6"/>
        <v>0</v>
      </c>
    </row>
    <row r="50" spans="1:23" x14ac:dyDescent="0.25">
      <c r="A50" s="52" t="s">
        <v>108</v>
      </c>
      <c r="B50" s="52" t="s">
        <v>107</v>
      </c>
      <c r="C50" s="52" t="s">
        <v>9</v>
      </c>
      <c r="D50" s="52" t="s">
        <v>8</v>
      </c>
      <c r="E50" s="53">
        <v>507</v>
      </c>
      <c r="F50" s="53">
        <v>155</v>
      </c>
      <c r="G50" s="53">
        <v>178</v>
      </c>
      <c r="H50" s="53">
        <v>144</v>
      </c>
      <c r="I50" s="53">
        <v>9</v>
      </c>
      <c r="J50" s="53">
        <v>21</v>
      </c>
      <c r="K50" s="53" t="s">
        <v>32</v>
      </c>
      <c r="L50" s="53" t="s">
        <v>32</v>
      </c>
    </row>
    <row r="51" spans="1:23" x14ac:dyDescent="0.25">
      <c r="A51" s="52" t="s">
        <v>106</v>
      </c>
      <c r="B51" s="52" t="s">
        <v>105</v>
      </c>
      <c r="C51" s="52" t="s">
        <v>9</v>
      </c>
      <c r="D51" s="52" t="s">
        <v>8</v>
      </c>
      <c r="E51" s="53">
        <v>1795</v>
      </c>
      <c r="F51" s="53">
        <v>630</v>
      </c>
      <c r="G51" s="53">
        <v>766</v>
      </c>
      <c r="H51" s="53">
        <v>237</v>
      </c>
      <c r="I51" s="53">
        <v>124</v>
      </c>
      <c r="J51" s="53">
        <v>38</v>
      </c>
      <c r="K51" s="53" t="s">
        <v>32</v>
      </c>
      <c r="L51" s="53" t="s">
        <v>32</v>
      </c>
    </row>
    <row r="52" spans="1:23" x14ac:dyDescent="0.25">
      <c r="A52" s="52" t="s">
        <v>104</v>
      </c>
      <c r="B52" s="52" t="s">
        <v>103</v>
      </c>
      <c r="C52" s="52" t="s">
        <v>9</v>
      </c>
      <c r="D52" s="52" t="s">
        <v>8</v>
      </c>
      <c r="E52" s="54">
        <v>6426</v>
      </c>
      <c r="F52" s="54">
        <v>2102</v>
      </c>
      <c r="G52" s="54">
        <v>1881</v>
      </c>
      <c r="H52" s="54">
        <v>1143</v>
      </c>
      <c r="I52" s="54">
        <v>435</v>
      </c>
      <c r="J52" s="54">
        <v>866</v>
      </c>
      <c r="K52" s="54" t="s">
        <v>32</v>
      </c>
      <c r="L52" s="54" t="s">
        <v>32</v>
      </c>
    </row>
    <row r="53" spans="1:23" x14ac:dyDescent="0.25">
      <c r="A53" s="52" t="s">
        <v>142</v>
      </c>
      <c r="B53" s="52" t="s">
        <v>141</v>
      </c>
      <c r="C53" s="52" t="s">
        <v>9</v>
      </c>
      <c r="D53" s="52" t="s">
        <v>8</v>
      </c>
      <c r="E53" s="54">
        <v>788</v>
      </c>
      <c r="F53" s="54">
        <v>303</v>
      </c>
      <c r="G53" s="54">
        <v>117</v>
      </c>
      <c r="H53" s="54">
        <v>212</v>
      </c>
      <c r="I53" s="54">
        <v>90</v>
      </c>
      <c r="J53" s="54">
        <v>66</v>
      </c>
      <c r="K53" s="54" t="s">
        <v>32</v>
      </c>
      <c r="L53" s="54" t="s">
        <v>32</v>
      </c>
    </row>
    <row r="54" spans="1:23" x14ac:dyDescent="0.25">
      <c r="A54" s="52" t="s">
        <v>171</v>
      </c>
      <c r="B54" s="52" t="s">
        <v>170</v>
      </c>
      <c r="C54" s="52" t="s">
        <v>9</v>
      </c>
      <c r="D54" s="52" t="s">
        <v>8</v>
      </c>
      <c r="E54" s="53">
        <v>210</v>
      </c>
      <c r="F54" s="53">
        <v>100</v>
      </c>
      <c r="G54" s="53">
        <v>32</v>
      </c>
      <c r="H54" s="53">
        <v>35</v>
      </c>
      <c r="I54" s="53">
        <v>19</v>
      </c>
      <c r="J54" s="53">
        <v>26</v>
      </c>
      <c r="K54" s="53" t="s">
        <v>32</v>
      </c>
      <c r="L54" s="53" t="s">
        <v>32</v>
      </c>
    </row>
    <row r="55" spans="1:23" x14ac:dyDescent="0.25">
      <c r="A55" s="52" t="s">
        <v>100</v>
      </c>
      <c r="B55" s="52" t="s">
        <v>99</v>
      </c>
      <c r="C55" s="52" t="s">
        <v>9</v>
      </c>
      <c r="D55" s="52" t="s">
        <v>8</v>
      </c>
      <c r="E55" s="53">
        <v>38</v>
      </c>
      <c r="F55" s="53">
        <v>12</v>
      </c>
      <c r="G55" s="53">
        <v>11</v>
      </c>
      <c r="H55" s="53">
        <v>11</v>
      </c>
      <c r="I55" s="53">
        <v>2</v>
      </c>
      <c r="J55" s="53">
        <v>2</v>
      </c>
      <c r="K55" s="53" t="s">
        <v>32</v>
      </c>
      <c r="L55" s="53" t="s">
        <v>32</v>
      </c>
    </row>
    <row r="56" spans="1:23" x14ac:dyDescent="0.25">
      <c r="A56" s="52" t="s">
        <v>98</v>
      </c>
      <c r="B56" s="52" t="s">
        <v>97</v>
      </c>
      <c r="C56" s="52" t="s">
        <v>9</v>
      </c>
      <c r="D56" s="52" t="s">
        <v>8</v>
      </c>
      <c r="E56" s="53">
        <v>3055</v>
      </c>
      <c r="F56" s="53">
        <v>1522</v>
      </c>
      <c r="G56" s="53">
        <v>617</v>
      </c>
      <c r="H56" s="53">
        <v>597</v>
      </c>
      <c r="I56" s="53">
        <v>112</v>
      </c>
      <c r="J56" s="53">
        <v>208</v>
      </c>
      <c r="K56" s="53" t="s">
        <v>32</v>
      </c>
      <c r="L56" s="53" t="s">
        <v>32</v>
      </c>
    </row>
    <row r="57" spans="1:23" x14ac:dyDescent="0.25">
      <c r="A57" s="52" t="s">
        <v>96</v>
      </c>
      <c r="B57" s="52" t="s">
        <v>95</v>
      </c>
      <c r="C57" s="52" t="s">
        <v>9</v>
      </c>
      <c r="D57" s="52" t="s">
        <v>8</v>
      </c>
      <c r="E57" s="54">
        <v>2058</v>
      </c>
      <c r="F57" s="54">
        <v>815</v>
      </c>
      <c r="G57" s="54">
        <v>470</v>
      </c>
      <c r="H57" s="54">
        <v>411</v>
      </c>
      <c r="I57" s="54">
        <v>64</v>
      </c>
      <c r="J57" s="54">
        <v>299</v>
      </c>
      <c r="K57" s="54" t="s">
        <v>32</v>
      </c>
      <c r="L57" s="54" t="s">
        <v>32</v>
      </c>
    </row>
    <row r="58" spans="1:23" x14ac:dyDescent="0.25">
      <c r="A58" s="52" t="s">
        <v>94</v>
      </c>
      <c r="B58" s="52" t="s">
        <v>93</v>
      </c>
      <c r="C58" s="52" t="s">
        <v>9</v>
      </c>
      <c r="D58" s="52" t="s">
        <v>8</v>
      </c>
      <c r="E58" s="53">
        <v>1211</v>
      </c>
      <c r="F58" s="53">
        <v>503</v>
      </c>
      <c r="G58" s="53">
        <v>430</v>
      </c>
      <c r="H58" s="53">
        <v>198</v>
      </c>
      <c r="I58" s="53">
        <v>37</v>
      </c>
      <c r="J58" s="53">
        <v>44</v>
      </c>
      <c r="K58" s="53" t="s">
        <v>32</v>
      </c>
      <c r="L58" s="53" t="s">
        <v>32</v>
      </c>
      <c r="O58" s="56" t="s">
        <v>174</v>
      </c>
    </row>
    <row r="59" spans="1:23" x14ac:dyDescent="0.25">
      <c r="A59" s="52" t="s">
        <v>153</v>
      </c>
      <c r="B59" s="52" t="s">
        <v>152</v>
      </c>
      <c r="C59" s="52" t="s">
        <v>9</v>
      </c>
      <c r="D59" s="52" t="s">
        <v>8</v>
      </c>
      <c r="E59" s="54">
        <v>143</v>
      </c>
      <c r="F59" s="54">
        <v>59</v>
      </c>
      <c r="G59" s="54">
        <v>31</v>
      </c>
      <c r="H59" s="54">
        <v>8</v>
      </c>
      <c r="I59" s="54">
        <v>16</v>
      </c>
      <c r="J59" s="54">
        <v>29</v>
      </c>
      <c r="K59" s="54" t="s">
        <v>32</v>
      </c>
      <c r="L59" s="54" t="s">
        <v>32</v>
      </c>
      <c r="O59" s="65"/>
      <c r="P59" s="61" t="s">
        <v>8</v>
      </c>
      <c r="Q59" s="32" t="s">
        <v>54</v>
      </c>
      <c r="R59" s="32" t="s">
        <v>53</v>
      </c>
      <c r="S59" s="32" t="s">
        <v>52</v>
      </c>
      <c r="T59" s="32" t="s">
        <v>51</v>
      </c>
      <c r="U59" s="32" t="s">
        <v>50</v>
      </c>
      <c r="V59" s="32" t="s">
        <v>49</v>
      </c>
      <c r="W59" s="32" t="s">
        <v>48</v>
      </c>
    </row>
    <row r="60" spans="1:23" x14ac:dyDescent="0.25">
      <c r="A60" s="52" t="s">
        <v>92</v>
      </c>
      <c r="B60" s="52" t="s">
        <v>91</v>
      </c>
      <c r="C60" s="52" t="s">
        <v>9</v>
      </c>
      <c r="D60" s="52" t="s">
        <v>8</v>
      </c>
      <c r="E60" s="53">
        <v>573</v>
      </c>
      <c r="F60" s="53">
        <v>265</v>
      </c>
      <c r="G60" s="53">
        <v>157</v>
      </c>
      <c r="H60" s="53">
        <v>50</v>
      </c>
      <c r="I60" s="53">
        <v>72</v>
      </c>
      <c r="J60" s="53">
        <v>28</v>
      </c>
      <c r="K60" s="53" t="s">
        <v>32</v>
      </c>
      <c r="L60" s="53" t="s">
        <v>32</v>
      </c>
      <c r="O60" s="65" t="s">
        <v>173</v>
      </c>
      <c r="P60" s="63">
        <f t="shared" ref="P60:W60" si="7">P21-P47</f>
        <v>59279</v>
      </c>
      <c r="Q60" s="63">
        <f t="shared" si="7"/>
        <v>4319</v>
      </c>
      <c r="R60" s="63">
        <f t="shared" si="7"/>
        <v>6003</v>
      </c>
      <c r="S60" s="63">
        <f t="shared" si="7"/>
        <v>9604</v>
      </c>
      <c r="T60" s="63">
        <f t="shared" si="7"/>
        <v>3303</v>
      </c>
      <c r="U60" s="63">
        <f t="shared" si="7"/>
        <v>1668</v>
      </c>
      <c r="V60" s="63">
        <f t="shared" si="7"/>
        <v>12267</v>
      </c>
      <c r="W60" s="63">
        <f t="shared" si="7"/>
        <v>22112</v>
      </c>
    </row>
    <row r="61" spans="1:23" x14ac:dyDescent="0.25">
      <c r="A61" s="52" t="s">
        <v>140</v>
      </c>
      <c r="B61" s="52" t="s">
        <v>139</v>
      </c>
      <c r="C61" s="52" t="s">
        <v>9</v>
      </c>
      <c r="D61" s="52" t="s">
        <v>8</v>
      </c>
      <c r="E61" s="54">
        <v>351</v>
      </c>
      <c r="F61" s="54">
        <v>84</v>
      </c>
      <c r="G61" s="54">
        <v>99</v>
      </c>
      <c r="H61" s="54">
        <v>74</v>
      </c>
      <c r="I61" s="54">
        <v>32</v>
      </c>
      <c r="J61" s="54">
        <v>62</v>
      </c>
      <c r="K61" s="54" t="s">
        <v>32</v>
      </c>
      <c r="L61" s="54" t="s">
        <v>32</v>
      </c>
      <c r="O61" s="56" t="s">
        <v>172</v>
      </c>
      <c r="P61" s="63">
        <f t="shared" ref="P61:W61" si="8">E88</f>
        <v>307196</v>
      </c>
      <c r="Q61" s="63">
        <f t="shared" si="8"/>
        <v>30556</v>
      </c>
      <c r="R61" s="63">
        <f t="shared" si="8"/>
        <v>29826</v>
      </c>
      <c r="S61" s="63">
        <f t="shared" si="8"/>
        <v>42519</v>
      </c>
      <c r="T61" s="63">
        <f t="shared" si="8"/>
        <v>12962</v>
      </c>
      <c r="U61" s="63">
        <f t="shared" si="8"/>
        <v>8237</v>
      </c>
      <c r="V61" s="63">
        <f t="shared" si="8"/>
        <v>55594</v>
      </c>
      <c r="W61" s="63">
        <f t="shared" si="8"/>
        <v>127502</v>
      </c>
    </row>
    <row r="62" spans="1:23" x14ac:dyDescent="0.25">
      <c r="A62" s="52" t="s">
        <v>90</v>
      </c>
      <c r="B62" s="52" t="s">
        <v>89</v>
      </c>
      <c r="C62" s="52" t="s">
        <v>9</v>
      </c>
      <c r="D62" s="52" t="s">
        <v>8</v>
      </c>
      <c r="E62" s="54">
        <v>1091</v>
      </c>
      <c r="F62" s="54">
        <v>589</v>
      </c>
      <c r="G62" s="54">
        <v>158</v>
      </c>
      <c r="H62" s="54">
        <v>217</v>
      </c>
      <c r="I62" s="54">
        <v>25</v>
      </c>
      <c r="J62" s="54">
        <v>102</v>
      </c>
      <c r="K62" s="54" t="s">
        <v>32</v>
      </c>
      <c r="L62" s="54" t="s">
        <v>32</v>
      </c>
      <c r="O62" s="56" t="s">
        <v>169</v>
      </c>
      <c r="P62" s="64">
        <f t="shared" ref="P62:W62" si="9">P60/P61</f>
        <v>0.19296800739592965</v>
      </c>
      <c r="Q62" s="64">
        <f>Q60/Q61</f>
        <v>0.14134703495221887</v>
      </c>
      <c r="R62" s="64">
        <f t="shared" si="9"/>
        <v>0.20126735063367532</v>
      </c>
      <c r="S62" s="64">
        <f t="shared" si="9"/>
        <v>0.22587549095698395</v>
      </c>
      <c r="T62" s="64">
        <f t="shared" si="9"/>
        <v>0.25482178676130229</v>
      </c>
      <c r="U62" s="64">
        <f>U60/U61</f>
        <v>0.20250091052567681</v>
      </c>
      <c r="V62" s="64">
        <f t="shared" si="9"/>
        <v>0.22065330791092563</v>
      </c>
      <c r="W62" s="64">
        <f t="shared" si="9"/>
        <v>0.1734247305924613</v>
      </c>
    </row>
    <row r="63" spans="1:23" x14ac:dyDescent="0.25">
      <c r="C63" s="55" t="s">
        <v>258</v>
      </c>
      <c r="D63" s="52" t="s">
        <v>8</v>
      </c>
      <c r="E63" s="59">
        <f t="shared" ref="E63:L63" si="10">SUM(E47:E62)</f>
        <v>24319</v>
      </c>
      <c r="F63" s="59">
        <f t="shared" si="10"/>
        <v>10137</v>
      </c>
      <c r="G63" s="59">
        <f t="shared" si="10"/>
        <v>6332</v>
      </c>
      <c r="H63" s="59">
        <f t="shared" si="10"/>
        <v>4592</v>
      </c>
      <c r="I63" s="59">
        <f t="shared" si="10"/>
        <v>1222</v>
      </c>
      <c r="J63" s="59">
        <f t="shared" si="10"/>
        <v>2040</v>
      </c>
      <c r="K63" s="59">
        <f t="shared" si="10"/>
        <v>0</v>
      </c>
      <c r="L63" s="59">
        <f t="shared" si="10"/>
        <v>0</v>
      </c>
    </row>
    <row r="65" spans="1:18" x14ac:dyDescent="0.25">
      <c r="R65" s="58"/>
    </row>
    <row r="68" spans="1:18" x14ac:dyDescent="0.25">
      <c r="O68" s="56" t="s">
        <v>269</v>
      </c>
    </row>
    <row r="69" spans="1:18" x14ac:dyDescent="0.25">
      <c r="A69" s="81" t="s">
        <v>31</v>
      </c>
      <c r="B69" s="81" t="s">
        <v>31</v>
      </c>
      <c r="C69" s="81" t="s">
        <v>31</v>
      </c>
      <c r="D69" s="81" t="s">
        <v>31</v>
      </c>
      <c r="E69" s="49" t="s">
        <v>9</v>
      </c>
      <c r="F69" s="49" t="s">
        <v>61</v>
      </c>
      <c r="G69" s="49" t="s">
        <v>60</v>
      </c>
      <c r="H69" s="49" t="s">
        <v>59</v>
      </c>
      <c r="I69" s="49" t="s">
        <v>58</v>
      </c>
      <c r="J69" s="49" t="s">
        <v>57</v>
      </c>
      <c r="K69" s="49" t="s">
        <v>56</v>
      </c>
      <c r="L69" s="49" t="s">
        <v>55</v>
      </c>
    </row>
    <row r="70" spans="1:18" x14ac:dyDescent="0.25">
      <c r="A70" s="81" t="s">
        <v>22</v>
      </c>
      <c r="B70" s="81" t="s">
        <v>22</v>
      </c>
      <c r="C70" s="81" t="s">
        <v>22</v>
      </c>
      <c r="D70" s="81" t="s">
        <v>22</v>
      </c>
      <c r="E70" s="49" t="s">
        <v>8</v>
      </c>
      <c r="F70" s="49" t="s">
        <v>193</v>
      </c>
      <c r="G70" s="49" t="s">
        <v>192</v>
      </c>
      <c r="H70" s="49" t="s">
        <v>191</v>
      </c>
      <c r="I70" s="49" t="s">
        <v>190</v>
      </c>
      <c r="J70" s="49" t="s">
        <v>189</v>
      </c>
      <c r="K70" s="49" t="s">
        <v>188</v>
      </c>
      <c r="L70" s="49" t="s">
        <v>187</v>
      </c>
    </row>
    <row r="71" spans="1:18" x14ac:dyDescent="0.25">
      <c r="A71" s="51" t="s">
        <v>14</v>
      </c>
      <c r="B71" s="51" t="s">
        <v>13</v>
      </c>
      <c r="C71" s="51" t="s">
        <v>12</v>
      </c>
      <c r="D71" s="51" t="s">
        <v>11</v>
      </c>
      <c r="E71" s="57" t="s">
        <v>10</v>
      </c>
      <c r="F71" s="57" t="s">
        <v>10</v>
      </c>
      <c r="G71" s="57" t="s">
        <v>10</v>
      </c>
      <c r="H71" s="57" t="s">
        <v>10</v>
      </c>
      <c r="I71" s="57" t="s">
        <v>10</v>
      </c>
      <c r="J71" s="57" t="s">
        <v>10</v>
      </c>
      <c r="K71" s="57" t="s">
        <v>10</v>
      </c>
      <c r="L71" s="57" t="s">
        <v>10</v>
      </c>
    </row>
    <row r="72" spans="1:18" x14ac:dyDescent="0.25">
      <c r="A72" s="52" t="s">
        <v>70</v>
      </c>
      <c r="B72" s="52" t="s">
        <v>154</v>
      </c>
      <c r="C72" s="52" t="s">
        <v>9</v>
      </c>
      <c r="D72" s="52" t="s">
        <v>8</v>
      </c>
      <c r="E72" s="53">
        <v>14314</v>
      </c>
      <c r="F72" s="53">
        <v>3594</v>
      </c>
      <c r="G72" s="53">
        <v>1455</v>
      </c>
      <c r="H72" s="53">
        <v>3259</v>
      </c>
      <c r="I72" s="53">
        <v>1000</v>
      </c>
      <c r="J72" s="53">
        <v>748</v>
      </c>
      <c r="K72" s="53">
        <v>1553</v>
      </c>
      <c r="L72" s="53">
        <v>2705</v>
      </c>
    </row>
    <row r="73" spans="1:18" x14ac:dyDescent="0.25">
      <c r="A73" s="52" t="s">
        <v>144</v>
      </c>
      <c r="B73" s="52" t="s">
        <v>143</v>
      </c>
      <c r="C73" s="52" t="s">
        <v>9</v>
      </c>
      <c r="D73" s="52" t="s">
        <v>8</v>
      </c>
      <c r="E73" s="54">
        <v>15052</v>
      </c>
      <c r="F73" s="54">
        <v>1012</v>
      </c>
      <c r="G73" s="54">
        <v>946</v>
      </c>
      <c r="H73" s="54">
        <v>1167</v>
      </c>
      <c r="I73" s="54">
        <v>456</v>
      </c>
      <c r="J73" s="54">
        <v>345</v>
      </c>
      <c r="K73" s="54">
        <v>5544</v>
      </c>
      <c r="L73" s="54">
        <v>5582</v>
      </c>
    </row>
    <row r="74" spans="1:18" x14ac:dyDescent="0.25">
      <c r="A74" s="52" t="s">
        <v>112</v>
      </c>
      <c r="B74" s="52" t="s">
        <v>111</v>
      </c>
      <c r="C74" s="52" t="s">
        <v>9</v>
      </c>
      <c r="D74" s="52" t="s">
        <v>8</v>
      </c>
      <c r="E74" s="53">
        <v>23766</v>
      </c>
      <c r="F74" s="53">
        <v>3187</v>
      </c>
      <c r="G74" s="53">
        <v>3049</v>
      </c>
      <c r="H74" s="53">
        <v>3543</v>
      </c>
      <c r="I74" s="53">
        <v>373</v>
      </c>
      <c r="J74" s="53">
        <v>357</v>
      </c>
      <c r="K74" s="53">
        <v>5379</v>
      </c>
      <c r="L74" s="53">
        <v>7877</v>
      </c>
    </row>
    <row r="75" spans="1:18" x14ac:dyDescent="0.25">
      <c r="A75" s="52" t="s">
        <v>108</v>
      </c>
      <c r="B75" s="52" t="s">
        <v>107</v>
      </c>
      <c r="C75" s="52" t="s">
        <v>9</v>
      </c>
      <c r="D75" s="52" t="s">
        <v>8</v>
      </c>
      <c r="E75" s="54">
        <v>3859</v>
      </c>
      <c r="F75" s="54">
        <v>377</v>
      </c>
      <c r="G75" s="54">
        <v>699</v>
      </c>
      <c r="H75" s="54">
        <v>734</v>
      </c>
      <c r="I75" s="54">
        <v>147</v>
      </c>
      <c r="J75" s="54">
        <v>96</v>
      </c>
      <c r="K75" s="54">
        <v>533</v>
      </c>
      <c r="L75" s="54">
        <v>1274</v>
      </c>
    </row>
    <row r="76" spans="1:18" x14ac:dyDescent="0.25">
      <c r="A76" s="52" t="s">
        <v>106</v>
      </c>
      <c r="B76" s="52" t="s">
        <v>105</v>
      </c>
      <c r="C76" s="52" t="s">
        <v>9</v>
      </c>
      <c r="D76" s="52" t="s">
        <v>8</v>
      </c>
      <c r="E76" s="54">
        <v>13320</v>
      </c>
      <c r="F76" s="54">
        <v>2177</v>
      </c>
      <c r="G76" s="54">
        <v>3241</v>
      </c>
      <c r="H76" s="54">
        <v>2082</v>
      </c>
      <c r="I76" s="54">
        <v>1031</v>
      </c>
      <c r="J76" s="54">
        <v>191</v>
      </c>
      <c r="K76" s="54">
        <v>1574</v>
      </c>
      <c r="L76" s="54">
        <v>3023</v>
      </c>
    </row>
    <row r="77" spans="1:18" x14ac:dyDescent="0.25">
      <c r="A77" s="52" t="s">
        <v>104</v>
      </c>
      <c r="B77" s="52" t="s">
        <v>103</v>
      </c>
      <c r="C77" s="52" t="s">
        <v>9</v>
      </c>
      <c r="D77" s="52" t="s">
        <v>8</v>
      </c>
      <c r="E77" s="53">
        <v>68083</v>
      </c>
      <c r="F77" s="53">
        <v>4722</v>
      </c>
      <c r="G77" s="53">
        <v>6405</v>
      </c>
      <c r="H77" s="53">
        <v>6628</v>
      </c>
      <c r="I77" s="53">
        <v>3703</v>
      </c>
      <c r="J77" s="53">
        <v>2436</v>
      </c>
      <c r="K77" s="53">
        <v>12656</v>
      </c>
      <c r="L77" s="53">
        <v>31532</v>
      </c>
    </row>
    <row r="78" spans="1:18" x14ac:dyDescent="0.25">
      <c r="A78" s="52" t="s">
        <v>142</v>
      </c>
      <c r="B78" s="52" t="s">
        <v>141</v>
      </c>
      <c r="C78" s="52" t="s">
        <v>9</v>
      </c>
      <c r="D78" s="52" t="s">
        <v>8</v>
      </c>
      <c r="E78" s="53">
        <v>7918</v>
      </c>
      <c r="F78" s="53">
        <v>836</v>
      </c>
      <c r="G78" s="53">
        <v>735</v>
      </c>
      <c r="H78" s="53">
        <v>1492</v>
      </c>
      <c r="I78" s="53">
        <v>903</v>
      </c>
      <c r="J78" s="53">
        <v>198</v>
      </c>
      <c r="K78" s="53">
        <v>784</v>
      </c>
      <c r="L78" s="53">
        <v>2971</v>
      </c>
    </row>
    <row r="79" spans="1:18" x14ac:dyDescent="0.25">
      <c r="A79" s="52" t="s">
        <v>171</v>
      </c>
      <c r="B79" s="52" t="s">
        <v>170</v>
      </c>
      <c r="C79" s="52" t="s">
        <v>9</v>
      </c>
      <c r="D79" s="52" t="s">
        <v>8</v>
      </c>
      <c r="E79" s="54">
        <v>2039</v>
      </c>
      <c r="F79" s="54">
        <v>263</v>
      </c>
      <c r="G79" s="54">
        <v>211</v>
      </c>
      <c r="H79" s="54">
        <v>286</v>
      </c>
      <c r="I79" s="54">
        <v>173</v>
      </c>
      <c r="J79" s="54">
        <v>64</v>
      </c>
      <c r="K79" s="54">
        <v>324</v>
      </c>
      <c r="L79" s="54">
        <v>720</v>
      </c>
    </row>
    <row r="80" spans="1:18" x14ac:dyDescent="0.25">
      <c r="A80" s="52" t="s">
        <v>100</v>
      </c>
      <c r="B80" s="52" t="s">
        <v>99</v>
      </c>
      <c r="C80" s="52" t="s">
        <v>9</v>
      </c>
      <c r="D80" s="52" t="s">
        <v>8</v>
      </c>
      <c r="E80" s="54">
        <v>1318</v>
      </c>
      <c r="F80" s="54">
        <v>95</v>
      </c>
      <c r="G80" s="54">
        <v>102</v>
      </c>
      <c r="H80" s="54">
        <v>217</v>
      </c>
      <c r="I80" s="54">
        <v>79</v>
      </c>
      <c r="J80" s="54">
        <v>37</v>
      </c>
      <c r="K80" s="54">
        <v>163</v>
      </c>
      <c r="L80" s="54">
        <v>625</v>
      </c>
    </row>
    <row r="81" spans="1:18" x14ac:dyDescent="0.25">
      <c r="A81" s="52" t="s">
        <v>98</v>
      </c>
      <c r="B81" s="52" t="s">
        <v>97</v>
      </c>
      <c r="C81" s="52" t="s">
        <v>9</v>
      </c>
      <c r="D81" s="52" t="s">
        <v>8</v>
      </c>
      <c r="E81" s="54">
        <v>18627</v>
      </c>
      <c r="F81" s="54">
        <v>3221</v>
      </c>
      <c r="G81" s="54">
        <v>1969</v>
      </c>
      <c r="H81" s="54">
        <v>3875</v>
      </c>
      <c r="I81" s="54">
        <v>976</v>
      </c>
      <c r="J81" s="54">
        <v>518</v>
      </c>
      <c r="K81" s="54">
        <v>2790</v>
      </c>
      <c r="L81" s="54">
        <v>5277</v>
      </c>
    </row>
    <row r="82" spans="1:18" x14ac:dyDescent="0.25">
      <c r="A82" s="52" t="s">
        <v>96</v>
      </c>
      <c r="B82" s="52" t="s">
        <v>95</v>
      </c>
      <c r="C82" s="52" t="s">
        <v>9</v>
      </c>
      <c r="D82" s="52" t="s">
        <v>8</v>
      </c>
      <c r="E82" s="53">
        <v>60447</v>
      </c>
      <c r="F82" s="53">
        <v>2981</v>
      </c>
      <c r="G82" s="53">
        <v>3743</v>
      </c>
      <c r="H82" s="53">
        <v>11183</v>
      </c>
      <c r="I82" s="53">
        <v>1127</v>
      </c>
      <c r="J82" s="53">
        <v>1878</v>
      </c>
      <c r="K82" s="53">
        <v>8905</v>
      </c>
      <c r="L82" s="53">
        <v>30629</v>
      </c>
    </row>
    <row r="83" spans="1:18" x14ac:dyDescent="0.25">
      <c r="A83" s="52" t="s">
        <v>94</v>
      </c>
      <c r="B83" s="52" t="s">
        <v>93</v>
      </c>
      <c r="C83" s="52" t="s">
        <v>9</v>
      </c>
      <c r="D83" s="52" t="s">
        <v>8</v>
      </c>
      <c r="E83" s="54">
        <v>22062</v>
      </c>
      <c r="F83" s="54">
        <v>2430</v>
      </c>
      <c r="G83" s="54">
        <v>2951</v>
      </c>
      <c r="H83" s="54">
        <v>3836</v>
      </c>
      <c r="I83" s="54">
        <v>886</v>
      </c>
      <c r="J83" s="54">
        <v>363</v>
      </c>
      <c r="K83" s="54">
        <v>6097</v>
      </c>
      <c r="L83" s="54">
        <v>5499</v>
      </c>
    </row>
    <row r="84" spans="1:18" x14ac:dyDescent="0.25">
      <c r="A84" s="52" t="s">
        <v>153</v>
      </c>
      <c r="B84" s="52" t="s">
        <v>152</v>
      </c>
      <c r="C84" s="52" t="s">
        <v>9</v>
      </c>
      <c r="D84" s="52" t="s">
        <v>8</v>
      </c>
      <c r="E84" s="53">
        <v>26986</v>
      </c>
      <c r="F84" s="53">
        <v>529</v>
      </c>
      <c r="G84" s="53">
        <v>1113</v>
      </c>
      <c r="H84" s="53">
        <v>322</v>
      </c>
      <c r="I84" s="53">
        <v>333</v>
      </c>
      <c r="J84" s="53">
        <v>83</v>
      </c>
      <c r="K84" s="53">
        <v>4963</v>
      </c>
      <c r="L84" s="53">
        <v>19644</v>
      </c>
    </row>
    <row r="85" spans="1:18" x14ac:dyDescent="0.25">
      <c r="A85" s="52" t="s">
        <v>92</v>
      </c>
      <c r="B85" s="52" t="s">
        <v>91</v>
      </c>
      <c r="C85" s="52" t="s">
        <v>9</v>
      </c>
      <c r="D85" s="52" t="s">
        <v>8</v>
      </c>
      <c r="E85" s="54">
        <v>5205</v>
      </c>
      <c r="F85" s="54">
        <v>920</v>
      </c>
      <c r="G85" s="54">
        <v>671</v>
      </c>
      <c r="H85" s="54">
        <v>592</v>
      </c>
      <c r="I85" s="54">
        <v>570</v>
      </c>
      <c r="J85" s="54">
        <v>132</v>
      </c>
      <c r="K85" s="54">
        <v>609</v>
      </c>
      <c r="L85" s="54">
        <v>1710</v>
      </c>
    </row>
    <row r="86" spans="1:18" x14ac:dyDescent="0.25">
      <c r="A86" s="52" t="s">
        <v>140</v>
      </c>
      <c r="B86" s="52" t="s">
        <v>139</v>
      </c>
      <c r="C86" s="52" t="s">
        <v>9</v>
      </c>
      <c r="D86" s="52" t="s">
        <v>8</v>
      </c>
      <c r="E86" s="53">
        <v>8292</v>
      </c>
      <c r="F86" s="53">
        <v>580</v>
      </c>
      <c r="G86" s="53">
        <v>647</v>
      </c>
      <c r="H86" s="53">
        <v>1002</v>
      </c>
      <c r="I86" s="53">
        <v>328</v>
      </c>
      <c r="J86" s="53">
        <v>323</v>
      </c>
      <c r="K86" s="53">
        <v>2685</v>
      </c>
      <c r="L86" s="53">
        <v>2728</v>
      </c>
    </row>
    <row r="87" spans="1:18" x14ac:dyDescent="0.25">
      <c r="A87" s="52" t="s">
        <v>90</v>
      </c>
      <c r="B87" s="52" t="s">
        <v>89</v>
      </c>
      <c r="C87" s="52" t="s">
        <v>9</v>
      </c>
      <c r="D87" s="52" t="s">
        <v>8</v>
      </c>
      <c r="E87" s="53">
        <v>15908</v>
      </c>
      <c r="F87" s="53">
        <v>3632</v>
      </c>
      <c r="G87" s="53">
        <v>1889</v>
      </c>
      <c r="H87" s="53">
        <v>2301</v>
      </c>
      <c r="I87" s="53">
        <v>877</v>
      </c>
      <c r="J87" s="53">
        <v>468</v>
      </c>
      <c r="K87" s="53">
        <v>1035</v>
      </c>
      <c r="L87" s="53">
        <v>5706</v>
      </c>
    </row>
    <row r="88" spans="1:18" ht="16.2" customHeight="1" x14ac:dyDescent="0.25">
      <c r="C88" s="52" t="s">
        <v>257</v>
      </c>
      <c r="D88" s="52" t="s">
        <v>8</v>
      </c>
      <c r="E88" s="59">
        <f t="shared" ref="E88:L88" si="11">SUM(E72:E87)</f>
        <v>307196</v>
      </c>
      <c r="F88" s="59">
        <f t="shared" si="11"/>
        <v>30556</v>
      </c>
      <c r="G88" s="59">
        <f t="shared" si="11"/>
        <v>29826</v>
      </c>
      <c r="H88" s="59">
        <f t="shared" si="11"/>
        <v>42519</v>
      </c>
      <c r="I88" s="59">
        <f t="shared" si="11"/>
        <v>12962</v>
      </c>
      <c r="J88" s="59">
        <f t="shared" si="11"/>
        <v>8237</v>
      </c>
      <c r="K88" s="59">
        <f t="shared" si="11"/>
        <v>55594</v>
      </c>
      <c r="L88" s="59">
        <f t="shared" si="11"/>
        <v>127502</v>
      </c>
    </row>
    <row r="92" spans="1:18" ht="14.4" x14ac:dyDescent="0.3">
      <c r="R92"/>
    </row>
    <row r="93" spans="1:18" x14ac:dyDescent="0.25">
      <c r="R93" s="68"/>
    </row>
    <row r="106" spans="15:15" ht="14.4" x14ac:dyDescent="0.3">
      <c r="O106"/>
    </row>
    <row r="107" spans="15:15" x14ac:dyDescent="0.25">
      <c r="O107" s="68"/>
    </row>
    <row r="114" spans="15:15" ht="14.4" x14ac:dyDescent="0.3">
      <c r="O114" t="s">
        <v>259</v>
      </c>
    </row>
    <row r="115" spans="15:15" x14ac:dyDescent="0.25">
      <c r="O115" s="68" t="s">
        <v>244</v>
      </c>
    </row>
  </sheetData>
  <mergeCells count="10">
    <mergeCell ref="A44:D44"/>
    <mergeCell ref="A45:D45"/>
    <mergeCell ref="A69:D69"/>
    <mergeCell ref="A70:D70"/>
    <mergeCell ref="A17:D17"/>
    <mergeCell ref="A18:D18"/>
    <mergeCell ref="A19:D19"/>
    <mergeCell ref="A20:D20"/>
    <mergeCell ref="A42:D42"/>
    <mergeCell ref="A43:D4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E4E91-E61E-4D8A-B551-0A4CBB98C2F3}">
  <dimension ref="A1:AH100"/>
  <sheetViews>
    <sheetView topLeftCell="R28" zoomScaleNormal="100" workbookViewId="0">
      <selection activeCell="C147" sqref="C147"/>
    </sheetView>
  </sheetViews>
  <sheetFormatPr defaultColWidth="9.109375" defaultRowHeight="13.2" x14ac:dyDescent="0.25"/>
  <cols>
    <col min="1" max="1" width="16.44140625" style="28" customWidth="1"/>
    <col min="2" max="2" width="36.33203125" style="28" customWidth="1"/>
    <col min="3" max="3" width="15.88671875" style="28" customWidth="1"/>
    <col min="4" max="4" width="23.88671875" style="28" customWidth="1"/>
    <col min="5" max="5" width="12.88671875" style="28" customWidth="1"/>
    <col min="6" max="6" width="7.88671875" style="28" customWidth="1"/>
    <col min="7" max="7" width="12.88671875" style="28" customWidth="1"/>
    <col min="8" max="8" width="8.109375" style="28" customWidth="1"/>
    <col min="9" max="9" width="12.88671875" style="28" customWidth="1"/>
    <col min="10" max="10" width="7.44140625" style="28" customWidth="1"/>
    <col min="11" max="11" width="12.88671875" style="28" customWidth="1"/>
    <col min="12" max="12" width="7.6640625" style="28" customWidth="1"/>
    <col min="13" max="13" width="12.88671875" style="28" customWidth="1"/>
    <col min="14" max="14" width="7.88671875" style="28" customWidth="1"/>
    <col min="15" max="15" width="12.88671875" style="28" customWidth="1"/>
    <col min="16" max="16" width="6.5546875" style="28" customWidth="1"/>
    <col min="17" max="17" width="12.88671875" style="28" customWidth="1"/>
    <col min="18" max="18" width="16.6640625" style="28" customWidth="1"/>
    <col min="19" max="22" width="9.109375" style="28"/>
    <col min="23" max="23" width="31.5546875" style="28" customWidth="1"/>
    <col min="24" max="24" width="19.44140625" style="28" customWidth="1"/>
    <col min="25" max="25" width="15.109375" style="28" customWidth="1"/>
    <col min="26" max="26" width="15.44140625" style="28" customWidth="1"/>
    <col min="27" max="27" width="14.44140625" style="28" customWidth="1"/>
    <col min="28" max="28" width="13.88671875" style="28" customWidth="1"/>
    <col min="29" max="29" width="13" style="28" customWidth="1"/>
    <col min="30" max="30" width="11.88671875" style="28" customWidth="1"/>
    <col min="31" max="31" width="12.88671875" style="28" customWidth="1"/>
    <col min="32" max="16384" width="9.109375" style="28"/>
  </cols>
  <sheetData>
    <row r="1" spans="1:31" x14ac:dyDescent="0.25">
      <c r="A1" s="30" t="s">
        <v>168</v>
      </c>
    </row>
    <row r="2" spans="1:31" x14ac:dyDescent="0.25">
      <c r="A2" s="30" t="s">
        <v>46</v>
      </c>
      <c r="B2" s="31" t="s">
        <v>162</v>
      </c>
    </row>
    <row r="3" spans="1:31" x14ac:dyDescent="0.25">
      <c r="A3" s="30" t="s">
        <v>44</v>
      </c>
      <c r="B3" s="30" t="s">
        <v>43</v>
      </c>
    </row>
    <row r="5" spans="1:31" x14ac:dyDescent="0.25">
      <c r="A5" s="31" t="s">
        <v>42</v>
      </c>
      <c r="C5" s="30" t="s">
        <v>41</v>
      </c>
    </row>
    <row r="6" spans="1:31" x14ac:dyDescent="0.25">
      <c r="A6" s="31" t="s">
        <v>38</v>
      </c>
      <c r="C6" s="30" t="s">
        <v>161</v>
      </c>
    </row>
    <row r="7" spans="1:31" x14ac:dyDescent="0.25">
      <c r="A7" s="31" t="s">
        <v>36</v>
      </c>
      <c r="C7" s="30" t="s">
        <v>35</v>
      </c>
    </row>
    <row r="8" spans="1:31" x14ac:dyDescent="0.25">
      <c r="A8" s="31" t="s">
        <v>34</v>
      </c>
      <c r="C8" s="30" t="s">
        <v>33</v>
      </c>
      <c r="W8" s="66" t="s">
        <v>167</v>
      </c>
    </row>
    <row r="9" spans="1:31" x14ac:dyDescent="0.25">
      <c r="B9" s="66" t="s">
        <v>166</v>
      </c>
    </row>
    <row r="10" spans="1:31" x14ac:dyDescent="0.25">
      <c r="A10" s="78" t="s">
        <v>31</v>
      </c>
      <c r="B10" s="78" t="s">
        <v>31</v>
      </c>
      <c r="C10" s="78" t="s">
        <v>31</v>
      </c>
      <c r="D10" s="78" t="s">
        <v>31</v>
      </c>
      <c r="E10" s="79" t="s">
        <v>61</v>
      </c>
      <c r="F10" s="79" t="s">
        <v>10</v>
      </c>
      <c r="G10" s="79" t="s">
        <v>60</v>
      </c>
      <c r="H10" s="79" t="s">
        <v>10</v>
      </c>
      <c r="I10" s="79" t="s">
        <v>59</v>
      </c>
      <c r="J10" s="79" t="s">
        <v>10</v>
      </c>
      <c r="K10" s="79" t="s">
        <v>58</v>
      </c>
      <c r="L10" s="79" t="s">
        <v>10</v>
      </c>
      <c r="M10" s="79" t="s">
        <v>57</v>
      </c>
      <c r="N10" s="79" t="s">
        <v>10</v>
      </c>
      <c r="O10" s="79" t="s">
        <v>56</v>
      </c>
      <c r="P10" s="79" t="s">
        <v>10</v>
      </c>
      <c r="Q10" s="79" t="s">
        <v>55</v>
      </c>
      <c r="R10" s="79" t="s">
        <v>10</v>
      </c>
      <c r="W10" s="32" t="s">
        <v>31</v>
      </c>
      <c r="X10" s="43" t="s">
        <v>9</v>
      </c>
      <c r="Y10" s="43" t="s">
        <v>61</v>
      </c>
      <c r="Z10" s="43" t="s">
        <v>60</v>
      </c>
      <c r="AA10" s="43" t="s">
        <v>59</v>
      </c>
      <c r="AB10" s="43" t="s">
        <v>58</v>
      </c>
      <c r="AC10" s="43" t="s">
        <v>57</v>
      </c>
      <c r="AD10" s="43" t="s">
        <v>56</v>
      </c>
      <c r="AE10" s="43" t="s">
        <v>55</v>
      </c>
    </row>
    <row r="11" spans="1:31" x14ac:dyDescent="0.25">
      <c r="A11" s="78" t="s">
        <v>22</v>
      </c>
      <c r="B11" s="78" t="s">
        <v>22</v>
      </c>
      <c r="C11" s="78" t="s">
        <v>22</v>
      </c>
      <c r="D11" s="78" t="s">
        <v>22</v>
      </c>
      <c r="E11" s="79" t="s">
        <v>54</v>
      </c>
      <c r="F11" s="79" t="s">
        <v>10</v>
      </c>
      <c r="G11" s="79" t="s">
        <v>53</v>
      </c>
      <c r="H11" s="79" t="s">
        <v>10</v>
      </c>
      <c r="I11" s="79" t="s">
        <v>52</v>
      </c>
      <c r="J11" s="79" t="s">
        <v>10</v>
      </c>
      <c r="K11" s="79" t="s">
        <v>51</v>
      </c>
      <c r="L11" s="79" t="s">
        <v>10</v>
      </c>
      <c r="M11" s="79" t="s">
        <v>50</v>
      </c>
      <c r="N11" s="79" t="s">
        <v>10</v>
      </c>
      <c r="O11" s="79" t="s">
        <v>49</v>
      </c>
      <c r="P11" s="79" t="s">
        <v>10</v>
      </c>
      <c r="Q11" s="79" t="s">
        <v>48</v>
      </c>
      <c r="R11" s="79" t="s">
        <v>10</v>
      </c>
      <c r="W11" s="32" t="s">
        <v>22</v>
      </c>
      <c r="X11" s="43" t="s">
        <v>8</v>
      </c>
      <c r="Y11" s="43" t="s">
        <v>54</v>
      </c>
      <c r="Z11" s="43" t="s">
        <v>53</v>
      </c>
      <c r="AA11" s="43" t="s">
        <v>52</v>
      </c>
      <c r="AB11" s="43" t="s">
        <v>51</v>
      </c>
      <c r="AC11" s="43" t="s">
        <v>50</v>
      </c>
      <c r="AD11" s="43" t="s">
        <v>49</v>
      </c>
      <c r="AE11" s="43" t="s">
        <v>48</v>
      </c>
    </row>
    <row r="12" spans="1:31" x14ac:dyDescent="0.25">
      <c r="A12" s="78" t="s">
        <v>160</v>
      </c>
      <c r="B12" s="78" t="s">
        <v>160</v>
      </c>
      <c r="C12" s="78" t="s">
        <v>160</v>
      </c>
      <c r="D12" s="78" t="s">
        <v>160</v>
      </c>
      <c r="E12" s="82" t="s">
        <v>159</v>
      </c>
      <c r="F12" s="82" t="s">
        <v>10</v>
      </c>
      <c r="G12" s="82" t="s">
        <v>159</v>
      </c>
      <c r="H12" s="82" t="s">
        <v>10</v>
      </c>
      <c r="I12" s="82" t="s">
        <v>159</v>
      </c>
      <c r="J12" s="82" t="s">
        <v>10</v>
      </c>
      <c r="K12" s="82" t="s">
        <v>159</v>
      </c>
      <c r="L12" s="82" t="s">
        <v>10</v>
      </c>
      <c r="M12" s="82" t="s">
        <v>159</v>
      </c>
      <c r="N12" s="82" t="s">
        <v>10</v>
      </c>
      <c r="O12" s="82" t="s">
        <v>159</v>
      </c>
      <c r="P12" s="82" t="s">
        <v>10</v>
      </c>
      <c r="Q12" s="82" t="s">
        <v>159</v>
      </c>
      <c r="R12" s="82" t="s">
        <v>10</v>
      </c>
      <c r="W12" s="32" t="s">
        <v>8</v>
      </c>
      <c r="X12" s="44">
        <f>R71</f>
        <v>13787549705</v>
      </c>
      <c r="Y12" s="44">
        <f>E71</f>
        <v>4960543884</v>
      </c>
      <c r="Z12" s="44">
        <f>G71</f>
        <v>2849884148</v>
      </c>
      <c r="AA12" s="44">
        <f>I71</f>
        <v>2594097148</v>
      </c>
      <c r="AB12" s="44">
        <f>K71</f>
        <v>393915425</v>
      </c>
      <c r="AC12" s="44">
        <f>M71</f>
        <v>537935431</v>
      </c>
      <c r="AD12" s="44">
        <f>O71</f>
        <v>980821582</v>
      </c>
      <c r="AE12" s="44">
        <f>Q71</f>
        <v>1470352087</v>
      </c>
    </row>
    <row r="13" spans="1:31" x14ac:dyDescent="0.25">
      <c r="A13" s="78" t="s">
        <v>158</v>
      </c>
      <c r="B13" s="78" t="s">
        <v>158</v>
      </c>
      <c r="C13" s="78" t="s">
        <v>158</v>
      </c>
      <c r="D13" s="78" t="s">
        <v>158</v>
      </c>
      <c r="E13" s="82" t="s">
        <v>157</v>
      </c>
      <c r="F13" s="82" t="s">
        <v>10</v>
      </c>
      <c r="G13" s="82" t="s">
        <v>157</v>
      </c>
      <c r="H13" s="82" t="s">
        <v>10</v>
      </c>
      <c r="I13" s="82" t="s">
        <v>157</v>
      </c>
      <c r="J13" s="82" t="s">
        <v>10</v>
      </c>
      <c r="K13" s="82" t="s">
        <v>157</v>
      </c>
      <c r="L13" s="82" t="s">
        <v>10</v>
      </c>
      <c r="M13" s="82" t="s">
        <v>157</v>
      </c>
      <c r="N13" s="82" t="s">
        <v>10</v>
      </c>
      <c r="O13" s="82" t="s">
        <v>157</v>
      </c>
      <c r="P13" s="82" t="s">
        <v>10</v>
      </c>
      <c r="Q13" s="82" t="s">
        <v>157</v>
      </c>
      <c r="R13" s="82" t="s">
        <v>10</v>
      </c>
      <c r="W13" s="32" t="s">
        <v>6</v>
      </c>
      <c r="X13" s="44">
        <f>R72</f>
        <v>1767930836</v>
      </c>
      <c r="Y13" s="44">
        <f>E72</f>
        <v>135645940</v>
      </c>
      <c r="Z13" s="44">
        <f>G72</f>
        <v>178642042</v>
      </c>
      <c r="AA13" s="44">
        <f>I72</f>
        <v>382416646</v>
      </c>
      <c r="AB13" s="44">
        <f>K72</f>
        <v>104355203</v>
      </c>
      <c r="AC13" s="44">
        <f>M72</f>
        <v>66876539</v>
      </c>
      <c r="AD13" s="44">
        <f>O72</f>
        <v>346218379</v>
      </c>
      <c r="AE13" s="44">
        <f>Q72</f>
        <v>553776087</v>
      </c>
    </row>
    <row r="14" spans="1:31" x14ac:dyDescent="0.25">
      <c r="A14" s="33" t="s">
        <v>14</v>
      </c>
      <c r="B14" s="33" t="s">
        <v>13</v>
      </c>
      <c r="C14" s="33" t="s">
        <v>12</v>
      </c>
      <c r="D14" s="33" t="s">
        <v>11</v>
      </c>
      <c r="E14" s="41" t="s">
        <v>10</v>
      </c>
      <c r="F14" s="41" t="s">
        <v>10</v>
      </c>
      <c r="G14" s="41" t="s">
        <v>10</v>
      </c>
      <c r="H14" s="41" t="s">
        <v>10</v>
      </c>
      <c r="I14" s="41" t="s">
        <v>10</v>
      </c>
      <c r="J14" s="41" t="s">
        <v>10</v>
      </c>
      <c r="K14" s="41" t="s">
        <v>10</v>
      </c>
      <c r="L14" s="41" t="s">
        <v>10</v>
      </c>
      <c r="M14" s="41" t="s">
        <v>10</v>
      </c>
      <c r="N14" s="41" t="s">
        <v>10</v>
      </c>
      <c r="O14" s="41" t="s">
        <v>10</v>
      </c>
      <c r="P14" s="41" t="s">
        <v>10</v>
      </c>
      <c r="Q14" s="41" t="s">
        <v>10</v>
      </c>
      <c r="R14" s="41" t="s">
        <v>10</v>
      </c>
      <c r="W14" s="32" t="s">
        <v>4</v>
      </c>
      <c r="X14" s="44">
        <f>R73</f>
        <v>2539939769</v>
      </c>
      <c r="Y14" s="44">
        <f>E73</f>
        <v>342249308</v>
      </c>
      <c r="Z14" s="44">
        <f>G73</f>
        <v>427322610</v>
      </c>
      <c r="AA14" s="44">
        <f>I73</f>
        <v>690146564</v>
      </c>
      <c r="AB14" s="44">
        <f>K73</f>
        <v>133926156</v>
      </c>
      <c r="AC14" s="44">
        <f>M73</f>
        <v>177455014</v>
      </c>
      <c r="AD14" s="44">
        <f>O73</f>
        <v>297749430</v>
      </c>
      <c r="AE14" s="44">
        <f>Q73</f>
        <v>471090687</v>
      </c>
    </row>
    <row r="15" spans="1:31" x14ac:dyDescent="0.25">
      <c r="A15" s="52" t="s">
        <v>70</v>
      </c>
      <c r="B15" s="52" t="s">
        <v>154</v>
      </c>
      <c r="C15" s="73" t="s">
        <v>9</v>
      </c>
      <c r="D15" s="73" t="s">
        <v>8</v>
      </c>
      <c r="E15" s="36">
        <v>351625857</v>
      </c>
      <c r="F15" s="36" t="s">
        <v>10</v>
      </c>
      <c r="G15" s="36">
        <v>77030698</v>
      </c>
      <c r="H15" s="36" t="s">
        <v>10</v>
      </c>
      <c r="I15" s="36">
        <v>227473557</v>
      </c>
      <c r="J15" s="36" t="s">
        <v>10</v>
      </c>
      <c r="K15" s="36">
        <v>37507537</v>
      </c>
      <c r="L15" s="36" t="s">
        <v>10</v>
      </c>
      <c r="M15" s="36">
        <v>21396671</v>
      </c>
      <c r="N15" s="36" t="s">
        <v>10</v>
      </c>
      <c r="O15" s="36">
        <v>33979563</v>
      </c>
      <c r="P15" s="36" t="s">
        <v>10</v>
      </c>
      <c r="Q15" s="36">
        <v>75191436</v>
      </c>
      <c r="R15" s="36" t="s">
        <v>10</v>
      </c>
      <c r="W15" s="32" t="s">
        <v>0</v>
      </c>
      <c r="X15" s="44">
        <f>R74</f>
        <v>9479679098</v>
      </c>
      <c r="Y15" s="44">
        <f>E74</f>
        <v>4482648637</v>
      </c>
      <c r="Z15" s="44">
        <f>G74</f>
        <v>2243919495</v>
      </c>
      <c r="AA15" s="44">
        <f>I74</f>
        <v>1521533937</v>
      </c>
      <c r="AB15" s="44">
        <f>K74</f>
        <v>155634065</v>
      </c>
      <c r="AC15" s="44">
        <f>M74</f>
        <v>293603876</v>
      </c>
      <c r="AD15" s="44">
        <f>O74</f>
        <v>336853772</v>
      </c>
      <c r="AE15" s="44">
        <f>Q74</f>
        <v>445485316</v>
      </c>
    </row>
    <row r="16" spans="1:31" x14ac:dyDescent="0.25">
      <c r="A16" s="52" t="s">
        <v>70</v>
      </c>
      <c r="B16" s="52" t="s">
        <v>154</v>
      </c>
      <c r="C16" s="73" t="s">
        <v>7</v>
      </c>
      <c r="D16" s="73" t="s">
        <v>6</v>
      </c>
      <c r="E16" s="36">
        <v>23926552</v>
      </c>
      <c r="F16" s="36" t="s">
        <v>10</v>
      </c>
      <c r="G16" s="36">
        <v>11643967</v>
      </c>
      <c r="H16" s="36" t="s">
        <v>10</v>
      </c>
      <c r="I16" s="36">
        <v>42936779</v>
      </c>
      <c r="J16" s="36" t="s">
        <v>10</v>
      </c>
      <c r="K16" s="36">
        <v>15272251</v>
      </c>
      <c r="L16" s="36" t="s">
        <v>10</v>
      </c>
      <c r="M16" s="36">
        <v>7073964</v>
      </c>
      <c r="N16" s="36" t="s">
        <v>10</v>
      </c>
      <c r="O16" s="36">
        <v>15003437</v>
      </c>
      <c r="P16" s="36" t="s">
        <v>10</v>
      </c>
      <c r="Q16" s="36">
        <v>42987874</v>
      </c>
      <c r="R16" s="35" t="s">
        <v>10</v>
      </c>
    </row>
    <row r="17" spans="1:31" x14ac:dyDescent="0.25">
      <c r="A17" s="52" t="s">
        <v>70</v>
      </c>
      <c r="B17" s="52" t="s">
        <v>154</v>
      </c>
      <c r="C17" s="73" t="s">
        <v>5</v>
      </c>
      <c r="D17" s="73" t="s">
        <v>4</v>
      </c>
      <c r="E17" s="36">
        <v>47934343</v>
      </c>
      <c r="F17" s="36" t="s">
        <v>10</v>
      </c>
      <c r="G17" s="36">
        <v>20441155</v>
      </c>
      <c r="H17" s="36" t="s">
        <v>10</v>
      </c>
      <c r="I17" s="36">
        <v>54822294</v>
      </c>
      <c r="J17" s="36" t="s">
        <v>10</v>
      </c>
      <c r="K17" s="36">
        <v>5917803</v>
      </c>
      <c r="L17" s="36" t="s">
        <v>10</v>
      </c>
      <c r="M17" s="36">
        <v>9075732</v>
      </c>
      <c r="N17" s="36" t="s">
        <v>10</v>
      </c>
      <c r="O17" s="36">
        <v>11098392</v>
      </c>
      <c r="P17" s="36" t="s">
        <v>10</v>
      </c>
      <c r="Q17" s="36">
        <v>19534676</v>
      </c>
      <c r="R17" s="36" t="s">
        <v>10</v>
      </c>
    </row>
    <row r="18" spans="1:31" x14ac:dyDescent="0.25">
      <c r="A18" s="52" t="s">
        <v>70</v>
      </c>
      <c r="B18" s="52" t="s">
        <v>154</v>
      </c>
      <c r="C18" s="73" t="s">
        <v>1</v>
      </c>
      <c r="D18" s="73" t="s">
        <v>0</v>
      </c>
      <c r="E18" s="36">
        <v>279764962</v>
      </c>
      <c r="F18" s="36" t="s">
        <v>10</v>
      </c>
      <c r="G18" s="36">
        <v>44945575</v>
      </c>
      <c r="H18" s="36" t="s">
        <v>10</v>
      </c>
      <c r="I18" s="36">
        <v>129714484</v>
      </c>
      <c r="J18" s="36" t="s">
        <v>10</v>
      </c>
      <c r="K18" s="36">
        <v>16317482</v>
      </c>
      <c r="L18" s="36" t="s">
        <v>10</v>
      </c>
      <c r="M18" s="36">
        <v>5246974</v>
      </c>
      <c r="N18" s="36" t="s">
        <v>10</v>
      </c>
      <c r="O18" s="36">
        <v>7877733</v>
      </c>
      <c r="P18" s="36" t="s">
        <v>10</v>
      </c>
      <c r="Q18" s="36">
        <v>12668886</v>
      </c>
      <c r="R18" s="35" t="s">
        <v>10</v>
      </c>
      <c r="W18" s="66" t="s">
        <v>165</v>
      </c>
    </row>
    <row r="19" spans="1:31" x14ac:dyDescent="0.25">
      <c r="A19" s="52" t="s">
        <v>144</v>
      </c>
      <c r="B19" s="52" t="s">
        <v>143</v>
      </c>
      <c r="C19" s="73" t="s">
        <v>9</v>
      </c>
      <c r="D19" s="73" t="s">
        <v>8</v>
      </c>
      <c r="E19" s="36">
        <v>20758019</v>
      </c>
      <c r="F19" s="36" t="s">
        <v>10</v>
      </c>
      <c r="G19" s="36">
        <v>9924364</v>
      </c>
      <c r="H19" s="36" t="s">
        <v>10</v>
      </c>
      <c r="I19" s="36">
        <v>39517329</v>
      </c>
      <c r="J19" s="36" t="s">
        <v>10</v>
      </c>
      <c r="K19" s="36">
        <v>9453702</v>
      </c>
      <c r="L19" s="36" t="s">
        <v>10</v>
      </c>
      <c r="M19" s="36">
        <v>5274957</v>
      </c>
      <c r="N19" s="36" t="s">
        <v>10</v>
      </c>
      <c r="O19" s="36">
        <v>38110028</v>
      </c>
      <c r="P19" s="36" t="s">
        <v>10</v>
      </c>
      <c r="Q19" s="36">
        <v>40723692</v>
      </c>
      <c r="R19" s="36" t="s">
        <v>10</v>
      </c>
    </row>
    <row r="20" spans="1:31" x14ac:dyDescent="0.25">
      <c r="A20" s="52" t="s">
        <v>144</v>
      </c>
      <c r="B20" s="52" t="s">
        <v>143</v>
      </c>
      <c r="C20" s="73" t="s">
        <v>7</v>
      </c>
      <c r="D20" s="73" t="s">
        <v>6</v>
      </c>
      <c r="E20" s="36">
        <v>1655677</v>
      </c>
      <c r="F20" s="36" t="s">
        <v>10</v>
      </c>
      <c r="G20" s="36">
        <v>1229282</v>
      </c>
      <c r="H20" s="36" t="s">
        <v>10</v>
      </c>
      <c r="I20" s="36">
        <v>3230132</v>
      </c>
      <c r="J20" s="36" t="s">
        <v>10</v>
      </c>
      <c r="K20" s="36">
        <v>1533548</v>
      </c>
      <c r="L20" s="36" t="s">
        <v>10</v>
      </c>
      <c r="M20" s="36">
        <v>602684</v>
      </c>
      <c r="N20" s="36" t="s">
        <v>10</v>
      </c>
      <c r="O20" s="36">
        <v>12934641</v>
      </c>
      <c r="P20" s="36" t="s">
        <v>10</v>
      </c>
      <c r="Q20" s="36">
        <v>20307988</v>
      </c>
      <c r="R20" s="35" t="s">
        <v>10</v>
      </c>
      <c r="W20" s="32" t="s">
        <v>31</v>
      </c>
      <c r="X20" s="43" t="s">
        <v>9</v>
      </c>
      <c r="Y20" s="43" t="s">
        <v>61</v>
      </c>
      <c r="Z20" s="43" t="s">
        <v>60</v>
      </c>
      <c r="AA20" s="43" t="s">
        <v>59</v>
      </c>
      <c r="AB20" s="43" t="s">
        <v>58</v>
      </c>
      <c r="AC20" s="43" t="s">
        <v>57</v>
      </c>
      <c r="AD20" s="43" t="s">
        <v>56</v>
      </c>
      <c r="AE20" s="43" t="s">
        <v>55</v>
      </c>
    </row>
    <row r="21" spans="1:31" x14ac:dyDescent="0.25">
      <c r="A21" s="52" t="s">
        <v>144</v>
      </c>
      <c r="B21" s="52" t="s">
        <v>143</v>
      </c>
      <c r="C21" s="73" t="s">
        <v>5</v>
      </c>
      <c r="D21" s="73" t="s">
        <v>4</v>
      </c>
      <c r="E21" s="36">
        <v>11083582</v>
      </c>
      <c r="F21" s="36" t="s">
        <v>10</v>
      </c>
      <c r="G21" s="36">
        <v>2843109</v>
      </c>
      <c r="H21" s="36" t="s">
        <v>10</v>
      </c>
      <c r="I21" s="36">
        <v>6243644</v>
      </c>
      <c r="J21" s="36" t="s">
        <v>10</v>
      </c>
      <c r="K21" s="36">
        <v>5557549</v>
      </c>
      <c r="L21" s="36" t="s">
        <v>10</v>
      </c>
      <c r="M21" s="36">
        <v>860130</v>
      </c>
      <c r="N21" s="36" t="s">
        <v>10</v>
      </c>
      <c r="O21" s="36">
        <v>13040851</v>
      </c>
      <c r="P21" s="36" t="s">
        <v>10</v>
      </c>
      <c r="Q21" s="36">
        <v>17412604</v>
      </c>
      <c r="R21" s="36" t="s">
        <v>10</v>
      </c>
      <c r="W21" s="32" t="s">
        <v>22</v>
      </c>
      <c r="X21" s="43" t="s">
        <v>8</v>
      </c>
      <c r="Y21" s="43" t="s">
        <v>54</v>
      </c>
      <c r="Z21" s="43" t="s">
        <v>53</v>
      </c>
      <c r="AA21" s="43" t="s">
        <v>52</v>
      </c>
      <c r="AB21" s="43" t="s">
        <v>51</v>
      </c>
      <c r="AC21" s="43" t="s">
        <v>50</v>
      </c>
      <c r="AD21" s="43" t="s">
        <v>49</v>
      </c>
      <c r="AE21" s="43" t="s">
        <v>48</v>
      </c>
    </row>
    <row r="22" spans="1:31" x14ac:dyDescent="0.25">
      <c r="A22" s="52" t="s">
        <v>144</v>
      </c>
      <c r="B22" s="52" t="s">
        <v>143</v>
      </c>
      <c r="C22" s="73" t="s">
        <v>1</v>
      </c>
      <c r="D22" s="73" t="s">
        <v>0</v>
      </c>
      <c r="E22" s="36">
        <v>8018760</v>
      </c>
      <c r="F22" s="36" t="s">
        <v>10</v>
      </c>
      <c r="G22" s="36">
        <v>5851973</v>
      </c>
      <c r="H22" s="36" t="s">
        <v>10</v>
      </c>
      <c r="I22" s="36">
        <v>30043554</v>
      </c>
      <c r="J22" s="36" t="s">
        <v>10</v>
      </c>
      <c r="K22" s="36">
        <v>2362606</v>
      </c>
      <c r="L22" s="36" t="s">
        <v>10</v>
      </c>
      <c r="M22" s="36">
        <v>3812143</v>
      </c>
      <c r="N22" s="36" t="s">
        <v>10</v>
      </c>
      <c r="O22" s="36">
        <v>12134536</v>
      </c>
      <c r="P22" s="36" t="s">
        <v>10</v>
      </c>
      <c r="Q22" s="36">
        <v>3003100</v>
      </c>
      <c r="R22" s="35" t="s">
        <v>10</v>
      </c>
      <c r="W22" s="32" t="s">
        <v>8</v>
      </c>
      <c r="X22" s="44">
        <f>SUM(Y22:AE22)</f>
        <v>465364</v>
      </c>
      <c r="Y22" s="44">
        <f>G100</f>
        <v>41291</v>
      </c>
      <c r="Z22" s="67">
        <f>K100</f>
        <v>56922</v>
      </c>
      <c r="AA22" s="44">
        <f>O100</f>
        <v>83405</v>
      </c>
      <c r="AB22" s="44">
        <f>S100</f>
        <v>23329</v>
      </c>
      <c r="AC22" s="44">
        <f>W100</f>
        <v>20170</v>
      </c>
      <c r="AD22" s="44">
        <f>AA100</f>
        <v>96746</v>
      </c>
      <c r="AE22" s="44">
        <f>AE100</f>
        <v>143501</v>
      </c>
    </row>
    <row r="23" spans="1:31" x14ac:dyDescent="0.25">
      <c r="A23" s="52" t="s">
        <v>112</v>
      </c>
      <c r="B23" s="52" t="s">
        <v>111</v>
      </c>
      <c r="C23" s="73" t="s">
        <v>9</v>
      </c>
      <c r="D23" s="73" t="s">
        <v>8</v>
      </c>
      <c r="E23" s="36">
        <v>144452458</v>
      </c>
      <c r="F23" s="36" t="s">
        <v>10</v>
      </c>
      <c r="G23" s="36">
        <v>99434290</v>
      </c>
      <c r="H23" s="36" t="s">
        <v>10</v>
      </c>
      <c r="I23" s="36">
        <v>104190255</v>
      </c>
      <c r="J23" s="36" t="s">
        <v>10</v>
      </c>
      <c r="K23" s="36">
        <v>4426211</v>
      </c>
      <c r="L23" s="36" t="s">
        <v>10</v>
      </c>
      <c r="M23" s="36">
        <v>3454917</v>
      </c>
      <c r="N23" s="36" t="s">
        <v>10</v>
      </c>
      <c r="O23" s="36">
        <v>51457431</v>
      </c>
      <c r="P23" s="36" t="s">
        <v>10</v>
      </c>
      <c r="Q23" s="36">
        <v>101784940</v>
      </c>
      <c r="R23" s="36" t="s">
        <v>10</v>
      </c>
      <c r="W23" s="32" t="s">
        <v>6</v>
      </c>
      <c r="X23" s="44">
        <f>SUM(Y23:AE23)</f>
        <v>361995</v>
      </c>
      <c r="Y23" s="44">
        <f>H100</f>
        <v>25634</v>
      </c>
      <c r="Z23" s="44">
        <f>L100</f>
        <v>37927</v>
      </c>
      <c r="AA23" s="44">
        <f>P100</f>
        <v>61836</v>
      </c>
      <c r="AB23" s="44">
        <f>T100</f>
        <v>18400</v>
      </c>
      <c r="AC23" s="44">
        <f>X100</f>
        <v>13925</v>
      </c>
      <c r="AD23" s="44">
        <f>AB100</f>
        <v>81846</v>
      </c>
      <c r="AE23" s="44">
        <f>AF100</f>
        <v>122427</v>
      </c>
    </row>
    <row r="24" spans="1:31" x14ac:dyDescent="0.25">
      <c r="A24" s="52" t="s">
        <v>112</v>
      </c>
      <c r="B24" s="52" t="s">
        <v>111</v>
      </c>
      <c r="C24" s="73" t="s">
        <v>7</v>
      </c>
      <c r="D24" s="73" t="s">
        <v>6</v>
      </c>
      <c r="E24" s="36">
        <v>6835947</v>
      </c>
      <c r="F24" s="36" t="s">
        <v>10</v>
      </c>
      <c r="G24" s="36">
        <v>8900808</v>
      </c>
      <c r="H24" s="36" t="s">
        <v>10</v>
      </c>
      <c r="I24" s="36">
        <v>9296267</v>
      </c>
      <c r="J24" s="36" t="s">
        <v>10</v>
      </c>
      <c r="K24" s="36">
        <v>991640</v>
      </c>
      <c r="L24" s="36" t="s">
        <v>10</v>
      </c>
      <c r="M24" s="36">
        <v>595958</v>
      </c>
      <c r="N24" s="36" t="s">
        <v>10</v>
      </c>
      <c r="O24" s="36">
        <v>11302336</v>
      </c>
      <c r="P24" s="36" t="s">
        <v>10</v>
      </c>
      <c r="Q24" s="36">
        <v>38497070</v>
      </c>
      <c r="R24" s="35" t="s">
        <v>10</v>
      </c>
      <c r="W24" s="32" t="s">
        <v>4</v>
      </c>
      <c r="X24" s="44">
        <f>SUM(Y24:AE24)</f>
        <v>82655</v>
      </c>
      <c r="Y24" s="44">
        <f>I100</f>
        <v>10163</v>
      </c>
      <c r="Z24" s="44">
        <f>M100</f>
        <v>14318</v>
      </c>
      <c r="AA24" s="44">
        <f>Q100</f>
        <v>17467</v>
      </c>
      <c r="AB24" s="44">
        <f>U100</f>
        <v>4189</v>
      </c>
      <c r="AC24" s="44">
        <f>Y100</f>
        <v>5073</v>
      </c>
      <c r="AD24" s="44">
        <f>AC100</f>
        <v>13079</v>
      </c>
      <c r="AE24" s="44">
        <f>AG100</f>
        <v>18366</v>
      </c>
    </row>
    <row r="25" spans="1:31" x14ac:dyDescent="0.25">
      <c r="A25" s="52" t="s">
        <v>112</v>
      </c>
      <c r="B25" s="52" t="s">
        <v>111</v>
      </c>
      <c r="C25" s="73" t="s">
        <v>5</v>
      </c>
      <c r="D25" s="73" t="s">
        <v>4</v>
      </c>
      <c r="E25" s="36">
        <v>21938199</v>
      </c>
      <c r="F25" s="36" t="s">
        <v>10</v>
      </c>
      <c r="G25" s="36">
        <v>15342897</v>
      </c>
      <c r="H25" s="36" t="s">
        <v>10</v>
      </c>
      <c r="I25" s="36">
        <v>53209744</v>
      </c>
      <c r="J25" s="36" t="s">
        <v>10</v>
      </c>
      <c r="K25" s="36">
        <v>1270883</v>
      </c>
      <c r="L25" s="36" t="s">
        <v>10</v>
      </c>
      <c r="M25" s="36">
        <v>1167489</v>
      </c>
      <c r="N25" s="36" t="s">
        <v>10</v>
      </c>
      <c r="O25" s="36">
        <v>23983605</v>
      </c>
      <c r="P25" s="36" t="s">
        <v>10</v>
      </c>
      <c r="Q25" s="36">
        <v>39931887</v>
      </c>
      <c r="R25" s="36" t="s">
        <v>10</v>
      </c>
      <c r="W25" s="32" t="s">
        <v>0</v>
      </c>
      <c r="X25" s="44">
        <f>SUM(Y25:AE25)</f>
        <v>20717</v>
      </c>
      <c r="Y25" s="44">
        <f>J100</f>
        <v>5494</v>
      </c>
      <c r="Z25" s="44">
        <f>N100</f>
        <v>4679</v>
      </c>
      <c r="AA25" s="44">
        <f>R100</f>
        <v>4103</v>
      </c>
      <c r="AB25" s="44">
        <f>V100</f>
        <v>742</v>
      </c>
      <c r="AC25" s="44">
        <f>Z100</f>
        <v>1170</v>
      </c>
      <c r="AD25" s="44">
        <f>AD100</f>
        <v>1821</v>
      </c>
      <c r="AE25" s="44">
        <f>AH100</f>
        <v>2708</v>
      </c>
    </row>
    <row r="26" spans="1:31" x14ac:dyDescent="0.25">
      <c r="A26" s="52" t="s">
        <v>112</v>
      </c>
      <c r="B26" s="52" t="s">
        <v>111</v>
      </c>
      <c r="C26" s="73" t="s">
        <v>1</v>
      </c>
      <c r="D26" s="73" t="s">
        <v>0</v>
      </c>
      <c r="E26" s="36">
        <v>115678312</v>
      </c>
      <c r="F26" s="36" t="s">
        <v>10</v>
      </c>
      <c r="G26" s="36">
        <v>75190585</v>
      </c>
      <c r="H26" s="36" t="s">
        <v>10</v>
      </c>
      <c r="I26" s="36">
        <v>41684244</v>
      </c>
      <c r="J26" s="36" t="s">
        <v>10</v>
      </c>
      <c r="K26" s="36">
        <v>2163688</v>
      </c>
      <c r="L26" s="36" t="s">
        <v>10</v>
      </c>
      <c r="M26" s="36">
        <v>1691470</v>
      </c>
      <c r="N26" s="36" t="s">
        <v>10</v>
      </c>
      <c r="O26" s="36">
        <v>16171489</v>
      </c>
      <c r="P26" s="36" t="s">
        <v>10</v>
      </c>
      <c r="Q26" s="36">
        <v>23355983</v>
      </c>
      <c r="R26" s="35" t="s">
        <v>10</v>
      </c>
    </row>
    <row r="27" spans="1:31" ht="14.1" customHeight="1" x14ac:dyDescent="0.25">
      <c r="A27" s="52" t="s">
        <v>110</v>
      </c>
      <c r="B27" s="52" t="s">
        <v>109</v>
      </c>
      <c r="C27" s="73" t="s">
        <v>9</v>
      </c>
      <c r="D27" s="73" t="s">
        <v>8</v>
      </c>
      <c r="E27" s="36">
        <v>2948876611</v>
      </c>
      <c r="F27" s="36" t="s">
        <v>10</v>
      </c>
      <c r="G27" s="36">
        <v>1655648755</v>
      </c>
      <c r="H27" s="36" t="s">
        <v>10</v>
      </c>
      <c r="I27" s="36">
        <v>1315358677</v>
      </c>
      <c r="J27" s="36" t="s">
        <v>10</v>
      </c>
      <c r="K27" s="36">
        <v>150024520</v>
      </c>
      <c r="L27" s="36" t="s">
        <v>10</v>
      </c>
      <c r="M27" s="36">
        <v>257997044</v>
      </c>
      <c r="N27" s="36" t="s">
        <v>10</v>
      </c>
      <c r="O27" s="36">
        <v>471250592</v>
      </c>
      <c r="P27" s="36" t="s">
        <v>10</v>
      </c>
      <c r="Q27" s="36">
        <v>158624130</v>
      </c>
      <c r="R27" s="36" t="s">
        <v>10</v>
      </c>
    </row>
    <row r="28" spans="1:31" x14ac:dyDescent="0.25">
      <c r="A28" s="52" t="s">
        <v>110</v>
      </c>
      <c r="B28" s="52" t="s">
        <v>109</v>
      </c>
      <c r="C28" s="73" t="s">
        <v>7</v>
      </c>
      <c r="D28" s="73" t="s">
        <v>6</v>
      </c>
      <c r="E28" s="36">
        <v>32205038</v>
      </c>
      <c r="F28" s="36" t="s">
        <v>10</v>
      </c>
      <c r="G28" s="36">
        <v>86025595</v>
      </c>
      <c r="H28" s="36" t="s">
        <v>10</v>
      </c>
      <c r="I28" s="36">
        <v>182934170</v>
      </c>
      <c r="J28" s="36" t="s">
        <v>10</v>
      </c>
      <c r="K28" s="36">
        <v>37496335</v>
      </c>
      <c r="L28" s="36" t="s">
        <v>10</v>
      </c>
      <c r="M28" s="36">
        <v>34218238</v>
      </c>
      <c r="N28" s="36" t="s">
        <v>10</v>
      </c>
      <c r="O28" s="36">
        <v>196133018</v>
      </c>
      <c r="P28" s="36" t="s">
        <v>10</v>
      </c>
      <c r="Q28" s="36">
        <v>58670708</v>
      </c>
      <c r="R28" s="35" t="s">
        <v>10</v>
      </c>
    </row>
    <row r="29" spans="1:31" x14ac:dyDescent="0.25">
      <c r="A29" s="52" t="s">
        <v>110</v>
      </c>
      <c r="B29" s="52" t="s">
        <v>109</v>
      </c>
      <c r="C29" s="73" t="s">
        <v>5</v>
      </c>
      <c r="D29" s="73" t="s">
        <v>4</v>
      </c>
      <c r="E29" s="36">
        <v>71370948</v>
      </c>
      <c r="F29" s="36" t="s">
        <v>10</v>
      </c>
      <c r="G29" s="36">
        <v>205824333</v>
      </c>
      <c r="H29" s="36" t="s">
        <v>10</v>
      </c>
      <c r="I29" s="36">
        <v>360344994</v>
      </c>
      <c r="J29" s="36" t="s">
        <v>10</v>
      </c>
      <c r="K29" s="36">
        <v>60008662</v>
      </c>
      <c r="L29" s="36" t="s">
        <v>10</v>
      </c>
      <c r="M29" s="36">
        <v>108222627</v>
      </c>
      <c r="N29" s="36" t="s">
        <v>10</v>
      </c>
      <c r="O29" s="36">
        <v>127355263</v>
      </c>
      <c r="P29" s="36" t="s">
        <v>10</v>
      </c>
      <c r="Q29" s="36">
        <v>44005140</v>
      </c>
      <c r="R29" s="36" t="s">
        <v>10</v>
      </c>
    </row>
    <row r="30" spans="1:31" x14ac:dyDescent="0.25">
      <c r="A30" s="52" t="s">
        <v>110</v>
      </c>
      <c r="B30" s="52" t="s">
        <v>109</v>
      </c>
      <c r="C30" s="73" t="s">
        <v>1</v>
      </c>
      <c r="D30" s="73" t="s">
        <v>0</v>
      </c>
      <c r="E30" s="36">
        <v>2845300625</v>
      </c>
      <c r="F30" s="36" t="s">
        <v>10</v>
      </c>
      <c r="G30" s="36">
        <v>1363798828</v>
      </c>
      <c r="H30" s="36" t="s">
        <v>10</v>
      </c>
      <c r="I30" s="36">
        <v>772079512</v>
      </c>
      <c r="J30" s="36" t="s">
        <v>10</v>
      </c>
      <c r="K30" s="36">
        <v>52519523</v>
      </c>
      <c r="L30" s="36" t="s">
        <v>10</v>
      </c>
      <c r="M30" s="36">
        <v>115556180</v>
      </c>
      <c r="N30" s="36" t="s">
        <v>10</v>
      </c>
      <c r="O30" s="36">
        <v>147762312</v>
      </c>
      <c r="P30" s="36" t="s">
        <v>10</v>
      </c>
      <c r="Q30" s="36">
        <v>55948282</v>
      </c>
      <c r="R30" s="35" t="s">
        <v>10</v>
      </c>
      <c r="W30" s="66" t="s">
        <v>164</v>
      </c>
    </row>
    <row r="31" spans="1:31" x14ac:dyDescent="0.25">
      <c r="A31" s="52" t="s">
        <v>106</v>
      </c>
      <c r="B31" s="52" t="s">
        <v>105</v>
      </c>
      <c r="C31" s="73" t="s">
        <v>9</v>
      </c>
      <c r="D31" s="73" t="s">
        <v>8</v>
      </c>
      <c r="E31" s="36">
        <v>66349441</v>
      </c>
      <c r="F31" s="36" t="s">
        <v>10</v>
      </c>
      <c r="G31" s="36">
        <v>64926400</v>
      </c>
      <c r="H31" s="36" t="s">
        <v>10</v>
      </c>
      <c r="I31" s="36">
        <v>60441864</v>
      </c>
      <c r="J31" s="36" t="s">
        <v>10</v>
      </c>
      <c r="K31" s="36">
        <v>8051972</v>
      </c>
      <c r="L31" s="36" t="s">
        <v>10</v>
      </c>
      <c r="M31" s="36">
        <v>3534738</v>
      </c>
      <c r="N31" s="36" t="s">
        <v>10</v>
      </c>
      <c r="O31" s="36">
        <v>9059223</v>
      </c>
      <c r="P31" s="36" t="s">
        <v>10</v>
      </c>
      <c r="Q31" s="36">
        <v>34442324</v>
      </c>
      <c r="R31" s="36" t="s">
        <v>10</v>
      </c>
    </row>
    <row r="32" spans="1:31" x14ac:dyDescent="0.25">
      <c r="A32" s="52" t="s">
        <v>106</v>
      </c>
      <c r="B32" s="52" t="s">
        <v>105</v>
      </c>
      <c r="C32" s="73" t="s">
        <v>7</v>
      </c>
      <c r="D32" s="73" t="s">
        <v>6</v>
      </c>
      <c r="E32" s="36">
        <v>13441787</v>
      </c>
      <c r="F32" s="36" t="s">
        <v>10</v>
      </c>
      <c r="G32" s="36">
        <v>9817791</v>
      </c>
      <c r="H32" s="36" t="s">
        <v>10</v>
      </c>
      <c r="I32" s="36">
        <v>8827215</v>
      </c>
      <c r="J32" s="36" t="s">
        <v>10</v>
      </c>
      <c r="K32" s="36">
        <v>3601754</v>
      </c>
      <c r="L32" s="36" t="s">
        <v>10</v>
      </c>
      <c r="M32" s="36">
        <v>356957</v>
      </c>
      <c r="N32" s="36" t="s">
        <v>10</v>
      </c>
      <c r="O32" s="36">
        <v>4972784</v>
      </c>
      <c r="P32" s="36" t="s">
        <v>10</v>
      </c>
      <c r="Q32" s="36">
        <v>14196371</v>
      </c>
      <c r="R32" s="35" t="s">
        <v>10</v>
      </c>
      <c r="W32" s="32" t="s">
        <v>31</v>
      </c>
      <c r="X32" s="43" t="s">
        <v>9</v>
      </c>
      <c r="Y32" s="43" t="s">
        <v>61</v>
      </c>
      <c r="Z32" s="43" t="s">
        <v>60</v>
      </c>
      <c r="AA32" s="43" t="s">
        <v>59</v>
      </c>
      <c r="AB32" s="43" t="s">
        <v>58</v>
      </c>
      <c r="AC32" s="43" t="s">
        <v>57</v>
      </c>
      <c r="AD32" s="43" t="s">
        <v>56</v>
      </c>
      <c r="AE32" s="43" t="s">
        <v>55</v>
      </c>
    </row>
    <row r="33" spans="1:31" x14ac:dyDescent="0.25">
      <c r="A33" s="52" t="s">
        <v>106</v>
      </c>
      <c r="B33" s="52" t="s">
        <v>105</v>
      </c>
      <c r="C33" s="73" t="s">
        <v>5</v>
      </c>
      <c r="D33" s="73" t="s">
        <v>4</v>
      </c>
      <c r="E33" s="36">
        <v>23017657</v>
      </c>
      <c r="F33" s="36" t="s">
        <v>10</v>
      </c>
      <c r="G33" s="36">
        <v>14936296</v>
      </c>
      <c r="H33" s="36" t="s">
        <v>10</v>
      </c>
      <c r="I33" s="36">
        <v>13960300</v>
      </c>
      <c r="J33" s="36" t="s">
        <v>10</v>
      </c>
      <c r="K33" s="36">
        <v>3821644</v>
      </c>
      <c r="L33" s="36" t="s">
        <v>10</v>
      </c>
      <c r="M33" s="36">
        <v>1109933</v>
      </c>
      <c r="N33" s="36" t="s">
        <v>10</v>
      </c>
      <c r="O33" s="36">
        <v>2988035</v>
      </c>
      <c r="P33" s="36" t="s">
        <v>10</v>
      </c>
      <c r="Q33" s="36">
        <v>9705347</v>
      </c>
      <c r="R33" s="36" t="s">
        <v>10</v>
      </c>
      <c r="W33" s="32" t="s">
        <v>22</v>
      </c>
      <c r="X33" s="43" t="s">
        <v>8</v>
      </c>
      <c r="Y33" s="43" t="s">
        <v>193</v>
      </c>
      <c r="Z33" s="43" t="s">
        <v>192</v>
      </c>
      <c r="AA33" s="43" t="s">
        <v>191</v>
      </c>
      <c r="AB33" s="43" t="s">
        <v>190</v>
      </c>
      <c r="AC33" s="43" t="s">
        <v>189</v>
      </c>
      <c r="AD33" s="43" t="s">
        <v>188</v>
      </c>
      <c r="AE33" s="43" t="s">
        <v>187</v>
      </c>
    </row>
    <row r="34" spans="1:31" x14ac:dyDescent="0.25">
      <c r="A34" s="52" t="s">
        <v>106</v>
      </c>
      <c r="B34" s="52" t="s">
        <v>105</v>
      </c>
      <c r="C34" s="73" t="s">
        <v>1</v>
      </c>
      <c r="D34" s="73" t="s">
        <v>0</v>
      </c>
      <c r="E34" s="36">
        <v>29889997</v>
      </c>
      <c r="F34" s="36" t="s">
        <v>10</v>
      </c>
      <c r="G34" s="36">
        <v>40172312</v>
      </c>
      <c r="H34" s="36" t="s">
        <v>10</v>
      </c>
      <c r="I34" s="36">
        <v>37654349</v>
      </c>
      <c r="J34" s="36" t="s">
        <v>10</v>
      </c>
      <c r="K34" s="36">
        <v>628573</v>
      </c>
      <c r="L34" s="36" t="s">
        <v>10</v>
      </c>
      <c r="M34" s="36">
        <v>2067848</v>
      </c>
      <c r="N34" s="36" t="s">
        <v>10</v>
      </c>
      <c r="O34" s="36">
        <v>1098404</v>
      </c>
      <c r="P34" s="36" t="s">
        <v>10</v>
      </c>
      <c r="Q34" s="36">
        <v>10540605</v>
      </c>
      <c r="R34" s="35" t="s">
        <v>10</v>
      </c>
      <c r="W34" s="32" t="s">
        <v>8</v>
      </c>
      <c r="X34" s="44">
        <f>X12</f>
        <v>13787549705</v>
      </c>
      <c r="Y34" s="45">
        <f>Y12/$X$34</f>
        <v>0.35978429743764251</v>
      </c>
      <c r="Z34" s="45">
        <f t="shared" ref="Z34:AE34" si="0">Z12/$X$34</f>
        <v>0.20669982766890777</v>
      </c>
      <c r="AA34" s="45">
        <f t="shared" si="0"/>
        <v>0.1881478002620916</v>
      </c>
      <c r="AB34" s="45">
        <f t="shared" si="0"/>
        <v>2.8570372069603358E-2</v>
      </c>
      <c r="AC34" s="45">
        <f t="shared" si="0"/>
        <v>3.9016028410394039E-2</v>
      </c>
      <c r="AD34" s="45">
        <f t="shared" si="0"/>
        <v>7.1138208237560077E-2</v>
      </c>
      <c r="AE34" s="45">
        <f t="shared" si="0"/>
        <v>0.10664346591380067</v>
      </c>
    </row>
    <row r="35" spans="1:31" x14ac:dyDescent="0.25">
      <c r="A35" s="52" t="s">
        <v>104</v>
      </c>
      <c r="B35" s="52" t="s">
        <v>103</v>
      </c>
      <c r="C35" s="73" t="s">
        <v>9</v>
      </c>
      <c r="D35" s="73" t="s">
        <v>8</v>
      </c>
      <c r="E35" s="36">
        <v>551976662</v>
      </c>
      <c r="F35" s="36" t="s">
        <v>10</v>
      </c>
      <c r="G35" s="36">
        <v>367851492</v>
      </c>
      <c r="H35" s="36" t="s">
        <v>10</v>
      </c>
      <c r="I35" s="36">
        <v>157482538</v>
      </c>
      <c r="J35" s="36" t="s">
        <v>10</v>
      </c>
      <c r="K35" s="36">
        <v>58493662</v>
      </c>
      <c r="L35" s="36" t="s">
        <v>10</v>
      </c>
      <c r="M35" s="36">
        <v>69743681</v>
      </c>
      <c r="N35" s="36" t="s">
        <v>10</v>
      </c>
      <c r="O35" s="36">
        <v>105714407</v>
      </c>
      <c r="P35" s="36" t="s">
        <v>10</v>
      </c>
      <c r="Q35" s="36">
        <v>305181124</v>
      </c>
      <c r="R35" s="36" t="s">
        <v>10</v>
      </c>
      <c r="W35" s="32" t="s">
        <v>6</v>
      </c>
      <c r="X35" s="44">
        <f>X13</f>
        <v>1767930836</v>
      </c>
      <c r="Y35" s="45">
        <f t="shared" ref="Y35:AE35" si="1">Y13/$X$35</f>
        <v>7.6725818249147842E-2</v>
      </c>
      <c r="Z35" s="45">
        <f t="shared" si="1"/>
        <v>0.10104583186307409</v>
      </c>
      <c r="AA35" s="45">
        <f t="shared" si="1"/>
        <v>0.21630746984719712</v>
      </c>
      <c r="AB35" s="45">
        <f t="shared" si="1"/>
        <v>5.9026745206903555E-2</v>
      </c>
      <c r="AC35" s="45">
        <f t="shared" si="1"/>
        <v>3.7827576530827592E-2</v>
      </c>
      <c r="AD35" s="45">
        <f t="shared" si="1"/>
        <v>0.19583253595108399</v>
      </c>
      <c r="AE35" s="45">
        <f t="shared" si="1"/>
        <v>0.31323402235176578</v>
      </c>
    </row>
    <row r="36" spans="1:31" x14ac:dyDescent="0.25">
      <c r="A36" s="52" t="s">
        <v>104</v>
      </c>
      <c r="B36" s="52" t="s">
        <v>103</v>
      </c>
      <c r="C36" s="73" t="s">
        <v>7</v>
      </c>
      <c r="D36" s="73" t="s">
        <v>6</v>
      </c>
      <c r="E36" s="36">
        <v>13293704</v>
      </c>
      <c r="F36" s="36" t="s">
        <v>10</v>
      </c>
      <c r="G36" s="36">
        <v>22656768</v>
      </c>
      <c r="H36" s="36" t="s">
        <v>10</v>
      </c>
      <c r="I36" s="36">
        <v>28639857</v>
      </c>
      <c r="J36" s="36" t="s">
        <v>10</v>
      </c>
      <c r="K36" s="36">
        <v>16984630</v>
      </c>
      <c r="L36" s="36" t="s">
        <v>10</v>
      </c>
      <c r="M36" s="36">
        <v>12789498</v>
      </c>
      <c r="N36" s="36" t="s">
        <v>10</v>
      </c>
      <c r="O36" s="36">
        <v>42593899</v>
      </c>
      <c r="P36" s="36" t="s">
        <v>10</v>
      </c>
      <c r="Q36" s="36">
        <v>119067423</v>
      </c>
      <c r="R36" s="35" t="s">
        <v>10</v>
      </c>
      <c r="W36" s="32" t="s">
        <v>4</v>
      </c>
      <c r="X36" s="44">
        <f>X14</f>
        <v>2539939769</v>
      </c>
      <c r="Y36" s="45">
        <f t="shared" ref="Y36:AE36" si="2">Y14/$X$36</f>
        <v>0.13474701730220437</v>
      </c>
      <c r="Z36" s="45">
        <f t="shared" si="2"/>
        <v>0.16824123753463699</v>
      </c>
      <c r="AA36" s="45">
        <f t="shared" si="2"/>
        <v>0.2717176889087089</v>
      </c>
      <c r="AB36" s="45">
        <f t="shared" si="2"/>
        <v>5.2728083411492897E-2</v>
      </c>
      <c r="AC36" s="45">
        <f t="shared" si="2"/>
        <v>6.9865835468163814E-2</v>
      </c>
      <c r="AD36" s="45">
        <f t="shared" si="2"/>
        <v>0.11722696484146432</v>
      </c>
      <c r="AE36" s="45">
        <f t="shared" si="2"/>
        <v>0.18547317253332868</v>
      </c>
    </row>
    <row r="37" spans="1:31" x14ac:dyDescent="0.25">
      <c r="A37" s="52" t="s">
        <v>104</v>
      </c>
      <c r="B37" s="52" t="s">
        <v>103</v>
      </c>
      <c r="C37" s="73" t="s">
        <v>5</v>
      </c>
      <c r="D37" s="73" t="s">
        <v>4</v>
      </c>
      <c r="E37" s="36">
        <v>48238032</v>
      </c>
      <c r="F37" s="36" t="s">
        <v>10</v>
      </c>
      <c r="G37" s="36">
        <v>74802097</v>
      </c>
      <c r="H37" s="36" t="s">
        <v>10</v>
      </c>
      <c r="I37" s="36">
        <v>43048693</v>
      </c>
      <c r="J37" s="36" t="s">
        <v>10</v>
      </c>
      <c r="K37" s="36">
        <v>18714734</v>
      </c>
      <c r="L37" s="36" t="s">
        <v>10</v>
      </c>
      <c r="M37" s="36">
        <v>27409641</v>
      </c>
      <c r="N37" s="36" t="s">
        <v>10</v>
      </c>
      <c r="O37" s="36">
        <v>42320858</v>
      </c>
      <c r="P37" s="36" t="s">
        <v>10</v>
      </c>
      <c r="Q37" s="36">
        <v>128602512</v>
      </c>
      <c r="R37" s="36" t="s">
        <v>10</v>
      </c>
      <c r="W37" s="32" t="s">
        <v>0</v>
      </c>
      <c r="X37" s="44">
        <f>X15</f>
        <v>9479679098</v>
      </c>
      <c r="Y37" s="45">
        <f t="shared" ref="Y37:AE37" si="3">Y15/$X$37</f>
        <v>0.47286923857430346</v>
      </c>
      <c r="Z37" s="45">
        <f t="shared" si="3"/>
        <v>0.2367083813494717</v>
      </c>
      <c r="AA37" s="45">
        <f t="shared" si="3"/>
        <v>0.1605047935980248</v>
      </c>
      <c r="AB37" s="45">
        <f t="shared" si="3"/>
        <v>1.6417651208555709E-2</v>
      </c>
      <c r="AC37" s="45">
        <f t="shared" si="3"/>
        <v>3.0971921408388586E-2</v>
      </c>
      <c r="AD37" s="45">
        <f t="shared" si="3"/>
        <v>3.5534301163324039E-2</v>
      </c>
      <c r="AE37" s="45">
        <f t="shared" si="3"/>
        <v>4.6993712697931664E-2</v>
      </c>
    </row>
    <row r="38" spans="1:31" x14ac:dyDescent="0.25">
      <c r="A38" s="52" t="s">
        <v>104</v>
      </c>
      <c r="B38" s="52" t="s">
        <v>103</v>
      </c>
      <c r="C38" s="73" t="s">
        <v>1</v>
      </c>
      <c r="D38" s="73" t="s">
        <v>0</v>
      </c>
      <c r="E38" s="36">
        <v>490444926</v>
      </c>
      <c r="F38" s="36" t="s">
        <v>10</v>
      </c>
      <c r="G38" s="36">
        <v>270392627</v>
      </c>
      <c r="H38" s="36" t="s">
        <v>10</v>
      </c>
      <c r="I38" s="36">
        <v>85793987</v>
      </c>
      <c r="J38" s="36" t="s">
        <v>10</v>
      </c>
      <c r="K38" s="36">
        <v>22794297</v>
      </c>
      <c r="L38" s="36" t="s">
        <v>10</v>
      </c>
      <c r="M38" s="36">
        <v>29544541</v>
      </c>
      <c r="N38" s="36" t="s">
        <v>10</v>
      </c>
      <c r="O38" s="36">
        <v>20799650</v>
      </c>
      <c r="P38" s="36" t="s">
        <v>10</v>
      </c>
      <c r="Q38" s="36">
        <v>57511190</v>
      </c>
      <c r="R38" s="35" t="s">
        <v>10</v>
      </c>
    </row>
    <row r="39" spans="1:31" x14ac:dyDescent="0.25">
      <c r="A39" s="52" t="s">
        <v>142</v>
      </c>
      <c r="B39" s="52" t="s">
        <v>141</v>
      </c>
      <c r="C39" s="73" t="s">
        <v>9</v>
      </c>
      <c r="D39" s="73" t="s">
        <v>8</v>
      </c>
      <c r="E39" s="36">
        <v>18102139</v>
      </c>
      <c r="F39" s="36" t="s">
        <v>10</v>
      </c>
      <c r="G39" s="36">
        <v>16816214</v>
      </c>
      <c r="H39" s="36" t="s">
        <v>10</v>
      </c>
      <c r="I39" s="36">
        <v>23038663</v>
      </c>
      <c r="J39" s="36" t="s">
        <v>10</v>
      </c>
      <c r="K39" s="36">
        <v>18880712</v>
      </c>
      <c r="L39" s="36" t="s">
        <v>10</v>
      </c>
      <c r="M39" s="36">
        <v>1144165</v>
      </c>
      <c r="N39" s="36" t="s">
        <v>10</v>
      </c>
      <c r="O39" s="36">
        <v>3530743</v>
      </c>
      <c r="P39" s="36" t="s">
        <v>10</v>
      </c>
      <c r="Q39" s="36">
        <v>11175990</v>
      </c>
      <c r="R39" s="36" t="s">
        <v>10</v>
      </c>
      <c r="T39" s="28" t="s">
        <v>270</v>
      </c>
    </row>
    <row r="40" spans="1:31" x14ac:dyDescent="0.25">
      <c r="A40" s="52" t="s">
        <v>142</v>
      </c>
      <c r="B40" s="52" t="s">
        <v>141</v>
      </c>
      <c r="C40" s="73" t="s">
        <v>7</v>
      </c>
      <c r="D40" s="73" t="s">
        <v>6</v>
      </c>
      <c r="E40" s="36">
        <v>1819546</v>
      </c>
      <c r="F40" s="36" t="s">
        <v>10</v>
      </c>
      <c r="G40" s="36">
        <v>1527892</v>
      </c>
      <c r="H40" s="36" t="s">
        <v>10</v>
      </c>
      <c r="I40" s="36">
        <v>5836060</v>
      </c>
      <c r="J40" s="36" t="s">
        <v>10</v>
      </c>
      <c r="K40" s="36">
        <v>3356879</v>
      </c>
      <c r="L40" s="36" t="s">
        <v>10</v>
      </c>
      <c r="M40" s="36">
        <v>268139</v>
      </c>
      <c r="N40" s="36" t="s">
        <v>10</v>
      </c>
      <c r="O40" s="36">
        <v>1641818</v>
      </c>
      <c r="P40" s="36" t="s">
        <v>10</v>
      </c>
      <c r="Q40" s="36">
        <v>6637842</v>
      </c>
      <c r="R40" s="35" t="s">
        <v>10</v>
      </c>
    </row>
    <row r="41" spans="1:31" x14ac:dyDescent="0.25">
      <c r="A41" s="52" t="s">
        <v>142</v>
      </c>
      <c r="B41" s="52" t="s">
        <v>141</v>
      </c>
      <c r="C41" s="73" t="s">
        <v>5</v>
      </c>
      <c r="D41" s="73" t="s">
        <v>4</v>
      </c>
      <c r="E41" s="36">
        <v>4486702</v>
      </c>
      <c r="F41" s="36" t="s">
        <v>10</v>
      </c>
      <c r="G41" s="36">
        <v>3589529</v>
      </c>
      <c r="H41" s="36" t="s">
        <v>10</v>
      </c>
      <c r="I41" s="36">
        <v>6823688</v>
      </c>
      <c r="J41" s="36" t="s">
        <v>10</v>
      </c>
      <c r="K41" s="36">
        <v>4711828</v>
      </c>
      <c r="L41" s="36" t="s">
        <v>10</v>
      </c>
      <c r="M41" s="36">
        <v>499580</v>
      </c>
      <c r="N41" s="36" t="s">
        <v>10</v>
      </c>
      <c r="O41" s="36">
        <v>1783240</v>
      </c>
      <c r="P41" s="36" t="s">
        <v>10</v>
      </c>
      <c r="Q41" s="36">
        <v>3884658</v>
      </c>
      <c r="R41" s="36" t="s">
        <v>10</v>
      </c>
    </row>
    <row r="42" spans="1:31" x14ac:dyDescent="0.25">
      <c r="A42" s="52" t="s">
        <v>142</v>
      </c>
      <c r="B42" s="52" t="s">
        <v>141</v>
      </c>
      <c r="C42" s="73" t="s">
        <v>1</v>
      </c>
      <c r="D42" s="73" t="s">
        <v>0</v>
      </c>
      <c r="E42" s="36">
        <v>11795892</v>
      </c>
      <c r="F42" s="36" t="s">
        <v>10</v>
      </c>
      <c r="G42" s="36">
        <v>11698792</v>
      </c>
      <c r="H42" s="36" t="s">
        <v>10</v>
      </c>
      <c r="I42" s="36">
        <v>10378916</v>
      </c>
      <c r="J42" s="36" t="s">
        <v>10</v>
      </c>
      <c r="K42" s="36">
        <v>10812005</v>
      </c>
      <c r="L42" s="36" t="s">
        <v>10</v>
      </c>
      <c r="M42" s="36">
        <v>376446</v>
      </c>
      <c r="N42" s="36" t="s">
        <v>10</v>
      </c>
      <c r="O42" s="36">
        <v>105685</v>
      </c>
      <c r="P42" s="36" t="s">
        <v>10</v>
      </c>
      <c r="Q42" s="36">
        <v>653490</v>
      </c>
      <c r="R42" s="35" t="s">
        <v>10</v>
      </c>
    </row>
    <row r="43" spans="1:31" x14ac:dyDescent="0.25">
      <c r="A43" s="52" t="s">
        <v>100</v>
      </c>
      <c r="B43" s="52" t="s">
        <v>99</v>
      </c>
      <c r="C43" s="73" t="s">
        <v>9</v>
      </c>
      <c r="D43" s="73" t="s">
        <v>8</v>
      </c>
      <c r="E43" s="36">
        <v>2746183</v>
      </c>
      <c r="F43" s="36" t="s">
        <v>10</v>
      </c>
      <c r="G43" s="36">
        <v>2401418</v>
      </c>
      <c r="H43" s="36" t="s">
        <v>10</v>
      </c>
      <c r="I43" s="36">
        <v>6421629</v>
      </c>
      <c r="J43" s="36" t="s">
        <v>10</v>
      </c>
      <c r="K43" s="36">
        <v>740048</v>
      </c>
      <c r="L43" s="36" t="s">
        <v>10</v>
      </c>
      <c r="M43" s="36">
        <v>698177</v>
      </c>
      <c r="N43" s="36" t="s">
        <v>10</v>
      </c>
      <c r="O43" s="36">
        <v>956047</v>
      </c>
      <c r="P43" s="36" t="s">
        <v>10</v>
      </c>
      <c r="Q43" s="36">
        <v>8856995</v>
      </c>
      <c r="R43" s="36" t="s">
        <v>10</v>
      </c>
    </row>
    <row r="44" spans="1:31" x14ac:dyDescent="0.25">
      <c r="A44" s="52" t="s">
        <v>100</v>
      </c>
      <c r="B44" s="52" t="s">
        <v>99</v>
      </c>
      <c r="C44" s="73" t="s">
        <v>7</v>
      </c>
      <c r="D44" s="73" t="s">
        <v>6</v>
      </c>
      <c r="E44" s="36">
        <v>285309</v>
      </c>
      <c r="F44" s="36" t="s">
        <v>10</v>
      </c>
      <c r="G44" s="36">
        <v>1075861</v>
      </c>
      <c r="H44" s="36" t="s">
        <v>10</v>
      </c>
      <c r="I44" s="36">
        <v>3550923</v>
      </c>
      <c r="J44" s="36" t="s">
        <v>10</v>
      </c>
      <c r="K44" s="36">
        <v>394987</v>
      </c>
      <c r="L44" s="36" t="s">
        <v>10</v>
      </c>
      <c r="M44" s="36">
        <v>108710</v>
      </c>
      <c r="N44" s="36" t="s">
        <v>10</v>
      </c>
      <c r="O44" s="36">
        <v>586432</v>
      </c>
      <c r="P44" s="36" t="s">
        <v>10</v>
      </c>
      <c r="Q44" s="36">
        <v>4955844</v>
      </c>
      <c r="R44" s="35" t="s">
        <v>10</v>
      </c>
    </row>
    <row r="45" spans="1:31" x14ac:dyDescent="0.25">
      <c r="A45" s="52" t="s">
        <v>100</v>
      </c>
      <c r="B45" s="52" t="s">
        <v>99</v>
      </c>
      <c r="C45" s="73" t="s">
        <v>5</v>
      </c>
      <c r="D45" s="73" t="s">
        <v>4</v>
      </c>
      <c r="E45" s="36">
        <v>910546</v>
      </c>
      <c r="F45" s="36" t="s">
        <v>10</v>
      </c>
      <c r="G45" s="36">
        <v>648903</v>
      </c>
      <c r="H45" s="36" t="s">
        <v>10</v>
      </c>
      <c r="I45" s="36">
        <v>1847070</v>
      </c>
      <c r="J45" s="36" t="s">
        <v>10</v>
      </c>
      <c r="K45" s="36">
        <v>333258</v>
      </c>
      <c r="L45" s="36" t="s">
        <v>10</v>
      </c>
      <c r="M45" s="36">
        <v>168935</v>
      </c>
      <c r="N45" s="36" t="s">
        <v>10</v>
      </c>
      <c r="O45" s="36">
        <v>309560</v>
      </c>
      <c r="P45" s="36" t="s">
        <v>10</v>
      </c>
      <c r="Q45" s="36">
        <v>1558189</v>
      </c>
      <c r="R45" s="36" t="s">
        <v>10</v>
      </c>
    </row>
    <row r="46" spans="1:31" x14ac:dyDescent="0.25">
      <c r="A46" s="52" t="s">
        <v>100</v>
      </c>
      <c r="B46" s="52" t="s">
        <v>99</v>
      </c>
      <c r="C46" s="73" t="s">
        <v>1</v>
      </c>
      <c r="D46" s="73" t="s">
        <v>0</v>
      </c>
      <c r="E46" s="36">
        <v>1550329</v>
      </c>
      <c r="F46" s="36" t="s">
        <v>10</v>
      </c>
      <c r="G46" s="36">
        <v>676655</v>
      </c>
      <c r="H46" s="36" t="s">
        <v>10</v>
      </c>
      <c r="I46" s="36">
        <v>1023636</v>
      </c>
      <c r="J46" s="36" t="s">
        <v>10</v>
      </c>
      <c r="K46" s="36">
        <v>11803</v>
      </c>
      <c r="L46" s="36" t="s">
        <v>10</v>
      </c>
      <c r="M46" s="36">
        <v>420531</v>
      </c>
      <c r="N46" s="36" t="s">
        <v>10</v>
      </c>
      <c r="O46" s="36">
        <v>60055</v>
      </c>
      <c r="P46" s="36" t="s">
        <v>10</v>
      </c>
      <c r="Q46" s="36">
        <v>2342962</v>
      </c>
      <c r="R46" s="35" t="s">
        <v>10</v>
      </c>
    </row>
    <row r="47" spans="1:31" x14ac:dyDescent="0.25">
      <c r="A47" s="52" t="s">
        <v>98</v>
      </c>
      <c r="B47" s="52" t="s">
        <v>97</v>
      </c>
      <c r="C47" s="73" t="s">
        <v>9</v>
      </c>
      <c r="D47" s="73" t="s">
        <v>8</v>
      </c>
      <c r="E47" s="36">
        <v>238406411</v>
      </c>
      <c r="F47" s="36" t="s">
        <v>10</v>
      </c>
      <c r="G47" s="36">
        <v>120053344</v>
      </c>
      <c r="H47" s="36" t="s">
        <v>10</v>
      </c>
      <c r="I47" s="36">
        <v>126626307</v>
      </c>
      <c r="J47" s="36" t="s">
        <v>10</v>
      </c>
      <c r="K47" s="36">
        <v>22477671</v>
      </c>
      <c r="L47" s="36" t="s">
        <v>10</v>
      </c>
      <c r="M47" s="36">
        <v>18115705</v>
      </c>
      <c r="N47" s="36" t="s">
        <v>10</v>
      </c>
      <c r="O47" s="36">
        <v>45316408</v>
      </c>
      <c r="P47" s="36" t="s">
        <v>10</v>
      </c>
      <c r="Q47" s="36">
        <v>72200850</v>
      </c>
      <c r="R47" s="36" t="s">
        <v>10</v>
      </c>
    </row>
    <row r="48" spans="1:31" x14ac:dyDescent="0.25">
      <c r="A48" s="52" t="s">
        <v>98</v>
      </c>
      <c r="B48" s="52" t="s">
        <v>97</v>
      </c>
      <c r="C48" s="73" t="s">
        <v>7</v>
      </c>
      <c r="D48" s="73" t="s">
        <v>6</v>
      </c>
      <c r="E48" s="36">
        <v>12077751</v>
      </c>
      <c r="F48" s="36" t="s">
        <v>10</v>
      </c>
      <c r="G48" s="36">
        <v>12117978</v>
      </c>
      <c r="H48" s="36" t="s">
        <v>10</v>
      </c>
      <c r="I48" s="36">
        <v>29156022</v>
      </c>
      <c r="J48" s="36" t="s">
        <v>10</v>
      </c>
      <c r="K48" s="36">
        <v>4577949</v>
      </c>
      <c r="L48" s="36" t="s">
        <v>10</v>
      </c>
      <c r="M48" s="36">
        <v>3695742</v>
      </c>
      <c r="N48" s="36" t="s">
        <v>10</v>
      </c>
      <c r="O48" s="36">
        <v>12970479</v>
      </c>
      <c r="P48" s="36" t="s">
        <v>10</v>
      </c>
      <c r="Q48" s="36">
        <v>34943493</v>
      </c>
      <c r="R48" s="35" t="s">
        <v>10</v>
      </c>
    </row>
    <row r="49" spans="1:18" x14ac:dyDescent="0.25">
      <c r="A49" s="52" t="s">
        <v>98</v>
      </c>
      <c r="B49" s="52" t="s">
        <v>97</v>
      </c>
      <c r="C49" s="73" t="s">
        <v>5</v>
      </c>
      <c r="D49" s="73" t="s">
        <v>4</v>
      </c>
      <c r="E49" s="36">
        <v>34722135</v>
      </c>
      <c r="F49" s="36" t="s">
        <v>10</v>
      </c>
      <c r="G49" s="36">
        <v>15237124</v>
      </c>
      <c r="H49" s="36" t="s">
        <v>10</v>
      </c>
      <c r="I49" s="36">
        <v>42180007</v>
      </c>
      <c r="J49" s="36" t="s">
        <v>10</v>
      </c>
      <c r="K49" s="36">
        <v>12757461</v>
      </c>
      <c r="L49" s="36" t="s">
        <v>10</v>
      </c>
      <c r="M49" s="36">
        <v>4018662</v>
      </c>
      <c r="N49" s="36" t="s">
        <v>10</v>
      </c>
      <c r="O49" s="36">
        <v>18953102</v>
      </c>
      <c r="P49" s="36" t="s">
        <v>10</v>
      </c>
      <c r="Q49" s="36">
        <v>25564954</v>
      </c>
      <c r="R49" s="36" t="s">
        <v>10</v>
      </c>
    </row>
    <row r="50" spans="1:18" x14ac:dyDescent="0.25">
      <c r="A50" s="52" t="s">
        <v>98</v>
      </c>
      <c r="B50" s="52" t="s">
        <v>97</v>
      </c>
      <c r="C50" s="73" t="s">
        <v>1</v>
      </c>
      <c r="D50" s="73" t="s">
        <v>0</v>
      </c>
      <c r="E50" s="36">
        <v>191606525</v>
      </c>
      <c r="F50" s="36" t="s">
        <v>10</v>
      </c>
      <c r="G50" s="36">
        <v>92698242</v>
      </c>
      <c r="H50" s="36" t="s">
        <v>10</v>
      </c>
      <c r="I50" s="36">
        <v>55290278</v>
      </c>
      <c r="J50" s="36" t="s">
        <v>10</v>
      </c>
      <c r="K50" s="36">
        <v>5142261</v>
      </c>
      <c r="L50" s="36" t="s">
        <v>10</v>
      </c>
      <c r="M50" s="36">
        <v>10401301</v>
      </c>
      <c r="N50" s="36" t="s">
        <v>10</v>
      </c>
      <c r="O50" s="36">
        <v>13392827</v>
      </c>
      <c r="P50" s="36" t="s">
        <v>10</v>
      </c>
      <c r="Q50" s="36">
        <v>11692404</v>
      </c>
      <c r="R50" s="35" t="s">
        <v>10</v>
      </c>
    </row>
    <row r="51" spans="1:18" x14ac:dyDescent="0.25">
      <c r="A51" s="52" t="s">
        <v>96</v>
      </c>
      <c r="B51" s="52" t="s">
        <v>95</v>
      </c>
      <c r="C51" s="73" t="s">
        <v>9</v>
      </c>
      <c r="D51" s="73" t="s">
        <v>8</v>
      </c>
      <c r="E51" s="36">
        <v>181751718</v>
      </c>
      <c r="F51" s="36" t="s">
        <v>10</v>
      </c>
      <c r="G51" s="36">
        <v>226207943</v>
      </c>
      <c r="H51" s="36" t="s">
        <v>10</v>
      </c>
      <c r="I51" s="36">
        <v>379075496</v>
      </c>
      <c r="J51" s="36" t="s">
        <v>10</v>
      </c>
      <c r="K51" s="36">
        <v>32406392</v>
      </c>
      <c r="L51" s="36" t="s">
        <v>10</v>
      </c>
      <c r="M51" s="36">
        <v>99171792</v>
      </c>
      <c r="N51" s="36" t="s">
        <v>10</v>
      </c>
      <c r="O51" s="36">
        <v>94494749</v>
      </c>
      <c r="P51" s="36" t="s">
        <v>10</v>
      </c>
      <c r="Q51" s="36">
        <v>320084667</v>
      </c>
      <c r="R51" s="36" t="s">
        <v>10</v>
      </c>
    </row>
    <row r="52" spans="1:18" x14ac:dyDescent="0.25">
      <c r="A52" s="52" t="s">
        <v>96</v>
      </c>
      <c r="B52" s="52" t="s">
        <v>95</v>
      </c>
      <c r="C52" s="73" t="s">
        <v>7</v>
      </c>
      <c r="D52" s="73" t="s">
        <v>6</v>
      </c>
      <c r="E52" s="36">
        <v>5570621</v>
      </c>
      <c r="F52" s="36" t="s">
        <v>10</v>
      </c>
      <c r="G52" s="36">
        <v>6009778</v>
      </c>
      <c r="H52" s="36" t="s">
        <v>10</v>
      </c>
      <c r="I52" s="36">
        <v>41470174</v>
      </c>
      <c r="J52" s="36" t="s">
        <v>10</v>
      </c>
      <c r="K52" s="36">
        <v>3249957</v>
      </c>
      <c r="L52" s="36" t="s">
        <v>10</v>
      </c>
      <c r="M52" s="36">
        <v>2962329</v>
      </c>
      <c r="N52" s="36" t="s">
        <v>10</v>
      </c>
      <c r="O52" s="36">
        <v>19742852</v>
      </c>
      <c r="P52" s="36" t="s">
        <v>10</v>
      </c>
      <c r="Q52" s="36">
        <v>107936626</v>
      </c>
      <c r="R52" s="35" t="s">
        <v>10</v>
      </c>
    </row>
    <row r="53" spans="1:18" x14ac:dyDescent="0.25">
      <c r="A53" s="52" t="s">
        <v>96</v>
      </c>
      <c r="B53" s="52" t="s">
        <v>95</v>
      </c>
      <c r="C53" s="73" t="s">
        <v>5</v>
      </c>
      <c r="D53" s="73" t="s">
        <v>4</v>
      </c>
      <c r="E53" s="36">
        <v>17068274</v>
      </c>
      <c r="F53" s="36" t="s">
        <v>10</v>
      </c>
      <c r="G53" s="36">
        <v>22553706</v>
      </c>
      <c r="H53" s="36" t="s">
        <v>10</v>
      </c>
      <c r="I53" s="36">
        <v>55470062</v>
      </c>
      <c r="J53" s="36" t="s">
        <v>10</v>
      </c>
      <c r="K53" s="36">
        <v>5905112</v>
      </c>
      <c r="L53" s="36" t="s">
        <v>10</v>
      </c>
      <c r="M53" s="36">
        <v>10123282</v>
      </c>
      <c r="N53" s="36" t="s">
        <v>10</v>
      </c>
      <c r="O53" s="36">
        <v>16260496</v>
      </c>
      <c r="P53" s="36" t="s">
        <v>10</v>
      </c>
      <c r="Q53" s="36">
        <v>72588039</v>
      </c>
      <c r="R53" s="36" t="s">
        <v>10</v>
      </c>
    </row>
    <row r="54" spans="1:18" x14ac:dyDescent="0.25">
      <c r="A54" s="52" t="s">
        <v>96</v>
      </c>
      <c r="B54" s="52" t="s">
        <v>95</v>
      </c>
      <c r="C54" s="73" t="s">
        <v>1</v>
      </c>
      <c r="D54" s="73" t="s">
        <v>0</v>
      </c>
      <c r="E54" s="36">
        <v>159112823</v>
      </c>
      <c r="F54" s="36" t="s">
        <v>10</v>
      </c>
      <c r="G54" s="36">
        <v>197644459</v>
      </c>
      <c r="H54" s="36" t="s">
        <v>10</v>
      </c>
      <c r="I54" s="36">
        <v>282135260</v>
      </c>
      <c r="J54" s="36" t="s">
        <v>10</v>
      </c>
      <c r="K54" s="36">
        <v>23251323</v>
      </c>
      <c r="L54" s="36" t="s">
        <v>10</v>
      </c>
      <c r="M54" s="36">
        <v>86086181</v>
      </c>
      <c r="N54" s="36" t="s">
        <v>10</v>
      </c>
      <c r="O54" s="36">
        <v>58491401</v>
      </c>
      <c r="P54" s="36" t="s">
        <v>10</v>
      </c>
      <c r="Q54" s="36">
        <v>139560003</v>
      </c>
      <c r="R54" s="35" t="s">
        <v>10</v>
      </c>
    </row>
    <row r="55" spans="1:18" x14ac:dyDescent="0.25">
      <c r="A55" s="52" t="s">
        <v>94</v>
      </c>
      <c r="B55" s="52" t="s">
        <v>93</v>
      </c>
      <c r="C55" s="73" t="s">
        <v>9</v>
      </c>
      <c r="D55" s="73" t="s">
        <v>8</v>
      </c>
      <c r="E55" s="36">
        <v>90510801</v>
      </c>
      <c r="F55" s="36" t="s">
        <v>10</v>
      </c>
      <c r="G55" s="36">
        <v>69169815</v>
      </c>
      <c r="H55" s="36" t="s">
        <v>10</v>
      </c>
      <c r="I55" s="36">
        <v>38107645</v>
      </c>
      <c r="J55" s="36" t="s">
        <v>10</v>
      </c>
      <c r="K55" s="36">
        <v>7311235</v>
      </c>
      <c r="L55" s="36" t="s">
        <v>10</v>
      </c>
      <c r="M55" s="36">
        <v>14325957</v>
      </c>
      <c r="N55" s="36" t="s">
        <v>10</v>
      </c>
      <c r="O55" s="36">
        <v>19473768</v>
      </c>
      <c r="P55" s="36" t="s">
        <v>10</v>
      </c>
      <c r="Q55" s="36">
        <v>22183804</v>
      </c>
      <c r="R55" s="36" t="s">
        <v>10</v>
      </c>
    </row>
    <row r="56" spans="1:18" x14ac:dyDescent="0.25">
      <c r="A56" s="52" t="s">
        <v>94</v>
      </c>
      <c r="B56" s="52" t="s">
        <v>93</v>
      </c>
      <c r="C56" s="73" t="s">
        <v>7</v>
      </c>
      <c r="D56" s="73" t="s">
        <v>6</v>
      </c>
      <c r="E56" s="36">
        <v>4890785</v>
      </c>
      <c r="F56" s="36" t="s">
        <v>10</v>
      </c>
      <c r="G56" s="36">
        <v>6130682</v>
      </c>
      <c r="H56" s="36" t="s">
        <v>10</v>
      </c>
      <c r="I56" s="36">
        <v>9074464</v>
      </c>
      <c r="J56" s="36" t="s">
        <v>10</v>
      </c>
      <c r="K56" s="36">
        <v>2395730</v>
      </c>
      <c r="L56" s="36" t="s">
        <v>10</v>
      </c>
      <c r="M56" s="36">
        <v>1090077</v>
      </c>
      <c r="N56" s="36" t="s">
        <v>10</v>
      </c>
      <c r="O56" s="36">
        <v>8063782</v>
      </c>
      <c r="P56" s="36" t="s">
        <v>10</v>
      </c>
      <c r="Q56" s="36">
        <v>9766646</v>
      </c>
      <c r="R56" s="35" t="s">
        <v>10</v>
      </c>
    </row>
    <row r="57" spans="1:18" x14ac:dyDescent="0.25">
      <c r="A57" s="52" t="s">
        <v>94</v>
      </c>
      <c r="B57" s="52" t="s">
        <v>93</v>
      </c>
      <c r="C57" s="73" t="s">
        <v>5</v>
      </c>
      <c r="D57" s="73" t="s">
        <v>4</v>
      </c>
      <c r="E57" s="36">
        <v>22711476</v>
      </c>
      <c r="F57" s="36" t="s">
        <v>10</v>
      </c>
      <c r="G57" s="36">
        <v>20402886</v>
      </c>
      <c r="H57" s="36" t="s">
        <v>10</v>
      </c>
      <c r="I57" s="36">
        <v>17198330</v>
      </c>
      <c r="J57" s="36" t="s">
        <v>10</v>
      </c>
      <c r="K57" s="36">
        <v>4010079</v>
      </c>
      <c r="L57" s="36" t="s">
        <v>10</v>
      </c>
      <c r="M57" s="36">
        <v>4966253</v>
      </c>
      <c r="N57" s="36" t="s">
        <v>10</v>
      </c>
      <c r="O57" s="36">
        <v>8179650</v>
      </c>
      <c r="P57" s="36" t="s">
        <v>10</v>
      </c>
      <c r="Q57" s="36">
        <v>10183105</v>
      </c>
      <c r="R57" s="36" t="s">
        <v>10</v>
      </c>
    </row>
    <row r="58" spans="1:18" x14ac:dyDescent="0.25">
      <c r="A58" s="52" t="s">
        <v>94</v>
      </c>
      <c r="B58" s="52" t="s">
        <v>93</v>
      </c>
      <c r="C58" s="73" t="s">
        <v>1</v>
      </c>
      <c r="D58" s="73" t="s">
        <v>0</v>
      </c>
      <c r="E58" s="36">
        <v>62908540</v>
      </c>
      <c r="F58" s="36" t="s">
        <v>10</v>
      </c>
      <c r="G58" s="36">
        <v>42636247</v>
      </c>
      <c r="H58" s="36" t="s">
        <v>10</v>
      </c>
      <c r="I58" s="36">
        <v>11834850</v>
      </c>
      <c r="J58" s="36" t="s">
        <v>10</v>
      </c>
      <c r="K58" s="36">
        <v>905427</v>
      </c>
      <c r="L58" s="36" t="s">
        <v>10</v>
      </c>
      <c r="M58" s="36">
        <v>8269627</v>
      </c>
      <c r="N58" s="36" t="s">
        <v>10</v>
      </c>
      <c r="O58" s="36">
        <v>3230336</v>
      </c>
      <c r="P58" s="36" t="s">
        <v>10</v>
      </c>
      <c r="Q58" s="36">
        <v>2234053</v>
      </c>
      <c r="R58" s="35" t="s">
        <v>10</v>
      </c>
    </row>
    <row r="59" spans="1:18" x14ac:dyDescent="0.25">
      <c r="A59" s="52" t="s">
        <v>153</v>
      </c>
      <c r="B59" s="52" t="s">
        <v>152</v>
      </c>
      <c r="C59" s="73" t="s">
        <v>9</v>
      </c>
      <c r="D59" s="73" t="s">
        <v>8</v>
      </c>
      <c r="E59" s="36">
        <v>30266834</v>
      </c>
      <c r="F59" s="36" t="s">
        <v>10</v>
      </c>
      <c r="G59" s="36">
        <v>20028647</v>
      </c>
      <c r="H59" s="36" t="s">
        <v>10</v>
      </c>
      <c r="I59" s="36">
        <v>8978841</v>
      </c>
      <c r="J59" s="36" t="s">
        <v>10</v>
      </c>
      <c r="K59" s="36">
        <v>5662485</v>
      </c>
      <c r="L59" s="36" t="s">
        <v>10</v>
      </c>
      <c r="M59" s="36">
        <v>10234096</v>
      </c>
      <c r="N59" s="36" t="s">
        <v>10</v>
      </c>
      <c r="O59" s="36">
        <v>51906784</v>
      </c>
      <c r="P59" s="36" t="s">
        <v>10</v>
      </c>
      <c r="Q59" s="36">
        <v>176684853</v>
      </c>
      <c r="R59" s="36" t="s">
        <v>10</v>
      </c>
    </row>
    <row r="60" spans="1:18" x14ac:dyDescent="0.25">
      <c r="A60" s="52" t="s">
        <v>153</v>
      </c>
      <c r="B60" s="52" t="s">
        <v>152</v>
      </c>
      <c r="C60" s="73" t="s">
        <v>7</v>
      </c>
      <c r="D60" s="73" t="s">
        <v>6</v>
      </c>
      <c r="E60" s="36">
        <v>1494070</v>
      </c>
      <c r="F60" s="36" t="s">
        <v>10</v>
      </c>
      <c r="G60" s="36">
        <v>1949317</v>
      </c>
      <c r="H60" s="36" t="s">
        <v>10</v>
      </c>
      <c r="I60" s="36">
        <v>792368</v>
      </c>
      <c r="J60" s="36" t="s">
        <v>10</v>
      </c>
      <c r="K60" s="36">
        <v>1119867</v>
      </c>
      <c r="L60" s="36" t="s">
        <v>10</v>
      </c>
      <c r="M60" s="36">
        <v>74322</v>
      </c>
      <c r="N60" s="36" t="s">
        <v>10</v>
      </c>
      <c r="O60" s="36">
        <v>9134080</v>
      </c>
      <c r="P60" s="36" t="s">
        <v>10</v>
      </c>
      <c r="Q60" s="36">
        <v>46968032</v>
      </c>
      <c r="R60" s="35" t="s">
        <v>10</v>
      </c>
    </row>
    <row r="61" spans="1:18" x14ac:dyDescent="0.25">
      <c r="A61" s="52" t="s">
        <v>153</v>
      </c>
      <c r="B61" s="52" t="s">
        <v>152</v>
      </c>
      <c r="C61" s="73" t="s">
        <v>5</v>
      </c>
      <c r="D61" s="73" t="s">
        <v>4</v>
      </c>
      <c r="E61" s="36">
        <v>2299855</v>
      </c>
      <c r="F61" s="36" t="s">
        <v>10</v>
      </c>
      <c r="G61" s="36">
        <v>3131092</v>
      </c>
      <c r="H61" s="36" t="s">
        <v>10</v>
      </c>
      <c r="I61" s="36">
        <v>2402394</v>
      </c>
      <c r="J61" s="36" t="s">
        <v>10</v>
      </c>
      <c r="K61" s="36">
        <v>944468</v>
      </c>
      <c r="L61" s="36" t="s">
        <v>10</v>
      </c>
      <c r="M61" s="36">
        <v>585764</v>
      </c>
      <c r="N61" s="36" t="s">
        <v>10</v>
      </c>
      <c r="O61" s="36">
        <v>13491012</v>
      </c>
      <c r="P61" s="36" t="s">
        <v>10</v>
      </c>
      <c r="Q61" s="36">
        <v>51768368</v>
      </c>
      <c r="R61" s="36" t="s">
        <v>10</v>
      </c>
    </row>
    <row r="62" spans="1:18" x14ac:dyDescent="0.25">
      <c r="A62" s="52" t="s">
        <v>153</v>
      </c>
      <c r="B62" s="52" t="s">
        <v>152</v>
      </c>
      <c r="C62" s="73" t="s">
        <v>1</v>
      </c>
      <c r="D62" s="73" t="s">
        <v>0</v>
      </c>
      <c r="E62" s="36">
        <v>26472909</v>
      </c>
      <c r="F62" s="36" t="s">
        <v>10</v>
      </c>
      <c r="G62" s="36">
        <v>14948238</v>
      </c>
      <c r="H62" s="36" t="s">
        <v>10</v>
      </c>
      <c r="I62" s="36">
        <v>5784078</v>
      </c>
      <c r="J62" s="36" t="s">
        <v>10</v>
      </c>
      <c r="K62" s="36">
        <v>3598150</v>
      </c>
      <c r="L62" s="36" t="s">
        <v>10</v>
      </c>
      <c r="M62" s="36">
        <v>9574010</v>
      </c>
      <c r="N62" s="36" t="s">
        <v>10</v>
      </c>
      <c r="O62" s="36">
        <v>29281693</v>
      </c>
      <c r="P62" s="36" t="s">
        <v>10</v>
      </c>
      <c r="Q62" s="36">
        <v>77948454</v>
      </c>
      <c r="R62" s="35" t="s">
        <v>10</v>
      </c>
    </row>
    <row r="63" spans="1:18" x14ac:dyDescent="0.25">
      <c r="A63" s="52" t="s">
        <v>140</v>
      </c>
      <c r="B63" s="52" t="s">
        <v>139</v>
      </c>
      <c r="C63" s="73" t="s">
        <v>9</v>
      </c>
      <c r="D63" s="73" t="s">
        <v>8</v>
      </c>
      <c r="E63" s="36">
        <v>43576198</v>
      </c>
      <c r="F63" s="36" t="s">
        <v>10</v>
      </c>
      <c r="G63" s="36">
        <v>33025596</v>
      </c>
      <c r="H63" s="36" t="s">
        <v>10</v>
      </c>
      <c r="I63" s="36">
        <v>26481138</v>
      </c>
      <c r="J63" s="36" t="s">
        <v>10</v>
      </c>
      <c r="K63" s="36">
        <v>8920279</v>
      </c>
      <c r="L63" s="36" t="s">
        <v>10</v>
      </c>
      <c r="M63" s="36">
        <v>12079959</v>
      </c>
      <c r="N63" s="36" t="s">
        <v>10</v>
      </c>
      <c r="O63" s="36">
        <v>21707190</v>
      </c>
      <c r="P63" s="36" t="s">
        <v>10</v>
      </c>
      <c r="Q63" s="36">
        <v>36560111</v>
      </c>
      <c r="R63" s="36" t="s">
        <v>10</v>
      </c>
    </row>
    <row r="64" spans="1:18" x14ac:dyDescent="0.25">
      <c r="A64" s="52" t="s">
        <v>140</v>
      </c>
      <c r="B64" s="52" t="s">
        <v>139</v>
      </c>
      <c r="C64" s="73" t="s">
        <v>7</v>
      </c>
      <c r="D64" s="73" t="s">
        <v>6</v>
      </c>
      <c r="E64" s="36">
        <v>2357587</v>
      </c>
      <c r="F64" s="36" t="s">
        <v>10</v>
      </c>
      <c r="G64" s="36">
        <v>1731933</v>
      </c>
      <c r="H64" s="36" t="s">
        <v>10</v>
      </c>
      <c r="I64" s="36">
        <v>5579234</v>
      </c>
      <c r="J64" s="36" t="s">
        <v>10</v>
      </c>
      <c r="K64" s="36">
        <v>1481818</v>
      </c>
      <c r="L64" s="36" t="s">
        <v>10</v>
      </c>
      <c r="M64" s="36">
        <v>1133558</v>
      </c>
      <c r="N64" s="36" t="s">
        <v>10</v>
      </c>
      <c r="O64" s="36">
        <v>6795857</v>
      </c>
      <c r="P64" s="36" t="s">
        <v>10</v>
      </c>
      <c r="Q64" s="36">
        <v>10656953</v>
      </c>
      <c r="R64" s="35" t="s">
        <v>10</v>
      </c>
    </row>
    <row r="65" spans="1:20" x14ac:dyDescent="0.25">
      <c r="A65" s="52" t="s">
        <v>140</v>
      </c>
      <c r="B65" s="52" t="s">
        <v>139</v>
      </c>
      <c r="C65" s="73" t="s">
        <v>5</v>
      </c>
      <c r="D65" s="73" t="s">
        <v>4</v>
      </c>
      <c r="E65" s="36">
        <v>3225201</v>
      </c>
      <c r="F65" s="36" t="s">
        <v>10</v>
      </c>
      <c r="G65" s="36">
        <v>3841504</v>
      </c>
      <c r="H65" s="36" t="s">
        <v>10</v>
      </c>
      <c r="I65" s="36">
        <v>5770527</v>
      </c>
      <c r="J65" s="36" t="s">
        <v>10</v>
      </c>
      <c r="K65" s="36">
        <v>1745635</v>
      </c>
      <c r="L65" s="36" t="s">
        <v>10</v>
      </c>
      <c r="M65" s="36">
        <v>3043084</v>
      </c>
      <c r="N65" s="36" t="s">
        <v>10</v>
      </c>
      <c r="O65" s="36">
        <v>7605139</v>
      </c>
      <c r="P65" s="36" t="s">
        <v>10</v>
      </c>
      <c r="Q65" s="36">
        <v>11900142</v>
      </c>
      <c r="R65" s="36" t="s">
        <v>10</v>
      </c>
    </row>
    <row r="66" spans="1:20" x14ac:dyDescent="0.25">
      <c r="A66" s="52" t="s">
        <v>140</v>
      </c>
      <c r="B66" s="52" t="s">
        <v>139</v>
      </c>
      <c r="C66" s="73" t="s">
        <v>1</v>
      </c>
      <c r="D66" s="73" t="s">
        <v>0</v>
      </c>
      <c r="E66" s="36">
        <v>37993410</v>
      </c>
      <c r="F66" s="36" t="s">
        <v>10</v>
      </c>
      <c r="G66" s="36">
        <v>27452159</v>
      </c>
      <c r="H66" s="36" t="s">
        <v>10</v>
      </c>
      <c r="I66" s="36">
        <v>15131377</v>
      </c>
      <c r="J66" s="36" t="s">
        <v>10</v>
      </c>
      <c r="K66" s="36">
        <v>5692826</v>
      </c>
      <c r="L66" s="36" t="s">
        <v>10</v>
      </c>
      <c r="M66" s="36">
        <v>7903317</v>
      </c>
      <c r="N66" s="36" t="s">
        <v>10</v>
      </c>
      <c r="O66" s="36">
        <v>7306193</v>
      </c>
      <c r="P66" s="36" t="s">
        <v>10</v>
      </c>
      <c r="Q66" s="36">
        <v>14003016</v>
      </c>
      <c r="R66" s="35" t="s">
        <v>10</v>
      </c>
    </row>
    <row r="67" spans="1:20" x14ac:dyDescent="0.25">
      <c r="A67" s="52" t="s">
        <v>90</v>
      </c>
      <c r="B67" s="52" t="s">
        <v>89</v>
      </c>
      <c r="C67" s="73" t="s">
        <v>9</v>
      </c>
      <c r="D67" s="73" t="s">
        <v>8</v>
      </c>
      <c r="E67" s="36">
        <v>271144552</v>
      </c>
      <c r="F67" s="36" t="s">
        <v>155</v>
      </c>
      <c r="G67" s="36">
        <v>87365172</v>
      </c>
      <c r="H67" s="36" t="s">
        <v>155</v>
      </c>
      <c r="I67" s="36">
        <v>80903209</v>
      </c>
      <c r="J67" s="36" t="s">
        <v>155</v>
      </c>
      <c r="K67" s="36">
        <v>29558999</v>
      </c>
      <c r="L67" s="36" t="s">
        <v>156</v>
      </c>
      <c r="M67" s="36">
        <v>20763572</v>
      </c>
      <c r="N67" s="36" t="s">
        <v>155</v>
      </c>
      <c r="O67" s="36">
        <v>33864649</v>
      </c>
      <c r="P67" s="36" t="s">
        <v>155</v>
      </c>
      <c r="Q67" s="36">
        <v>106657171</v>
      </c>
    </row>
    <row r="68" spans="1:20" x14ac:dyDescent="0.25">
      <c r="A68" s="52" t="s">
        <v>90</v>
      </c>
      <c r="B68" s="52" t="s">
        <v>89</v>
      </c>
      <c r="C68" s="73" t="s">
        <v>7</v>
      </c>
      <c r="D68" s="73" t="s">
        <v>6</v>
      </c>
      <c r="E68" s="36">
        <v>15791566</v>
      </c>
      <c r="F68" s="36" t="s">
        <v>155</v>
      </c>
      <c r="G68" s="36">
        <v>7824390</v>
      </c>
      <c r="H68" s="36" t="s">
        <v>156</v>
      </c>
      <c r="I68" s="36">
        <v>11092981</v>
      </c>
      <c r="J68" s="36" t="s">
        <v>156</v>
      </c>
      <c r="K68" s="36">
        <v>11897858</v>
      </c>
      <c r="L68" s="36" t="s">
        <v>156</v>
      </c>
      <c r="M68" s="36">
        <v>1906363</v>
      </c>
      <c r="N68" s="36" t="s">
        <v>156</v>
      </c>
      <c r="O68" s="36">
        <v>4342964</v>
      </c>
      <c r="P68" s="36" t="s">
        <v>156</v>
      </c>
      <c r="Q68" s="36">
        <v>38183217</v>
      </c>
    </row>
    <row r="69" spans="1:20" x14ac:dyDescent="0.25">
      <c r="A69" s="52" t="s">
        <v>90</v>
      </c>
      <c r="B69" s="52" t="s">
        <v>89</v>
      </c>
      <c r="C69" s="73" t="s">
        <v>5</v>
      </c>
      <c r="D69" s="73" t="s">
        <v>4</v>
      </c>
      <c r="E69" s="36">
        <v>33242358</v>
      </c>
      <c r="F69" s="36" t="s">
        <v>155</v>
      </c>
      <c r="G69" s="36">
        <v>23727979</v>
      </c>
      <c r="H69" s="36" t="s">
        <v>155</v>
      </c>
      <c r="I69" s="36">
        <v>26824817</v>
      </c>
      <c r="J69" s="36" t="s">
        <v>155</v>
      </c>
      <c r="K69" s="36">
        <v>8227040</v>
      </c>
      <c r="L69" s="36" t="s">
        <v>156</v>
      </c>
      <c r="M69" s="36">
        <v>6203902</v>
      </c>
      <c r="N69" s="36" t="s">
        <v>155</v>
      </c>
      <c r="O69" s="36">
        <v>10380227</v>
      </c>
      <c r="P69" s="36" t="s">
        <v>155</v>
      </c>
      <c r="Q69" s="36">
        <v>34451066</v>
      </c>
    </row>
    <row r="70" spans="1:20" x14ac:dyDescent="0.25">
      <c r="A70" s="34" t="s">
        <v>90</v>
      </c>
      <c r="B70" s="34" t="s">
        <v>89</v>
      </c>
      <c r="C70" s="73" t="s">
        <v>1</v>
      </c>
      <c r="D70" s="73" t="s">
        <v>0</v>
      </c>
      <c r="E70" s="36">
        <v>222110627</v>
      </c>
      <c r="F70" s="36" t="s">
        <v>155</v>
      </c>
      <c r="G70" s="36">
        <v>55812803</v>
      </c>
      <c r="H70" s="36" t="s">
        <v>155</v>
      </c>
      <c r="I70" s="36">
        <v>42985412</v>
      </c>
      <c r="J70" s="36" t="s">
        <v>155</v>
      </c>
      <c r="K70" s="36">
        <v>9434101</v>
      </c>
      <c r="L70" s="36" t="s">
        <v>155</v>
      </c>
      <c r="M70" s="36">
        <v>12653307</v>
      </c>
      <c r="N70" s="36" t="s">
        <v>156</v>
      </c>
      <c r="O70" s="36">
        <v>19141458</v>
      </c>
      <c r="P70" s="36" t="s">
        <v>156</v>
      </c>
      <c r="Q70" s="36">
        <v>34022888</v>
      </c>
      <c r="R70" s="28" t="s">
        <v>8</v>
      </c>
    </row>
    <row r="71" spans="1:20" x14ac:dyDescent="0.25">
      <c r="D71" s="34" t="s">
        <v>8</v>
      </c>
      <c r="E71" s="44">
        <f>SUM(E15+E19+E23+E27+E31+E35+E39+E43+E47+E51+E55+E59+E63+E67)</f>
        <v>4960543884</v>
      </c>
      <c r="F71" s="44"/>
      <c r="G71" s="44">
        <f>SUM(G15+G19+G23+G27+G31+G35+G39+G43+G47+G51+G55+G59+G63+G67)</f>
        <v>2849884148</v>
      </c>
      <c r="H71" s="44"/>
      <c r="I71" s="44">
        <f>SUM(I15+I19+I23+I27+I31+I35+I39+I43+I47+I51+I55+I59+I63+I67)</f>
        <v>2594097148</v>
      </c>
      <c r="J71" s="44"/>
      <c r="K71" s="44">
        <f>SUM(K15+K19+K23+K27+K31+K35+K39+K43+K47+K51+K55+K59+K63+K67)</f>
        <v>393915425</v>
      </c>
      <c r="L71" s="44"/>
      <c r="M71" s="44">
        <f>SUM(M15+M19+M23+M27+M31+M35+M39+M43+M47+M51+M55+M59+M63+M67)</f>
        <v>537935431</v>
      </c>
      <c r="N71" s="44"/>
      <c r="O71" s="44">
        <f>SUM(O15+O19+O23+O27+O31+O35+O39+O43+O47+O51+O55+O59+O63+O67)</f>
        <v>980821582</v>
      </c>
      <c r="P71" s="44"/>
      <c r="Q71" s="44">
        <f>SUM(Q15+Q19+Q23+Q27+Q31+Q35+Q39+Q43+Q47+Q51+Q55+Q59+Q63+Q67)</f>
        <v>1470352087</v>
      </c>
      <c r="R71" s="44">
        <f>SUM(E71:Q71)</f>
        <v>13787549705</v>
      </c>
    </row>
    <row r="72" spans="1:20" x14ac:dyDescent="0.25">
      <c r="D72" s="34" t="s">
        <v>6</v>
      </c>
      <c r="E72" s="44">
        <f>SUM(E16+E20+E24+E28+E32+E36+E40+E44+E48+E52+E56+E60+E64+E68)</f>
        <v>135645940</v>
      </c>
      <c r="F72" s="44"/>
      <c r="G72" s="44">
        <f>SUM(G16+G20+G24+G28+G32+G36+G40+G44+G48+G52+G56+G60+G64+G68)</f>
        <v>178642042</v>
      </c>
      <c r="H72" s="44"/>
      <c r="I72" s="44">
        <f>SUM(I16+I20+I24+I28+I32+I36+I40+I44+I48+I52+I56+I60+I64+I68)</f>
        <v>382416646</v>
      </c>
      <c r="J72" s="44"/>
      <c r="K72" s="44">
        <f>SUM(K16+K20+K24+K28+K32+K36+K40+K44+K48+K52+K56+K60+K64+K68)</f>
        <v>104355203</v>
      </c>
      <c r="L72" s="44"/>
      <c r="M72" s="44">
        <f>SUM(M16+M20+M24+M28+M32+M36+M40+M44+M48+M52+M56+M60+M64+M68)</f>
        <v>66876539</v>
      </c>
      <c r="N72" s="44"/>
      <c r="O72" s="44">
        <f>SUM(O16+O20+O24+O28+O32+O36+O40+O44+O48+O52+O56+O60+O64+O68)</f>
        <v>346218379</v>
      </c>
      <c r="P72" s="44"/>
      <c r="Q72" s="44">
        <f>SUM(Q16+Q20+Q24+Q28+Q32+Q36+Q40+Q44+Q48+Q52+Q56+Q60+Q64+Q68)</f>
        <v>553776087</v>
      </c>
      <c r="R72" s="44">
        <f>SUM(E72:Q72)</f>
        <v>1767930836</v>
      </c>
    </row>
    <row r="73" spans="1:20" x14ac:dyDescent="0.25">
      <c r="D73" s="34" t="s">
        <v>4</v>
      </c>
      <c r="E73" s="44">
        <f>SUM(E17+E21+E25+E29+E33+E37+E41+E45+E49+E53+E57+E61+E65+E69)</f>
        <v>342249308</v>
      </c>
      <c r="F73" s="44"/>
      <c r="G73" s="44">
        <f>SUM(G17+G21+G25+G29+G33+G37+G41+G45+G49+G53+G57+G61+G65+G69)</f>
        <v>427322610</v>
      </c>
      <c r="H73" s="44"/>
      <c r="I73" s="44">
        <f>SUM(I17+I21+I25+I29+I33+I37+I41+I45+I49+I53+I57+I61+I65+I69)</f>
        <v>690146564</v>
      </c>
      <c r="J73" s="44"/>
      <c r="K73" s="44">
        <f>SUM(K17+K21+K25+K29+K33+K37+K41+K45+K49+K53+K57+K61+K65+K69)</f>
        <v>133926156</v>
      </c>
      <c r="L73" s="44"/>
      <c r="M73" s="44">
        <f>SUM(M17+M21+M25+M29+M33+M37+M41+M45+M49+M53+M57+M61+M65+M69)</f>
        <v>177455014</v>
      </c>
      <c r="N73" s="44"/>
      <c r="O73" s="44">
        <f>SUM(O17+O21+O25+O29+O33+O37+O41+O45+O49+O53+O57+O61+O65+O69)</f>
        <v>297749430</v>
      </c>
      <c r="P73" s="44"/>
      <c r="Q73" s="44">
        <f>SUM(Q17+Q21+Q25+Q29+Q33+Q37+Q41+Q45+Q49+Q53+Q57+Q61+Q65+Q69)</f>
        <v>471090687</v>
      </c>
      <c r="R73" s="44">
        <f>SUM(E73:Q73)</f>
        <v>2539939769</v>
      </c>
    </row>
    <row r="74" spans="1:20" x14ac:dyDescent="0.25">
      <c r="D74" s="34" t="s">
        <v>0</v>
      </c>
      <c r="E74" s="44">
        <f>SUM(E18+E22+E26+E30+E34+E38+E42+E46+E50+E54+E58+E62+E66+E70)</f>
        <v>4482648637</v>
      </c>
      <c r="F74" s="44"/>
      <c r="G74" s="44">
        <f>SUM(G18+G22+G26+G30+G34+G38+G42+G46+G50+G54+G58+G62+G66+G70)</f>
        <v>2243919495</v>
      </c>
      <c r="H74" s="44"/>
      <c r="I74" s="44">
        <f>SUM(I18+I22+I26+I30+I34+I38+I42+I46+I50+I54+I58+I62+I66+I70)</f>
        <v>1521533937</v>
      </c>
      <c r="J74" s="44"/>
      <c r="K74" s="44">
        <f>SUM(K18+K22+K26+K30+K34+K38+K42+K46+K50+K54+K58+K62+K66+K70)</f>
        <v>155634065</v>
      </c>
      <c r="L74" s="44"/>
      <c r="M74" s="44">
        <f>SUM(M18+M22+M26+M30+M34+M38+M42+M46+M50+M54+M58+M62+M66+M70)</f>
        <v>293603876</v>
      </c>
      <c r="N74" s="44"/>
      <c r="O74" s="44">
        <f>SUM(O18+O22+O26+O30+O34+O38+O42+O46+O50+O54+O58+O62+O66+O70)</f>
        <v>336853772</v>
      </c>
      <c r="P74" s="44"/>
      <c r="Q74" s="44">
        <f>SUM(Q18+Q22+Q26+Q30+Q34+Q38+Q42+Q46+Q50+Q54+Q58+Q62+Q66+Q70)</f>
        <v>445485316</v>
      </c>
      <c r="R74" s="44">
        <f>SUM(E74:Q74)</f>
        <v>9479679098</v>
      </c>
    </row>
    <row r="78" spans="1:20" ht="16.2" customHeight="1" x14ac:dyDescent="0.3">
      <c r="T78" t="s">
        <v>245</v>
      </c>
    </row>
    <row r="79" spans="1:20" ht="14.4" x14ac:dyDescent="0.3">
      <c r="A79" s="83" t="s">
        <v>145</v>
      </c>
      <c r="B79" s="83"/>
      <c r="T79" s="72" t="s">
        <v>246</v>
      </c>
    </row>
    <row r="81" spans="1:34" x14ac:dyDescent="0.25">
      <c r="A81" s="78" t="s">
        <v>31</v>
      </c>
      <c r="B81" s="78" t="s">
        <v>31</v>
      </c>
      <c r="C81" s="79" t="s">
        <v>9</v>
      </c>
      <c r="D81" s="79" t="s">
        <v>9</v>
      </c>
      <c r="E81" s="79" t="s">
        <v>9</v>
      </c>
      <c r="F81" s="79" t="s">
        <v>9</v>
      </c>
      <c r="G81" s="79" t="s">
        <v>61</v>
      </c>
      <c r="H81" s="79" t="s">
        <v>61</v>
      </c>
      <c r="I81" s="79" t="s">
        <v>61</v>
      </c>
      <c r="J81" s="79" t="s">
        <v>61</v>
      </c>
      <c r="K81" s="79" t="s">
        <v>60</v>
      </c>
      <c r="L81" s="79" t="s">
        <v>60</v>
      </c>
      <c r="M81" s="79" t="s">
        <v>60</v>
      </c>
      <c r="N81" s="79" t="s">
        <v>60</v>
      </c>
      <c r="O81" s="79" t="s">
        <v>59</v>
      </c>
      <c r="P81" s="79" t="s">
        <v>59</v>
      </c>
      <c r="Q81" s="79" t="s">
        <v>59</v>
      </c>
      <c r="R81" s="79" t="s">
        <v>59</v>
      </c>
      <c r="S81" s="79" t="s">
        <v>58</v>
      </c>
      <c r="T81" s="79" t="s">
        <v>58</v>
      </c>
      <c r="U81" s="79" t="s">
        <v>58</v>
      </c>
      <c r="V81" s="79" t="s">
        <v>58</v>
      </c>
      <c r="W81" s="79" t="s">
        <v>57</v>
      </c>
      <c r="X81" s="79" t="s">
        <v>57</v>
      </c>
      <c r="Y81" s="79" t="s">
        <v>57</v>
      </c>
      <c r="Z81" s="79" t="s">
        <v>57</v>
      </c>
      <c r="AA81" s="79" t="s">
        <v>56</v>
      </c>
      <c r="AB81" s="79" t="s">
        <v>56</v>
      </c>
      <c r="AC81" s="79" t="s">
        <v>56</v>
      </c>
      <c r="AD81" s="79" t="s">
        <v>56</v>
      </c>
      <c r="AE81" s="79" t="s">
        <v>55</v>
      </c>
      <c r="AF81" s="79" t="s">
        <v>55</v>
      </c>
      <c r="AG81" s="79" t="s">
        <v>55</v>
      </c>
      <c r="AH81" s="79" t="s">
        <v>55</v>
      </c>
    </row>
    <row r="82" spans="1:34" x14ac:dyDescent="0.25">
      <c r="A82" s="78" t="s">
        <v>22</v>
      </c>
      <c r="B82" s="78" t="s">
        <v>22</v>
      </c>
      <c r="C82" s="79" t="s">
        <v>8</v>
      </c>
      <c r="D82" s="79" t="s">
        <v>8</v>
      </c>
      <c r="E82" s="79" t="s">
        <v>8</v>
      </c>
      <c r="F82" s="79" t="s">
        <v>8</v>
      </c>
      <c r="G82" s="79" t="s">
        <v>54</v>
      </c>
      <c r="H82" s="79" t="s">
        <v>54</v>
      </c>
      <c r="I82" s="79" t="s">
        <v>54</v>
      </c>
      <c r="J82" s="79" t="s">
        <v>54</v>
      </c>
      <c r="K82" s="79" t="s">
        <v>53</v>
      </c>
      <c r="L82" s="79" t="s">
        <v>53</v>
      </c>
      <c r="M82" s="79" t="s">
        <v>53</v>
      </c>
      <c r="N82" s="79" t="s">
        <v>53</v>
      </c>
      <c r="O82" s="79" t="s">
        <v>52</v>
      </c>
      <c r="P82" s="79" t="s">
        <v>52</v>
      </c>
      <c r="Q82" s="79" t="s">
        <v>52</v>
      </c>
      <c r="R82" s="79" t="s">
        <v>52</v>
      </c>
      <c r="S82" s="79" t="s">
        <v>51</v>
      </c>
      <c r="T82" s="79" t="s">
        <v>51</v>
      </c>
      <c r="U82" s="79" t="s">
        <v>51</v>
      </c>
      <c r="V82" s="79" t="s">
        <v>51</v>
      </c>
      <c r="W82" s="79" t="s">
        <v>50</v>
      </c>
      <c r="X82" s="79" t="s">
        <v>50</v>
      </c>
      <c r="Y82" s="79" t="s">
        <v>50</v>
      </c>
      <c r="Z82" s="79" t="s">
        <v>50</v>
      </c>
      <c r="AA82" s="79" t="s">
        <v>49</v>
      </c>
      <c r="AB82" s="79" t="s">
        <v>49</v>
      </c>
      <c r="AC82" s="79" t="s">
        <v>49</v>
      </c>
      <c r="AD82" s="79" t="s">
        <v>49</v>
      </c>
      <c r="AE82" s="79" t="s">
        <v>48</v>
      </c>
      <c r="AF82" s="79" t="s">
        <v>48</v>
      </c>
      <c r="AG82" s="79" t="s">
        <v>48</v>
      </c>
      <c r="AH82" s="79" t="s">
        <v>48</v>
      </c>
    </row>
    <row r="83" spans="1:34" x14ac:dyDescent="0.25">
      <c r="A83" s="78" t="s">
        <v>12</v>
      </c>
      <c r="B83" s="78" t="s">
        <v>12</v>
      </c>
      <c r="C83" s="32" t="s">
        <v>9</v>
      </c>
      <c r="D83" s="32" t="s">
        <v>7</v>
      </c>
      <c r="E83" s="32" t="s">
        <v>5</v>
      </c>
      <c r="F83" s="32" t="s">
        <v>1</v>
      </c>
      <c r="G83" s="32" t="s">
        <v>9</v>
      </c>
      <c r="H83" s="32" t="s">
        <v>7</v>
      </c>
      <c r="I83" s="32" t="s">
        <v>5</v>
      </c>
      <c r="J83" s="32" t="s">
        <v>1</v>
      </c>
      <c r="K83" s="32" t="s">
        <v>9</v>
      </c>
      <c r="L83" s="32" t="s">
        <v>7</v>
      </c>
      <c r="M83" s="32" t="s">
        <v>5</v>
      </c>
      <c r="N83" s="32" t="s">
        <v>1</v>
      </c>
      <c r="O83" s="32" t="s">
        <v>9</v>
      </c>
      <c r="P83" s="32" t="s">
        <v>7</v>
      </c>
      <c r="Q83" s="32" t="s">
        <v>5</v>
      </c>
      <c r="R83" s="32" t="s">
        <v>1</v>
      </c>
      <c r="S83" s="32" t="s">
        <v>9</v>
      </c>
      <c r="T83" s="32" t="s">
        <v>7</v>
      </c>
      <c r="U83" s="32" t="s">
        <v>5</v>
      </c>
      <c r="V83" s="32" t="s">
        <v>1</v>
      </c>
      <c r="W83" s="32" t="s">
        <v>9</v>
      </c>
      <c r="X83" s="32" t="s">
        <v>7</v>
      </c>
      <c r="Y83" s="32" t="s">
        <v>5</v>
      </c>
      <c r="Z83" s="32" t="s">
        <v>1</v>
      </c>
      <c r="AA83" s="32" t="s">
        <v>9</v>
      </c>
      <c r="AB83" s="32" t="s">
        <v>7</v>
      </c>
      <c r="AC83" s="32" t="s">
        <v>5</v>
      </c>
      <c r="AD83" s="32" t="s">
        <v>1</v>
      </c>
      <c r="AE83" s="32" t="s">
        <v>9</v>
      </c>
      <c r="AF83" s="32" t="s">
        <v>7</v>
      </c>
      <c r="AG83" s="32" t="s">
        <v>5</v>
      </c>
      <c r="AH83" s="32" t="s">
        <v>1</v>
      </c>
    </row>
    <row r="84" spans="1:34" x14ac:dyDescent="0.25">
      <c r="A84" s="78" t="s">
        <v>11</v>
      </c>
      <c r="B84" s="78" t="s">
        <v>11</v>
      </c>
      <c r="C84" s="32" t="s">
        <v>8</v>
      </c>
      <c r="D84" s="32" t="s">
        <v>6</v>
      </c>
      <c r="E84" s="32" t="s">
        <v>4</v>
      </c>
      <c r="F84" s="32" t="s">
        <v>0</v>
      </c>
      <c r="G84" s="32" t="s">
        <v>8</v>
      </c>
      <c r="H84" s="32" t="s">
        <v>6</v>
      </c>
      <c r="I84" s="32" t="s">
        <v>4</v>
      </c>
      <c r="J84" s="32" t="s">
        <v>0</v>
      </c>
      <c r="K84" s="32" t="s">
        <v>8</v>
      </c>
      <c r="L84" s="32" t="s">
        <v>6</v>
      </c>
      <c r="M84" s="32" t="s">
        <v>4</v>
      </c>
      <c r="N84" s="32" t="s">
        <v>0</v>
      </c>
      <c r="O84" s="32" t="s">
        <v>8</v>
      </c>
      <c r="P84" s="32" t="s">
        <v>6</v>
      </c>
      <c r="Q84" s="32" t="s">
        <v>4</v>
      </c>
      <c r="R84" s="32" t="s">
        <v>0</v>
      </c>
      <c r="S84" s="32" t="s">
        <v>8</v>
      </c>
      <c r="T84" s="32" t="s">
        <v>6</v>
      </c>
      <c r="U84" s="32" t="s">
        <v>4</v>
      </c>
      <c r="V84" s="32" t="s">
        <v>0</v>
      </c>
      <c r="W84" s="32" t="s">
        <v>8</v>
      </c>
      <c r="X84" s="32" t="s">
        <v>6</v>
      </c>
      <c r="Y84" s="32" t="s">
        <v>4</v>
      </c>
      <c r="Z84" s="32" t="s">
        <v>0</v>
      </c>
      <c r="AA84" s="32" t="s">
        <v>8</v>
      </c>
      <c r="AB84" s="32" t="s">
        <v>6</v>
      </c>
      <c r="AC84" s="32" t="s">
        <v>4</v>
      </c>
      <c r="AD84" s="32" t="s">
        <v>0</v>
      </c>
      <c r="AE84" s="32" t="s">
        <v>8</v>
      </c>
      <c r="AF84" s="32" t="s">
        <v>6</v>
      </c>
      <c r="AG84" s="32" t="s">
        <v>4</v>
      </c>
      <c r="AH84" s="32" t="s">
        <v>0</v>
      </c>
    </row>
    <row r="85" spans="1:34" x14ac:dyDescent="0.25">
      <c r="A85" s="33" t="s">
        <v>14</v>
      </c>
      <c r="B85" s="33" t="s">
        <v>13</v>
      </c>
      <c r="C85" s="41" t="s">
        <v>10</v>
      </c>
      <c r="D85" s="41" t="s">
        <v>10</v>
      </c>
      <c r="E85" s="41" t="s">
        <v>10</v>
      </c>
      <c r="F85" s="41" t="s">
        <v>10</v>
      </c>
      <c r="G85" s="41" t="s">
        <v>10</v>
      </c>
      <c r="H85" s="41" t="s">
        <v>10</v>
      </c>
      <c r="I85" s="41" t="s">
        <v>10</v>
      </c>
      <c r="J85" s="41" t="s">
        <v>10</v>
      </c>
      <c r="K85" s="41" t="s">
        <v>10</v>
      </c>
      <c r="L85" s="41" t="s">
        <v>10</v>
      </c>
      <c r="M85" s="41" t="s">
        <v>10</v>
      </c>
      <c r="N85" s="41" t="s">
        <v>10</v>
      </c>
      <c r="O85" s="41" t="s">
        <v>10</v>
      </c>
      <c r="P85" s="41" t="s">
        <v>10</v>
      </c>
      <c r="Q85" s="41" t="s">
        <v>10</v>
      </c>
      <c r="R85" s="41" t="s">
        <v>10</v>
      </c>
      <c r="S85" s="41" t="s">
        <v>10</v>
      </c>
      <c r="T85" s="41" t="s">
        <v>10</v>
      </c>
      <c r="U85" s="41" t="s">
        <v>10</v>
      </c>
      <c r="V85" s="41" t="s">
        <v>10</v>
      </c>
      <c r="W85" s="41" t="s">
        <v>10</v>
      </c>
      <c r="X85" s="41" t="s">
        <v>10</v>
      </c>
      <c r="Y85" s="41" t="s">
        <v>10</v>
      </c>
      <c r="Z85" s="41" t="s">
        <v>10</v>
      </c>
      <c r="AA85" s="41" t="s">
        <v>10</v>
      </c>
      <c r="AB85" s="41" t="s">
        <v>10</v>
      </c>
      <c r="AC85" s="41" t="s">
        <v>10</v>
      </c>
      <c r="AD85" s="41" t="s">
        <v>10</v>
      </c>
      <c r="AE85" s="41" t="s">
        <v>10</v>
      </c>
      <c r="AF85" s="41" t="s">
        <v>10</v>
      </c>
      <c r="AG85" s="41" t="s">
        <v>10</v>
      </c>
      <c r="AH85" s="41" t="s">
        <v>10</v>
      </c>
    </row>
    <row r="86" spans="1:34" x14ac:dyDescent="0.25">
      <c r="A86" s="34" t="s">
        <v>70</v>
      </c>
      <c r="B86" s="34" t="s">
        <v>154</v>
      </c>
      <c r="C86" s="35">
        <v>14314</v>
      </c>
      <c r="D86" s="35">
        <v>10979</v>
      </c>
      <c r="E86" s="35">
        <v>2667</v>
      </c>
      <c r="F86" s="35">
        <v>668</v>
      </c>
      <c r="G86" s="35">
        <v>3594</v>
      </c>
      <c r="H86" s="35">
        <v>2458</v>
      </c>
      <c r="I86" s="35">
        <v>829</v>
      </c>
      <c r="J86" s="35">
        <v>307</v>
      </c>
      <c r="K86" s="35">
        <v>1455</v>
      </c>
      <c r="L86" s="35">
        <v>999</v>
      </c>
      <c r="M86" s="35">
        <v>361</v>
      </c>
      <c r="N86" s="35">
        <v>96</v>
      </c>
      <c r="O86" s="35">
        <v>3259</v>
      </c>
      <c r="P86" s="35">
        <v>2412</v>
      </c>
      <c r="Q86" s="35">
        <v>699</v>
      </c>
      <c r="R86" s="35">
        <v>149</v>
      </c>
      <c r="S86" s="35">
        <v>1000</v>
      </c>
      <c r="T86" s="35">
        <v>850</v>
      </c>
      <c r="U86" s="35">
        <v>135</v>
      </c>
      <c r="V86" s="35">
        <v>15</v>
      </c>
      <c r="W86" s="35">
        <v>748</v>
      </c>
      <c r="X86" s="35">
        <v>605</v>
      </c>
      <c r="Y86" s="35">
        <v>127</v>
      </c>
      <c r="Z86" s="35">
        <v>16</v>
      </c>
      <c r="AA86" s="35">
        <v>1553</v>
      </c>
      <c r="AB86" s="35">
        <v>1334</v>
      </c>
      <c r="AC86" s="35">
        <v>181</v>
      </c>
      <c r="AD86" s="35">
        <v>37</v>
      </c>
      <c r="AE86" s="35">
        <v>2705</v>
      </c>
      <c r="AF86" s="35">
        <v>2321</v>
      </c>
      <c r="AG86" s="35">
        <v>336</v>
      </c>
      <c r="AH86" s="35">
        <v>49</v>
      </c>
    </row>
    <row r="87" spans="1:34" x14ac:dyDescent="0.25">
      <c r="A87" s="34" t="s">
        <v>144</v>
      </c>
      <c r="B87" s="34" t="s">
        <v>143</v>
      </c>
      <c r="C87" s="36">
        <v>15052</v>
      </c>
      <c r="D87" s="36">
        <v>11739</v>
      </c>
      <c r="E87" s="36">
        <v>2770</v>
      </c>
      <c r="F87" s="36">
        <v>543</v>
      </c>
      <c r="G87" s="36">
        <v>1012</v>
      </c>
      <c r="H87" s="36">
        <v>675</v>
      </c>
      <c r="I87" s="36">
        <v>267</v>
      </c>
      <c r="J87" s="36">
        <v>70</v>
      </c>
      <c r="K87" s="36">
        <v>946</v>
      </c>
      <c r="L87" s="36">
        <v>610</v>
      </c>
      <c r="M87" s="36">
        <v>256</v>
      </c>
      <c r="N87" s="36">
        <v>80</v>
      </c>
      <c r="O87" s="36">
        <v>1167</v>
      </c>
      <c r="P87" s="36">
        <v>588</v>
      </c>
      <c r="Q87" s="36">
        <v>406</v>
      </c>
      <c r="R87" s="36">
        <v>173</v>
      </c>
      <c r="S87" s="36">
        <v>456</v>
      </c>
      <c r="T87" s="36">
        <v>308</v>
      </c>
      <c r="U87" s="36">
        <v>125</v>
      </c>
      <c r="V87" s="36">
        <v>23</v>
      </c>
      <c r="W87" s="36">
        <v>345</v>
      </c>
      <c r="X87" s="36">
        <v>217</v>
      </c>
      <c r="Y87" s="36">
        <v>94</v>
      </c>
      <c r="Z87" s="36">
        <v>34</v>
      </c>
      <c r="AA87" s="36">
        <v>5544</v>
      </c>
      <c r="AB87" s="36">
        <v>4585</v>
      </c>
      <c r="AC87" s="36">
        <v>863</v>
      </c>
      <c r="AD87" s="36">
        <v>96</v>
      </c>
      <c r="AE87" s="36">
        <v>5582</v>
      </c>
      <c r="AF87" s="36">
        <v>4756</v>
      </c>
      <c r="AG87" s="36">
        <v>759</v>
      </c>
      <c r="AH87" s="36">
        <v>67</v>
      </c>
    </row>
    <row r="88" spans="1:34" x14ac:dyDescent="0.25">
      <c r="A88" s="34" t="s">
        <v>112</v>
      </c>
      <c r="B88" s="34" t="s">
        <v>111</v>
      </c>
      <c r="C88" s="35">
        <v>23766</v>
      </c>
      <c r="D88" s="35">
        <v>17497</v>
      </c>
      <c r="E88" s="35">
        <v>4982</v>
      </c>
      <c r="F88" s="35">
        <v>1286</v>
      </c>
      <c r="G88" s="35">
        <v>3187</v>
      </c>
      <c r="H88" s="35">
        <v>1883</v>
      </c>
      <c r="I88" s="35">
        <v>889</v>
      </c>
      <c r="J88" s="35">
        <v>416</v>
      </c>
      <c r="K88" s="35">
        <v>3049</v>
      </c>
      <c r="L88" s="35">
        <v>1966</v>
      </c>
      <c r="M88" s="35">
        <v>775</v>
      </c>
      <c r="N88" s="35">
        <v>309</v>
      </c>
      <c r="O88" s="35">
        <v>3543</v>
      </c>
      <c r="P88" s="35">
        <v>2283</v>
      </c>
      <c r="Q88" s="35">
        <v>1047</v>
      </c>
      <c r="R88" s="35">
        <v>213</v>
      </c>
      <c r="S88" s="35">
        <v>373</v>
      </c>
      <c r="T88" s="35">
        <v>288</v>
      </c>
      <c r="U88" s="35">
        <v>72</v>
      </c>
      <c r="V88" s="35">
        <v>14</v>
      </c>
      <c r="W88" s="35">
        <v>357</v>
      </c>
      <c r="X88" s="35">
        <v>233</v>
      </c>
      <c r="Y88" s="35">
        <v>101</v>
      </c>
      <c r="Z88" s="35">
        <v>23</v>
      </c>
      <c r="AA88" s="35">
        <v>5379</v>
      </c>
      <c r="AB88" s="35">
        <v>4351</v>
      </c>
      <c r="AC88" s="35">
        <v>869</v>
      </c>
      <c r="AD88" s="35">
        <v>159</v>
      </c>
      <c r="AE88" s="35">
        <v>7877</v>
      </c>
      <c r="AF88" s="35">
        <v>6493</v>
      </c>
      <c r="AG88" s="35">
        <v>1231</v>
      </c>
      <c r="AH88" s="35">
        <v>153</v>
      </c>
    </row>
    <row r="89" spans="1:34" x14ac:dyDescent="0.25">
      <c r="A89" s="34" t="s">
        <v>110</v>
      </c>
      <c r="B89" s="34" t="s">
        <v>109</v>
      </c>
      <c r="C89" s="35">
        <v>169273</v>
      </c>
      <c r="D89" s="35">
        <v>131101</v>
      </c>
      <c r="E89" s="35">
        <v>30002</v>
      </c>
      <c r="F89" s="35">
        <v>8170</v>
      </c>
      <c r="G89" s="35">
        <v>12295</v>
      </c>
      <c r="H89" s="35">
        <v>7238</v>
      </c>
      <c r="I89" s="35">
        <v>2703</v>
      </c>
      <c r="J89" s="35">
        <v>2354</v>
      </c>
      <c r="K89" s="35">
        <v>28677</v>
      </c>
      <c r="L89" s="35">
        <v>19443</v>
      </c>
      <c r="M89" s="35">
        <v>7060</v>
      </c>
      <c r="N89" s="35">
        <v>2174</v>
      </c>
      <c r="O89" s="35">
        <v>42498</v>
      </c>
      <c r="P89" s="35">
        <v>31794</v>
      </c>
      <c r="Q89" s="35">
        <v>8895</v>
      </c>
      <c r="R89" s="35">
        <v>1809</v>
      </c>
      <c r="S89" s="35">
        <v>11257</v>
      </c>
      <c r="T89" s="35">
        <v>9146</v>
      </c>
      <c r="U89" s="35">
        <v>1824</v>
      </c>
      <c r="V89" s="35">
        <v>288</v>
      </c>
      <c r="W89" s="35">
        <v>12225</v>
      </c>
      <c r="X89" s="35">
        <v>8879</v>
      </c>
      <c r="Y89" s="35">
        <v>2751</v>
      </c>
      <c r="Z89" s="35">
        <v>595</v>
      </c>
      <c r="AA89" s="35">
        <v>42618</v>
      </c>
      <c r="AB89" s="35">
        <v>36572</v>
      </c>
      <c r="AC89" s="35">
        <v>5356</v>
      </c>
      <c r="AD89" s="35">
        <v>690</v>
      </c>
      <c r="AE89" s="35">
        <v>19703</v>
      </c>
      <c r="AF89" s="35">
        <v>18029</v>
      </c>
      <c r="AG89" s="35">
        <v>1413</v>
      </c>
      <c r="AH89" s="35">
        <v>261</v>
      </c>
    </row>
    <row r="90" spans="1:34" x14ac:dyDescent="0.25">
      <c r="A90" s="34" t="s">
        <v>106</v>
      </c>
      <c r="B90" s="34" t="s">
        <v>105</v>
      </c>
      <c r="C90" s="36">
        <v>13320</v>
      </c>
      <c r="D90" s="36">
        <v>10739</v>
      </c>
      <c r="E90" s="36">
        <v>2233</v>
      </c>
      <c r="F90" s="36">
        <v>347</v>
      </c>
      <c r="G90" s="36">
        <v>2177</v>
      </c>
      <c r="H90" s="36">
        <v>1590</v>
      </c>
      <c r="I90" s="36">
        <v>494</v>
      </c>
      <c r="J90" s="36">
        <v>93</v>
      </c>
      <c r="K90" s="36">
        <v>3241</v>
      </c>
      <c r="L90" s="36">
        <v>2532</v>
      </c>
      <c r="M90" s="36">
        <v>585</v>
      </c>
      <c r="N90" s="36">
        <v>124</v>
      </c>
      <c r="O90" s="36">
        <v>2082</v>
      </c>
      <c r="P90" s="36">
        <v>1691</v>
      </c>
      <c r="Q90" s="36">
        <v>345</v>
      </c>
      <c r="R90" s="36">
        <v>45</v>
      </c>
      <c r="S90" s="36">
        <v>1031</v>
      </c>
      <c r="T90" s="36">
        <v>890</v>
      </c>
      <c r="U90" s="36">
        <v>126</v>
      </c>
      <c r="V90" s="36">
        <v>15</v>
      </c>
      <c r="W90" s="36">
        <v>191</v>
      </c>
      <c r="X90" s="36">
        <v>118</v>
      </c>
      <c r="Y90" s="36">
        <v>59</v>
      </c>
      <c r="Z90" s="36">
        <v>14</v>
      </c>
      <c r="AA90" s="36">
        <v>1574</v>
      </c>
      <c r="AB90" s="36">
        <v>1358</v>
      </c>
      <c r="AC90" s="36">
        <v>203</v>
      </c>
      <c r="AD90" s="36">
        <v>13</v>
      </c>
      <c r="AE90" s="36">
        <v>3023</v>
      </c>
      <c r="AF90" s="36">
        <v>2561</v>
      </c>
      <c r="AG90" s="36">
        <v>420</v>
      </c>
      <c r="AH90" s="36">
        <v>42</v>
      </c>
    </row>
    <row r="91" spans="1:34" x14ac:dyDescent="0.25">
      <c r="A91" s="34" t="s">
        <v>104</v>
      </c>
      <c r="B91" s="34" t="s">
        <v>103</v>
      </c>
      <c r="C91" s="35">
        <v>68083</v>
      </c>
      <c r="D91" s="35">
        <v>54834</v>
      </c>
      <c r="E91" s="35">
        <v>10859</v>
      </c>
      <c r="F91" s="35">
        <v>2390</v>
      </c>
      <c r="G91" s="35">
        <v>4722</v>
      </c>
      <c r="H91" s="35">
        <v>2801</v>
      </c>
      <c r="I91" s="35">
        <v>1290</v>
      </c>
      <c r="J91" s="35">
        <v>630</v>
      </c>
      <c r="K91" s="35">
        <v>6405</v>
      </c>
      <c r="L91" s="35">
        <v>4147</v>
      </c>
      <c r="M91" s="35">
        <v>1679</v>
      </c>
      <c r="N91" s="35">
        <v>580</v>
      </c>
      <c r="O91" s="35">
        <v>6628</v>
      </c>
      <c r="P91" s="35">
        <v>5003</v>
      </c>
      <c r="Q91" s="35">
        <v>1295</v>
      </c>
      <c r="R91" s="35">
        <v>330</v>
      </c>
      <c r="S91" s="35">
        <v>3703</v>
      </c>
      <c r="T91" s="35">
        <v>2901</v>
      </c>
      <c r="U91" s="35">
        <v>683</v>
      </c>
      <c r="V91" s="35">
        <v>120</v>
      </c>
      <c r="W91" s="35">
        <v>2436</v>
      </c>
      <c r="X91" s="35">
        <v>1584</v>
      </c>
      <c r="Y91" s="35">
        <v>692</v>
      </c>
      <c r="Z91" s="35">
        <v>159</v>
      </c>
      <c r="AA91" s="35">
        <v>12656</v>
      </c>
      <c r="AB91" s="35">
        <v>11050</v>
      </c>
      <c r="AC91" s="35">
        <v>1433</v>
      </c>
      <c r="AD91" s="35">
        <v>173</v>
      </c>
      <c r="AE91" s="35">
        <v>31532</v>
      </c>
      <c r="AF91" s="35">
        <v>27348</v>
      </c>
      <c r="AG91" s="35">
        <v>3787</v>
      </c>
      <c r="AH91" s="35">
        <v>397</v>
      </c>
    </row>
    <row r="92" spans="1:34" x14ac:dyDescent="0.25">
      <c r="A92" s="34" t="s">
        <v>142</v>
      </c>
      <c r="B92" s="34" t="s">
        <v>141</v>
      </c>
      <c r="C92" s="35">
        <v>7918</v>
      </c>
      <c r="D92" s="35">
        <v>6040</v>
      </c>
      <c r="E92" s="35">
        <v>1573</v>
      </c>
      <c r="F92" s="35">
        <v>305</v>
      </c>
      <c r="G92" s="35">
        <v>836</v>
      </c>
      <c r="H92" s="35">
        <v>552</v>
      </c>
      <c r="I92" s="35">
        <v>212</v>
      </c>
      <c r="J92" s="35">
        <v>72</v>
      </c>
      <c r="K92" s="35">
        <v>735</v>
      </c>
      <c r="L92" s="35">
        <v>459</v>
      </c>
      <c r="M92" s="35">
        <v>217</v>
      </c>
      <c r="N92" s="35">
        <v>59</v>
      </c>
      <c r="O92" s="35">
        <v>1492</v>
      </c>
      <c r="P92" s="35">
        <v>1002</v>
      </c>
      <c r="Q92" s="35">
        <v>387</v>
      </c>
      <c r="R92" s="35">
        <v>102</v>
      </c>
      <c r="S92" s="35">
        <v>903</v>
      </c>
      <c r="T92" s="35">
        <v>567</v>
      </c>
      <c r="U92" s="35">
        <v>292</v>
      </c>
      <c r="V92" s="35">
        <v>44</v>
      </c>
      <c r="W92" s="35">
        <v>198</v>
      </c>
      <c r="X92" s="35">
        <v>148</v>
      </c>
      <c r="Y92" s="35">
        <v>45</v>
      </c>
      <c r="Z92" s="35">
        <v>5</v>
      </c>
      <c r="AA92" s="35">
        <v>784</v>
      </c>
      <c r="AB92" s="35">
        <v>689</v>
      </c>
      <c r="AC92" s="35">
        <v>91</v>
      </c>
      <c r="AD92" s="35">
        <v>4</v>
      </c>
      <c r="AE92" s="35">
        <v>2971</v>
      </c>
      <c r="AF92" s="35">
        <v>2623</v>
      </c>
      <c r="AG92" s="35">
        <v>329</v>
      </c>
      <c r="AH92" s="35">
        <v>19</v>
      </c>
    </row>
    <row r="93" spans="1:34" x14ac:dyDescent="0.25">
      <c r="A93" s="34" t="s">
        <v>100</v>
      </c>
      <c r="B93" s="34" t="s">
        <v>99</v>
      </c>
      <c r="C93" s="36">
        <v>1318</v>
      </c>
      <c r="D93" s="36">
        <v>1078</v>
      </c>
      <c r="E93" s="36">
        <v>199</v>
      </c>
      <c r="F93" s="36">
        <v>41</v>
      </c>
      <c r="G93" s="36">
        <v>95</v>
      </c>
      <c r="H93" s="36">
        <v>67</v>
      </c>
      <c r="I93" s="36">
        <v>19</v>
      </c>
      <c r="J93" s="36">
        <v>9</v>
      </c>
      <c r="K93" s="36">
        <v>102</v>
      </c>
      <c r="L93" s="36">
        <v>71</v>
      </c>
      <c r="M93" s="36">
        <v>23</v>
      </c>
      <c r="N93" s="36">
        <v>8</v>
      </c>
      <c r="O93" s="36">
        <v>217</v>
      </c>
      <c r="P93" s="36">
        <v>171</v>
      </c>
      <c r="Q93" s="36">
        <v>37</v>
      </c>
      <c r="R93" s="36">
        <v>9</v>
      </c>
      <c r="S93" s="36">
        <v>79</v>
      </c>
      <c r="T93" s="36">
        <v>66</v>
      </c>
      <c r="U93" s="36">
        <v>12</v>
      </c>
      <c r="V93" s="36">
        <v>1</v>
      </c>
      <c r="W93" s="36">
        <v>37</v>
      </c>
      <c r="X93" s="36">
        <v>20</v>
      </c>
      <c r="Y93" s="36">
        <v>14</v>
      </c>
      <c r="Z93" s="36">
        <v>3</v>
      </c>
      <c r="AA93" s="36">
        <v>163</v>
      </c>
      <c r="AB93" s="36">
        <v>140</v>
      </c>
      <c r="AC93" s="36">
        <v>21</v>
      </c>
      <c r="AD93" s="36">
        <v>2</v>
      </c>
      <c r="AE93" s="36">
        <v>625</v>
      </c>
      <c r="AF93" s="36">
        <v>543</v>
      </c>
      <c r="AG93" s="36">
        <v>73</v>
      </c>
      <c r="AH93" s="36">
        <v>9</v>
      </c>
    </row>
    <row r="94" spans="1:34" x14ac:dyDescent="0.25">
      <c r="A94" s="34" t="s">
        <v>98</v>
      </c>
      <c r="B94" s="34" t="s">
        <v>97</v>
      </c>
      <c r="C94" s="36">
        <v>18627</v>
      </c>
      <c r="D94" s="36">
        <v>14512</v>
      </c>
      <c r="E94" s="36">
        <v>3261</v>
      </c>
      <c r="F94" s="36">
        <v>854</v>
      </c>
      <c r="G94" s="36">
        <v>3221</v>
      </c>
      <c r="H94" s="36">
        <v>2029</v>
      </c>
      <c r="I94" s="36">
        <v>817</v>
      </c>
      <c r="J94" s="36">
        <v>375</v>
      </c>
      <c r="K94" s="36">
        <v>1969</v>
      </c>
      <c r="L94" s="36">
        <v>1374</v>
      </c>
      <c r="M94" s="36">
        <v>441</v>
      </c>
      <c r="N94" s="36">
        <v>154</v>
      </c>
      <c r="O94" s="36">
        <v>3875</v>
      </c>
      <c r="P94" s="36">
        <v>3061</v>
      </c>
      <c r="Q94" s="36">
        <v>692</v>
      </c>
      <c r="R94" s="36">
        <v>123</v>
      </c>
      <c r="S94" s="36">
        <v>976</v>
      </c>
      <c r="T94" s="36">
        <v>751</v>
      </c>
      <c r="U94" s="36">
        <v>190</v>
      </c>
      <c r="V94" s="36">
        <v>34</v>
      </c>
      <c r="W94" s="36">
        <v>518</v>
      </c>
      <c r="X94" s="36">
        <v>345</v>
      </c>
      <c r="Y94" s="36">
        <v>150</v>
      </c>
      <c r="Z94" s="36">
        <v>23</v>
      </c>
      <c r="AA94" s="36">
        <v>2790</v>
      </c>
      <c r="AB94" s="36">
        <v>2296</v>
      </c>
      <c r="AC94" s="36">
        <v>425</v>
      </c>
      <c r="AD94" s="36">
        <v>69</v>
      </c>
      <c r="AE94" s="36">
        <v>5277</v>
      </c>
      <c r="AF94" s="36">
        <v>4656</v>
      </c>
      <c r="AG94" s="36">
        <v>544</v>
      </c>
      <c r="AH94" s="36">
        <v>77</v>
      </c>
    </row>
    <row r="95" spans="1:34" x14ac:dyDescent="0.25">
      <c r="A95" s="34" t="s">
        <v>96</v>
      </c>
      <c r="B95" s="34" t="s">
        <v>95</v>
      </c>
      <c r="C95" s="35">
        <v>60447</v>
      </c>
      <c r="D95" s="35">
        <v>46564</v>
      </c>
      <c r="E95" s="35">
        <v>10826</v>
      </c>
      <c r="F95" s="35">
        <v>3057</v>
      </c>
      <c r="G95" s="35">
        <v>2981</v>
      </c>
      <c r="H95" s="35">
        <v>1548</v>
      </c>
      <c r="I95" s="35">
        <v>949</v>
      </c>
      <c r="J95" s="35">
        <v>484</v>
      </c>
      <c r="K95" s="35">
        <v>3743</v>
      </c>
      <c r="L95" s="35">
        <v>1899</v>
      </c>
      <c r="M95" s="35">
        <v>1249</v>
      </c>
      <c r="N95" s="35">
        <v>595</v>
      </c>
      <c r="O95" s="35">
        <v>11183</v>
      </c>
      <c r="P95" s="35">
        <v>8137</v>
      </c>
      <c r="Q95" s="35">
        <v>2228</v>
      </c>
      <c r="R95" s="35">
        <v>819</v>
      </c>
      <c r="S95" s="35">
        <v>1127</v>
      </c>
      <c r="T95" s="35">
        <v>732</v>
      </c>
      <c r="U95" s="35">
        <v>296</v>
      </c>
      <c r="V95" s="35">
        <v>99</v>
      </c>
      <c r="W95" s="35">
        <v>1878</v>
      </c>
      <c r="X95" s="35">
        <v>1053</v>
      </c>
      <c r="Y95" s="35">
        <v>644</v>
      </c>
      <c r="Z95" s="35">
        <v>181</v>
      </c>
      <c r="AA95" s="35">
        <v>8905</v>
      </c>
      <c r="AB95" s="35">
        <v>7488</v>
      </c>
      <c r="AC95" s="35">
        <v>1224</v>
      </c>
      <c r="AD95" s="35">
        <v>194</v>
      </c>
      <c r="AE95" s="35">
        <v>30629</v>
      </c>
      <c r="AF95" s="35">
        <v>25707</v>
      </c>
      <c r="AG95" s="35">
        <v>4236</v>
      </c>
      <c r="AH95" s="35">
        <v>686</v>
      </c>
    </row>
    <row r="96" spans="1:34" x14ac:dyDescent="0.25">
      <c r="A96" s="34" t="s">
        <v>94</v>
      </c>
      <c r="B96" s="34" t="s">
        <v>93</v>
      </c>
      <c r="C96" s="36">
        <v>22062</v>
      </c>
      <c r="D96" s="36">
        <v>17569</v>
      </c>
      <c r="E96" s="36">
        <v>3891</v>
      </c>
      <c r="F96" s="36">
        <v>602</v>
      </c>
      <c r="G96" s="36">
        <v>2430</v>
      </c>
      <c r="H96" s="36">
        <v>1496</v>
      </c>
      <c r="I96" s="36">
        <v>720</v>
      </c>
      <c r="J96" s="36">
        <v>214</v>
      </c>
      <c r="K96" s="36">
        <v>2951</v>
      </c>
      <c r="L96" s="36">
        <v>1969</v>
      </c>
      <c r="M96" s="36">
        <v>810</v>
      </c>
      <c r="N96" s="36">
        <v>172</v>
      </c>
      <c r="O96" s="36">
        <v>3836</v>
      </c>
      <c r="P96" s="36">
        <v>3110</v>
      </c>
      <c r="Q96" s="36">
        <v>629</v>
      </c>
      <c r="R96" s="36">
        <v>98</v>
      </c>
      <c r="S96" s="36">
        <v>886</v>
      </c>
      <c r="T96" s="36">
        <v>688</v>
      </c>
      <c r="U96" s="36">
        <v>182</v>
      </c>
      <c r="V96" s="36">
        <v>15</v>
      </c>
      <c r="W96" s="36">
        <v>363</v>
      </c>
      <c r="X96" s="36">
        <v>199</v>
      </c>
      <c r="Y96" s="36">
        <v>138</v>
      </c>
      <c r="Z96" s="36">
        <v>26</v>
      </c>
      <c r="AA96" s="36">
        <v>6097</v>
      </c>
      <c r="AB96" s="36">
        <v>5295</v>
      </c>
      <c r="AC96" s="36">
        <v>767</v>
      </c>
      <c r="AD96" s="36">
        <v>35</v>
      </c>
      <c r="AE96" s="36">
        <v>5499</v>
      </c>
      <c r="AF96" s="36">
        <v>4813</v>
      </c>
      <c r="AG96" s="36">
        <v>644</v>
      </c>
      <c r="AH96" s="36">
        <v>42</v>
      </c>
    </row>
    <row r="97" spans="1:34" x14ac:dyDescent="0.25">
      <c r="A97" s="34" t="s">
        <v>153</v>
      </c>
      <c r="B97" s="34" t="s">
        <v>152</v>
      </c>
      <c r="C97" s="35">
        <v>26986</v>
      </c>
      <c r="D97" s="35">
        <v>21034</v>
      </c>
      <c r="E97" s="35">
        <v>4755</v>
      </c>
      <c r="F97" s="35">
        <v>1197</v>
      </c>
      <c r="G97" s="35">
        <v>529</v>
      </c>
      <c r="H97" s="35">
        <v>344</v>
      </c>
      <c r="I97" s="35">
        <v>118</v>
      </c>
      <c r="J97" s="35">
        <v>68</v>
      </c>
      <c r="K97" s="35">
        <v>1113</v>
      </c>
      <c r="L97" s="35">
        <v>777</v>
      </c>
      <c r="M97" s="35">
        <v>241</v>
      </c>
      <c r="N97" s="35">
        <v>95</v>
      </c>
      <c r="O97" s="35">
        <v>322</v>
      </c>
      <c r="P97" s="35">
        <v>199</v>
      </c>
      <c r="Q97" s="35">
        <v>84</v>
      </c>
      <c r="R97" s="35">
        <v>39</v>
      </c>
      <c r="S97" s="35">
        <v>333</v>
      </c>
      <c r="T97" s="35">
        <v>245</v>
      </c>
      <c r="U97" s="35">
        <v>66</v>
      </c>
      <c r="V97" s="35">
        <v>22</v>
      </c>
      <c r="W97" s="35">
        <v>83</v>
      </c>
      <c r="X97" s="35">
        <v>31</v>
      </c>
      <c r="Y97" s="35">
        <v>29</v>
      </c>
      <c r="Z97" s="35">
        <v>23</v>
      </c>
      <c r="AA97" s="35">
        <v>4963</v>
      </c>
      <c r="AB97" s="35">
        <v>3780</v>
      </c>
      <c r="AC97" s="35">
        <v>954</v>
      </c>
      <c r="AD97" s="35">
        <v>230</v>
      </c>
      <c r="AE97" s="35">
        <v>19644</v>
      </c>
      <c r="AF97" s="35">
        <v>15658</v>
      </c>
      <c r="AG97" s="35">
        <v>3265</v>
      </c>
      <c r="AH97" s="35">
        <v>721</v>
      </c>
    </row>
    <row r="98" spans="1:34" x14ac:dyDescent="0.25">
      <c r="A98" s="34" t="s">
        <v>140</v>
      </c>
      <c r="B98" s="34" t="s">
        <v>139</v>
      </c>
      <c r="C98" s="35">
        <v>8292</v>
      </c>
      <c r="D98" s="35">
        <v>6125</v>
      </c>
      <c r="E98" s="35">
        <v>1693</v>
      </c>
      <c r="F98" s="35">
        <v>474</v>
      </c>
      <c r="G98" s="35">
        <v>580</v>
      </c>
      <c r="H98" s="35">
        <v>346</v>
      </c>
      <c r="I98" s="35">
        <v>140</v>
      </c>
      <c r="J98" s="35">
        <v>93</v>
      </c>
      <c r="K98" s="35">
        <v>647</v>
      </c>
      <c r="L98" s="35">
        <v>387</v>
      </c>
      <c r="M98" s="35">
        <v>174</v>
      </c>
      <c r="N98" s="35">
        <v>85</v>
      </c>
      <c r="O98" s="35">
        <v>1002</v>
      </c>
      <c r="P98" s="35">
        <v>718</v>
      </c>
      <c r="Q98" s="35">
        <v>218</v>
      </c>
      <c r="R98" s="35">
        <v>66</v>
      </c>
      <c r="S98" s="35">
        <v>328</v>
      </c>
      <c r="T98" s="35">
        <v>242</v>
      </c>
      <c r="U98" s="35">
        <v>55</v>
      </c>
      <c r="V98" s="35">
        <v>31</v>
      </c>
      <c r="W98" s="35">
        <v>323</v>
      </c>
      <c r="X98" s="35">
        <v>192</v>
      </c>
      <c r="Y98" s="35">
        <v>101</v>
      </c>
      <c r="Z98" s="35">
        <v>30</v>
      </c>
      <c r="AA98" s="35">
        <v>2685</v>
      </c>
      <c r="AB98" s="35">
        <v>2152</v>
      </c>
      <c r="AC98" s="35">
        <v>458</v>
      </c>
      <c r="AD98" s="35">
        <v>75</v>
      </c>
      <c r="AE98" s="35">
        <v>2728</v>
      </c>
      <c r="AF98" s="35">
        <v>2088</v>
      </c>
      <c r="AG98" s="35">
        <v>548</v>
      </c>
      <c r="AH98" s="35">
        <v>92</v>
      </c>
    </row>
    <row r="99" spans="1:34" x14ac:dyDescent="0.25">
      <c r="A99" s="34" t="s">
        <v>90</v>
      </c>
      <c r="B99" s="34" t="s">
        <v>89</v>
      </c>
      <c r="C99" s="35">
        <v>15908</v>
      </c>
      <c r="D99" s="35">
        <v>12183</v>
      </c>
      <c r="E99" s="35">
        <v>2943</v>
      </c>
      <c r="F99" s="35">
        <v>782</v>
      </c>
      <c r="G99" s="35">
        <v>3632</v>
      </c>
      <c r="H99" s="35">
        <v>2607</v>
      </c>
      <c r="I99" s="35">
        <v>716</v>
      </c>
      <c r="J99" s="35">
        <v>309</v>
      </c>
      <c r="K99" s="35">
        <v>1889</v>
      </c>
      <c r="L99" s="35">
        <v>1294</v>
      </c>
      <c r="M99" s="35">
        <v>447</v>
      </c>
      <c r="N99" s="35">
        <v>148</v>
      </c>
      <c r="O99" s="35">
        <v>2301</v>
      </c>
      <c r="P99" s="35">
        <v>1667</v>
      </c>
      <c r="Q99" s="35">
        <v>505</v>
      </c>
      <c r="R99" s="35">
        <v>128</v>
      </c>
      <c r="S99" s="35">
        <v>877</v>
      </c>
      <c r="T99" s="35">
        <v>726</v>
      </c>
      <c r="U99" s="35">
        <v>131</v>
      </c>
      <c r="V99" s="35">
        <v>21</v>
      </c>
      <c r="W99" s="35">
        <v>468</v>
      </c>
      <c r="X99" s="35">
        <v>301</v>
      </c>
      <c r="Y99" s="35">
        <v>128</v>
      </c>
      <c r="Z99" s="35">
        <v>38</v>
      </c>
      <c r="AA99" s="35">
        <v>1035</v>
      </c>
      <c r="AB99" s="35">
        <v>756</v>
      </c>
      <c r="AC99" s="35">
        <v>234</v>
      </c>
      <c r="AD99" s="35">
        <v>44</v>
      </c>
      <c r="AE99" s="35">
        <v>5706</v>
      </c>
      <c r="AF99" s="35">
        <v>4831</v>
      </c>
      <c r="AG99" s="35">
        <v>781</v>
      </c>
      <c r="AH99" s="35">
        <v>93</v>
      </c>
    </row>
    <row r="100" spans="1:34" x14ac:dyDescent="0.25">
      <c r="A100" s="48" t="s">
        <v>163</v>
      </c>
      <c r="B100" s="34" t="s">
        <v>8</v>
      </c>
      <c r="C100" s="44">
        <f t="shared" ref="C100:AH100" si="4">SUM(C86:C99)</f>
        <v>465366</v>
      </c>
      <c r="D100" s="44">
        <f t="shared" si="4"/>
        <v>361994</v>
      </c>
      <c r="E100" s="44">
        <f t="shared" si="4"/>
        <v>82654</v>
      </c>
      <c r="F100" s="44">
        <f t="shared" si="4"/>
        <v>20716</v>
      </c>
      <c r="G100" s="44">
        <f t="shared" si="4"/>
        <v>41291</v>
      </c>
      <c r="H100" s="44">
        <f t="shared" si="4"/>
        <v>25634</v>
      </c>
      <c r="I100" s="44">
        <f t="shared" si="4"/>
        <v>10163</v>
      </c>
      <c r="J100" s="44">
        <f t="shared" si="4"/>
        <v>5494</v>
      </c>
      <c r="K100" s="44">
        <f t="shared" si="4"/>
        <v>56922</v>
      </c>
      <c r="L100" s="44">
        <f t="shared" si="4"/>
        <v>37927</v>
      </c>
      <c r="M100" s="44">
        <f t="shared" si="4"/>
        <v>14318</v>
      </c>
      <c r="N100" s="44">
        <f t="shared" si="4"/>
        <v>4679</v>
      </c>
      <c r="O100" s="44">
        <f t="shared" si="4"/>
        <v>83405</v>
      </c>
      <c r="P100" s="44">
        <f t="shared" si="4"/>
        <v>61836</v>
      </c>
      <c r="Q100" s="44">
        <f t="shared" si="4"/>
        <v>17467</v>
      </c>
      <c r="R100" s="44">
        <f t="shared" si="4"/>
        <v>4103</v>
      </c>
      <c r="S100" s="44">
        <f t="shared" si="4"/>
        <v>23329</v>
      </c>
      <c r="T100" s="44">
        <f t="shared" si="4"/>
        <v>18400</v>
      </c>
      <c r="U100" s="44">
        <f t="shared" si="4"/>
        <v>4189</v>
      </c>
      <c r="V100" s="44">
        <f t="shared" si="4"/>
        <v>742</v>
      </c>
      <c r="W100" s="44">
        <f t="shared" si="4"/>
        <v>20170</v>
      </c>
      <c r="X100" s="44">
        <f>SUM(X86:X99)</f>
        <v>13925</v>
      </c>
      <c r="Y100" s="44">
        <f t="shared" si="4"/>
        <v>5073</v>
      </c>
      <c r="Z100" s="44">
        <f t="shared" si="4"/>
        <v>1170</v>
      </c>
      <c r="AA100" s="44">
        <f t="shared" si="4"/>
        <v>96746</v>
      </c>
      <c r="AB100" s="44">
        <f t="shared" si="4"/>
        <v>81846</v>
      </c>
      <c r="AC100" s="44">
        <f t="shared" si="4"/>
        <v>13079</v>
      </c>
      <c r="AD100" s="44">
        <f t="shared" si="4"/>
        <v>1821</v>
      </c>
      <c r="AE100" s="44">
        <f t="shared" si="4"/>
        <v>143501</v>
      </c>
      <c r="AF100" s="44">
        <f t="shared" si="4"/>
        <v>122427</v>
      </c>
      <c r="AG100" s="44">
        <f t="shared" si="4"/>
        <v>18366</v>
      </c>
      <c r="AH100" s="44">
        <f t="shared" si="4"/>
        <v>2708</v>
      </c>
    </row>
  </sheetData>
  <mergeCells count="53">
    <mergeCell ref="M10:N10"/>
    <mergeCell ref="O10:P10"/>
    <mergeCell ref="Q10:R10"/>
    <mergeCell ref="A11:D11"/>
    <mergeCell ref="E11:F11"/>
    <mergeCell ref="G11:H11"/>
    <mergeCell ref="I11:J11"/>
    <mergeCell ref="K11:L11"/>
    <mergeCell ref="M11:N11"/>
    <mergeCell ref="O11:P11"/>
    <mergeCell ref="Q11:R11"/>
    <mergeCell ref="A10:D10"/>
    <mergeCell ref="E10:F10"/>
    <mergeCell ref="G10:H10"/>
    <mergeCell ref="I10:J10"/>
    <mergeCell ref="K10:L10"/>
    <mergeCell ref="A79:B79"/>
    <mergeCell ref="A81:B81"/>
    <mergeCell ref="C81:F81"/>
    <mergeCell ref="G81:J81"/>
    <mergeCell ref="K81:N81"/>
    <mergeCell ref="O12:P12"/>
    <mergeCell ref="Q12:R12"/>
    <mergeCell ref="A13:D13"/>
    <mergeCell ref="E13:F13"/>
    <mergeCell ref="G13:H13"/>
    <mergeCell ref="I13:J13"/>
    <mergeCell ref="K13:L13"/>
    <mergeCell ref="M13:N13"/>
    <mergeCell ref="O13:P13"/>
    <mergeCell ref="Q13:R13"/>
    <mergeCell ref="A12:D12"/>
    <mergeCell ref="E12:F12"/>
    <mergeCell ref="G12:H12"/>
    <mergeCell ref="I12:J12"/>
    <mergeCell ref="K12:L12"/>
    <mergeCell ref="M12:N12"/>
    <mergeCell ref="A83:B83"/>
    <mergeCell ref="A84:B84"/>
    <mergeCell ref="C82:F82"/>
    <mergeCell ref="G82:J82"/>
    <mergeCell ref="K82:N82"/>
    <mergeCell ref="S81:V81"/>
    <mergeCell ref="W81:Z81"/>
    <mergeCell ref="AA81:AD81"/>
    <mergeCell ref="AE81:AH81"/>
    <mergeCell ref="A82:B82"/>
    <mergeCell ref="W82:Z82"/>
    <mergeCell ref="AA82:AD82"/>
    <mergeCell ref="AE82:AH82"/>
    <mergeCell ref="O82:R82"/>
    <mergeCell ref="S82:V82"/>
    <mergeCell ref="O81:R8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F1-3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DOYLE Andrew (ESTAT-EXT)</dc:creator>
  <cp:lastModifiedBy>ROSS Wendy (ESTAT)</cp:lastModifiedBy>
  <dcterms:created xsi:type="dcterms:W3CDTF">2025-04-19T11:43:30Z</dcterms:created>
  <dcterms:modified xsi:type="dcterms:W3CDTF">2025-05-08T08:10:22Z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2025-04-19T11:43:48Z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f8e5e02b-07a4-479a-b0e5-616dbec9bcf3</vt:lpwstr>
  </property>
  <property fmtid="{D5CDD505-2E9C-101B-9397-08002B2CF9AE}" pid="8" name="MSIP_Label_6bd9ddd1-4d20-43f6-abfa-fc3c07406f94_ContentBits">
    <vt:lpwstr>0</vt:lpwstr>
  </property>
</Properties>
</file>