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photo\Downloads\"/>
    </mc:Choice>
  </mc:AlternateContent>
  <xr:revisionPtr revIDLastSave="0" documentId="13_ncr:1_{63DBDD1B-AC63-440E-A11F-617A511674C9}" xr6:coauthVersionLast="47" xr6:coauthVersionMax="47" xr10:uidLastSave="{00000000-0000-0000-0000-000000000000}"/>
  <bookViews>
    <workbookView xWindow="-120" yWindow="-120" windowWidth="29040" windowHeight="15840" tabRatio="773" xr2:uid="{C457B945-B956-44EE-B1A3-24AB353AC817}"/>
  </bookViews>
  <sheets>
    <sheet name="Figure 1" sheetId="18" r:id="rId1"/>
    <sheet name="Figure 2" sheetId="2" r:id="rId2"/>
    <sheet name="Figure 3" sheetId="19" r:id="rId3"/>
    <sheet name="Table 1" sheetId="20" r:id="rId4"/>
    <sheet name="Table 2" sheetId="37" r:id="rId5"/>
    <sheet name="Figure 4" sheetId="25" r:id="rId6"/>
    <sheet name="Figure 5" sheetId="26" r:id="rId7"/>
    <sheet name="Figure 6" sheetId="27" r:id="rId8"/>
    <sheet name="Figure 7" sheetId="28" r:id="rId9"/>
    <sheet name="Figure 8" sheetId="29" r:id="rId10"/>
    <sheet name="Figure 9" sheetId="30" r:id="rId11"/>
    <sheet name="Figure 10" sheetId="36" r:id="rId12"/>
    <sheet name="Figure 11" sheetId="31" r:id="rId13"/>
    <sheet name="Figure 12" sheetId="32" r:id="rId14"/>
    <sheet name="Figure 13" sheetId="33" r:id="rId15"/>
    <sheet name="Figure 14" sheetId="21" r:id="rId16"/>
    <sheet name="Figure 15" sheetId="22" r:id="rId17"/>
    <sheet name="Figure 16" sheetId="34" r:id="rId18"/>
  </sheets>
  <definedNames>
    <definedName name="_xlnm._FilterDatabase" localSheetId="5" hidden="1">'Figure 4'!#REF!</definedName>
    <definedName name="_xlnm._FilterDatabase" localSheetId="7" hidden="1">'Figure 6'!$B$105:$B$105</definedName>
    <definedName name="_Hlk149812190" localSheetId="3">'Table 1'!#REF!</definedName>
    <definedName name="_Hlk149812190" localSheetId="4">'Table 2'!#REF!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31" l="1"/>
  <c r="E85" i="31"/>
  <c r="E82" i="31"/>
  <c r="P44" i="19"/>
  <c r="V49" i="27"/>
  <c r="U49" i="27"/>
  <c r="K49" i="27"/>
  <c r="N15" i="20"/>
  <c r="F12" i="25"/>
  <c r="F5" i="25" s="1"/>
  <c r="E12" i="25"/>
  <c r="E5" i="25" s="1"/>
  <c r="H12" i="25"/>
  <c r="H5" i="25" s="1"/>
  <c r="G12" i="25"/>
  <c r="G5" i="25" s="1"/>
  <c r="G6" i="25" s="1"/>
  <c r="D12" i="25"/>
  <c r="D5" i="25" s="1"/>
  <c r="C12" i="25"/>
  <c r="C5" i="25" s="1"/>
  <c r="I12" i="25"/>
  <c r="I5" i="25" s="1"/>
  <c r="J12" i="25"/>
  <c r="J5" i="25" s="1"/>
  <c r="K12" i="25"/>
  <c r="K5" i="25" s="1"/>
  <c r="K6" i="25" s="1"/>
  <c r="L12" i="25"/>
  <c r="L5" i="25" s="1"/>
  <c r="E50" i="19"/>
  <c r="P51" i="19"/>
  <c r="E51" i="19"/>
  <c r="F51" i="19"/>
  <c r="G51" i="19"/>
  <c r="H51" i="19"/>
  <c r="I51" i="19"/>
  <c r="J51" i="19"/>
  <c r="K51" i="19"/>
  <c r="L51" i="19"/>
  <c r="M51" i="19"/>
  <c r="N51" i="19"/>
  <c r="O51" i="19"/>
  <c r="D14" i="36"/>
  <c r="E14" i="36"/>
  <c r="F14" i="36"/>
  <c r="G14" i="36"/>
  <c r="H14" i="36"/>
  <c r="I14" i="36"/>
  <c r="J14" i="36"/>
  <c r="K14" i="36"/>
  <c r="L14" i="36"/>
  <c r="M14" i="36"/>
  <c r="N14" i="36"/>
  <c r="C14" i="36"/>
  <c r="L56" i="28"/>
  <c r="M56" i="28"/>
  <c r="N56" i="28"/>
  <c r="O56" i="28"/>
  <c r="P56" i="28"/>
  <c r="Q56" i="28"/>
  <c r="R56" i="28"/>
  <c r="S56" i="28"/>
  <c r="T56" i="28"/>
  <c r="U56" i="28"/>
  <c r="K56" i="28"/>
  <c r="L55" i="28"/>
  <c r="M55" i="28"/>
  <c r="N55" i="28"/>
  <c r="O55" i="28"/>
  <c r="P55" i="28"/>
  <c r="Q55" i="28"/>
  <c r="R55" i="28"/>
  <c r="S55" i="28"/>
  <c r="T55" i="28"/>
  <c r="U55" i="28"/>
  <c r="V55" i="28"/>
  <c r="K55" i="28"/>
  <c r="L54" i="28"/>
  <c r="M54" i="28"/>
  <c r="N54" i="28"/>
  <c r="O54" i="28"/>
  <c r="P54" i="28"/>
  <c r="Q54" i="28"/>
  <c r="R54" i="28"/>
  <c r="S54" i="28"/>
  <c r="T54" i="28"/>
  <c r="U54" i="28"/>
  <c r="V54" i="28"/>
  <c r="K54" i="28"/>
  <c r="L53" i="28"/>
  <c r="M53" i="28"/>
  <c r="N53" i="28"/>
  <c r="O53" i="28"/>
  <c r="P53" i="28"/>
  <c r="Q53" i="28"/>
  <c r="R53" i="28"/>
  <c r="S53" i="28"/>
  <c r="T53" i="28"/>
  <c r="U53" i="28"/>
  <c r="V53" i="28"/>
  <c r="K53" i="28"/>
  <c r="K50" i="27"/>
  <c r="L50" i="27"/>
  <c r="M50" i="27"/>
  <c r="N50" i="27"/>
  <c r="O50" i="27"/>
  <c r="P50" i="27"/>
  <c r="Q50" i="27"/>
  <c r="R50" i="27"/>
  <c r="S50" i="27"/>
  <c r="T50" i="27"/>
  <c r="U50" i="27"/>
  <c r="V50" i="27"/>
  <c r="K51" i="27"/>
  <c r="L51" i="27"/>
  <c r="M51" i="27"/>
  <c r="N51" i="27"/>
  <c r="O51" i="27"/>
  <c r="P51" i="27"/>
  <c r="Q51" i="27"/>
  <c r="R51" i="27"/>
  <c r="S51" i="27"/>
  <c r="T51" i="27"/>
  <c r="U51" i="27"/>
  <c r="V51" i="27"/>
  <c r="K52" i="27"/>
  <c r="L52" i="27"/>
  <c r="M52" i="27"/>
  <c r="N52" i="27"/>
  <c r="O52" i="27"/>
  <c r="P52" i="27"/>
  <c r="Q52" i="27"/>
  <c r="R52" i="27"/>
  <c r="S52" i="27"/>
  <c r="T52" i="27"/>
  <c r="U52" i="27"/>
  <c r="V52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K54" i="27"/>
  <c r="L54" i="27"/>
  <c r="M54" i="27"/>
  <c r="N54" i="27"/>
  <c r="O54" i="27"/>
  <c r="P54" i="27"/>
  <c r="Q54" i="27"/>
  <c r="R54" i="27"/>
  <c r="S54" i="27"/>
  <c r="T54" i="27"/>
  <c r="U54" i="27"/>
  <c r="V54" i="27"/>
  <c r="L49" i="27"/>
  <c r="M49" i="27"/>
  <c r="N49" i="27"/>
  <c r="O49" i="27"/>
  <c r="P49" i="27"/>
  <c r="Q49" i="27"/>
  <c r="R49" i="27"/>
  <c r="S49" i="27"/>
  <c r="T49" i="27"/>
  <c r="C49" i="27"/>
  <c r="F50" i="19"/>
  <c r="G50" i="19"/>
  <c r="H50" i="19"/>
  <c r="I50" i="19"/>
  <c r="J50" i="19"/>
  <c r="K50" i="19"/>
  <c r="L50" i="19"/>
  <c r="M50" i="19"/>
  <c r="N50" i="19"/>
  <c r="O50" i="19"/>
  <c r="P50" i="19"/>
  <c r="C50" i="19"/>
  <c r="C50" i="27"/>
  <c r="D50" i="27"/>
  <c r="E50" i="27"/>
  <c r="F50" i="27"/>
  <c r="G50" i="27"/>
  <c r="H50" i="27"/>
  <c r="I50" i="27"/>
  <c r="C51" i="27"/>
  <c r="D51" i="27"/>
  <c r="E51" i="27"/>
  <c r="F51" i="27"/>
  <c r="G51" i="27"/>
  <c r="H51" i="27"/>
  <c r="I51" i="27"/>
  <c r="C52" i="27"/>
  <c r="D52" i="27"/>
  <c r="E52" i="27"/>
  <c r="F52" i="27"/>
  <c r="G52" i="27"/>
  <c r="H52" i="27"/>
  <c r="I52" i="27"/>
  <c r="C53" i="27"/>
  <c r="D53" i="27"/>
  <c r="E53" i="27"/>
  <c r="F53" i="27"/>
  <c r="G53" i="27"/>
  <c r="H53" i="27"/>
  <c r="I53" i="27"/>
  <c r="C54" i="27"/>
  <c r="D54" i="27"/>
  <c r="E54" i="27"/>
  <c r="F54" i="27"/>
  <c r="G54" i="27"/>
  <c r="H54" i="27"/>
  <c r="I54" i="27"/>
  <c r="D49" i="27"/>
  <c r="E49" i="27"/>
  <c r="F49" i="27"/>
  <c r="G49" i="27"/>
  <c r="H49" i="27"/>
  <c r="I49" i="27"/>
  <c r="D15" i="26"/>
  <c r="D20" i="26"/>
  <c r="D26" i="26"/>
  <c r="D27" i="26"/>
  <c r="D13" i="26"/>
  <c r="D22" i="26"/>
  <c r="D19" i="26"/>
  <c r="D16" i="26"/>
  <c r="D30" i="26"/>
  <c r="D18" i="26"/>
  <c r="D12" i="26"/>
  <c r="D29" i="26"/>
  <c r="D28" i="26"/>
  <c r="D11" i="26"/>
  <c r="D35" i="26"/>
  <c r="D23" i="26"/>
  <c r="D24" i="26"/>
  <c r="D14" i="26"/>
  <c r="D17" i="26"/>
  <c r="D31" i="26"/>
  <c r="D37" i="26"/>
  <c r="D33" i="26"/>
  <c r="D10" i="26"/>
  <c r="D9" i="26"/>
  <c r="D21" i="26"/>
  <c r="D32" i="26"/>
  <c r="D25" i="26"/>
  <c r="D39" i="26"/>
  <c r="C56" i="28"/>
  <c r="C55" i="28"/>
  <c r="C53" i="28"/>
  <c r="C86" i="27"/>
  <c r="D86" i="27"/>
  <c r="E86" i="27"/>
  <c r="F86" i="27"/>
  <c r="G86" i="27"/>
  <c r="H86" i="27"/>
  <c r="I86" i="27"/>
  <c r="J86" i="27"/>
  <c r="K86" i="27"/>
  <c r="L86" i="27"/>
  <c r="M86" i="27"/>
  <c r="N86" i="27"/>
  <c r="O86" i="27"/>
  <c r="P86" i="27"/>
  <c r="Q86" i="27"/>
  <c r="R86" i="27"/>
  <c r="S86" i="27"/>
  <c r="T86" i="27"/>
  <c r="U86" i="27"/>
  <c r="V86" i="27"/>
  <c r="B86" i="27"/>
  <c r="D38" i="26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C15" i="20"/>
  <c r="D15" i="20"/>
  <c r="E15" i="20"/>
  <c r="F15" i="20"/>
  <c r="G15" i="20"/>
  <c r="H15" i="20"/>
  <c r="I15" i="20"/>
  <c r="J15" i="20"/>
  <c r="K15" i="20"/>
  <c r="L15" i="20"/>
  <c r="M15" i="20"/>
  <c r="O15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C14" i="20"/>
  <c r="E72" i="31"/>
  <c r="E80" i="31"/>
  <c r="E77" i="31"/>
  <c r="E78" i="31"/>
  <c r="E76" i="31"/>
  <c r="E66" i="31"/>
  <c r="E75" i="31"/>
  <c r="E74" i="31"/>
  <c r="E57" i="31"/>
  <c r="E83" i="31"/>
  <c r="E62" i="31"/>
  <c r="E70" i="31"/>
  <c r="E64" i="31"/>
  <c r="E79" i="31"/>
  <c r="E60" i="31"/>
  <c r="E61" i="31"/>
  <c r="E65" i="31"/>
  <c r="E59" i="31"/>
  <c r="E68" i="31"/>
  <c r="E69" i="31"/>
  <c r="E73" i="31"/>
  <c r="E67" i="31"/>
  <c r="E71" i="31"/>
  <c r="E63" i="31"/>
  <c r="E81" i="31"/>
  <c r="E58" i="31"/>
  <c r="E55" i="31"/>
  <c r="D53" i="28"/>
  <c r="E53" i="28"/>
  <c r="F53" i="28"/>
  <c r="G53" i="28"/>
  <c r="H53" i="28"/>
  <c r="I53" i="28"/>
  <c r="D56" i="28"/>
  <c r="E56" i="28"/>
  <c r="F56" i="28"/>
  <c r="G56" i="28"/>
  <c r="H56" i="28"/>
  <c r="I56" i="28"/>
  <c r="D55" i="28"/>
  <c r="E55" i="28"/>
  <c r="F55" i="28"/>
  <c r="G55" i="28"/>
  <c r="H55" i="28"/>
  <c r="I55" i="28"/>
  <c r="D54" i="28"/>
  <c r="E54" i="28"/>
  <c r="F54" i="28"/>
  <c r="G54" i="28"/>
  <c r="H54" i="28"/>
  <c r="I54" i="28"/>
  <c r="C54" i="28"/>
  <c r="D34" i="26"/>
  <c r="D7" i="26"/>
  <c r="C51" i="19"/>
  <c r="J6" i="25" l="1"/>
  <c r="D6" i="25"/>
  <c r="H6" i="25"/>
  <c r="E6" i="25"/>
  <c r="L6" i="25"/>
  <c r="F6" i="25"/>
  <c r="I6" i="25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6">
    <s v="ThisWorkbookDataModel"/>
    <s v="[Annex_A_TTR_data].[TIME].&amp;[2018]"/>
    <s v="[Annex_A_TTR_data].[TIME].&amp;[2019]"/>
    <s v="[Annex_A_TTR_data].[TIME].&amp;[2020]"/>
    <s v="[geo - TTR].[description].&amp;[EU-27]"/>
    <s v="[Measures].[Sum of revenue_share]"/>
    <s v="[Annex_A_TTR_data].[Indicator].&amp;[c]"/>
    <s v="[Annex_A_TTR_data].[TIME].&amp;[2010]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22]"/>
  </metadataStrings>
  <mdxMetadata count="12">
    <mdx n="0" f="v">
      <t c="4">
        <n x="6"/>
        <n x="5"/>
        <n x="4"/>
        <n x="7"/>
      </t>
    </mdx>
    <mdx n="0" f="v">
      <t c="4">
        <n x="6"/>
        <n x="5"/>
        <n x="4"/>
        <n x="8"/>
      </t>
    </mdx>
    <mdx n="0" f="v">
      <t c="4">
        <n x="6"/>
        <n x="5"/>
        <n x="4"/>
        <n x="9"/>
      </t>
    </mdx>
    <mdx n="0" f="v">
      <t c="4">
        <n x="6"/>
        <n x="5"/>
        <n x="4"/>
        <n x="10"/>
      </t>
    </mdx>
    <mdx n="0" f="v">
      <t c="4">
        <n x="6"/>
        <n x="5"/>
        <n x="4"/>
        <n x="11"/>
      </t>
    </mdx>
    <mdx n="0" f="v">
      <t c="4">
        <n x="6"/>
        <n x="5"/>
        <n x="4"/>
        <n x="12"/>
      </t>
    </mdx>
    <mdx n="0" f="v">
      <t c="4">
        <n x="6"/>
        <n x="5"/>
        <n x="4"/>
        <n x="13"/>
      </t>
    </mdx>
    <mdx n="0" f="v">
      <t c="4">
        <n x="6"/>
        <n x="5"/>
        <n x="4"/>
        <n x="14"/>
      </t>
    </mdx>
    <mdx n="0" f="v">
      <t c="4">
        <n x="6"/>
        <n x="5"/>
        <n x="4"/>
        <n x="1"/>
      </t>
    </mdx>
    <mdx n="0" f="v">
      <t c="4">
        <n x="6"/>
        <n x="5"/>
        <n x="4"/>
        <n x="2"/>
      </t>
    </mdx>
    <mdx n="0" f="v">
      <t c="4">
        <n x="6"/>
        <n x="5"/>
        <n x="4"/>
        <n x="3"/>
      </t>
    </mdx>
    <mdx n="0" f="v">
      <t c="4">
        <n x="6"/>
        <n x="5"/>
        <n x="4"/>
        <n x="1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<sst xmlns="http://schemas.openxmlformats.org/spreadsheetml/2006/main" count="1298" uniqueCount="304">
  <si>
    <t xml:space="preserve">Dataset: </t>
  </si>
  <si>
    <t xml:space="preserve">Last updated: </t>
  </si>
  <si>
    <t>Open product page</t>
  </si>
  <si>
    <t>Open in Data Browser</t>
  </si>
  <si>
    <t>Time frequency</t>
  </si>
  <si>
    <t>Annual</t>
  </si>
  <si>
    <t>Taxes</t>
  </si>
  <si>
    <t>Total environmental taxes</t>
  </si>
  <si>
    <t>Unit of measure</t>
  </si>
  <si>
    <t>Percentage of total revenues from taxes and social contributions (including imputed social contributions)</t>
  </si>
  <si>
    <t>TIME</t>
  </si>
  <si>
    <t>2019</t>
  </si>
  <si>
    <t>2020</t>
  </si>
  <si>
    <t>2021</t>
  </si>
  <si>
    <t>European Union - 27 countries (from 2020)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</si>
  <si>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</si>
  <si>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</si>
  <si>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</si>
  <si>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</si>
  <si>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</si>
  <si>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</si>
  <si>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</si>
  <si>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</si>
  <si>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</si>
  <si>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</si>
  <si>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</si>
  <si>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</si>
  <si>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</si>
  <si>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</si>
  <si>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</si>
  <si>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</si>
  <si>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</si>
  <si>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</si>
  <si>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</si>
  <si>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</si>
  <si>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</si>
  <si>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</si>
  <si>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</si>
  <si>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</si>
  <si>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</si>
  <si>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</si>
  <si>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</si>
  <si>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</si>
  <si>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:</t>
  </si>
  <si>
    <t>Norway</t>
  </si>
  <si>
    <t>Switzerland</t>
  </si>
  <si>
    <t>Energy taxes</t>
  </si>
  <si>
    <t>Transport taxes</t>
  </si>
  <si>
    <t>Pollution &amp; resource taxes</t>
  </si>
  <si>
    <t>% of TSC</t>
  </si>
  <si>
    <t>% of GDP</t>
  </si>
  <si>
    <t>Frequency</t>
  </si>
  <si>
    <t>Economic Function</t>
  </si>
  <si>
    <t>Unit</t>
  </si>
  <si>
    <t>Percentage of total</t>
  </si>
  <si>
    <t>Environmental taxes  Total</t>
  </si>
  <si>
    <t>EU 27 taxes (Percentage of total)</t>
  </si>
  <si>
    <t>TIME_PERIOD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</si>
  <si>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</si>
  <si>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</si>
  <si>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</si>
  <si>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</si>
  <si>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</si>
  <si>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</si>
  <si>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</si>
  <si>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</si>
  <si>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</si>
  <si>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</si>
  <si>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</si>
  <si>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Labour taxes</t>
  </si>
  <si>
    <t>Environmental taxes</t>
  </si>
  <si>
    <t>2008=100</t>
  </si>
  <si>
    <t>Million euro</t>
  </si>
  <si>
    <t>% of total government revenue from taxes and social contributions (TSC)</t>
  </si>
  <si>
    <t>% of (specific type of) environmental tax revenue (by tax payer)</t>
  </si>
  <si>
    <t>Corporations</t>
  </si>
  <si>
    <t>Households</t>
  </si>
  <si>
    <t>Non-residents</t>
  </si>
  <si>
    <t>Taxes on Pollution/Resources</t>
  </si>
  <si>
    <t>Environmental tax revenues [env_ac_tax]</t>
  </si>
  <si>
    <t/>
  </si>
  <si>
    <t>Total</t>
  </si>
  <si>
    <t>Percentage of gross domestic product (GDP)</t>
  </si>
  <si>
    <t xml:space="preserve"> </t>
  </si>
  <si>
    <t>DE</t>
  </si>
  <si>
    <t>PL</t>
  </si>
  <si>
    <t>IT</t>
  </si>
  <si>
    <t>ES</t>
  </si>
  <si>
    <t>RO</t>
  </si>
  <si>
    <t>CZ</t>
  </si>
  <si>
    <t>FR</t>
  </si>
  <si>
    <t>EL</t>
  </si>
  <si>
    <t>BG</t>
  </si>
  <si>
    <t>NL</t>
  </si>
  <si>
    <t>BE</t>
  </si>
  <si>
    <t>HU</t>
  </si>
  <si>
    <t>PT</t>
  </si>
  <si>
    <t>SK</t>
  </si>
  <si>
    <t>FI</t>
  </si>
  <si>
    <t>AT</t>
  </si>
  <si>
    <t>DK</t>
  </si>
  <si>
    <t>EE</t>
  </si>
  <si>
    <t>IE</t>
  </si>
  <si>
    <t>SE</t>
  </si>
  <si>
    <t>HR</t>
  </si>
  <si>
    <t>SI</t>
  </si>
  <si>
    <t>CY</t>
  </si>
  <si>
    <t>MT</t>
  </si>
  <si>
    <t>LT</t>
  </si>
  <si>
    <t>LV</t>
  </si>
  <si>
    <t>LU</t>
  </si>
  <si>
    <t xml:space="preserve">Updated from: </t>
  </si>
  <si>
    <t>2002</t>
  </si>
  <si>
    <t>2003</t>
  </si>
  <si>
    <t>2004</t>
  </si>
  <si>
    <t>2005</t>
  </si>
  <si>
    <t>2006</t>
  </si>
  <si>
    <t>2007</t>
  </si>
  <si>
    <t>Total tax revenues</t>
  </si>
  <si>
    <t>GDP at current prices</t>
  </si>
  <si>
    <t>Pollution/Resource taxes</t>
  </si>
  <si>
    <t>Current prices, million euro</t>
  </si>
  <si>
    <t>National accounts indicator (ESA 2010)</t>
  </si>
  <si>
    <t>Gross domestic product at market prices</t>
  </si>
  <si>
    <t>2022</t>
  </si>
  <si>
    <t>GEO (Labels)</t>
  </si>
  <si>
    <t>Extracted on</t>
  </si>
  <si>
    <t>GEO</t>
  </si>
  <si>
    <t>EU</t>
  </si>
  <si>
    <t>UNIT</t>
  </si>
  <si>
    <t>Sector</t>
  </si>
  <si>
    <t>General government; institutions of the EU</t>
  </si>
  <si>
    <t>Total receipts from taxes and social contributions (including imputed social contributions) after deduction of amounts assessed but unlikely to be collected</t>
  </si>
  <si>
    <t>TAX/TIME</t>
  </si>
  <si>
    <t>GDP at market prices</t>
  </si>
  <si>
    <t>Energy taxes as % of GDP</t>
  </si>
  <si>
    <t>Final energy consumption</t>
  </si>
  <si>
    <t>Energy balance</t>
  </si>
  <si>
    <t>Final consumption - energy use</t>
  </si>
  <si>
    <t>Standard international energy product classification (SIEC)</t>
  </si>
  <si>
    <t>Thousand tonnes of oil equivalent</t>
  </si>
  <si>
    <t>Environmental tax revenues [ENV_AC_TAX__custom_7241761]</t>
  </si>
  <si>
    <t>Other NACE and not-allocated</t>
  </si>
  <si>
    <t>Manufacturing, construction, mining and utilities</t>
  </si>
  <si>
    <t>Services (including trade, transportation and storage)</t>
  </si>
  <si>
    <t>Türkiye</t>
  </si>
  <si>
    <t>Serbia</t>
  </si>
  <si>
    <t>Final energy consumption (total)</t>
  </si>
  <si>
    <t>Implicit tax rate on energy</t>
  </si>
  <si>
    <t>Energy taxes (deflated)</t>
  </si>
  <si>
    <t>Energy intensity (TOE/GDP)</t>
  </si>
  <si>
    <t>GEO/TIME</t>
  </si>
  <si>
    <t>Euro per tonne of oil equivalent (TOE)</t>
  </si>
  <si>
    <t>Solid fossil fuels</t>
  </si>
  <si>
    <t>Natural gas</t>
  </si>
  <si>
    <t>Renewables and biofuels</t>
  </si>
  <si>
    <t>Electricity</t>
  </si>
  <si>
    <t>SIEC (Labels)</t>
  </si>
  <si>
    <t>TAX</t>
  </si>
  <si>
    <t>All categories (total, sold, etc)</t>
  </si>
  <si>
    <t>Increase/decrease (right axis)</t>
  </si>
  <si>
    <t>Implicit tax rate on energy [TEN00120__custom_7247485]</t>
  </si>
  <si>
    <t>Series</t>
  </si>
  <si>
    <t>New vehicle registrations*</t>
  </si>
  <si>
    <t>Transport tax revenues</t>
  </si>
  <si>
    <t>Passenger cars</t>
  </si>
  <si>
    <t>Buses and motor coaches</t>
  </si>
  <si>
    <t>Goods vehicles</t>
  </si>
  <si>
    <t>Passenger cars*</t>
  </si>
  <si>
    <t>Buses and motor coaches*</t>
  </si>
  <si>
    <t>Goods vehicles*</t>
  </si>
  <si>
    <t xml:space="preserve">Description: </t>
  </si>
  <si>
    <t>-</t>
  </si>
  <si>
    <t>2021 (% of tax revenue)</t>
  </si>
  <si>
    <t>IS</t>
  </si>
  <si>
    <t>NO</t>
  </si>
  <si>
    <t>CH</t>
  </si>
  <si>
    <t>North Macedonia</t>
  </si>
  <si>
    <t xml:space="preserve">Last update of data: </t>
  </si>
  <si>
    <t xml:space="preserve">Last change of data structure: </t>
  </si>
  <si>
    <t>Growth rate</t>
  </si>
  <si>
    <t>EU27_2020</t>
  </si>
  <si>
    <t>GDP (chain-linked volumes 2015)</t>
  </si>
  <si>
    <t>MS CODE</t>
  </si>
  <si>
    <t>COUNTRY</t>
  </si>
  <si>
    <t>TR</t>
  </si>
  <si>
    <t>RS</t>
  </si>
  <si>
    <t>MK</t>
  </si>
  <si>
    <t>LI</t>
  </si>
  <si>
    <t>Index, 2000=100</t>
  </si>
  <si>
    <t xml:space="preserve">GHG emissions intensity of energy consumption </t>
  </si>
  <si>
    <t>% of total 
environmental
 taxes</t>
  </si>
  <si>
    <t>12/02/2024 23:00</t>
  </si>
  <si>
    <t>Pollution and resources taxes</t>
  </si>
  <si>
    <t>Data extracted on 09/08/2024 17:19:05 from [ESTAT]</t>
  </si>
  <si>
    <t>Change in percentage points (pp)</t>
  </si>
  <si>
    <t>Data extracted on 12/08/2024 15:25:22 from [ESTAT]</t>
  </si>
  <si>
    <t>GDP and main components (output, expenditure and income) [nama_10_gdp__custom_12558511]</t>
  </si>
  <si>
    <t>20/07/2024 11:00</t>
  </si>
  <si>
    <t>Data extracted on 12/08/2024 15:28:42 from [ESTAT]</t>
  </si>
  <si>
    <t>Main national accounts tax aggregates [gov_10a_taxag__custom_7241068]</t>
  </si>
  <si>
    <t>22/07/2024 11:00</t>
  </si>
  <si>
    <t>Data extracted on 12/08/2024 15:48:55 from [ESTAT]</t>
  </si>
  <si>
    <t>Simplified energy balances [nrg_bal_s__custom_7241492]</t>
  </si>
  <si>
    <t>24/05/2024 23:00</t>
  </si>
  <si>
    <t>(from last year)</t>
  </si>
  <si>
    <t>Data extracted on 12/08/2024 17:58:32 from [ESTAT]</t>
  </si>
  <si>
    <t>Final energy consumption by product [ten00123__custom_7247058]</t>
  </si>
  <si>
    <t>Data extracted on 13/08/2024 11:30:52 from [ESTAT]</t>
  </si>
  <si>
    <t>Net greenhouse gas emissions [sdg_13_10__custom_12565802]</t>
  </si>
  <si>
    <t>11/07/2024 11:00</t>
  </si>
  <si>
    <t>From 2021 as no data is avaialble for 2022</t>
  </si>
  <si>
    <t>2022 (% of tax revenue)</t>
  </si>
  <si>
    <t>15/07/2024 23:00</t>
  </si>
  <si>
    <t>10/07/2024 23:00</t>
  </si>
  <si>
    <t>See calculations in:</t>
  </si>
  <si>
    <t>Environmental taxes by economic activity (NACE Rev. 2) [env_ac_taxind2__custom_12680227]</t>
  </si>
  <si>
    <t>env_ac_taxind2__custom_12680227_spreadsheet</t>
  </si>
  <si>
    <t>Environmental taxes by economic activity (NACE Rev. 2) [env_ac_taxind2__custom_12680493]</t>
  </si>
  <si>
    <t>env_ac_taxind2__custom_12680493_spreadsheet</t>
  </si>
  <si>
    <t>Pollution/Resources</t>
  </si>
  <si>
    <t>New vehicle registrations</t>
  </si>
  <si>
    <t>EU ETS revenue</t>
  </si>
  <si>
    <t>317 190</t>
  </si>
  <si>
    <t>242 765</t>
  </si>
  <si>
    <t>60 821</t>
  </si>
  <si>
    <t>13 605</t>
  </si>
  <si>
    <t>geo</t>
  </si>
  <si>
    <t>NRG_CO2_ETS</t>
  </si>
  <si>
    <t>EU27_2022</t>
  </si>
  <si>
    <t>Code</t>
  </si>
  <si>
    <t>Country</t>
  </si>
  <si>
    <t>AL</t>
  </si>
  <si>
    <t xml:space="preserve">Albania </t>
  </si>
  <si>
    <t>BA</t>
  </si>
  <si>
    <t>Bosnia and Herzegovina</t>
  </si>
  <si>
    <t xml:space="preserve">Czechia </t>
  </si>
  <si>
    <t>GE</t>
  </si>
  <si>
    <t>Georgia</t>
  </si>
  <si>
    <t>Liechtenstein</t>
  </si>
  <si>
    <t>MD</t>
  </si>
  <si>
    <t>Republic of Moldova</t>
  </si>
  <si>
    <t>ME</t>
  </si>
  <si>
    <t>Montenegro</t>
  </si>
  <si>
    <t>UA</t>
  </si>
  <si>
    <t>Ukraine</t>
  </si>
  <si>
    <t>XK</t>
  </si>
  <si>
    <t>Kosovo</t>
  </si>
  <si>
    <t>EU27</t>
  </si>
  <si>
    <t>Note: The shares by ‘payer’ do not necessarily add up to 100% owing to a small share of ‘not allocated taxes’.</t>
  </si>
  <si>
    <r>
      <t>Source:</t>
    </r>
    <r>
      <rPr>
        <sz val="10"/>
        <rFont val="Arial"/>
        <family val="2"/>
      </rPr>
      <t xml:space="preserve"> Eurostat (online data codes: env_ac_taxind2, gov_10a_taxag, nama_10_gdp)</t>
    </r>
  </si>
  <si>
    <t>Source: Eurostat (online data code: env_ac_taxind2, gov_10a_taxag, nama_10_gdp)</t>
  </si>
  <si>
    <t>Figure 1: Environmental tax revenue by type (¹) and total environmental taxes as share of TSC and GDP (²), EU, 2010-2022</t>
  </si>
  <si>
    <t>(€ billion and % TSC, % GDP)</t>
  </si>
  <si>
    <t>(¹) left axis.</t>
  </si>
  <si>
    <t>(²) right axis.</t>
  </si>
  <si>
    <t>Source: Eurostat (online data codes: env_ac_taxind2, gov_10a_taxag, nama_10_gdp)</t>
  </si>
  <si>
    <t>Figure 2: Environmental taxes</t>
  </si>
  <si>
    <t>(% of total revenues from taxes and social contributions)</t>
  </si>
  <si>
    <t>Figure 3: Taxes on labour and environmental taxes, EU, 2010-2022</t>
  </si>
  <si>
    <t>Note: y-axis does not start at zero.</t>
  </si>
  <si>
    <t>(as share of total taxation, index 2010=100)</t>
  </si>
  <si>
    <t>Table 1: EU Revenue from environmental taxes by category, 2010-2022</t>
  </si>
  <si>
    <t xml:space="preserve"> (€ billion) </t>
  </si>
  <si>
    <t>(% of total revenue from environmental taxes)</t>
  </si>
  <si>
    <t>(% of total revenues from taxes and social contribution)</t>
  </si>
  <si>
    <t>Table 2: Total environmental tax revenue by type of tax and tax payer, EU, 2022</t>
  </si>
  <si>
    <t>€ million</t>
  </si>
  <si>
    <t>Figure 4: Total EU tax revenue from ETS, 2013-2022</t>
  </si>
  <si>
    <t>(€ billion, %)</t>
  </si>
  <si>
    <t>Source: Eurostat (env_ac_taxind2) and DG TAXUD</t>
  </si>
  <si>
    <t>Source: Eurostat (env_ac_taxind2)</t>
  </si>
  <si>
    <t>Source: Eurostat (online data codes: env_ac_taxind2), DG TAXUD</t>
  </si>
  <si>
    <t>Source: Eurostat (NRG_CO2_ETS from env_ac_taxind2)</t>
  </si>
  <si>
    <t>Figure 5: Environmental taxes as a share of total taxes and social contributions, 2010 and 2022</t>
  </si>
  <si>
    <t>(% in TSC and change in percentage points)</t>
  </si>
  <si>
    <t>(index 2010=100)</t>
  </si>
  <si>
    <t>Source: Eurostat (online data codes: env_ac_taxind2, gov_10a_taxag, nama_10_gdp, env_ac_tax)</t>
  </si>
  <si>
    <t>Figure 6: Development of GDP, total tax revenue, energy, transport and pollution/resource tax revenue, 2010-2022</t>
  </si>
  <si>
    <t>Figure 7: Energy taxes, GDP and final energy consumption, EU, 2002-2021</t>
  </si>
  <si>
    <t xml:space="preserve">(index 2010=100) </t>
  </si>
  <si>
    <t>Final energy consumption 2022 is an estimate.</t>
  </si>
  <si>
    <t>Source: Eurostat (online data codes: nrg_bal_s, nama_gdp_k,env_ac_taxind2, gov_10a_taxag, nama_10_gdp)</t>
  </si>
  <si>
    <t>Figure 8: Final energy consumption, implicit tax rate on energy, energy taxes, GDP and energy intensity, EU, 2010-2022</t>
  </si>
  <si>
    <t>Source: Eurostat (online data codes: env_ac_tax, ten00120, nama_10_gdp, nrg_100a, nrg_ind_ei)</t>
  </si>
  <si>
    <t>Figure 9: Final consumption of energy products and energy taxes (deflated), EU, 2010-2022</t>
  </si>
  <si>
    <t>Source: Eurostat (online data code: nrg_bal_s, env_ac_taxind2))</t>
  </si>
  <si>
    <t>Source: Eurostat (online data code: sdg_13_10, env_ac_taxind2, nama_10_gdp)</t>
  </si>
  <si>
    <t>Figure 10: Greenhouse gas emissions intensity of energy consumption, energy taxes and GDP, EU</t>
  </si>
  <si>
    <t>Figure 11: Implicit tax rate on energy (deflated), EU, 2010 and 2022</t>
  </si>
  <si>
    <t>(€ per TOE)</t>
  </si>
  <si>
    <t>Eurostat (online data code: env_ac_tax, ten00120)</t>
  </si>
  <si>
    <t>Source: Eurostat (online data codes: env_ac_tax, road_eqr_carmot)</t>
  </si>
  <si>
    <t>Figure 12: Transport tax revenue and new vehicle registrations (passenger cars), EU, 2010-2022</t>
  </si>
  <si>
    <t>* Data gaps completed with estimations.</t>
  </si>
  <si>
    <t>Source: Eurostat (online data codes: env_ac_taxind2, tran_r_vehst)</t>
  </si>
  <si>
    <t>Figure 11:  Transport tax revenues and vehicle stock (passenger cars, buses and motor coaches, goods vehicles), EU, 2010-2022</t>
  </si>
  <si>
    <t>Figure 14: Energy taxes by economic activity, 2022</t>
  </si>
  <si>
    <t>(% of energy tax revenue)</t>
  </si>
  <si>
    <t>Source: Eurostat (online data code: env_ac_taxind2)</t>
  </si>
  <si>
    <t>Figure 15: Transport taxes by economic activity, 2022</t>
  </si>
  <si>
    <t>(% of transport tax revenue)</t>
  </si>
  <si>
    <t>Figure 16: Pollution and resource taxes by economic activity, 2022</t>
  </si>
  <si>
    <t>(% of pollution and resource tax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</si>
</sst>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.##########"/>
    <numFmt numFmtId="166" formatCode="#,##0.0_i"/>
    <numFmt numFmtId="167" formatCode="#,##0.0"/>
    <numFmt numFmtId="168" formatCode="0.0"/>
    <numFmt numFmtId="169" formatCode="dd\.mm\.yy"/>
    <numFmt numFmtId="170" formatCode="#,##0.#"/>
    <numFmt numFmtId="171" formatCode="#,##0.000"/>
    <numFmt numFmtId="172" formatCode="#\ ###\ ##0;&quot;-&quot;#\ ###\ ##0"/>
    <numFmt numFmtId="173" formatCode="mmmm\ d\,\ yyyy"/>
    <numFmt numFmtId="174" formatCode="_-[$€]* #,##0.00_-;\-[$€]* #,##0.00_-;_-[$€]* &quot;-&quot;??_-;_-@_-"/>
    <numFmt numFmtId="175" formatCode="#,##0\ &quot;F&quot;;\-#,##0\ &quot;F&quot;"/>
    <numFmt numFmtId="176" formatCode="_-* #,##0.00\ _F_t_-;\-* #,##0.00\ _F_t_-;_-* &quot;-&quot;??\ _F_t_-;_-@_-"/>
    <numFmt numFmtId="177" formatCode="0.0%"/>
    <numFmt numFmtId="178" formatCode="#.##0.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  <charset val="238"/>
    </font>
    <font>
      <u/>
      <sz val="6"/>
      <color indexed="12"/>
      <name val="Arial"/>
      <family val="2"/>
      <charset val="238"/>
    </font>
    <font>
      <sz val="10"/>
      <name val="Arial"/>
      <family val="2"/>
      <charset val="186"/>
    </font>
    <font>
      <sz val="6.5"/>
      <name val="Univers"/>
      <family val="2"/>
    </font>
    <font>
      <sz val="11"/>
      <color indexed="17"/>
      <name val="Calibri"/>
      <family val="2"/>
    </font>
    <font>
      <sz val="11"/>
      <color indexed="8"/>
      <name val="Arial"/>
      <family val="2"/>
    </font>
    <font>
      <sz val="10"/>
      <color indexed="8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9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sz val="11"/>
      <color indexed="20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8"/>
      <name val="Arial"/>
      <family val="2"/>
    </font>
    <font>
      <i/>
      <sz val="11"/>
      <color indexed="23"/>
      <name val="Calibri"/>
      <family val="2"/>
    </font>
    <font>
      <u/>
      <sz val="6"/>
      <color indexed="12"/>
      <name val="Arial"/>
      <family val="2"/>
    </font>
    <font>
      <u/>
      <sz val="6"/>
      <color indexed="12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 CE"/>
      <family val="2"/>
      <charset val="238"/>
    </font>
    <font>
      <sz val="11"/>
      <color indexed="52"/>
      <name val="Calibri"/>
      <family val="2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zcionka tekstu podstawowego"/>
      <family val="2"/>
      <charset val="238"/>
    </font>
    <font>
      <sz val="10"/>
      <color indexed="60"/>
      <name val="Arial CE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sz val="10"/>
      <color indexed="52"/>
      <name val="Arial CE"/>
      <family val="2"/>
      <charset val="238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7"/>
      <name val="Arial CE"/>
      <family val="2"/>
      <charset val="238"/>
    </font>
    <font>
      <sz val="10"/>
      <name val="Helv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</font>
    <font>
      <sz val="11"/>
      <color indexed="60"/>
      <name val="Calibri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  <charset val="1"/>
    </font>
    <font>
      <sz val="11"/>
      <color rgb="FF006100"/>
      <name val="Calibri"/>
      <family val="2"/>
      <charset val="161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0"/>
      <color rgb="FF00610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9" tint="-0.249977111117893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F6F6F6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4669AF"/>
        <bgColor rgb="FF000000"/>
      </patternFill>
    </fill>
    <fill>
      <patternFill patternType="solid">
        <fgColor rgb="FF0096D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0B0B0"/>
      </left>
      <right/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</borders>
  <cellStyleXfs count="62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166" fontId="3" fillId="0" borderId="0" applyFill="0" applyBorder="0" applyProtection="0">
      <alignment horizontal="right"/>
    </xf>
    <xf numFmtId="2" fontId="3" fillId="0" borderId="0" applyNumberFormat="0" applyFill="0" applyBorder="0" applyProtection="0">
      <alignment vertical="center"/>
    </xf>
    <xf numFmtId="0" fontId="6" fillId="0" borderId="0"/>
    <xf numFmtId="2" fontId="3" fillId="0" borderId="0" applyNumberFormat="0" applyFill="0" applyBorder="0" applyProtection="0">
      <alignment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1" fillId="0" borderId="30" applyNumberFormat="0" applyFill="0" applyAlignment="0" applyProtection="0"/>
    <xf numFmtId="0" fontId="11" fillId="0" borderId="0" applyNumberFormat="0" applyFill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31" applyNumberFormat="0" applyAlignment="0" applyProtection="0"/>
    <xf numFmtId="0" fontId="15" fillId="17" borderId="32" applyNumberFormat="0" applyAlignment="0" applyProtection="0"/>
    <xf numFmtId="0" fontId="16" fillId="17" borderId="31" applyNumberFormat="0" applyAlignment="0" applyProtection="0"/>
    <xf numFmtId="0" fontId="17" fillId="0" borderId="33" applyNumberFormat="0" applyFill="0" applyAlignment="0" applyProtection="0"/>
    <xf numFmtId="0" fontId="18" fillId="18" borderId="34" applyNumberFormat="0" applyAlignment="0" applyProtection="0"/>
    <xf numFmtId="0" fontId="19" fillId="0" borderId="0" applyNumberFormat="0" applyFill="0" applyBorder="0" applyAlignment="0" applyProtection="0"/>
    <xf numFmtId="0" fontId="1" fillId="19" borderId="35" applyNumberFormat="0" applyFont="0" applyAlignment="0" applyProtection="0"/>
    <xf numFmtId="0" fontId="20" fillId="0" borderId="0" applyNumberFormat="0" applyFill="0" applyBorder="0" applyAlignment="0" applyProtection="0"/>
    <xf numFmtId="0" fontId="8" fillId="0" borderId="36" applyNumberFormat="0" applyFill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50" borderId="0" applyNumberFormat="0" applyBorder="0" applyAlignment="0" applyProtection="0"/>
    <xf numFmtId="0" fontId="34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47" borderId="0" applyNumberFormat="0" applyBorder="0" applyAlignment="0" applyProtection="0"/>
    <xf numFmtId="0" fontId="35" fillId="50" borderId="0" applyNumberFormat="0" applyBorder="0" applyAlignment="0" applyProtection="0"/>
    <xf numFmtId="0" fontId="35" fillId="53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2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58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37" fillId="54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8" fillId="54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62" borderId="0" applyNumberFormat="0" applyBorder="0" applyAlignment="0" applyProtection="0"/>
    <xf numFmtId="0" fontId="24" fillId="58" borderId="37" applyNumberFormat="0" applyFont="0" applyAlignment="0" applyProtection="0"/>
    <xf numFmtId="0" fontId="24" fillId="58" borderId="37" applyNumberFormat="0" applyFont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9" fillId="63" borderId="38" applyNumberFormat="0" applyAlignment="0" applyProtection="0"/>
    <xf numFmtId="0" fontId="32" fillId="46" borderId="0" applyNumberFormat="0" applyBorder="0" applyAlignment="0" applyProtection="0"/>
    <xf numFmtId="0" fontId="16" fillId="17" borderId="31" applyNumberFormat="0" applyAlignment="0" applyProtection="0"/>
    <xf numFmtId="0" fontId="16" fillId="17" borderId="31" applyNumberFormat="0" applyAlignment="0" applyProtection="0"/>
    <xf numFmtId="0" fontId="40" fillId="0" borderId="39" applyNumberFormat="0" applyFill="0" applyAlignment="0" applyProtection="0"/>
    <xf numFmtId="0" fontId="18" fillId="18" borderId="34" applyNumberFormat="0" applyAlignment="0" applyProtection="0"/>
    <xf numFmtId="0" fontId="18" fillId="18" borderId="34" applyNumberFormat="0" applyAlignment="0" applyProtection="0"/>
    <xf numFmtId="0" fontId="41" fillId="45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2" fillId="45" borderId="0" applyNumberFormat="0" applyBorder="0" applyAlignment="0" applyProtection="0"/>
    <xf numFmtId="0" fontId="43" fillId="49" borderId="38" applyNumberFormat="0" applyAlignment="0" applyProtection="0"/>
    <xf numFmtId="0" fontId="44" fillId="63" borderId="41" applyNumberFormat="0" applyAlignment="0" applyProtection="0"/>
    <xf numFmtId="173" fontId="24" fillId="0" borderId="0" applyFill="0" applyBorder="0" applyAlignment="0" applyProtection="0"/>
    <xf numFmtId="173" fontId="24" fillId="0" borderId="0" applyFill="0" applyBorder="0" applyAlignment="0" applyProtection="0"/>
    <xf numFmtId="0" fontId="45" fillId="4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4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62" borderId="0" applyNumberFormat="0" applyBorder="0" applyAlignment="0" applyProtection="0"/>
    <xf numFmtId="167" fontId="24" fillId="0" borderId="0" applyFill="0" applyBorder="0" applyAlignment="0" applyProtection="0"/>
    <xf numFmtId="167" fontId="24" fillId="0" borderId="0" applyFill="0" applyBorder="0" applyAlignment="0" applyProtection="0"/>
    <xf numFmtId="3" fontId="24" fillId="0" borderId="0" applyFill="0" applyBorder="0" applyAlignment="0" applyProtection="0"/>
    <xf numFmtId="3" fontId="24" fillId="0" borderId="0" applyFill="0" applyBorder="0" applyAlignment="0" applyProtection="0"/>
    <xf numFmtId="0" fontId="47" fillId="0" borderId="0" applyNumberFormat="0" applyFill="0" applyBorder="0" applyAlignment="0" applyProtection="0"/>
    <xf numFmtId="0" fontId="91" fillId="14" borderId="0" applyNumberFormat="0" applyBorder="0" applyAlignment="0" applyProtection="0"/>
    <xf numFmtId="0" fontId="12" fillId="14" borderId="0" applyNumberFormat="0" applyBorder="0" applyAlignment="0" applyProtection="0"/>
    <xf numFmtId="0" fontId="92" fillId="14" borderId="0" applyNumberFormat="0" applyBorder="0" applyAlignment="0" applyProtection="0"/>
    <xf numFmtId="0" fontId="12" fillId="14" borderId="0" applyNumberFormat="0" applyBorder="0" applyAlignment="0" applyProtection="0"/>
    <xf numFmtId="0" fontId="32" fillId="46" borderId="0" applyNumberFormat="0" applyBorder="0" applyAlignment="0" applyProtection="0"/>
    <xf numFmtId="0" fontId="9" fillId="0" borderId="28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29" applyNumberFormat="0" applyFill="0" applyAlignment="0" applyProtection="0"/>
    <xf numFmtId="0" fontId="11" fillId="0" borderId="30" applyNumberFormat="0" applyFill="0" applyAlignment="0" applyProtection="0"/>
    <xf numFmtId="0" fontId="11" fillId="0" borderId="30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51" fillId="49" borderId="38" applyNumberFormat="0" applyAlignment="0" applyProtection="0"/>
    <xf numFmtId="0" fontId="14" fillId="16" borderId="31" applyNumberFormat="0" applyAlignment="0" applyProtection="0"/>
    <xf numFmtId="0" fontId="51" fillId="49" borderId="38" applyNumberFormat="0" applyAlignment="0" applyProtection="0"/>
    <xf numFmtId="0" fontId="14" fillId="16" borderId="31" applyNumberFormat="0" applyAlignment="0" applyProtection="0"/>
    <xf numFmtId="0" fontId="52" fillId="0" borderId="45" applyNumberFormat="0" applyFill="0" applyAlignment="0" applyProtection="0"/>
    <xf numFmtId="0" fontId="53" fillId="64" borderId="40" applyNumberFormat="0" applyAlignment="0" applyProtection="0"/>
    <xf numFmtId="0" fontId="54" fillId="64" borderId="40" applyNumberFormat="0" applyAlignment="0" applyProtection="0"/>
    <xf numFmtId="0" fontId="55" fillId="64" borderId="40" applyNumberFormat="0" applyAlignment="0" applyProtection="0"/>
    <xf numFmtId="0" fontId="56" fillId="0" borderId="45" applyNumberFormat="0" applyFill="0" applyAlignment="0" applyProtection="0"/>
    <xf numFmtId="0" fontId="17" fillId="0" borderId="33" applyNumberFormat="0" applyFill="0" applyAlignment="0" applyProtection="0"/>
    <xf numFmtId="0" fontId="17" fillId="0" borderId="33" applyNumberFormat="0" applyFill="0" applyAlignment="0" applyProtection="0"/>
    <xf numFmtId="175" fontId="24" fillId="0" borderId="0" applyFill="0" applyBorder="0" applyAlignment="0" applyProtection="0"/>
    <xf numFmtId="175" fontId="24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30" fillId="0" borderId="0"/>
    <xf numFmtId="0" fontId="57" fillId="0" borderId="42" applyNumberFormat="0" applyFill="0" applyAlignment="0" applyProtection="0"/>
    <xf numFmtId="0" fontId="58" fillId="0" borderId="43" applyNumberFormat="0" applyFill="0" applyAlignment="0" applyProtection="0"/>
    <xf numFmtId="0" fontId="59" fillId="0" borderId="44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42" applyNumberFormat="0" applyFill="0" applyAlignment="0" applyProtection="0"/>
    <xf numFmtId="0" fontId="61" fillId="0" borderId="43" applyNumberFormat="0" applyFill="0" applyAlignment="0" applyProtection="0"/>
    <xf numFmtId="0" fontId="62" fillId="0" borderId="44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88" fillId="65" borderId="0" applyNumberFormat="0" applyBorder="0" applyAlignment="0" applyProtection="0"/>
    <xf numFmtId="0" fontId="94" fillId="12" borderId="0" applyNumberFormat="0" applyBorder="0" applyAlignment="0" applyProtection="0"/>
    <xf numFmtId="0" fontId="88" fillId="65" borderId="0" applyNumberFormat="0" applyBorder="0" applyAlignment="0" applyProtection="0"/>
    <xf numFmtId="0" fontId="64" fillId="65" borderId="0" applyNumberFormat="0" applyBorder="0" applyAlignment="0" applyProtection="0"/>
    <xf numFmtId="0" fontId="65" fillId="65" borderId="0" applyNumberFormat="0" applyBorder="0" applyAlignment="0" applyProtection="0"/>
    <xf numFmtId="0" fontId="33" fillId="0" borderId="0"/>
    <xf numFmtId="0" fontId="95" fillId="0" borderId="0"/>
    <xf numFmtId="0" fontId="33" fillId="0" borderId="0"/>
    <xf numFmtId="0" fontId="24" fillId="0" borderId="0"/>
    <xf numFmtId="0" fontId="24" fillId="0" borderId="0"/>
    <xf numFmtId="0" fontId="95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24" fillId="0" borderId="0"/>
    <xf numFmtId="0" fontId="87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6" fillId="0" borderId="0"/>
    <xf numFmtId="0" fontId="24" fillId="0" borderId="0"/>
    <xf numFmtId="0" fontId="1" fillId="19" borderId="35" applyNumberFormat="0" applyFont="0" applyAlignment="0" applyProtection="0"/>
    <xf numFmtId="0" fontId="1" fillId="19" borderId="35" applyNumberFormat="0" applyFont="0" applyAlignment="0" applyProtection="0"/>
    <xf numFmtId="0" fontId="22" fillId="19" borderId="35" applyNumberFormat="0" applyFont="0" applyAlignment="0" applyProtection="0"/>
    <xf numFmtId="0" fontId="1" fillId="19" borderId="35" applyNumberFormat="0" applyFont="0" applyAlignment="0" applyProtection="0"/>
    <xf numFmtId="0" fontId="28" fillId="0" borderId="0"/>
    <xf numFmtId="0" fontId="67" fillId="63" borderId="38" applyNumberFormat="0" applyAlignment="0" applyProtection="0"/>
    <xf numFmtId="0" fontId="15" fillId="17" borderId="32" applyNumberFormat="0" applyAlignment="0" applyProtection="0"/>
    <xf numFmtId="0" fontId="80" fillId="63" borderId="41" applyNumberFormat="0" applyAlignment="0" applyProtection="0"/>
    <xf numFmtId="0" fontId="15" fillId="17" borderId="32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58" borderId="37" applyNumberFormat="0" applyFont="0" applyAlignment="0" applyProtection="0"/>
    <xf numFmtId="0" fontId="68" fillId="0" borderId="45" applyNumberFormat="0" applyFill="0" applyAlignment="0" applyProtection="0"/>
    <xf numFmtId="9" fontId="3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42" applyNumberFormat="0" applyFill="0" applyAlignment="0" applyProtection="0"/>
    <xf numFmtId="0" fontId="71" fillId="0" borderId="43" applyNumberFormat="0" applyFill="0" applyAlignment="0" applyProtection="0"/>
    <xf numFmtId="0" fontId="72" fillId="0" borderId="44" applyNumberFormat="0" applyFill="0" applyAlignment="0" applyProtection="0"/>
    <xf numFmtId="0" fontId="72" fillId="0" borderId="0" applyNumberFormat="0" applyFill="0" applyBorder="0" applyAlignment="0" applyProtection="0"/>
    <xf numFmtId="0" fontId="73" fillId="46" borderId="0" applyNumberFormat="0" applyBorder="0" applyAlignment="0" applyProtection="0"/>
    <xf numFmtId="0" fontId="24" fillId="0" borderId="0"/>
    <xf numFmtId="0" fontId="24" fillId="0" borderId="0"/>
    <xf numFmtId="172" fontId="31" fillId="0" borderId="0"/>
    <xf numFmtId="0" fontId="1" fillId="0" borderId="0"/>
    <xf numFmtId="0" fontId="24" fillId="0" borderId="0"/>
    <xf numFmtId="0" fontId="24" fillId="0" borderId="0"/>
    <xf numFmtId="0" fontId="27" fillId="0" borderId="0">
      <alignment vertical="top"/>
    </xf>
    <xf numFmtId="0" fontId="74" fillId="0" borderId="0"/>
    <xf numFmtId="0" fontId="75" fillId="0" borderId="39" applyNumberFormat="0" applyFill="0" applyAlignment="0" applyProtection="0"/>
    <xf numFmtId="0" fontId="76" fillId="0" borderId="39" applyNumberFormat="0" applyFill="0" applyAlignment="0" applyProtection="0"/>
    <xf numFmtId="0" fontId="90" fillId="0" borderId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" fillId="0" borderId="36" applyNumberFormat="0" applyFill="0" applyAlignment="0" applyProtection="0"/>
    <xf numFmtId="0" fontId="76" fillId="0" borderId="39" applyNumberFormat="0" applyFill="0" applyAlignment="0" applyProtection="0"/>
    <xf numFmtId="0" fontId="8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80" fillId="63" borderId="41" applyNumberFormat="0" applyAlignment="0" applyProtection="0"/>
    <xf numFmtId="0" fontId="28" fillId="58" borderId="37" applyNumberFormat="0" applyFont="0" applyAlignment="0" applyProtection="0"/>
    <xf numFmtId="0" fontId="81" fillId="0" borderId="0" applyNumberFormat="0" applyFill="0" applyBorder="0" applyAlignment="0" applyProtection="0"/>
    <xf numFmtId="2" fontId="24" fillId="0" borderId="0" applyFill="0" applyBorder="0" applyAlignment="0" applyProtection="0"/>
    <xf numFmtId="2" fontId="24" fillId="0" borderId="0" applyFill="0" applyBorder="0" applyAlignment="0" applyProtection="0"/>
    <xf numFmtId="0" fontId="82" fillId="49" borderId="38" applyNumberFormat="0" applyAlignment="0" applyProtection="0"/>
    <xf numFmtId="0" fontId="83" fillId="63" borderId="38" applyNumberFormat="0" applyAlignment="0" applyProtection="0"/>
    <xf numFmtId="0" fontId="84" fillId="63" borderId="41" applyNumberFormat="0" applyAlignment="0" applyProtection="0"/>
    <xf numFmtId="0" fontId="8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6" fillId="45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62" borderId="0" applyNumberFormat="0" applyBorder="0" applyAlignment="0" applyProtection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49" borderId="3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35" applyNumberFormat="0" applyFont="0" applyAlignment="0" applyProtection="0"/>
    <xf numFmtId="0" fontId="1" fillId="19" borderId="35" applyNumberFormat="0" applyFont="0" applyAlignment="0" applyProtection="0"/>
    <xf numFmtId="0" fontId="80" fillId="63" borderId="41" applyNumberFormat="0" applyAlignment="0" applyProtection="0"/>
    <xf numFmtId="0" fontId="76" fillId="0" borderId="39" applyNumberFormat="0" applyFill="0" applyAlignment="0" applyProtection="0"/>
    <xf numFmtId="0" fontId="98" fillId="14" borderId="0" applyNumberFormat="0" applyBorder="0" applyAlignment="0" applyProtection="0"/>
    <xf numFmtId="0" fontId="30" fillId="0" borderId="0"/>
    <xf numFmtId="0" fontId="90" fillId="0" borderId="0"/>
    <xf numFmtId="0" fontId="92" fillId="14" borderId="0" applyNumberFormat="0" applyBorder="0" applyAlignment="0" applyProtection="0"/>
    <xf numFmtId="176" fontId="28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100" fillId="0" borderId="0" xfId="0" applyFont="1"/>
    <xf numFmtId="0" fontId="24" fillId="0" borderId="0" xfId="6" applyNumberFormat="1" applyFont="1" applyFill="1" applyBorder="1">
      <alignment vertical="center"/>
    </xf>
    <xf numFmtId="0" fontId="101" fillId="0" borderId="0" xfId="6" applyNumberFormat="1" applyFont="1" applyFill="1" applyBorder="1">
      <alignment vertical="center"/>
    </xf>
    <xf numFmtId="0" fontId="101" fillId="0" borderId="0" xfId="6" applyNumberFormat="1" applyFont="1" applyFill="1" applyBorder="1" applyAlignment="1">
      <alignment horizontal="left"/>
    </xf>
    <xf numFmtId="0" fontId="101" fillId="0" borderId="0" xfId="6" applyNumberFormat="1" applyFont="1" applyFill="1" applyBorder="1" applyAlignment="1">
      <alignment horizontal="left" vertical="center"/>
    </xf>
    <xf numFmtId="0" fontId="101" fillId="0" borderId="0" xfId="6" applyNumberFormat="1" applyFont="1" applyFill="1" applyBorder="1" applyAlignment="1">
      <alignment horizontal="center" vertical="center"/>
    </xf>
    <xf numFmtId="168" fontId="101" fillId="0" borderId="0" xfId="6" applyNumberFormat="1" applyFont="1" applyFill="1" applyBorder="1" applyAlignment="1">
      <alignment horizontal="left" vertical="center"/>
    </xf>
    <xf numFmtId="4" fontId="24" fillId="0" borderId="0" xfId="6" applyNumberFormat="1" applyFont="1" applyFill="1" applyBorder="1">
      <alignment vertical="center"/>
    </xf>
    <xf numFmtId="168" fontId="24" fillId="0" borderId="0" xfId="6" applyNumberFormat="1" applyFont="1" applyFill="1" applyBorder="1" applyAlignment="1">
      <alignment horizontal="left" vertical="center"/>
    </xf>
    <xf numFmtId="3" fontId="96" fillId="0" borderId="11" xfId="3" applyNumberFormat="1" applyFont="1" applyFill="1" applyBorder="1">
      <alignment horizontal="right"/>
    </xf>
    <xf numFmtId="3" fontId="96" fillId="0" borderId="13" xfId="3" applyNumberFormat="1" applyFont="1" applyFill="1" applyBorder="1">
      <alignment horizontal="right"/>
    </xf>
    <xf numFmtId="0" fontId="96" fillId="0" borderId="0" xfId="6" applyNumberFormat="1" applyFont="1" applyFill="1" applyBorder="1">
      <alignment vertical="center"/>
    </xf>
    <xf numFmtId="3" fontId="96" fillId="0" borderId="15" xfId="3" applyNumberFormat="1" applyFont="1" applyFill="1" applyBorder="1">
      <alignment horizontal="right"/>
    </xf>
    <xf numFmtId="2" fontId="24" fillId="0" borderId="0" xfId="6" applyFont="1" applyAlignment="1"/>
    <xf numFmtId="2" fontId="24" fillId="0" borderId="0" xfId="6" applyFont="1" applyBorder="1" applyAlignment="1"/>
    <xf numFmtId="0" fontId="102" fillId="0" borderId="0" xfId="6" applyNumberFormat="1" applyFont="1" applyFill="1" applyBorder="1" applyAlignment="1"/>
    <xf numFmtId="0" fontId="24" fillId="0" borderId="0" xfId="0" applyFont="1" applyAlignment="1">
      <alignment horizontal="left" vertical="center"/>
    </xf>
    <xf numFmtId="0" fontId="101" fillId="0" borderId="0" xfId="0" applyFont="1" applyAlignment="1">
      <alignment horizontal="left" vertical="center"/>
    </xf>
    <xf numFmtId="0" fontId="103" fillId="3" borderId="1" xfId="0" applyFont="1" applyFill="1" applyBorder="1" applyAlignment="1">
      <alignment horizontal="right" vertical="center"/>
    </xf>
    <xf numFmtId="0" fontId="103" fillId="3" borderId="1" xfId="0" applyFont="1" applyFill="1" applyBorder="1" applyAlignment="1">
      <alignment horizontal="left" vertical="center"/>
    </xf>
    <xf numFmtId="0" fontId="101" fillId="4" borderId="1" xfId="0" applyFont="1" applyFill="1" applyBorder="1" applyAlignment="1">
      <alignment horizontal="left" vertical="center"/>
    </xf>
    <xf numFmtId="0" fontId="101" fillId="6" borderId="1" xfId="0" applyFont="1" applyFill="1" applyBorder="1" applyAlignment="1">
      <alignment horizontal="left" vertical="center"/>
    </xf>
    <xf numFmtId="165" fontId="24" fillId="2" borderId="0" xfId="0" applyNumberFormat="1" applyFont="1" applyFill="1" applyAlignment="1">
      <alignment horizontal="right" vertical="center" shrinkToFit="1"/>
    </xf>
    <xf numFmtId="3" fontId="24" fillId="2" borderId="0" xfId="0" applyNumberFormat="1" applyFont="1" applyFill="1" applyAlignment="1">
      <alignment horizontal="right" vertical="center" shrinkToFit="1"/>
    </xf>
    <xf numFmtId="165" fontId="24" fillId="0" borderId="0" xfId="0" applyNumberFormat="1" applyFont="1" applyAlignment="1">
      <alignment horizontal="right" vertical="center" shrinkToFit="1"/>
    </xf>
    <xf numFmtId="3" fontId="24" fillId="0" borderId="0" xfId="0" applyNumberFormat="1" applyFont="1" applyAlignment="1">
      <alignment horizontal="right" vertical="center" shrinkToFit="1"/>
    </xf>
    <xf numFmtId="0" fontId="101" fillId="6" borderId="0" xfId="0" applyFont="1" applyFill="1" applyAlignment="1">
      <alignment horizontal="left" vertical="center"/>
    </xf>
    <xf numFmtId="0" fontId="99" fillId="2" borderId="0" xfId="0" applyFont="1" applyFill="1" applyAlignment="1">
      <alignment horizontal="left" vertical="center"/>
    </xf>
    <xf numFmtId="4" fontId="96" fillId="0" borderId="0" xfId="0" applyNumberFormat="1" applyFont="1"/>
    <xf numFmtId="3" fontId="96" fillId="2" borderId="0" xfId="0" applyNumberFormat="1" applyFont="1" applyFill="1" applyAlignment="1">
      <alignment horizontal="right" vertical="center" shrinkToFit="1"/>
    </xf>
    <xf numFmtId="165" fontId="96" fillId="0" borderId="0" xfId="0" applyNumberFormat="1" applyFont="1"/>
    <xf numFmtId="0" fontId="24" fillId="7" borderId="0" xfId="2" applyFont="1" applyFill="1"/>
    <xf numFmtId="0" fontId="24" fillId="0" borderId="0" xfId="2" applyFont="1"/>
    <xf numFmtId="0" fontId="101" fillId="8" borderId="0" xfId="2" applyFont="1" applyFill="1" applyAlignment="1">
      <alignment horizontal="left"/>
    </xf>
    <xf numFmtId="0" fontId="96" fillId="7" borderId="0" xfId="0" applyFont="1" applyFill="1"/>
    <xf numFmtId="166" fontId="101" fillId="9" borderId="21" xfId="3" applyFont="1" applyFill="1" applyBorder="1" applyAlignment="1">
      <alignment horizontal="left"/>
    </xf>
    <xf numFmtId="0" fontId="24" fillId="9" borderId="21" xfId="3" applyNumberFormat="1" applyFont="1" applyFill="1" applyBorder="1">
      <alignment horizontal="right"/>
    </xf>
    <xf numFmtId="3" fontId="24" fillId="0" borderId="21" xfId="4" applyNumberFormat="1" applyFont="1" applyFill="1" applyBorder="1" applyAlignment="1"/>
    <xf numFmtId="4" fontId="24" fillId="0" borderId="21" xfId="4" applyNumberFormat="1" applyFont="1" applyFill="1" applyBorder="1" applyAlignment="1"/>
    <xf numFmtId="167" fontId="24" fillId="0" borderId="21" xfId="4" applyNumberFormat="1" applyFont="1" applyFill="1" applyBorder="1" applyAlignment="1"/>
    <xf numFmtId="3" fontId="96" fillId="0" borderId="0" xfId="0" applyNumberFormat="1" applyFont="1"/>
    <xf numFmtId="0" fontId="104" fillId="0" borderId="0" xfId="0" applyFont="1"/>
    <xf numFmtId="0" fontId="27" fillId="0" borderId="0" xfId="5" applyFont="1"/>
    <xf numFmtId="0" fontId="93" fillId="0" borderId="0" xfId="1" applyFont="1" applyAlignment="1">
      <alignment horizontal="left" vertical="center" indent="1"/>
    </xf>
    <xf numFmtId="0" fontId="96" fillId="0" borderId="0" xfId="5" applyFont="1"/>
    <xf numFmtId="0" fontId="105" fillId="0" borderId="0" xfId="5" applyFont="1"/>
    <xf numFmtId="0" fontId="103" fillId="3" borderId="22" xfId="5" applyFont="1" applyFill="1" applyBorder="1" applyAlignment="1">
      <alignment horizontal="right" vertical="center"/>
    </xf>
    <xf numFmtId="0" fontId="103" fillId="3" borderId="23" xfId="5" applyFont="1" applyFill="1" applyBorder="1" applyAlignment="1">
      <alignment horizontal="left" vertical="center"/>
    </xf>
    <xf numFmtId="0" fontId="103" fillId="3" borderId="24" xfId="5" applyFont="1" applyFill="1" applyBorder="1" applyAlignment="1">
      <alignment horizontal="left" vertical="center"/>
    </xf>
    <xf numFmtId="0" fontId="27" fillId="0" borderId="2" xfId="5" applyFont="1" applyBorder="1"/>
    <xf numFmtId="0" fontId="27" fillId="0" borderId="4" xfId="5" applyFont="1" applyBorder="1"/>
    <xf numFmtId="0" fontId="103" fillId="3" borderId="1" xfId="5" applyFont="1" applyFill="1" applyBorder="1" applyAlignment="1">
      <alignment horizontal="right" vertical="center"/>
    </xf>
    <xf numFmtId="0" fontId="103" fillId="3" borderId="1" xfId="5" applyFont="1" applyFill="1" applyBorder="1" applyAlignment="1">
      <alignment horizontal="left" vertical="center"/>
    </xf>
    <xf numFmtId="170" fontId="24" fillId="0" borderId="0" xfId="5" applyNumberFormat="1" applyFont="1" applyAlignment="1">
      <alignment horizontal="right" vertical="center" shrinkToFit="1"/>
    </xf>
    <xf numFmtId="0" fontId="96" fillId="9" borderId="26" xfId="0" applyFont="1" applyFill="1" applyBorder="1"/>
    <xf numFmtId="0" fontId="96" fillId="9" borderId="25" xfId="0" applyFont="1" applyFill="1" applyBorder="1"/>
    <xf numFmtId="0" fontId="96" fillId="9" borderId="18" xfId="0" applyFont="1" applyFill="1" applyBorder="1"/>
    <xf numFmtId="2" fontId="96" fillId="0" borderId="0" xfId="0" applyNumberFormat="1" applyFont="1"/>
    <xf numFmtId="0" fontId="96" fillId="9" borderId="2" xfId="0" applyFont="1" applyFill="1" applyBorder="1"/>
    <xf numFmtId="0" fontId="96" fillId="0" borderId="0" xfId="0" applyFont="1" applyAlignment="1">
      <alignment horizontal="center"/>
    </xf>
    <xf numFmtId="168" fontId="96" fillId="0" borderId="0" xfId="0" applyNumberFormat="1" applyFont="1"/>
    <xf numFmtId="0" fontId="24" fillId="0" borderId="0" xfId="8" applyFont="1"/>
    <xf numFmtId="49" fontId="24" fillId="10" borderId="19" xfId="0" applyNumberFormat="1" applyFont="1" applyFill="1" applyBorder="1" applyAlignment="1">
      <alignment horizontal="center"/>
    </xf>
    <xf numFmtId="0" fontId="24" fillId="10" borderId="21" xfId="0" applyFont="1" applyFill="1" applyBorder="1"/>
    <xf numFmtId="0" fontId="106" fillId="0" borderId="0" xfId="0" applyFont="1"/>
    <xf numFmtId="167" fontId="24" fillId="0" borderId="0" xfId="0" applyNumberFormat="1" applyFont="1" applyAlignment="1">
      <alignment horizontal="right" vertical="center" shrinkToFit="1"/>
    </xf>
    <xf numFmtId="0" fontId="24" fillId="11" borderId="0" xfId="0" applyFont="1" applyFill="1"/>
    <xf numFmtId="0" fontId="96" fillId="11" borderId="0" xfId="0" applyFont="1" applyFill="1"/>
    <xf numFmtId="0" fontId="24" fillId="0" borderId="0" xfId="0" applyFont="1"/>
    <xf numFmtId="169" fontId="24" fillId="0" borderId="0" xfId="0" applyNumberFormat="1" applyFont="1"/>
    <xf numFmtId="0" fontId="24" fillId="10" borderId="19" xfId="0" applyFont="1" applyFill="1" applyBorder="1"/>
    <xf numFmtId="167" fontId="24" fillId="2" borderId="0" xfId="0" applyNumberFormat="1" applyFont="1" applyFill="1" applyAlignment="1">
      <alignment horizontal="right" vertical="center" shrinkToFit="1"/>
    </xf>
    <xf numFmtId="0" fontId="24" fillId="0" borderId="21" xfId="6" applyNumberFormat="1" applyFont="1" applyFill="1" applyBorder="1" applyAlignment="1"/>
    <xf numFmtId="0" fontId="24" fillId="10" borderId="19" xfId="0" applyFont="1" applyFill="1" applyBorder="1" applyAlignment="1">
      <alignment horizontal="center"/>
    </xf>
    <xf numFmtId="0" fontId="24" fillId="10" borderId="19" xfId="6" applyNumberFormat="1" applyFont="1" applyFill="1" applyBorder="1" applyAlignment="1">
      <alignment horizontal="center"/>
    </xf>
    <xf numFmtId="2" fontId="24" fillId="0" borderId="21" xfId="6" applyFont="1" applyBorder="1" applyAlignment="1"/>
    <xf numFmtId="168" fontId="24" fillId="0" borderId="21" xfId="6" applyNumberFormat="1" applyFont="1" applyBorder="1" applyAlignment="1"/>
    <xf numFmtId="168" fontId="24" fillId="0" borderId="19" xfId="0" applyNumberFormat="1" applyFont="1" applyBorder="1"/>
    <xf numFmtId="168" fontId="24" fillId="0" borderId="19" xfId="9" applyNumberFormat="1" applyFont="1" applyBorder="1"/>
    <xf numFmtId="171" fontId="24" fillId="2" borderId="0" xfId="0" applyNumberFormat="1" applyFont="1" applyFill="1" applyAlignment="1">
      <alignment horizontal="right" vertical="center" shrinkToFit="1"/>
    </xf>
    <xf numFmtId="0" fontId="101" fillId="4" borderId="20" xfId="0" applyFont="1" applyFill="1" applyBorder="1" applyAlignment="1">
      <alignment horizontal="left" vertical="center"/>
    </xf>
    <xf numFmtId="0" fontId="107" fillId="0" borderId="0" xfId="0" applyFont="1"/>
    <xf numFmtId="4" fontId="24" fillId="0" borderId="0" xfId="10" applyNumberFormat="1" applyFont="1"/>
    <xf numFmtId="0" fontId="24" fillId="0" borderId="0" xfId="10" applyFont="1"/>
    <xf numFmtId="0" fontId="24" fillId="0" borderId="0" xfId="11" applyFont="1"/>
    <xf numFmtId="0" fontId="24" fillId="10" borderId="21" xfId="10" applyFont="1" applyFill="1" applyBorder="1"/>
    <xf numFmtId="167" fontId="24" fillId="0" borderId="21" xfId="10" applyNumberFormat="1" applyFont="1" applyBorder="1"/>
    <xf numFmtId="0" fontId="96" fillId="10" borderId="21" xfId="10" applyFont="1" applyFill="1" applyBorder="1"/>
    <xf numFmtId="167" fontId="96" fillId="0" borderId="21" xfId="10" applyNumberFormat="1" applyFont="1" applyBorder="1"/>
    <xf numFmtId="0" fontId="106" fillId="0" borderId="0" xfId="11" applyFont="1"/>
    <xf numFmtId="0" fontId="101" fillId="0" borderId="0" xfId="11" applyFont="1" applyAlignment="1">
      <alignment horizontal="left"/>
    </xf>
    <xf numFmtId="0" fontId="103" fillId="3" borderId="0" xfId="0" applyFont="1" applyFill="1" applyAlignment="1">
      <alignment horizontal="left" vertical="center"/>
    </xf>
    <xf numFmtId="0" fontId="24" fillId="13" borderId="21" xfId="10" applyFont="1" applyFill="1" applyBorder="1"/>
    <xf numFmtId="0" fontId="24" fillId="10" borderId="21" xfId="10" applyFont="1" applyFill="1" applyBorder="1" applyAlignment="1">
      <alignment horizontal="center"/>
    </xf>
    <xf numFmtId="168" fontId="24" fillId="13" borderId="21" xfId="10" applyNumberFormat="1" applyFont="1" applyFill="1" applyBorder="1"/>
    <xf numFmtId="167" fontId="106" fillId="0" borderId="0" xfId="10" applyNumberFormat="1" applyFont="1"/>
    <xf numFmtId="0" fontId="103" fillId="3" borderId="0" xfId="0" applyFont="1" applyFill="1" applyAlignment="1">
      <alignment horizontal="right" vertical="center"/>
    </xf>
    <xf numFmtId="0" fontId="103" fillId="3" borderId="0" xfId="0" applyFont="1" applyFill="1" applyAlignment="1">
      <alignment vertical="center"/>
    </xf>
    <xf numFmtId="0" fontId="101" fillId="4" borderId="0" xfId="0" applyFont="1" applyFill="1" applyAlignment="1">
      <alignment horizontal="left" vertical="center"/>
    </xf>
    <xf numFmtId="0" fontId="109" fillId="0" borderId="0" xfId="0" applyFont="1"/>
    <xf numFmtId="0" fontId="24" fillId="10" borderId="19" xfId="6" applyNumberFormat="1" applyFont="1" applyFill="1" applyBorder="1" applyAlignment="1"/>
    <xf numFmtId="0" fontId="96" fillId="0" borderId="0" xfId="0" applyFont="1" applyAlignment="1">
      <alignment horizontal="right"/>
    </xf>
    <xf numFmtId="0" fontId="24" fillId="10" borderId="19" xfId="6" applyNumberFormat="1" applyFont="1" applyFill="1" applyBorder="1" applyAlignment="1">
      <alignment horizontal="right"/>
    </xf>
    <xf numFmtId="0" fontId="24" fillId="10" borderId="0" xfId="10" applyFont="1" applyFill="1"/>
    <xf numFmtId="0" fontId="24" fillId="10" borderId="0" xfId="10" applyFont="1" applyFill="1" applyAlignment="1">
      <alignment horizontal="center"/>
    </xf>
    <xf numFmtId="1" fontId="24" fillId="0" borderId="0" xfId="10" applyNumberFormat="1" applyFont="1"/>
    <xf numFmtId="0" fontId="101" fillId="0" borderId="0" xfId="10" applyFont="1" applyAlignment="1">
      <alignment horizontal="left"/>
    </xf>
    <xf numFmtId="0" fontId="24" fillId="0" borderId="0" xfId="10" applyFont="1" applyAlignment="1">
      <alignment horizontal="left"/>
    </xf>
    <xf numFmtId="2" fontId="96" fillId="0" borderId="0" xfId="7" applyNumberFormat="1" applyFont="1" applyAlignment="1">
      <alignment horizontal="right"/>
    </xf>
    <xf numFmtId="0" fontId="96" fillId="0" borderId="0" xfId="7" applyFont="1" applyAlignment="1">
      <alignment horizontal="left"/>
    </xf>
    <xf numFmtId="0" fontId="96" fillId="0" borderId="0" xfId="7" applyFont="1"/>
    <xf numFmtId="0" fontId="101" fillId="67" borderId="1" xfId="0" applyFont="1" applyFill="1" applyBorder="1" applyAlignment="1">
      <alignment horizontal="left" vertical="center"/>
    </xf>
    <xf numFmtId="0" fontId="100" fillId="9" borderId="7" xfId="7" applyFont="1" applyFill="1" applyBorder="1" applyAlignment="1">
      <alignment horizontal="left" vertical="center"/>
    </xf>
    <xf numFmtId="2" fontId="96" fillId="0" borderId="0" xfId="7" applyNumberFormat="1" applyFont="1" applyAlignment="1">
      <alignment horizontal="left"/>
    </xf>
    <xf numFmtId="0" fontId="104" fillId="0" borderId="0" xfId="7" applyFont="1" applyAlignment="1">
      <alignment horizontal="left"/>
    </xf>
    <xf numFmtId="2" fontId="96" fillId="0" borderId="0" xfId="7" applyNumberFormat="1" applyFont="1"/>
    <xf numFmtId="0" fontId="106" fillId="0" borderId="0" xfId="7" applyFont="1"/>
    <xf numFmtId="0" fontId="110" fillId="66" borderId="1" xfId="0" applyFont="1" applyFill="1" applyBorder="1" applyAlignment="1">
      <alignment horizontal="right" vertical="center"/>
    </xf>
    <xf numFmtId="0" fontId="101" fillId="69" borderId="1" xfId="0" applyFont="1" applyFill="1" applyBorder="1" applyAlignment="1">
      <alignment horizontal="left" vertical="center"/>
    </xf>
    <xf numFmtId="0" fontId="96" fillId="0" borderId="0" xfId="7" applyFont="1" applyAlignment="1">
      <alignment horizontal="right"/>
    </xf>
    <xf numFmtId="0" fontId="111" fillId="68" borderId="7" xfId="0" applyFont="1" applyFill="1" applyBorder="1" applyAlignment="1">
      <alignment horizontal="left" vertical="center"/>
    </xf>
    <xf numFmtId="0" fontId="112" fillId="0" borderId="0" xfId="0" applyFont="1"/>
    <xf numFmtId="2" fontId="106" fillId="0" borderId="0" xfId="0" applyNumberFormat="1" applyFont="1"/>
    <xf numFmtId="2" fontId="112" fillId="0" borderId="0" xfId="0" applyNumberFormat="1" applyFont="1"/>
    <xf numFmtId="2" fontId="112" fillId="0" borderId="17" xfId="0" applyNumberFormat="1" applyFont="1" applyBorder="1"/>
    <xf numFmtId="2" fontId="112" fillId="0" borderId="3" xfId="0" applyNumberFormat="1" applyFont="1" applyBorder="1"/>
    <xf numFmtId="168" fontId="112" fillId="0" borderId="0" xfId="5" applyNumberFormat="1" applyFont="1"/>
    <xf numFmtId="0" fontId="24" fillId="70" borderId="46" xfId="5" applyFont="1" applyFill="1" applyBorder="1"/>
    <xf numFmtId="2" fontId="96" fillId="0" borderId="47" xfId="0" applyNumberFormat="1" applyFont="1" applyBorder="1" applyAlignment="1">
      <alignment horizontal="center" vertical="center"/>
    </xf>
    <xf numFmtId="2" fontId="24" fillId="0" borderId="47" xfId="0" applyNumberFormat="1" applyFont="1" applyBorder="1" applyAlignment="1">
      <alignment horizontal="center" vertical="center"/>
    </xf>
    <xf numFmtId="2" fontId="96" fillId="0" borderId="46" xfId="0" applyNumberFormat="1" applyFont="1" applyBorder="1" applyAlignment="1">
      <alignment horizontal="center" vertical="center"/>
    </xf>
    <xf numFmtId="164" fontId="24" fillId="0" borderId="0" xfId="6" applyNumberFormat="1" applyFont="1" applyFill="1" applyBorder="1">
      <alignment vertical="center"/>
    </xf>
    <xf numFmtId="168" fontId="24" fillId="0" borderId="0" xfId="6" applyNumberFormat="1" applyFont="1" applyFill="1" applyBorder="1">
      <alignment vertical="center"/>
    </xf>
    <xf numFmtId="0" fontId="96" fillId="9" borderId="50" xfId="0" applyFont="1" applyFill="1" applyBorder="1"/>
    <xf numFmtId="3" fontId="24" fillId="71" borderId="46" xfId="4" applyNumberFormat="1" applyFont="1" applyFill="1" applyBorder="1" applyAlignment="1"/>
    <xf numFmtId="3" fontId="24" fillId="0" borderId="49" xfId="4" applyNumberFormat="1" applyFont="1" applyFill="1" applyBorder="1" applyAlignment="1"/>
    <xf numFmtId="3" fontId="24" fillId="0" borderId="46" xfId="4" applyNumberFormat="1" applyFont="1" applyFill="1" applyBorder="1" applyAlignment="1"/>
    <xf numFmtId="0" fontId="99" fillId="0" borderId="0" xfId="0" applyFont="1" applyAlignment="1">
      <alignment horizontal="left" vertical="center"/>
    </xf>
    <xf numFmtId="2" fontId="24" fillId="0" borderId="21" xfId="6" applyFont="1" applyFill="1" applyBorder="1" applyAlignment="1"/>
    <xf numFmtId="3" fontId="106" fillId="0" borderId="0" xfId="0" applyNumberFormat="1" applyFont="1"/>
    <xf numFmtId="2" fontId="106" fillId="0" borderId="3" xfId="0" applyNumberFormat="1" applyFont="1" applyBorder="1"/>
    <xf numFmtId="2" fontId="24" fillId="0" borderId="0" xfId="0" applyNumberFormat="1" applyFont="1"/>
    <xf numFmtId="177" fontId="96" fillId="0" borderId="0" xfId="623" applyNumberFormat="1" applyFont="1"/>
    <xf numFmtId="2" fontId="27" fillId="0" borderId="0" xfId="5" applyNumberFormat="1" applyFont="1"/>
    <xf numFmtId="0" fontId="108" fillId="0" borderId="0" xfId="6" applyNumberFormat="1" applyFont="1" applyFill="1" applyBorder="1">
      <alignment vertical="center"/>
    </xf>
    <xf numFmtId="168" fontId="106" fillId="0" borderId="0" xfId="0" applyNumberFormat="1" applyFont="1"/>
    <xf numFmtId="168" fontId="96" fillId="0" borderId="2" xfId="0" applyNumberFormat="1" applyFont="1" applyBorder="1"/>
    <xf numFmtId="168" fontId="96" fillId="0" borderId="51" xfId="0" applyNumberFormat="1" applyFont="1" applyBorder="1"/>
    <xf numFmtId="168" fontId="96" fillId="0" borderId="4" xfId="0" applyNumberFormat="1" applyFont="1" applyBorder="1"/>
    <xf numFmtId="168" fontId="96" fillId="0" borderId="47" xfId="0" applyNumberFormat="1" applyFont="1" applyBorder="1"/>
    <xf numFmtId="0" fontId="111" fillId="0" borderId="0" xfId="0" applyFont="1"/>
    <xf numFmtId="177" fontId="24" fillId="0" borderId="0" xfId="623" applyNumberFormat="1" applyFont="1" applyFill="1" applyBorder="1" applyAlignment="1">
      <alignment vertical="center"/>
    </xf>
    <xf numFmtId="168" fontId="96" fillId="11" borderId="0" xfId="0" applyNumberFormat="1" applyFont="1" applyFill="1"/>
    <xf numFmtId="2" fontId="96" fillId="0" borderId="46" xfId="0" applyNumberFormat="1" applyFont="1" applyBorder="1"/>
    <xf numFmtId="0" fontId="108" fillId="0" borderId="46" xfId="0" applyFont="1" applyBorder="1"/>
    <xf numFmtId="0" fontId="100" fillId="0" borderId="46" xfId="0" applyFont="1" applyBorder="1"/>
    <xf numFmtId="0" fontId="103" fillId="11" borderId="23" xfId="5" applyFont="1" applyFill="1" applyBorder="1" applyAlignment="1">
      <alignment horizontal="left" vertical="center"/>
    </xf>
    <xf numFmtId="2" fontId="96" fillId="11" borderId="47" xfId="0" applyNumberFormat="1" applyFont="1" applyFill="1" applyBorder="1" applyAlignment="1">
      <alignment horizontal="center" vertical="center"/>
    </xf>
    <xf numFmtId="2" fontId="96" fillId="11" borderId="46" xfId="0" applyNumberFormat="1" applyFont="1" applyFill="1" applyBorder="1" applyAlignment="1">
      <alignment horizontal="center" vertical="center"/>
    </xf>
    <xf numFmtId="0" fontId="103" fillId="11" borderId="1" xfId="5" applyFont="1" applyFill="1" applyBorder="1" applyAlignment="1">
      <alignment horizontal="left" vertical="center"/>
    </xf>
    <xf numFmtId="3" fontId="24" fillId="11" borderId="0" xfId="5" applyNumberFormat="1" applyFont="1" applyFill="1" applyAlignment="1">
      <alignment horizontal="right" vertical="center" shrinkToFit="1"/>
    </xf>
    <xf numFmtId="170" fontId="24" fillId="11" borderId="0" xfId="5" applyNumberFormat="1" applyFont="1" applyFill="1" applyAlignment="1">
      <alignment horizontal="right" vertical="center" shrinkToFit="1"/>
    </xf>
    <xf numFmtId="49" fontId="24" fillId="11" borderId="19" xfId="0" applyNumberFormat="1" applyFont="1" applyFill="1" applyBorder="1" applyAlignment="1">
      <alignment horizontal="center"/>
    </xf>
    <xf numFmtId="0" fontId="103" fillId="11" borderId="1" xfId="0" applyFont="1" applyFill="1" applyBorder="1" applyAlignment="1">
      <alignment horizontal="left" vertical="center"/>
    </xf>
    <xf numFmtId="0" fontId="24" fillId="11" borderId="21" xfId="10" applyFont="1" applyFill="1" applyBorder="1"/>
    <xf numFmtId="167" fontId="24" fillId="11" borderId="21" xfId="10" applyNumberFormat="1" applyFont="1" applyFill="1" applyBorder="1"/>
    <xf numFmtId="168" fontId="96" fillId="11" borderId="21" xfId="10" applyNumberFormat="1" applyFont="1" applyFill="1" applyBorder="1"/>
    <xf numFmtId="167" fontId="96" fillId="11" borderId="21" xfId="10" applyNumberFormat="1" applyFont="1" applyFill="1" applyBorder="1"/>
    <xf numFmtId="168" fontId="24" fillId="11" borderId="21" xfId="11" applyNumberFormat="1" applyFont="1" applyFill="1" applyBorder="1"/>
    <xf numFmtId="0" fontId="24" fillId="11" borderId="19" xfId="0" applyFont="1" applyFill="1" applyBorder="1" applyAlignment="1">
      <alignment horizontal="center"/>
    </xf>
    <xf numFmtId="0" fontId="24" fillId="11" borderId="19" xfId="6" applyNumberFormat="1" applyFont="1" applyFill="1" applyBorder="1" applyAlignment="1">
      <alignment horizontal="center"/>
    </xf>
    <xf numFmtId="168" fontId="24" fillId="11" borderId="21" xfId="6" applyNumberFormat="1" applyFont="1" applyFill="1" applyBorder="1" applyAlignment="1"/>
    <xf numFmtId="168" fontId="24" fillId="11" borderId="19" xfId="0" applyNumberFormat="1" applyFont="1" applyFill="1" applyBorder="1"/>
    <xf numFmtId="168" fontId="24" fillId="11" borderId="19" xfId="9" applyNumberFormat="1" applyFont="1" applyFill="1" applyBorder="1"/>
    <xf numFmtId="9" fontId="96" fillId="0" borderId="46" xfId="623" applyFont="1" applyBorder="1"/>
    <xf numFmtId="9" fontId="96" fillId="0" borderId="0" xfId="623" applyFont="1"/>
    <xf numFmtId="9" fontId="24" fillId="0" borderId="0" xfId="623" applyNumberFormat="1" applyFont="1" applyFill="1" applyBorder="1" applyAlignment="1">
      <alignment vertical="center"/>
    </xf>
    <xf numFmtId="177" fontId="24" fillId="0" borderId="0" xfId="6" applyNumberFormat="1" applyFont="1" applyFill="1" applyBorder="1">
      <alignment vertical="center"/>
    </xf>
    <xf numFmtId="0" fontId="24" fillId="0" borderId="50" xfId="6" applyNumberFormat="1" applyFont="1" applyFill="1" applyBorder="1">
      <alignment vertical="center"/>
    </xf>
    <xf numFmtId="0" fontId="24" fillId="0" borderId="52" xfId="6" applyNumberFormat="1" applyFont="1" applyFill="1" applyBorder="1">
      <alignment vertical="center"/>
    </xf>
    <xf numFmtId="0" fontId="24" fillId="0" borderId="2" xfId="6" applyNumberFormat="1" applyFont="1" applyFill="1" applyBorder="1">
      <alignment vertical="center"/>
    </xf>
    <xf numFmtId="0" fontId="24" fillId="0" borderId="3" xfId="6" applyNumberFormat="1" applyFont="1" applyFill="1" applyBorder="1">
      <alignment vertical="center"/>
    </xf>
    <xf numFmtId="0" fontId="24" fillId="0" borderId="4" xfId="6" applyNumberFormat="1" applyFont="1" applyFill="1" applyBorder="1">
      <alignment vertical="center"/>
    </xf>
    <xf numFmtId="0" fontId="24" fillId="0" borderId="6" xfId="6" applyNumberFormat="1" applyFont="1" applyFill="1" applyBorder="1">
      <alignment vertical="center"/>
    </xf>
    <xf numFmtId="0" fontId="7" fillId="0" borderId="0" xfId="6" applyNumberFormat="1" applyFont="1" applyFill="1" applyBorder="1" applyAlignment="1">
      <alignment horizontal="left" vertical="center"/>
    </xf>
    <xf numFmtId="4" fontId="24" fillId="0" borderId="12" xfId="3" applyNumberFormat="1" applyFont="1" applyFill="1" applyBorder="1" applyAlignment="1">
      <alignment horizontal="center"/>
    </xf>
    <xf numFmtId="4" fontId="24" fillId="0" borderId="14" xfId="3" applyNumberFormat="1" applyFont="1" applyFill="1" applyBorder="1" applyAlignment="1">
      <alignment horizontal="center"/>
    </xf>
    <xf numFmtId="4" fontId="24" fillId="0" borderId="16" xfId="3" applyNumberFormat="1" applyFont="1" applyFill="1" applyBorder="1" applyAlignment="1">
      <alignment horizontal="center"/>
    </xf>
    <xf numFmtId="168" fontId="96" fillId="0" borderId="12" xfId="3" applyNumberFormat="1" applyFont="1" applyFill="1" applyBorder="1" applyAlignment="1">
      <alignment horizontal="right" indent="2"/>
    </xf>
    <xf numFmtId="168" fontId="96" fillId="0" borderId="5" xfId="3" applyNumberFormat="1" applyFont="1" applyFill="1" applyBorder="1" applyAlignment="1">
      <alignment horizontal="right" indent="2"/>
    </xf>
    <xf numFmtId="166" fontId="96" fillId="0" borderId="11" xfId="3" applyFont="1" applyFill="1" applyBorder="1" applyAlignment="1">
      <alignment horizontal="center"/>
    </xf>
    <xf numFmtId="166" fontId="96" fillId="0" borderId="13" xfId="3" applyFont="1" applyFill="1" applyBorder="1" applyAlignment="1">
      <alignment horizontal="center"/>
    </xf>
    <xf numFmtId="166" fontId="96" fillId="0" borderId="15" xfId="3" applyFont="1" applyFill="1" applyBorder="1" applyAlignment="1">
      <alignment horizontal="center"/>
    </xf>
    <xf numFmtId="167" fontId="24" fillId="0" borderId="0" xfId="6" applyNumberFormat="1" applyFont="1" applyFill="1" applyBorder="1">
      <alignment vertical="center"/>
    </xf>
    <xf numFmtId="0" fontId="115" fillId="0" borderId="0" xfId="6" applyNumberFormat="1" applyFont="1" applyFill="1" applyBorder="1" applyAlignment="1">
      <alignment horizontal="left"/>
    </xf>
    <xf numFmtId="0" fontId="113" fillId="0" borderId="0" xfId="0" applyFont="1" applyAlignment="1">
      <alignment horizontal="left" vertical="top"/>
    </xf>
    <xf numFmtId="0" fontId="100" fillId="0" borderId="5" xfId="6" applyNumberFormat="1" applyFont="1" applyFill="1" applyBorder="1" applyAlignment="1">
      <alignment horizontal="left"/>
    </xf>
    <xf numFmtId="0" fontId="100" fillId="0" borderId="48" xfId="6" applyNumberFormat="1" applyFont="1" applyFill="1" applyBorder="1" applyAlignment="1">
      <alignment horizontal="left"/>
    </xf>
    <xf numFmtId="168" fontId="96" fillId="0" borderId="5" xfId="5" applyNumberFormat="1" applyFont="1" applyBorder="1" applyAlignment="1">
      <alignment horizontal="right" vertical="center" indent="1" shrinkToFit="1"/>
    </xf>
    <xf numFmtId="168" fontId="96" fillId="0" borderId="48" xfId="5" applyNumberFormat="1" applyFont="1" applyBorder="1" applyAlignment="1">
      <alignment horizontal="right" vertical="center" indent="1" shrinkToFit="1"/>
    </xf>
    <xf numFmtId="177" fontId="96" fillId="0" borderId="5" xfId="623" applyNumberFormat="1" applyFont="1" applyBorder="1" applyAlignment="1">
      <alignment horizontal="center" shrinkToFit="1"/>
    </xf>
    <xf numFmtId="177" fontId="96" fillId="0" borderId="48" xfId="623" applyNumberFormat="1" applyFont="1" applyBorder="1" applyAlignment="1">
      <alignment horizontal="center" shrinkToFit="1"/>
    </xf>
    <xf numFmtId="177" fontId="96" fillId="0" borderId="5" xfId="5" applyNumberFormat="1" applyFont="1" applyBorder="1" applyAlignment="1">
      <alignment horizontal="center" shrinkToFit="1"/>
    </xf>
    <xf numFmtId="177" fontId="96" fillId="0" borderId="48" xfId="5" applyNumberFormat="1" applyFont="1" applyBorder="1" applyAlignment="1">
      <alignment horizontal="center" shrinkToFit="1"/>
    </xf>
    <xf numFmtId="168" fontId="24" fillId="0" borderId="21" xfId="6" applyNumberFormat="1" applyFont="1" applyFill="1" applyBorder="1" applyAlignment="1"/>
    <xf numFmtId="0" fontId="96" fillId="0" borderId="0" xfId="0" applyFont="1"/>
    <xf numFmtId="168" fontId="24" fillId="0" borderId="0" xfId="0" applyNumberFormat="1" applyFont="1" applyAlignment="1">
      <alignment horizontal="right" vertical="center" shrinkToFit="1"/>
    </xf>
    <xf numFmtId="168" fontId="24" fillId="2" borderId="0" xfId="0" applyNumberFormat="1" applyFont="1" applyFill="1" applyAlignment="1">
      <alignment horizontal="right" vertical="center" shrinkToFit="1"/>
    </xf>
    <xf numFmtId="168" fontId="24" fillId="2" borderId="0" xfId="5" applyNumberFormat="1" applyFont="1" applyFill="1" applyAlignment="1">
      <alignment horizontal="right" vertical="center" shrinkToFit="1"/>
    </xf>
    <xf numFmtId="168" fontId="24" fillId="0" borderId="0" xfId="5" applyNumberFormat="1" applyFont="1" applyAlignment="1">
      <alignment horizontal="right" vertical="center" shrinkToFit="1"/>
    </xf>
    <xf numFmtId="2" fontId="96" fillId="0" borderId="46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6" fillId="9" borderId="4" xfId="0" applyFont="1" applyFill="1" applyBorder="1"/>
    <xf numFmtId="168" fontId="96" fillId="0" borderId="46" xfId="0" applyNumberFormat="1" applyFont="1" applyBorder="1"/>
    <xf numFmtId="167" fontId="24" fillId="0" borderId="21" xfId="10" applyNumberFormat="1" applyFont="1" applyFill="1" applyBorder="1"/>
    <xf numFmtId="0" fontId="106" fillId="0" borderId="0" xfId="0" applyFont="1" applyFill="1"/>
    <xf numFmtId="0" fontId="24" fillId="0" borderId="0" xfId="11" applyFont="1" applyFill="1"/>
    <xf numFmtId="167" fontId="96" fillId="0" borderId="21" xfId="10" applyNumberFormat="1" applyFont="1" applyFill="1" applyBorder="1"/>
    <xf numFmtId="0" fontId="106" fillId="0" borderId="0" xfId="11" applyFont="1" applyFill="1"/>
    <xf numFmtId="168" fontId="24" fillId="0" borderId="0" xfId="0" applyNumberFormat="1" applyFont="1"/>
    <xf numFmtId="2" fontId="24" fillId="0" borderId="17" xfId="0" applyNumberFormat="1" applyFont="1" applyBorder="1"/>
    <xf numFmtId="0" fontId="110" fillId="66" borderId="27" xfId="0" applyFont="1" applyFill="1" applyBorder="1" applyAlignment="1">
      <alignment horizontal="center" vertical="center"/>
    </xf>
    <xf numFmtId="0" fontId="110" fillId="66" borderId="9" xfId="0" applyFont="1" applyFill="1" applyBorder="1" applyAlignment="1">
      <alignment horizontal="center" vertical="center"/>
    </xf>
    <xf numFmtId="0" fontId="114" fillId="0" borderId="0" xfId="0" applyFont="1"/>
    <xf numFmtId="0" fontId="24" fillId="0" borderId="0" xfId="6" applyNumberFormat="1" applyFont="1" applyFill="1" applyBorder="1" applyAlignment="1">
      <alignment horizontal="left" vertical="center"/>
    </xf>
    <xf numFmtId="0" fontId="24" fillId="0" borderId="0" xfId="6" applyNumberFormat="1" applyFont="1" applyFill="1" applyBorder="1" applyAlignment="1">
      <alignment horizontal="left"/>
    </xf>
    <xf numFmtId="0" fontId="93" fillId="0" borderId="0" xfId="1" applyFont="1" applyAlignment="1">
      <alignment horizontal="justify" vertical="center"/>
    </xf>
    <xf numFmtId="0" fontId="100" fillId="11" borderId="0" xfId="0" applyFont="1" applyFill="1"/>
    <xf numFmtId="168" fontId="96" fillId="0" borderId="0" xfId="0" applyNumberFormat="1" applyFont="1" applyFill="1"/>
    <xf numFmtId="168" fontId="116" fillId="0" borderId="0" xfId="0" applyNumberFormat="1" applyFont="1"/>
    <xf numFmtId="168" fontId="107" fillId="0" borderId="0" xfId="0" applyNumberFormat="1" applyFont="1"/>
    <xf numFmtId="165" fontId="24" fillId="0" borderId="46" xfId="0" applyNumberFormat="1" applyFont="1" applyBorder="1" applyAlignment="1">
      <alignment horizontal="right" vertical="center" shrinkToFit="1"/>
    </xf>
    <xf numFmtId="0" fontId="24" fillId="0" borderId="0" xfId="5" applyFont="1" applyAlignment="1">
      <alignment horizontal="left" vertical="center"/>
    </xf>
    <xf numFmtId="0" fontId="101" fillId="0" borderId="0" xfId="5" applyFont="1" applyAlignment="1">
      <alignment horizontal="left" vertical="center"/>
    </xf>
    <xf numFmtId="4" fontId="96" fillId="11" borderId="0" xfId="0" applyNumberFormat="1" applyFont="1" applyFill="1"/>
    <xf numFmtId="0" fontId="96" fillId="5" borderId="0" xfId="0" applyFont="1" applyFill="1"/>
    <xf numFmtId="165" fontId="24" fillId="2" borderId="0" xfId="5" applyNumberFormat="1" applyFont="1" applyFill="1" applyAlignment="1">
      <alignment horizontal="right" vertical="center" shrinkToFit="1"/>
    </xf>
    <xf numFmtId="171" fontId="24" fillId="2" borderId="0" xfId="5" applyNumberFormat="1" applyFont="1" applyFill="1" applyAlignment="1">
      <alignment horizontal="right" vertical="center" shrinkToFit="1"/>
    </xf>
    <xf numFmtId="0" fontId="99" fillId="2" borderId="0" xfId="5" applyFont="1" applyFill="1" applyAlignment="1">
      <alignment horizontal="left" vertical="center"/>
    </xf>
    <xf numFmtId="0" fontId="101" fillId="4" borderId="1" xfId="5" applyFont="1" applyFill="1" applyBorder="1" applyAlignment="1">
      <alignment horizontal="left" vertical="center"/>
    </xf>
    <xf numFmtId="0" fontId="101" fillId="6" borderId="1" xfId="5" applyFont="1" applyFill="1" applyBorder="1" applyAlignment="1">
      <alignment horizontal="left" vertical="center"/>
    </xf>
    <xf numFmtId="167" fontId="24" fillId="2" borderId="0" xfId="5" applyNumberFormat="1" applyFont="1" applyFill="1" applyAlignment="1">
      <alignment horizontal="right" vertical="center" shrinkToFit="1"/>
    </xf>
    <xf numFmtId="0" fontId="27" fillId="5" borderId="0" xfId="5" applyFont="1" applyFill="1"/>
    <xf numFmtId="168" fontId="27" fillId="0" borderId="0" xfId="5" applyNumberFormat="1" applyFont="1"/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96" fillId="0" borderId="0" xfId="0" applyFont="1"/>
    <xf numFmtId="0" fontId="100" fillId="0" borderId="0" xfId="0" applyFont="1" applyAlignment="1">
      <alignment horizontal="left"/>
    </xf>
    <xf numFmtId="0" fontId="101" fillId="9" borderId="7" xfId="6" applyNumberFormat="1" applyFont="1" applyFill="1" applyBorder="1" applyAlignment="1">
      <alignment horizontal="center" vertical="center" wrapText="1"/>
    </xf>
    <xf numFmtId="0" fontId="101" fillId="9" borderId="7" xfId="6" applyNumberFormat="1" applyFont="1" applyFill="1" applyBorder="1" applyAlignment="1">
      <alignment horizontal="center" vertical="center"/>
    </xf>
    <xf numFmtId="0" fontId="101" fillId="9" borderId="53" xfId="6" applyNumberFormat="1" applyFont="1" applyFill="1" applyBorder="1" applyAlignment="1">
      <alignment horizontal="center" vertical="center" wrapText="1"/>
    </xf>
    <xf numFmtId="0" fontId="101" fillId="9" borderId="54" xfId="6" applyNumberFormat="1" applyFont="1" applyFill="1" applyBorder="1" applyAlignment="1">
      <alignment horizontal="center" vertical="center"/>
    </xf>
    <xf numFmtId="0" fontId="101" fillId="9" borderId="7" xfId="6" applyNumberFormat="1" applyFont="1" applyFill="1" applyBorder="1" applyAlignment="1">
      <alignment horizontal="center" vertical="center" wrapText="1"/>
    </xf>
    <xf numFmtId="168" fontId="96" fillId="73" borderId="9" xfId="3" applyNumberFormat="1" applyFont="1" applyFill="1" applyBorder="1" applyAlignment="1">
      <alignment horizontal="right" indent="2"/>
    </xf>
    <xf numFmtId="4" fontId="24" fillId="73" borderId="9" xfId="3" applyNumberFormat="1" applyFont="1" applyFill="1" applyBorder="1" applyAlignment="1">
      <alignment horizontal="center"/>
    </xf>
    <xf numFmtId="0" fontId="24" fillId="7" borderId="0" xfId="2" applyFont="1" applyFill="1" applyAlignment="1">
      <alignment horizontal="left"/>
    </xf>
    <xf numFmtId="0" fontId="117" fillId="0" borderId="0" xfId="0" applyFont="1"/>
    <xf numFmtId="0" fontId="112" fillId="0" borderId="0" xfId="0" applyFont="1" applyAlignment="1">
      <alignment horizontal="left" vertical="center" readingOrder="1"/>
    </xf>
    <xf numFmtId="0" fontId="100" fillId="73" borderId="7" xfId="6" applyNumberFormat="1" applyFont="1" applyFill="1" applyBorder="1" applyAlignment="1">
      <alignment horizontal="center" vertical="center"/>
    </xf>
    <xf numFmtId="0" fontId="100" fillId="73" borderId="7" xfId="5" applyFont="1" applyFill="1" applyBorder="1" applyAlignment="1">
      <alignment horizontal="right" vertical="center" indent="1"/>
    </xf>
    <xf numFmtId="0" fontId="100" fillId="9" borderId="54" xfId="0" applyFont="1" applyFill="1" applyBorder="1" applyAlignment="1">
      <alignment horizontal="left" vertical="center"/>
    </xf>
    <xf numFmtId="0" fontId="100" fillId="73" borderId="7" xfId="5" applyFont="1" applyFill="1" applyBorder="1" applyAlignment="1">
      <alignment horizontal="center" vertical="center"/>
    </xf>
    <xf numFmtId="0" fontId="101" fillId="9" borderId="54" xfId="6" applyNumberFormat="1" applyFont="1" applyFill="1" applyBorder="1" applyAlignment="1">
      <alignment horizontal="left" vertical="center"/>
    </xf>
    <xf numFmtId="168" fontId="101" fillId="9" borderId="54" xfId="6" applyNumberFormat="1" applyFont="1" applyFill="1" applyBorder="1" applyAlignment="1">
      <alignment horizontal="left" vertical="center"/>
    </xf>
    <xf numFmtId="0" fontId="101" fillId="9" borderId="10" xfId="6" applyNumberFormat="1" applyFont="1" applyFill="1" applyBorder="1" applyAlignment="1">
      <alignment horizontal="center" vertical="center"/>
    </xf>
    <xf numFmtId="0" fontId="101" fillId="9" borderId="9" xfId="6" applyNumberFormat="1" applyFont="1" applyFill="1" applyBorder="1" applyAlignment="1">
      <alignment horizontal="center" vertical="center" wrapText="1"/>
    </xf>
    <xf numFmtId="0" fontId="101" fillId="9" borderId="9" xfId="6" applyNumberFormat="1" applyFont="1" applyFill="1" applyBorder="1" applyAlignment="1">
      <alignment horizontal="center" vertical="center"/>
    </xf>
    <xf numFmtId="178" fontId="96" fillId="73" borderId="10" xfId="3" applyNumberFormat="1" applyFont="1" applyFill="1" applyBorder="1">
      <alignment horizontal="right"/>
    </xf>
    <xf numFmtId="0" fontId="101" fillId="9" borderId="54" xfId="6" applyNumberFormat="1" applyFont="1" applyFill="1" applyBorder="1" applyAlignment="1">
      <alignment horizontal="center" vertical="center" wrapText="1"/>
    </xf>
    <xf numFmtId="166" fontId="96" fillId="73" borderId="58" xfId="3" applyFont="1" applyFill="1" applyBorder="1" applyAlignment="1">
      <alignment horizontal="center"/>
    </xf>
    <xf numFmtId="0" fontId="101" fillId="9" borderId="58" xfId="6" applyNumberFormat="1" applyFont="1" applyFill="1" applyBorder="1" applyAlignment="1">
      <alignment horizontal="center" vertical="center" wrapText="1"/>
    </xf>
    <xf numFmtId="166" fontId="96" fillId="73" borderId="0" xfId="3" applyFont="1" applyFill="1" applyBorder="1" applyAlignment="1">
      <alignment horizontal="center"/>
    </xf>
    <xf numFmtId="166" fontId="96" fillId="0" borderId="55" xfId="3" applyFont="1" applyFill="1" applyBorder="1" applyAlignment="1">
      <alignment horizontal="center"/>
    </xf>
    <xf numFmtId="166" fontId="96" fillId="0" borderId="59" xfId="3" applyFont="1" applyFill="1" applyBorder="1" applyAlignment="1">
      <alignment horizontal="center"/>
    </xf>
    <xf numFmtId="166" fontId="96" fillId="73" borderId="53" xfId="3" applyFont="1" applyFill="1" applyBorder="1" applyAlignment="1">
      <alignment horizontal="right" indent="2"/>
    </xf>
    <xf numFmtId="166" fontId="96" fillId="0" borderId="55" xfId="3" applyFont="1" applyFill="1" applyBorder="1" applyAlignment="1">
      <alignment horizontal="right" indent="2"/>
    </xf>
    <xf numFmtId="166" fontId="96" fillId="0" borderId="59" xfId="3" applyFont="1" applyFill="1" applyBorder="1" applyAlignment="1">
      <alignment horizontal="right" indent="2"/>
    </xf>
    <xf numFmtId="166" fontId="96" fillId="0" borderId="15" xfId="3" applyFont="1" applyFill="1" applyBorder="1" applyAlignment="1">
      <alignment horizontal="right" indent="2"/>
    </xf>
    <xf numFmtId="0" fontId="101" fillId="9" borderId="8" xfId="6" applyNumberFormat="1" applyFont="1" applyFill="1" applyBorder="1" applyAlignment="1">
      <alignment horizontal="center" vertical="center"/>
    </xf>
    <xf numFmtId="0" fontId="101" fillId="73" borderId="57" xfId="6" applyNumberFormat="1" applyFont="1" applyFill="1" applyBorder="1" applyAlignment="1">
      <alignment horizontal="left" vertical="center"/>
    </xf>
    <xf numFmtId="0" fontId="101" fillId="0" borderId="60" xfId="6" applyNumberFormat="1" applyFont="1" applyFill="1" applyBorder="1" applyAlignment="1">
      <alignment horizontal="left" vertical="center"/>
    </xf>
    <xf numFmtId="0" fontId="101" fillId="0" borderId="56" xfId="6" applyNumberFormat="1" applyFont="1" applyFill="1" applyBorder="1" applyAlignment="1">
      <alignment horizontal="left" vertical="center"/>
    </xf>
    <xf numFmtId="0" fontId="101" fillId="0" borderId="61" xfId="6" applyNumberFormat="1" applyFont="1" applyFill="1" applyBorder="1" applyAlignment="1">
      <alignment horizontal="left" vertical="center"/>
    </xf>
    <xf numFmtId="0" fontId="102" fillId="72" borderId="0" xfId="0" applyFont="1" applyFill="1" applyAlignment="1"/>
    <xf numFmtId="0" fontId="118" fillId="0" borderId="0" xfId="0" applyFont="1"/>
  </cellXfs>
  <cellStyles count="624">
    <cellStyle name="20 % – Zvýraznění1" xfId="45" xr:uid="{215E3B3A-C6C5-45EE-80C7-3F211E1B221E}"/>
    <cellStyle name="20 % – Zvýraznění2" xfId="46" xr:uid="{D0394C37-CB46-4547-8760-C8FC4CCF85E6}"/>
    <cellStyle name="20 % – Zvýraznění3" xfId="47" xr:uid="{AE47E876-9619-4A48-9DA8-BF5069194ADA}"/>
    <cellStyle name="20 % – Zvýraznění4" xfId="48" xr:uid="{4166723F-A66D-4CE7-AE98-C8284AED2FD2}"/>
    <cellStyle name="20 % – Zvýraznění5" xfId="49" xr:uid="{BA3BFF84-3BE4-43B1-8400-40E61DF80BA5}"/>
    <cellStyle name="20 % – Zvýraznění6" xfId="50" xr:uid="{D94C49DE-B5AF-4DF1-AEDD-ABEDB34877F7}"/>
    <cellStyle name="20% - Accent1" xfId="28" builtinId="30" customBuiltin="1"/>
    <cellStyle name="20% - Accent1 2" xfId="51" xr:uid="{53302672-C5F5-4F82-A200-35FC3793A080}"/>
    <cellStyle name="20% - Accent1 2 2" xfId="52" xr:uid="{3692BFDF-774B-4711-96B3-7623296FBD1D}"/>
    <cellStyle name="20% - Accent1 2 3" xfId="569" xr:uid="{9A94849D-C4A1-4E97-99C0-66DF3BBFA000}"/>
    <cellStyle name="20% - Accent1 3" xfId="53" xr:uid="{8205449B-1359-4FB4-BF07-DA24C717065D}"/>
    <cellStyle name="20% - Accent1 3 2" xfId="570" xr:uid="{D955E5AC-7B60-4947-AA54-3D06046B45DC}"/>
    <cellStyle name="20% - Accent1 3 3" xfId="571" xr:uid="{D5ED2C0C-EE9B-4D7F-8299-C7989110A6F5}"/>
    <cellStyle name="20% - Accent2" xfId="31" builtinId="34" customBuiltin="1"/>
    <cellStyle name="20% - Accent2 2" xfId="54" xr:uid="{CBE61B22-56BC-4B76-8249-20C2AFB76DB9}"/>
    <cellStyle name="20% - Accent2 2 2" xfId="55" xr:uid="{DB969408-AE47-42BB-B189-5AE974D76DCB}"/>
    <cellStyle name="20% - Accent2 2 3" xfId="572" xr:uid="{29E03142-BF19-4020-9D00-78C610A91F21}"/>
    <cellStyle name="20% - Accent2 3" xfId="56" xr:uid="{B89278C4-9055-42A4-B188-33B94078195A}"/>
    <cellStyle name="20% - Accent2 3 2" xfId="573" xr:uid="{FBE93ED8-32F1-4D50-A0BF-A0345AFC2BF3}"/>
    <cellStyle name="20% - Accent2 3 3" xfId="574" xr:uid="{12B95453-471A-43CC-A8A3-B46D252B3419}"/>
    <cellStyle name="20% - Accent3" xfId="34" builtinId="38" customBuiltin="1"/>
    <cellStyle name="20% - Accent3 2" xfId="57" xr:uid="{91BFB933-26B8-4728-9ADF-4AA918B31A2D}"/>
    <cellStyle name="20% - Accent3 2 2" xfId="58" xr:uid="{2B410491-7A97-4C3B-9E59-DC31D3BFF99C}"/>
    <cellStyle name="20% - Accent3 2 3" xfId="575" xr:uid="{CAC4908E-F31B-4C43-AB65-9828ECB834D1}"/>
    <cellStyle name="20% - Accent3 3" xfId="59" xr:uid="{180A4DEF-BFF9-4F09-A38C-EC5150C3074C}"/>
    <cellStyle name="20% - Accent3 3 2" xfId="576" xr:uid="{114778B8-EE59-4F4E-A0B8-53F2334A1D14}"/>
    <cellStyle name="20% - Accent3 3 3" xfId="577" xr:uid="{F0DC1711-4E07-468B-968E-4AEA6489FB13}"/>
    <cellStyle name="20% - Accent4" xfId="37" builtinId="42" customBuiltin="1"/>
    <cellStyle name="20% - Accent4 2" xfId="60" xr:uid="{74F5968E-FE43-417F-A847-AD5EAD7FABB7}"/>
    <cellStyle name="20% - Accent4 2 2" xfId="61" xr:uid="{A29ABFEC-3584-47DA-B5BC-61293FC27283}"/>
    <cellStyle name="20% - Accent4 2 3" xfId="578" xr:uid="{8C943FB0-38CE-4289-8F03-67C70F386799}"/>
    <cellStyle name="20% - Accent4 3" xfId="62" xr:uid="{F61F1389-CD11-4003-A453-A343A85307FC}"/>
    <cellStyle name="20% - Accent4 3 2" xfId="579" xr:uid="{3B53B67B-B879-4D77-AA54-1D1CB832D662}"/>
    <cellStyle name="20% - Accent4 3 3" xfId="580" xr:uid="{89989D47-5B0B-4DEE-BD5E-C2B0EC58EA94}"/>
    <cellStyle name="20% - Accent5" xfId="40" builtinId="46" customBuiltin="1"/>
    <cellStyle name="20% - Accent5 2" xfId="63" xr:uid="{D569C44A-8E7A-451D-8B50-F10484152A78}"/>
    <cellStyle name="20% - Accent5 2 2" xfId="64" xr:uid="{58547A8B-314E-48CE-B8F0-F19F4CE952B9}"/>
    <cellStyle name="20% - Accent5 2 3" xfId="581" xr:uid="{42851968-9BC4-4FF0-924B-1E9338AEE20D}"/>
    <cellStyle name="20% - Accent5 3" xfId="65" xr:uid="{07556460-4BA2-4391-BA3F-E47126D165A9}"/>
    <cellStyle name="20% - Accent5 3 2" xfId="582" xr:uid="{44CC83EE-ECFC-4147-A751-F2AD9E33FC6A}"/>
    <cellStyle name="20% - Accent5 3 3" xfId="583" xr:uid="{3A1E5484-28D9-4D74-8788-8FBB42B68A94}"/>
    <cellStyle name="20% - Accent6" xfId="43" builtinId="50" customBuiltin="1"/>
    <cellStyle name="20% - Accent6 2" xfId="66" xr:uid="{2139F1AC-1394-45C7-A3D9-02BC65A14B31}"/>
    <cellStyle name="20% - Accent6 2 2" xfId="584" xr:uid="{07649173-7F35-45B7-BB40-BC1F79CEA09D}"/>
    <cellStyle name="20% - Accent6 2 3" xfId="585" xr:uid="{04B20A28-C25A-471B-B5CA-F07F3F2BF1EE}"/>
    <cellStyle name="20% - Accent6 3" xfId="67" xr:uid="{5DCD0DD6-83F6-4170-B512-A548BA7DE9CA}"/>
    <cellStyle name="20% - Accent6 3 2" xfId="586" xr:uid="{014CA6C0-5E07-4016-B4B5-B18809F91CF4}"/>
    <cellStyle name="20% - Accent6 3 3" xfId="587" xr:uid="{34257F4A-12D9-41A5-82B5-FCAE7A03FF55}"/>
    <cellStyle name="20% - Accent6 4" xfId="68" xr:uid="{835586AB-F5CF-4E8D-8BD4-BAD051EFA9AC}"/>
    <cellStyle name="20% - Accent6 5" xfId="588" xr:uid="{9EBBB91A-C23D-427A-BB5E-EAF4051347BB}"/>
    <cellStyle name="20% - akcent 1" xfId="69" xr:uid="{0B24A44B-5768-4B0E-A871-282CFC42C11F}"/>
    <cellStyle name="20% - akcent 2" xfId="70" xr:uid="{8DAFCD2B-2E9E-4160-80E5-C2DF4C501FD4}"/>
    <cellStyle name="20% - akcent 3" xfId="71" xr:uid="{1E003A2D-4C11-4111-B927-C60708145C48}"/>
    <cellStyle name="20% - akcent 4" xfId="72" xr:uid="{26E2A143-06F5-40B9-82B8-39EBC01E214F}"/>
    <cellStyle name="20% - akcent 5" xfId="73" xr:uid="{9103DB35-4B7D-4BDB-98A8-06F4572E0165}"/>
    <cellStyle name="20% - akcent 6" xfId="74" xr:uid="{11D424CA-CC00-4013-BD86-203B0F857CC2}"/>
    <cellStyle name="20% - Dekorfärg1" xfId="75" xr:uid="{3350E09B-36FE-4886-AA6A-E4355B3C9882}"/>
    <cellStyle name="20% - Dekorfärg2" xfId="76" xr:uid="{83CE0555-F247-42B5-804F-2A597869EF0C}"/>
    <cellStyle name="20% - Dekorfärg3" xfId="77" xr:uid="{9358A725-5F1E-45E4-B6C2-2B19C17AFE0F}"/>
    <cellStyle name="20% - Dekorfärg4" xfId="78" xr:uid="{3DB4F5A2-D970-4EA9-BA42-2FCD1D81BA26}"/>
    <cellStyle name="20% - Dekorfärg5" xfId="79" xr:uid="{D078467A-7D5C-45A0-8489-5B4C421F7AD4}"/>
    <cellStyle name="20% - Dekorfärg6" xfId="80" xr:uid="{FE062338-6117-49DA-857C-92BD0170972F}"/>
    <cellStyle name="40 % – Zvýraznění1" xfId="81" xr:uid="{0E6BD6EA-42FE-4135-A91E-9BEBDE6A2FB3}"/>
    <cellStyle name="40 % – Zvýraznění2" xfId="82" xr:uid="{9C3DD86B-3C94-44C2-BEDC-290082B70374}"/>
    <cellStyle name="40 % – Zvýraznění3" xfId="83" xr:uid="{26977C5D-8B23-4B5B-AF84-20C732788FCF}"/>
    <cellStyle name="40 % – Zvýraznění4" xfId="84" xr:uid="{E238CCD3-6AB4-492B-823A-27058197EE82}"/>
    <cellStyle name="40 % – Zvýraznění5" xfId="85" xr:uid="{B94275A0-7B47-4479-B5D9-FCE0C0A8D98E}"/>
    <cellStyle name="40 % – Zvýraznění6" xfId="86" xr:uid="{E6CECB87-7F5E-4116-B2EF-30E89D12B201}"/>
    <cellStyle name="40% - Accent1" xfId="29" builtinId="31" customBuiltin="1"/>
    <cellStyle name="40% - Accent1 2" xfId="87" xr:uid="{FC7B9D53-A539-4D33-875F-067CAF7B4E9C}"/>
    <cellStyle name="40% - Accent1 2 2" xfId="88" xr:uid="{2607A6A7-7705-441B-B39E-FB65A86884C7}"/>
    <cellStyle name="40% - Accent1 2 3" xfId="589" xr:uid="{930AF508-0DEE-465C-BBC6-FB6313B7DB94}"/>
    <cellStyle name="40% - Accent1 3" xfId="89" xr:uid="{7EE021BD-7FF4-4D2E-B245-534C81AB62EB}"/>
    <cellStyle name="40% - Accent1 3 2" xfId="590" xr:uid="{E7F6D3E4-B0B9-4033-91BE-B7F866DC0270}"/>
    <cellStyle name="40% - Accent1 3 3" xfId="591" xr:uid="{0E3C8F45-DDB7-40B2-AF73-C597642F008B}"/>
    <cellStyle name="40% - Accent2" xfId="32" builtinId="35" customBuiltin="1"/>
    <cellStyle name="40% - Accent2 2" xfId="90" xr:uid="{FF7C6970-9AEE-4C09-8B7A-66EEB4D69504}"/>
    <cellStyle name="40% - Accent2 2 2" xfId="91" xr:uid="{BA7B6174-A9A3-4E8F-97E8-E773F74142C5}"/>
    <cellStyle name="40% - Accent2 2 3" xfId="592" xr:uid="{8DCB92D9-4E6E-4FAB-940D-B4C05D7AF2CE}"/>
    <cellStyle name="40% - Accent2 3" xfId="92" xr:uid="{68D9144B-8AB5-4642-BB75-9F2DFA990470}"/>
    <cellStyle name="40% - Accent2 3 2" xfId="593" xr:uid="{D0F3E73C-E88C-4706-81EF-DB08EC13E44F}"/>
    <cellStyle name="40% - Accent2 3 3" xfId="594" xr:uid="{36112077-8E1D-48B0-BAAF-8CEAADCCAE55}"/>
    <cellStyle name="40% - Accent3" xfId="35" builtinId="39" customBuiltin="1"/>
    <cellStyle name="40% - Accent3 2" xfId="93" xr:uid="{78BA528F-5FA1-42B3-BDF2-DA5FB7A7A891}"/>
    <cellStyle name="40% - Accent3 2 2" xfId="94" xr:uid="{82CB6D01-DCF3-4996-A2B4-01C7A8230AC7}"/>
    <cellStyle name="40% - Accent3 2 3" xfId="595" xr:uid="{3192195E-4192-4331-B655-0077CC0F0EA0}"/>
    <cellStyle name="40% - Accent3 3" xfId="95" xr:uid="{E8DB9BA4-14FF-4D07-9245-040F00FBDBCD}"/>
    <cellStyle name="40% - Accent3 3 2" xfId="596" xr:uid="{D0D5B943-F31D-4EF5-AECA-10DCED35BBE4}"/>
    <cellStyle name="40% - Accent3 3 3" xfId="597" xr:uid="{5CD1D0BF-8312-45E1-BFA1-782AFC4BFDE9}"/>
    <cellStyle name="40% - Accent4" xfId="38" builtinId="43" customBuiltin="1"/>
    <cellStyle name="40% - Accent4 2" xfId="96" xr:uid="{76FA6D52-65E9-4B23-A098-A6EA47DAA2B7}"/>
    <cellStyle name="40% - Accent4 2 2" xfId="97" xr:uid="{81A1B3CA-A4A2-4376-8112-A2B152736F69}"/>
    <cellStyle name="40% - Accent4 2 3" xfId="598" xr:uid="{375C3A4C-8ABC-4273-BFBF-1221350A8E97}"/>
    <cellStyle name="40% - Accent4 3" xfId="98" xr:uid="{78F8DB82-BCC8-4DD7-9471-41134C0673AA}"/>
    <cellStyle name="40% - Accent4 3 2" xfId="599" xr:uid="{4A85FF63-22FD-407C-9B24-C1439DC6B1AC}"/>
    <cellStyle name="40% - Accent4 3 3" xfId="600" xr:uid="{BE352A0F-96D1-4B21-A84E-09F589DC339D}"/>
    <cellStyle name="40% - Accent5" xfId="41" builtinId="47" customBuiltin="1"/>
    <cellStyle name="40% - Accent5 2" xfId="99" xr:uid="{40763150-640E-4EFD-BA9A-3B50577DF87C}"/>
    <cellStyle name="40% - Accent5 2 2" xfId="100" xr:uid="{C0069FC2-B539-41D7-8D23-B3F5F8C55F71}"/>
    <cellStyle name="40% - Accent5 2 3" xfId="601" xr:uid="{000A2F24-9DFC-47AA-AA7E-86CA65E1700C}"/>
    <cellStyle name="40% - Accent5 3" xfId="101" xr:uid="{73929EFB-CE7E-454B-8F9E-4E6E0458BC8A}"/>
    <cellStyle name="40% - Accent5 3 2" xfId="602" xr:uid="{9081997B-BDD3-4DEA-BC69-B484BC26010B}"/>
    <cellStyle name="40% - Accent5 3 3" xfId="603" xr:uid="{14E07186-0187-474A-883F-B911A37F824C}"/>
    <cellStyle name="40% - Accent6" xfId="44" builtinId="51" customBuiltin="1"/>
    <cellStyle name="40% - Accent6 2" xfId="102" xr:uid="{CC72B8DD-8BB3-475B-BFDF-99E21486B22A}"/>
    <cellStyle name="40% - Accent6 2 2" xfId="103" xr:uid="{5963A22B-8B19-4B42-9C74-0E5190A477B8}"/>
    <cellStyle name="40% - Accent6 2 3" xfId="604" xr:uid="{97541787-6BFF-478B-B392-260DE4213826}"/>
    <cellStyle name="40% - Accent6 3" xfId="104" xr:uid="{CFCE32BF-6B23-4CF6-9F61-59E38F86FBBD}"/>
    <cellStyle name="40% - Accent6 3 2" xfId="605" xr:uid="{671F1FDA-6A6D-4F42-BA6D-B13BCE129E22}"/>
    <cellStyle name="40% - Accent6 3 3" xfId="606" xr:uid="{69A6FF96-09F9-4DE7-9FBB-1742E5006BB9}"/>
    <cellStyle name="40% - akcent 1" xfId="105" xr:uid="{5CA0D3EB-D5A5-488B-900F-584ADCFC891A}"/>
    <cellStyle name="40% - akcent 2" xfId="106" xr:uid="{B6057A66-7B3C-4EAF-BE16-4AF220C1D7E4}"/>
    <cellStyle name="40% - akcent 3" xfId="107" xr:uid="{355E3921-88B9-4A7B-ABFF-A09250F9266E}"/>
    <cellStyle name="40% - akcent 4" xfId="108" xr:uid="{2C4A614B-9808-401E-BC8E-B026449AA1DB}"/>
    <cellStyle name="40% - akcent 5" xfId="109" xr:uid="{BC8071FA-FCC5-49AA-A0C6-C2E07B8D7601}"/>
    <cellStyle name="40% - akcent 6" xfId="110" xr:uid="{AB26D9EF-8A56-4A79-B80B-B4AFD1AA675C}"/>
    <cellStyle name="40% - Dekorfärg1" xfId="111" xr:uid="{EE25BFAE-1A88-4BAD-9EC0-0226ED6777D1}"/>
    <cellStyle name="40% - Dekorfärg2" xfId="112" xr:uid="{7D34A86C-943C-4392-B8B3-37A335309620}"/>
    <cellStyle name="40% - Dekorfärg3" xfId="113" xr:uid="{F54570AC-27EA-47BB-B389-6D39F57E5064}"/>
    <cellStyle name="40% - Dekorfärg4" xfId="114" xr:uid="{2D291460-9368-4AB7-9709-5F9124928438}"/>
    <cellStyle name="40% - Dekorfärg5" xfId="115" xr:uid="{C47D18B8-2C45-41C2-A9C2-7D8493C1C7F4}"/>
    <cellStyle name="40% - Dekorfärg6" xfId="116" xr:uid="{003534BA-1C85-40E6-9842-3C8753B56CFF}"/>
    <cellStyle name="60 % – Zvýraznění1" xfId="117" xr:uid="{CAA9AC7D-C46F-4C05-AEFC-A7FB0F2DF517}"/>
    <cellStyle name="60 % – Zvýraznění2" xfId="118" xr:uid="{6D039E1A-B1F9-4855-B304-2E1FA54A6C3B}"/>
    <cellStyle name="60 % – Zvýraznění3" xfId="119" xr:uid="{D5EBAD51-4626-4CFD-9168-3C47A79C82B9}"/>
    <cellStyle name="60 % – Zvýraznění4" xfId="120" xr:uid="{DD0AD6BA-F814-4A62-8434-0D23F1929910}"/>
    <cellStyle name="60 % – Zvýraznění5" xfId="121" xr:uid="{1A3B107C-B366-47C9-8139-A50EEE5042B0}"/>
    <cellStyle name="60 % – Zvýraznění6" xfId="122" xr:uid="{3810CF59-4E82-4521-BD12-E5796A18F718}"/>
    <cellStyle name="60% - Accent1 2" xfId="124" xr:uid="{7CAFAC9F-6F7D-4C32-B67A-B034CA8354C0}"/>
    <cellStyle name="60% - Accent1 3" xfId="125" xr:uid="{5AE4DDC8-8CC2-411C-84CC-2DAF2AF1CB21}"/>
    <cellStyle name="60% - Accent2 2" xfId="127" xr:uid="{ABFE566F-6DF8-4BAA-878E-27411BBF542B}"/>
    <cellStyle name="60% - Accent2 2 2" xfId="128" xr:uid="{E8A571A9-5D9F-41A8-9AA6-C29DEC324345}"/>
    <cellStyle name="60% - Accent2 3" xfId="129" xr:uid="{A0E17FF6-8EDA-4E91-A15B-AFDCACA6417E}"/>
    <cellStyle name="60% - Accent3 2" xfId="131" xr:uid="{8B41E0EB-1165-4DB3-ADBC-1B9B3F0D8F0F}"/>
    <cellStyle name="60% - Accent3 3" xfId="132" xr:uid="{4A9C68F0-1E46-4954-8780-DD41F6CE058D}"/>
    <cellStyle name="60% - Accent4 2" xfId="134" xr:uid="{0F672778-ED34-4CC8-86A2-B1808F431C7E}"/>
    <cellStyle name="60% - Accent4 3" xfId="135" xr:uid="{BD959DC9-979B-4266-8E22-7CBA2510FFEC}"/>
    <cellStyle name="60% - Accent5 2" xfId="137" xr:uid="{8C2B27DA-FE33-4465-A661-C6A52742DDC1}"/>
    <cellStyle name="60% - Accent5 3" xfId="138" xr:uid="{C48EAFF5-84C9-4B04-9A33-E2FA91058203}"/>
    <cellStyle name="60% - Accent6 2" xfId="140" xr:uid="{7AEA9194-361D-40D2-ACC4-6A288A78C9BD}"/>
    <cellStyle name="60% - Accent6 3" xfId="141" xr:uid="{6842A0B7-45CA-4600-B0E6-E57967452B5E}"/>
    <cellStyle name="60% - akcent 1" xfId="142" xr:uid="{4E469DF2-84FB-4469-9933-5DB221CA7784}"/>
    <cellStyle name="60% - akcent 2" xfId="143" xr:uid="{D0A99B32-3F66-4FFF-8E87-20D55E392278}"/>
    <cellStyle name="60% - akcent 3" xfId="144" xr:uid="{7BBCE5CD-EB11-4446-8405-EE91F6FFE770}"/>
    <cellStyle name="60% - akcent 4" xfId="145" xr:uid="{08405C6D-13AD-4793-BAFC-98FB6437F440}"/>
    <cellStyle name="60% - akcent 5" xfId="146" xr:uid="{522F6DDA-DADF-4A18-B304-2B6259BBC69A}"/>
    <cellStyle name="60% - akcent 6" xfId="147" xr:uid="{BE622BC9-ED62-471B-A2CC-05A7052437F9}"/>
    <cellStyle name="60% - Dekorfärg1" xfId="148" xr:uid="{75779E75-2D6B-481E-A683-D808A16AA5A7}"/>
    <cellStyle name="60% - Dekorfärg2" xfId="149" xr:uid="{10E93A1F-B51F-47AD-B4CA-FCAE261DA09B}"/>
    <cellStyle name="60% - Dekorfärg3" xfId="150" xr:uid="{AF5FDE25-5C1C-4EB4-84BB-F005FCE39CC0}"/>
    <cellStyle name="60% - Dekorfärg4" xfId="151" xr:uid="{34F7C13A-C1C0-4B7A-BAA3-64314C939A32}"/>
    <cellStyle name="60% - Dekorfärg5" xfId="152" xr:uid="{92DBB8E3-F8F9-42CB-ADEA-7FFAC0D886DE}"/>
    <cellStyle name="60% - Dekorfärg6" xfId="153" xr:uid="{2B027727-7ACB-488A-9434-B0DBBB870780}"/>
    <cellStyle name="60% - Énfasis1 2" xfId="123" xr:uid="{319C59C4-0D7B-4816-B632-C8B0D1AE3EB7}"/>
    <cellStyle name="60% - Énfasis2 2" xfId="126" xr:uid="{E158811E-D3B2-4B59-B9BB-BD4135EB3A29}"/>
    <cellStyle name="60% - Énfasis3 2" xfId="130" xr:uid="{FD23E4A0-1B6F-4538-A0EB-87055359E8E7}"/>
    <cellStyle name="60% - Énfasis4 2" xfId="133" xr:uid="{0630BCF4-23BE-4903-A22D-963E505EE024}"/>
    <cellStyle name="60% - Énfasis5 2" xfId="136" xr:uid="{CDC1EEA2-690E-41AD-9743-BDA285ED966B}"/>
    <cellStyle name="60% - Énfasis6 2" xfId="139" xr:uid="{6082B622-84B1-4FA6-B410-C68ED03B49CC}"/>
    <cellStyle name="Accent1" xfId="27" builtinId="29" customBuiltin="1"/>
    <cellStyle name="Accent1 2" xfId="154" xr:uid="{B60841BB-6BE6-4277-ABA6-FDAC7EFA9C58}"/>
    <cellStyle name="Accent1 3" xfId="155" xr:uid="{3E01581E-6C25-462A-B1A3-9F25C1927344}"/>
    <cellStyle name="Accent2" xfId="30" builtinId="33" customBuiltin="1"/>
    <cellStyle name="Accent2 2" xfId="156" xr:uid="{B4B86ACF-EC76-415D-98AB-9F9AB49854CB}"/>
    <cellStyle name="Accent2 3" xfId="157" xr:uid="{9561F8CB-5730-4D5A-AF10-55996398F8A1}"/>
    <cellStyle name="Accent3" xfId="33" builtinId="37" customBuiltin="1"/>
    <cellStyle name="Accent3 2" xfId="158" xr:uid="{B919469E-B7D6-4712-BB9D-5908F7686A73}"/>
    <cellStyle name="Accent3 3" xfId="159" xr:uid="{D50FDB3A-A6D7-4061-B1E7-EF410F38116C}"/>
    <cellStyle name="Accent4" xfId="36" builtinId="41" customBuiltin="1"/>
    <cellStyle name="Accent4 2" xfId="160" xr:uid="{835DFEF1-C51C-4A84-8A36-03FCA12F2214}"/>
    <cellStyle name="Accent4 3" xfId="161" xr:uid="{E5765C20-F4B3-4A71-9619-31E3BDD7BB79}"/>
    <cellStyle name="Accent5" xfId="39" builtinId="45" customBuiltin="1"/>
    <cellStyle name="Accent5 2" xfId="162" xr:uid="{81E8993F-E3AE-4DDE-8995-F8A182F61BA6}"/>
    <cellStyle name="Accent5 3" xfId="163" xr:uid="{6DBD70FF-5015-4778-8AFC-D2EE48928FFA}"/>
    <cellStyle name="Accent6" xfId="42" builtinId="49" customBuiltin="1"/>
    <cellStyle name="Accent6 2" xfId="164" xr:uid="{D0F4E298-7E03-4710-80BC-9F636B689E58}"/>
    <cellStyle name="Accent6 3" xfId="165" xr:uid="{D1435507-453F-4D63-9C7F-C4B560B3E7D1}"/>
    <cellStyle name="Akcent 1" xfId="166" xr:uid="{96ACF61B-4465-49BF-82A6-FBEF567BF49A}"/>
    <cellStyle name="Akcent 2" xfId="167" xr:uid="{E09152A1-94B1-434B-B5AB-73BA9738C2CD}"/>
    <cellStyle name="Akcent 3" xfId="168" xr:uid="{83585B67-435C-413F-A337-C7C3FAF410F8}"/>
    <cellStyle name="Akcent 4" xfId="169" xr:uid="{72D9668D-A3AC-48DA-A99D-94CFC0215D3B}"/>
    <cellStyle name="Akcent 5" xfId="170" xr:uid="{D40DFDED-A2A8-4E8E-B598-F43D0B1440EF}"/>
    <cellStyle name="Akcent 6" xfId="171" xr:uid="{C3CF3B43-7646-4A31-A6DD-0EC2C5BC4F83}"/>
    <cellStyle name="Anteckning" xfId="172" xr:uid="{35046C0A-D487-4D16-BC55-0A6801AF0F0A}"/>
    <cellStyle name="Anteckning 2" xfId="173" xr:uid="{004A02B3-B841-4B65-B7CE-3D6FA5CF7B26}"/>
    <cellStyle name="Bad" xfId="17" builtinId="27" customBuiltin="1"/>
    <cellStyle name="Bad 2" xfId="174" xr:uid="{C5E9C11D-0EAA-47E3-B671-A07D0EE7E093}"/>
    <cellStyle name="Bad 3" xfId="175" xr:uid="{D36639A3-78C9-4FA2-8269-EE3CF7ECDA09}"/>
    <cellStyle name="Beräkning" xfId="176" xr:uid="{77CD90D5-F92B-4D1A-A3FC-A4E377841BFE}"/>
    <cellStyle name="Bra" xfId="177" xr:uid="{A5A90A4C-47BF-4010-A329-0A4DD9180EC4}"/>
    <cellStyle name="Calculation" xfId="20" builtinId="22" customBuiltin="1"/>
    <cellStyle name="Calculation 2" xfId="178" xr:uid="{4876CC5B-D414-4266-B6BC-A00CA8B153C0}"/>
    <cellStyle name="Calculation 3" xfId="179" xr:uid="{28568AD1-85D0-4ABA-AEA7-DD31B5AC1BD6}"/>
    <cellStyle name="Celkem" xfId="180" xr:uid="{3B0DC710-F58D-4284-93FF-5214EB706D74}"/>
    <cellStyle name="Check Cell" xfId="22" builtinId="23" customBuiltin="1"/>
    <cellStyle name="Check Cell 2" xfId="181" xr:uid="{96B2702F-542E-4969-A208-DBD7A649F211}"/>
    <cellStyle name="Check Cell 3" xfId="182" xr:uid="{4F620259-F92C-4AD5-97B0-6A87F1683CAD}"/>
    <cellStyle name="Chybně" xfId="183" xr:uid="{5AE00315-CC3C-4D7F-86E6-27E2F8EC18BE}"/>
    <cellStyle name="Comma 2" xfId="184" xr:uid="{673B47BD-F812-45D3-985C-DF069BDF5565}"/>
    <cellStyle name="Comma 2 2" xfId="185" xr:uid="{60EAA74B-A0C1-48D2-90D1-640B40D70E70}"/>
    <cellStyle name="Comma 3" xfId="620" xr:uid="{B5C65ADB-D33B-4BB8-949B-6C4A355C09A1}"/>
    <cellStyle name="Currency 2" xfId="186" xr:uid="{156ACBF6-1F34-434D-9663-376E29084DA9}"/>
    <cellStyle name="Currency 2 2" xfId="187" xr:uid="{32E27F83-E928-44B6-AC06-66EC29D4782A}"/>
    <cellStyle name="Currency 3" xfId="188" xr:uid="{15AB85E4-F488-47EF-B645-C539FA47B8BC}"/>
    <cellStyle name="Dålig" xfId="189" xr:uid="{C4218307-8AB7-4B20-9F0B-DFAD45563347}"/>
    <cellStyle name="Dane wejściowe" xfId="190" xr:uid="{A93DEE10-0858-47E0-B3B4-1FA38E906D64}"/>
    <cellStyle name="Dane wyjściowe" xfId="191" xr:uid="{5DA6FFB5-AF93-400A-AF2D-9D3DD170CF82}"/>
    <cellStyle name="Date" xfId="192" xr:uid="{C72F57E3-F81D-4F39-87FA-EE6FCF79848E}"/>
    <cellStyle name="Date 2" xfId="193" xr:uid="{FD23DD02-232D-467E-A521-60BF78F2FFCC}"/>
    <cellStyle name="Dobre" xfId="194" xr:uid="{ACD2902A-E879-4B87-B68D-197D9D3E5AAA}"/>
    <cellStyle name="En-tête 1" xfId="195" xr:uid="{E94BC645-5744-4CA8-85C9-08D3C5807F0C}"/>
    <cellStyle name="En-tête 1 2" xfId="196" xr:uid="{B3C9CF9A-BAB2-4353-8E05-1804F503BD54}"/>
    <cellStyle name="En-tête 2" xfId="197" xr:uid="{C4D8E21E-C6C0-4C49-B98E-2F164312B018}"/>
    <cellStyle name="En-tête 2 2" xfId="198" xr:uid="{9FF36FDE-6EB5-4BBA-985F-42E26C03ECF8}"/>
    <cellStyle name="Erotin 2" xfId="199" xr:uid="{A356BD22-C630-4573-BCF4-9D3D0CF042D0}"/>
    <cellStyle name="Euro" xfId="200" xr:uid="{400DB65D-3843-4DB6-B844-500EAA7370A9}"/>
    <cellStyle name="Euro 2" xfId="201" xr:uid="{7CD15F64-4FBB-43AB-8DB1-F95909FAF136}"/>
    <cellStyle name="Excel.Chart" xfId="202" xr:uid="{C63EB8E1-5232-481C-BB5B-D33D3413A8B4}"/>
    <cellStyle name="Explanatory Text" xfId="25" builtinId="53" customBuiltin="1"/>
    <cellStyle name="Explanatory Text 2" xfId="203" xr:uid="{830FA13F-1E2D-49C5-A784-EA2E661C6640}"/>
    <cellStyle name="Explanatory Text 3" xfId="204" xr:uid="{80DBAA83-5967-4E77-BB95-C352C52DC64C}"/>
    <cellStyle name="Färg1" xfId="205" xr:uid="{F1A3124A-2A8F-4FAB-A8C8-31899A4942B9}"/>
    <cellStyle name="Färg2" xfId="206" xr:uid="{20325377-83C4-4A99-9090-7D385E5A4341}"/>
    <cellStyle name="Färg3" xfId="207" xr:uid="{6899B872-E35A-4E71-A648-B01B3D6C6E24}"/>
    <cellStyle name="Färg4" xfId="208" xr:uid="{241D9D42-6B53-4AA1-B2B8-51127904509C}"/>
    <cellStyle name="Färg5" xfId="209" xr:uid="{3C2F9BAF-39AD-43B2-A3BD-78F46FFA60BE}"/>
    <cellStyle name="Färg6" xfId="210" xr:uid="{83F4C195-64D9-44B2-8FC2-1D83871AA622}"/>
    <cellStyle name="Financier" xfId="211" xr:uid="{7B360A9F-027A-42C1-9E35-F42CB8C5FF94}"/>
    <cellStyle name="Financier 2" xfId="212" xr:uid="{53019006-7480-4FB7-9C88-F68009C9F24E}"/>
    <cellStyle name="Financier0" xfId="213" xr:uid="{7FD03B67-5434-477D-9AB0-5ED71EE1C46F}"/>
    <cellStyle name="Financier0 2" xfId="214" xr:uid="{30A5094A-4046-4B83-B39F-F0F723DECB37}"/>
    <cellStyle name="Förklarande text" xfId="215" xr:uid="{88FAD7F1-FBDE-4CBF-A19A-E6574EA43531}"/>
    <cellStyle name="Good" xfId="16" builtinId="26" customBuiltin="1"/>
    <cellStyle name="Good 2" xfId="216" xr:uid="{7FB69EE3-A58B-4969-B1F5-11CEF14FD7FA}"/>
    <cellStyle name="Good 2 2" xfId="217" xr:uid="{0BA6635D-9FB7-4D87-9A91-BBB46FEFC5D2}"/>
    <cellStyle name="Good 3" xfId="218" xr:uid="{58F83DE4-A237-4496-8494-FCD0C0C2CCA3}"/>
    <cellStyle name="Good 3 2" xfId="219" xr:uid="{A230FDAE-6E09-46C1-BA4E-DBFA8048AEC7}"/>
    <cellStyle name="Good 4" xfId="220" xr:uid="{66829CC6-1059-4081-8954-39B7EFAE2A83}"/>
    <cellStyle name="Good 4 2" xfId="616" xr:uid="{1F3E3C6F-9BA2-42B1-B088-5B5C2E812F95}"/>
    <cellStyle name="Good 5" xfId="619" xr:uid="{5EA2E2FD-DF1D-41DF-B415-5F82A4F5F483}"/>
    <cellStyle name="Heading 1" xfId="12" builtinId="16" customBuiltin="1"/>
    <cellStyle name="Heading 1 2" xfId="221" xr:uid="{E2EEE120-15FB-4F83-A132-A1E4F920C2ED}"/>
    <cellStyle name="Heading 1 3" xfId="222" xr:uid="{A7B8C794-9F5B-4C84-B004-EE3F269CCE81}"/>
    <cellStyle name="Heading 2" xfId="13" builtinId="17" customBuiltin="1"/>
    <cellStyle name="Heading 2 2" xfId="223" xr:uid="{7518AFE7-FD52-48F4-9FE1-0702D648E8AC}"/>
    <cellStyle name="Heading 2 3" xfId="224" xr:uid="{73ADC62F-8518-4F0E-A074-B5A6975A47EC}"/>
    <cellStyle name="Heading 3" xfId="14" builtinId="18" customBuiltin="1"/>
    <cellStyle name="Heading 3 2" xfId="225" xr:uid="{A92CA3E2-E10E-48F8-8782-3EB80D00DE59}"/>
    <cellStyle name="Heading 3 3" xfId="226" xr:uid="{6D9AC1DE-CA5D-4360-8B50-097138E4B7B1}"/>
    <cellStyle name="Heading 4" xfId="15" builtinId="19" customBuiltin="1"/>
    <cellStyle name="Heading 4 2" xfId="227" xr:uid="{CE671EED-0809-4845-A2F4-2CA942F6F0E7}"/>
    <cellStyle name="Heading 4 3" xfId="228" xr:uid="{605F4E39-2F0F-42B7-9C3E-AC4BF7F17919}"/>
    <cellStyle name="Hyperlink" xfId="1" builtinId="8"/>
    <cellStyle name="Hyperlink 2" xfId="229" xr:uid="{D6E0B1CF-FBBD-404F-AEFC-529B93972A07}"/>
    <cellStyle name="Hyperlink 2 2" xfId="230" xr:uid="{E3E505B6-8B26-458C-A1A4-79504F64888F}"/>
    <cellStyle name="Hyperlink 3" xfId="231" xr:uid="{6B6E4980-8FCD-4024-BF6A-64D2FB531F5C}"/>
    <cellStyle name="Hyperlink 3 2" xfId="232" xr:uid="{2E6A02BD-2267-4CF0-9230-5B06AD54908E}"/>
    <cellStyle name="Hyperlink 3 3" xfId="233" xr:uid="{CED5D01A-A343-4128-8D49-1EB5A011F75C}"/>
    <cellStyle name="Hyperlink 4" xfId="234" xr:uid="{FEFFA898-6F7C-4094-8B8D-C26DD49AE6B4}"/>
    <cellStyle name="Hyperlink 5" xfId="235" xr:uid="{AB54CBA1-9B46-4039-A890-DC1C703F65CA}"/>
    <cellStyle name="Hyperlink 6" xfId="236" xr:uid="{EBC3F574-7C28-410C-AB74-C23E75E35E4D}"/>
    <cellStyle name="Hyperlink 7" xfId="237" xr:uid="{2CF61ACF-5AF2-4931-B858-BFF27AF4EA46}"/>
    <cellStyle name="Hyperlink 8" xfId="238" xr:uid="{1CD76E8C-4BE1-4CE5-AA60-80971E0DB6E1}"/>
    <cellStyle name="Hyperlink 9" xfId="621" xr:uid="{A9356951-4419-46A0-979C-31EF68C1C18B}"/>
    <cellStyle name="Hypertextový odkaz 2" xfId="239" xr:uid="{4098CA2B-69E3-4484-9076-E4AB5F07F639}"/>
    <cellStyle name="Indata" xfId="240" xr:uid="{3E688D54-E602-45F1-8BF2-71C07812219D}"/>
    <cellStyle name="Input" xfId="18" builtinId="20" customBuiltin="1"/>
    <cellStyle name="Input 2" xfId="241" xr:uid="{9F9CF827-55D8-4E53-A7A9-FBBE2BA5BD0C}"/>
    <cellStyle name="Input 3" xfId="242" xr:uid="{58449757-F118-46EA-AEF3-41723E2C69ED}"/>
    <cellStyle name="Input 3 2" xfId="607" xr:uid="{83C2E11F-E0CE-484E-826D-06A411851BBA}"/>
    <cellStyle name="Input 4" xfId="243" xr:uid="{6712035E-A120-4AE9-8D75-AB74FE53CCC6}"/>
    <cellStyle name="Komórka połączona" xfId="244" xr:uid="{E4D405C4-11DE-4F50-A201-51E21E915CC6}"/>
    <cellStyle name="Komórka zaznaczona" xfId="245" xr:uid="{C7709D48-575D-482B-9011-689CB0CC50F6}"/>
    <cellStyle name="Kontrollcell" xfId="246" xr:uid="{66804E3B-A8A2-4C6E-82A4-BAC3A3782BC6}"/>
    <cellStyle name="Kontrolní buňka" xfId="247" xr:uid="{D4F186CA-C3AD-46F3-AD9A-476541CC95ED}"/>
    <cellStyle name="Länkad cell" xfId="248" xr:uid="{D08AD953-369F-4E18-9B92-A17B67818835}"/>
    <cellStyle name="Linked Cell" xfId="21" builtinId="24" customBuiltin="1"/>
    <cellStyle name="Linked Cell 2" xfId="249" xr:uid="{1253F3C1-B980-418D-ABC1-87929D9FB168}"/>
    <cellStyle name="Linked Cell 3" xfId="250" xr:uid="{13E136F4-A388-428B-99AF-ECBDB909DC2F}"/>
    <cellStyle name="Monétaire0" xfId="251" xr:uid="{CC9F991E-207B-4EE2-BE3C-7B838B7F148A}"/>
    <cellStyle name="Monétaire0 2" xfId="252" xr:uid="{0FFF7F44-AAB9-40A9-8D62-9D2674F9E42B}"/>
    <cellStyle name="Motif" xfId="253" xr:uid="{6E333625-5916-48CB-9E7A-394ACEFD9FA7}"/>
    <cellStyle name="Motif 2" xfId="254" xr:uid="{D4D9A212-29E5-4E29-9562-A258AF16E0C5}"/>
    <cellStyle name="Motif 3" xfId="255" xr:uid="{451C0701-F7BF-45B2-ADE0-C0EC095E46FD}"/>
    <cellStyle name="Motif 4" xfId="256" xr:uid="{9A75B6DF-7EE8-4A6F-ABDD-8E9DED6EB938}"/>
    <cellStyle name="Nadpis 1" xfId="257" xr:uid="{E8DCDD46-9661-4ADB-B442-CC43CECA06B9}"/>
    <cellStyle name="Nadpis 2" xfId="258" xr:uid="{976A126F-4AD7-45CE-825A-2359A06FBFE5}"/>
    <cellStyle name="Nadpis 3" xfId="259" xr:uid="{DA196CC2-96B9-47D2-960A-5BE579E6BACD}"/>
    <cellStyle name="Nadpis 4" xfId="260" xr:uid="{4E191F88-6CFA-4652-8ED7-5BBE3F2E7E27}"/>
    <cellStyle name="Nagłówek 1" xfId="261" xr:uid="{CDB3A381-D38E-4AE4-9145-43AA35C62473}"/>
    <cellStyle name="Nagłówek 2" xfId="262" xr:uid="{EFF5F301-F4AB-4604-9B0E-CA751DBAC03A}"/>
    <cellStyle name="Nagłówek 3" xfId="263" xr:uid="{D885E88B-11C0-4603-AE1F-8704130107BF}"/>
    <cellStyle name="Nagłówek 4" xfId="264" xr:uid="{C64F39A3-75AD-4D4A-B773-427CD15AF51D}"/>
    <cellStyle name="Název" xfId="265" xr:uid="{F4910F13-2CB6-4288-BC03-AC89104AC060}"/>
    <cellStyle name="Neutral 2" xfId="267" xr:uid="{F6061312-80FE-4E4A-A590-E41B8CD8C46A}"/>
    <cellStyle name="Neutral 3" xfId="268" xr:uid="{624A80AD-BE41-4B53-9DC0-4880B4BC84B2}"/>
    <cellStyle name="Neutral 4" xfId="269" xr:uid="{E59BE96A-0B6D-4069-909E-9EA058EE69D9}"/>
    <cellStyle name="Neutral 5" xfId="270" xr:uid="{CE1A98C7-5ECD-4958-826D-69151FD4BB40}"/>
    <cellStyle name="Neutral 6" xfId="266" xr:uid="{9564178C-D481-4533-A93A-3E05108A5CCA}"/>
    <cellStyle name="Neutralne" xfId="271" xr:uid="{7B98923A-7657-4822-BD58-6331BD68435E}"/>
    <cellStyle name="Neutrální" xfId="272" xr:uid="{D15050FF-AB72-4675-96EC-E9F61B88D517}"/>
    <cellStyle name="Normaali 2" xfId="273" xr:uid="{0BBFF12E-A821-4F37-87A3-EFE98952D13E}"/>
    <cellStyle name="Normaali 2 2" xfId="274" xr:uid="{15B80581-0F24-45B7-A11F-7884F75A4D5C}"/>
    <cellStyle name="Normaali 2 3" xfId="275" xr:uid="{1CC7E655-DAFB-463D-9DAF-70D99C2FB364}"/>
    <cellStyle name="Normaali 3" xfId="276" xr:uid="{9D8BE749-8102-4C42-B0EA-16E6E65FFB71}"/>
    <cellStyle name="Normaali 4" xfId="277" xr:uid="{8463DA40-F0A5-44EB-872A-14805E896521}"/>
    <cellStyle name="Normaali 5" xfId="278" xr:uid="{93F01D18-B12E-44C0-982A-573A7D44952A}"/>
    <cellStyle name="Normaali 6" xfId="279" xr:uid="{328D90CC-0773-4710-9DBB-67E615FBD6E4}"/>
    <cellStyle name="Normal" xfId="0" builtinId="0"/>
    <cellStyle name="Normal 10" xfId="280" xr:uid="{AD9BA923-8BB8-4994-B324-E8891EFEAB58}"/>
    <cellStyle name="Normal 10 2" xfId="281" xr:uid="{C8B89C1E-2527-44C0-AE76-59985FC69602}"/>
    <cellStyle name="Normal 10 2 2" xfId="282" xr:uid="{8D5AF8FF-7731-40AB-B2D5-344B82E1F542}"/>
    <cellStyle name="Normal 10 2 2 2" xfId="283" xr:uid="{2EA9C464-2B27-4FA0-8294-EB4891501DEB}"/>
    <cellStyle name="Normal 10 2 2 2 2" xfId="284" xr:uid="{74549E3B-5905-4E5C-AD7F-9D4A0EB89F80}"/>
    <cellStyle name="Normal 10 2 2 3" xfId="285" xr:uid="{4F66F9B1-B3CF-402C-9CA8-EA82E18E72F8}"/>
    <cellStyle name="Normal 10 2 3" xfId="286" xr:uid="{DAF0EE84-D633-4C6A-AA0E-110FFCAB6332}"/>
    <cellStyle name="Normal 10 2 3 2" xfId="287" xr:uid="{CA15B33A-53D1-4912-B6AF-4501F67B71EA}"/>
    <cellStyle name="Normal 10 2 4" xfId="288" xr:uid="{24E6C0A9-5958-4DBB-ACE9-88149CB0F8F2}"/>
    <cellStyle name="Normal 10 3" xfId="289" xr:uid="{09B62A28-565F-4D44-B53B-78D33EEE0D90}"/>
    <cellStyle name="Normal 10 3 2" xfId="290" xr:uid="{C7C80ADF-899D-4DBA-8DCF-3484561157E4}"/>
    <cellStyle name="Normal 10 3 2 2" xfId="291" xr:uid="{4BBAC838-49EA-4002-ACB5-362DD1AB93FC}"/>
    <cellStyle name="Normal 10 3 3" xfId="292" xr:uid="{33B79C33-41EC-4EA6-8987-F8B0D040180D}"/>
    <cellStyle name="Normal 10 4" xfId="293" xr:uid="{18B4C950-574E-4819-B9DB-F57A489DF4CC}"/>
    <cellStyle name="Normal 10 4 2" xfId="294" xr:uid="{BD7F0FD6-3493-47ED-AEB0-6E4D65474AB7}"/>
    <cellStyle name="Normal 10 5" xfId="295" xr:uid="{F4FAFDF0-5EB7-49FA-B245-F7C71A390FB7}"/>
    <cellStyle name="Normal 100" xfId="296" xr:uid="{85E17991-C44E-48AB-8511-F5FED8D5E524}"/>
    <cellStyle name="Normal 101" xfId="561" xr:uid="{FF8B58F5-F8C9-4CD4-B7BB-CE0136EF656F}"/>
    <cellStyle name="Normal 102" xfId="568" xr:uid="{A872DD79-DB82-443F-B641-B027D986922A}"/>
    <cellStyle name="Normal 103" xfId="622" xr:uid="{6CE9A5A4-D8D7-4F70-9780-E36DB1994E45}"/>
    <cellStyle name="Normal 11" xfId="297" xr:uid="{D06A9C23-26B5-4595-9327-CB29CE55E717}"/>
    <cellStyle name="Normal 11 2" xfId="298" xr:uid="{9106451B-125C-48B0-AD8F-B373022B8C8C}"/>
    <cellStyle name="Normal 11 2 2" xfId="299" xr:uid="{DDAD218E-FDD4-4D58-BC7B-CF5A4BB5631D}"/>
    <cellStyle name="Normal 11 3" xfId="300" xr:uid="{A8FCB5C4-613B-473B-93C1-C23EA42D7DBF}"/>
    <cellStyle name="Normal 12" xfId="301" xr:uid="{73350A93-2AD1-4BAF-98E8-F4C5470A6115}"/>
    <cellStyle name="Normal 12 2" xfId="302" xr:uid="{802CD453-89CC-421C-BE39-FF24A96ABB2B}"/>
    <cellStyle name="Normal 13" xfId="303" xr:uid="{714FA1F1-3539-428D-8754-3DE6590B35DC}"/>
    <cellStyle name="Normal 14" xfId="4" xr:uid="{DB93067D-D6F7-4685-98ED-C0FF4BA23514}"/>
    <cellStyle name="Normal 14 2" xfId="305" xr:uid="{DE7E8840-7D06-4265-9D5B-F657C0B0BEAB}"/>
    <cellStyle name="Normal 14 3" xfId="304" xr:uid="{E1379E8C-76D6-4301-B513-DD02347C8968}"/>
    <cellStyle name="Normal 15" xfId="306" xr:uid="{73C71A2C-1279-4777-86E4-D91D9683F9B4}"/>
    <cellStyle name="Normal 15 2" xfId="307" xr:uid="{00888963-5C15-4682-8C20-98C00E81666E}"/>
    <cellStyle name="Normal 16" xfId="308" xr:uid="{72CE0BE3-D059-44A8-866F-166D2EDFDD55}"/>
    <cellStyle name="Normal 17" xfId="309" xr:uid="{DA2D74A7-5BC8-481B-B4CC-D9D4DC1651A7}"/>
    <cellStyle name="Normal 17 2" xfId="310" xr:uid="{BBDB498B-DAAA-4C57-AC0A-900631D5F7B1}"/>
    <cellStyle name="Normal 18" xfId="311" xr:uid="{5F99087E-A2D2-4A50-8399-A083ED641BAB}"/>
    <cellStyle name="Normal 18 2" xfId="312" xr:uid="{8118BDDC-9D28-4C8B-BAD1-784DC4AE9C90}"/>
    <cellStyle name="Normal 18 3" xfId="313" xr:uid="{AEA08D09-BB88-4A00-9A2B-8417BD08A89A}"/>
    <cellStyle name="Normal 18 4" xfId="314" xr:uid="{06E90CC2-D94F-4106-BAEF-2A1F9D0BA5E9}"/>
    <cellStyle name="Normal 19" xfId="315" xr:uid="{F17B87E3-CDD2-45AD-A2A7-BBDA39F211F7}"/>
    <cellStyle name="Normal 19 2" xfId="316" xr:uid="{5B7805F8-5A29-4D92-BFE3-1191538EAE1C}"/>
    <cellStyle name="Normal 19 3" xfId="317" xr:uid="{2BBE895C-6DA0-4240-BA7F-2CAF20C5DD85}"/>
    <cellStyle name="Normal 2" xfId="5" xr:uid="{3610DCE1-338B-4256-AD7E-57BBE9A4E897}"/>
    <cellStyle name="Normal 2 2" xfId="10" xr:uid="{FAD271AA-7D60-4C72-94A9-B270247010CA}"/>
    <cellStyle name="Normal 2 2 2" xfId="320" xr:uid="{0C7378EF-8E33-4DF7-AF8B-B77281298E98}"/>
    <cellStyle name="Normal 2 2 2 2" xfId="321" xr:uid="{5926EFFE-EB77-4815-97B1-679650EEA13D}"/>
    <cellStyle name="Normal 2 2 3" xfId="322" xr:uid="{B4344B50-3C6A-4E9E-90E8-E0F12FC73ED1}"/>
    <cellStyle name="Normal 2 2 4" xfId="323" xr:uid="{01178C08-C0EF-4D9C-B1AB-16434AD50B4A}"/>
    <cellStyle name="Normal 2 2 5" xfId="319" xr:uid="{4ACA78E5-C9FC-4D7B-B36F-7E69B3B542CB}"/>
    <cellStyle name="Normal 2 3" xfId="324" xr:uid="{5B89FC36-80FD-4741-8E9A-62ED5A6E840B}"/>
    <cellStyle name="Normal 2 3 2" xfId="325" xr:uid="{1031473D-7C07-4B98-804E-AAEE929D7486}"/>
    <cellStyle name="Normal 2 4" xfId="326" xr:uid="{00BC8277-984F-4C8D-946C-3786753FAA0B}"/>
    <cellStyle name="Normal 2 4 2" xfId="327" xr:uid="{F35DEA5F-CD4C-4EDF-9DC1-9C7E7CCF7E5B}"/>
    <cellStyle name="Normal 2 5" xfId="9" xr:uid="{8E4EE6D9-9B90-45C4-8CC3-28E57243E643}"/>
    <cellStyle name="Normal 2 5 2" xfId="329" xr:uid="{75B88E6E-FC2B-489A-9277-48EBAE2FC38B}"/>
    <cellStyle name="Normal 2 5 2 2" xfId="608" xr:uid="{26CBCE8B-3A14-4495-8BD2-B970F26E9218}"/>
    <cellStyle name="Normal 2 5 2 3" xfId="609" xr:uid="{AE2DA95E-5183-497D-93BC-B6EE95CF1926}"/>
    <cellStyle name="Normal 2 5 3" xfId="610" xr:uid="{22E06747-7C8D-47A8-A994-F99BC2605C73}"/>
    <cellStyle name="Normal 2 5 4" xfId="611" xr:uid="{F23B29C4-F13F-4637-94EA-01B192C14CD5}"/>
    <cellStyle name="Normal 2 5 5" xfId="328" xr:uid="{A52C3644-FDAC-46F9-A6F6-32A60DB56A1D}"/>
    <cellStyle name="Normal 2 6" xfId="330" xr:uid="{EC6A94EE-2B78-4680-8799-D14BAE1B4B1C}"/>
    <cellStyle name="Normal 2 7" xfId="318" xr:uid="{98BEF0EF-E3B5-49E8-BB28-2FE0CE5B4353}"/>
    <cellStyle name="Normal 2_STO" xfId="331" xr:uid="{213DB159-7D37-4098-B763-08A0010B26DA}"/>
    <cellStyle name="Normal 20" xfId="332" xr:uid="{3B701781-3519-4C90-8A23-2EEA00DC8143}"/>
    <cellStyle name="Normal 20 2" xfId="617" xr:uid="{5492E01A-DB6F-4314-911E-51F1F7D02040}"/>
    <cellStyle name="Normal 20 3" xfId="618" xr:uid="{D45C4B6D-8D2F-4592-A0CC-444789A3FF18}"/>
    <cellStyle name="Normal 21" xfId="333" xr:uid="{D8ECA0FD-D484-4D22-B672-786BDDCCE39B}"/>
    <cellStyle name="Normal 22" xfId="334" xr:uid="{F665DC0E-007A-4FA2-B747-225CCA9C5773}"/>
    <cellStyle name="Normal 23" xfId="335" xr:uid="{5810071C-A949-4F86-AF19-5FA43DA558F3}"/>
    <cellStyle name="Normal 24" xfId="336" xr:uid="{82DA050A-32D7-4D34-9B80-0958A5CB0143}"/>
    <cellStyle name="Normal 25" xfId="337" xr:uid="{FDDFB75C-A98A-4185-BC2F-5D4570244BB7}"/>
    <cellStyle name="Normal 26" xfId="338" xr:uid="{32413D78-60EC-4B7C-8A80-C3E4C78D3813}"/>
    <cellStyle name="Normal 27" xfId="339" xr:uid="{493E7E2F-4CCE-4034-86DE-1AD08010B65D}"/>
    <cellStyle name="Normal 28" xfId="340" xr:uid="{F5120D46-A6F3-4414-A5B5-3D311BF765D5}"/>
    <cellStyle name="Normal 29" xfId="341" xr:uid="{EEC00598-B224-4B3C-BB72-8C17166503D5}"/>
    <cellStyle name="Normal 3" xfId="342" xr:uid="{DF5F9B4D-8CE2-47C3-914A-80091EE7D170}"/>
    <cellStyle name="Normal 3 2" xfId="8" xr:uid="{B0369F2F-4760-4F91-AB77-D8AD16FDC033}"/>
    <cellStyle name="Normal 3 2 2" xfId="344" xr:uid="{C8C91780-976C-4A53-AF24-66A027F778EA}"/>
    <cellStyle name="Normal 3 2 2 2" xfId="345" xr:uid="{40746BC8-6713-4571-8C29-4705F7390C99}"/>
    <cellStyle name="Normal 3 2 3" xfId="346" xr:uid="{08EB72D9-11CC-4612-9788-DCC80469B16D}"/>
    <cellStyle name="Normal 3 2 4" xfId="343" xr:uid="{CC7C4635-B9F9-4516-8C16-1CCBE2F10464}"/>
    <cellStyle name="Normal 3 3" xfId="347" xr:uid="{9BE4B6F3-466C-46B4-A19E-AEAD17AED673}"/>
    <cellStyle name="Normal 3 3 2" xfId="348" xr:uid="{00745A22-C100-4223-9F5C-D6D8274DAA8C}"/>
    <cellStyle name="Normal 3 3 2 2" xfId="349" xr:uid="{788F0856-41DA-4E2D-BED7-E245A4A0260A}"/>
    <cellStyle name="Normal 3 3 3" xfId="350" xr:uid="{3CB442B9-3AB8-48C0-A573-184EC49A07F0}"/>
    <cellStyle name="Normal 3 3 4" xfId="563" xr:uid="{6F779717-7FBC-4B02-9A64-84B51250EA02}"/>
    <cellStyle name="Normal 3 4" xfId="351" xr:uid="{2E515EAD-1287-4796-A69D-2AB73455B41F}"/>
    <cellStyle name="Normal 3 4 2" xfId="352" xr:uid="{F879DC85-3B1A-4F57-846C-7B30BF100825}"/>
    <cellStyle name="Normal 3 5" xfId="353" xr:uid="{F366D57F-CCAF-4123-A4AD-05BEEF9D1E16}"/>
    <cellStyle name="Normal 3 5 2" xfId="354" xr:uid="{65226D53-B85F-4F7A-B1B1-FF3C9AE4EBE4}"/>
    <cellStyle name="Normal 3 6" xfId="562" xr:uid="{03F8D890-C262-483D-8905-EAD4A052DCCF}"/>
    <cellStyle name="Normal 30" xfId="355" xr:uid="{7EDDCDF1-18B5-4664-BF30-961CF6358F70}"/>
    <cellStyle name="Normal 31" xfId="356" xr:uid="{30505264-668F-4581-B6F7-FD641EFA36B0}"/>
    <cellStyle name="Normal 32" xfId="357" xr:uid="{974B7C83-1012-42E7-A9E2-717AF607A436}"/>
    <cellStyle name="Normal 33" xfId="358" xr:uid="{04FD9983-F916-4E9C-BD87-E937F473F376}"/>
    <cellStyle name="Normal 34" xfId="359" xr:uid="{9697116F-B5DF-4A43-9C44-B9FAC29CFC68}"/>
    <cellStyle name="Normal 35" xfId="360" xr:uid="{3A8FE662-752D-4812-B2E0-C27D38DFB8ED}"/>
    <cellStyle name="Normal 36" xfId="361" xr:uid="{14D261C9-D103-4975-9555-DB5D3A1780BA}"/>
    <cellStyle name="Normal 37" xfId="362" xr:uid="{2257AA5F-890F-4425-A29B-EBF119A565C2}"/>
    <cellStyle name="Normal 38" xfId="363" xr:uid="{E5D7D860-F91B-489F-8F6F-3F01B4EACE47}"/>
    <cellStyle name="Normal 39" xfId="364" xr:uid="{39223B43-5756-4271-8659-34A1C0365CF2}"/>
    <cellStyle name="Normal 4" xfId="6" xr:uid="{EA1D39E5-4487-46B4-8F7D-9DC02FDF5B35}"/>
    <cellStyle name="Normal 4 2" xfId="7" xr:uid="{20CD3E86-9682-4A68-9B24-9250DF295D77}"/>
    <cellStyle name="Normal 4 2 2" xfId="367" xr:uid="{1BE1B147-8E0B-42D0-85B4-6AC4536B1A47}"/>
    <cellStyle name="Normal 4 2 2 2" xfId="368" xr:uid="{E22E56CC-0793-4E23-A1A9-31ADEC648A83}"/>
    <cellStyle name="Normal 4 2 3" xfId="369" xr:uid="{CF380E7E-969C-4F29-8775-590BA8B3D35C}"/>
    <cellStyle name="Normal 4 2 4" xfId="565" xr:uid="{6DC7BBD1-3FCA-4170-B2C9-82D6771807F6}"/>
    <cellStyle name="Normal 4 2 5" xfId="366" xr:uid="{EC1538D8-E1C0-467E-9E62-ECAF437CD4CD}"/>
    <cellStyle name="Normal 4 3" xfId="11" xr:uid="{2ED36A2E-E7D8-48E4-AD78-D18CADEE405B}"/>
    <cellStyle name="Normal 4 3 2" xfId="371" xr:uid="{B809FC8B-B7BC-4478-8D6A-5E550010F08C}"/>
    <cellStyle name="Normal 4 3 2 2" xfId="372" xr:uid="{5C880CB7-4513-4788-86CF-80C1825EE128}"/>
    <cellStyle name="Normal 4 3 3" xfId="373" xr:uid="{345E17B5-20DA-449D-838A-69954E5862C0}"/>
    <cellStyle name="Normal 4 3 4" xfId="566" xr:uid="{EA25343D-E1AA-4FD5-9B99-C1368D3F3976}"/>
    <cellStyle name="Normal 4 3 5" xfId="370" xr:uid="{EBDD82E3-13F7-4A41-B8F2-401A9BC50FFA}"/>
    <cellStyle name="Normal 4 4" xfId="374" xr:uid="{D983EA9D-F5AE-4FD8-83A5-DD4A5FF76B11}"/>
    <cellStyle name="Normal 4 4 2" xfId="375" xr:uid="{61F9C02E-0777-42C6-B5B3-5CFBD5C65338}"/>
    <cellStyle name="Normal 4 5" xfId="376" xr:uid="{50D56013-E686-4823-8156-CF37C4B6BEDE}"/>
    <cellStyle name="Normal 4 5 2" xfId="377" xr:uid="{98E9EE24-8011-4AEE-AB33-70EF3F80C2E3}"/>
    <cellStyle name="Normal 4 6" xfId="564" xr:uid="{145209EF-0892-4654-B375-ED2C2B87A9E6}"/>
    <cellStyle name="Normal 4 7" xfId="365" xr:uid="{6B9AE335-8B40-4BE1-807C-362AE1463380}"/>
    <cellStyle name="Normal 40" xfId="378" xr:uid="{4CB6FBA9-FDD1-47AC-86F3-7CAC18C97119}"/>
    <cellStyle name="Normal 41" xfId="379" xr:uid="{3A51FF9C-301C-4E76-9C4F-57EA2B2A7910}"/>
    <cellStyle name="Normal 42" xfId="380" xr:uid="{F9F76528-9AC6-497A-828C-307B08D4C42C}"/>
    <cellStyle name="Normal 43" xfId="381" xr:uid="{19F05EB9-BCD7-4799-BA76-2BB04B14BC8E}"/>
    <cellStyle name="Normal 44" xfId="382" xr:uid="{754BC3E4-42B5-4DEC-B49C-9DB5CE2EC391}"/>
    <cellStyle name="Normal 45" xfId="383" xr:uid="{5B1E5730-E0BC-4D39-98CC-F73C2F2C3AD8}"/>
    <cellStyle name="Normal 46" xfId="384" xr:uid="{226CA494-9546-4E43-963B-7906E8B98A99}"/>
    <cellStyle name="Normal 47" xfId="385" xr:uid="{F09DE6DF-6194-4583-AD4B-E9B36670B204}"/>
    <cellStyle name="Normal 48" xfId="386" xr:uid="{329E3ACA-869A-48E2-95D3-12BE398F7E30}"/>
    <cellStyle name="Normal 49" xfId="387" xr:uid="{927F881A-F590-4112-A315-1B3B2E00FF7C}"/>
    <cellStyle name="Normal 5" xfId="388" xr:uid="{3D42EFFB-2F43-486E-8FBE-FC51ACC3D534}"/>
    <cellStyle name="Normal 5 2" xfId="389" xr:uid="{ED7A9FF4-397F-44B0-BE36-D3A2B17FDB2A}"/>
    <cellStyle name="Normal 5 2 2" xfId="390" xr:uid="{893FB9AA-B30D-4314-BB26-F96E1A435CAA}"/>
    <cellStyle name="Normal 5 3" xfId="391" xr:uid="{F44B6A04-80C3-4DA9-B28B-0A9C4BCF28E3}"/>
    <cellStyle name="Normal 5 4" xfId="567" xr:uid="{CA7B3254-B11A-4DE8-9AF7-E8BFE8567BD5}"/>
    <cellStyle name="Normal 50" xfId="392" xr:uid="{5F00DC01-6898-4359-B621-25C28552C3D3}"/>
    <cellStyle name="Normal 51" xfId="393" xr:uid="{E7850B4E-CB22-4765-935B-E634D7AC41D5}"/>
    <cellStyle name="Normal 52" xfId="394" xr:uid="{86956EB8-B60D-41DC-9673-EBBD0A5AA3D6}"/>
    <cellStyle name="Normal 53" xfId="395" xr:uid="{9EEF6D4A-5F16-4B41-B851-5E6DE29A8745}"/>
    <cellStyle name="Normal 54" xfId="396" xr:uid="{2B9CD962-5099-471F-9AC3-8E0E7C2A0A52}"/>
    <cellStyle name="Normal 55" xfId="397" xr:uid="{254FC32F-B200-4420-AE16-2F4892A9D23F}"/>
    <cellStyle name="Normal 56" xfId="398" xr:uid="{38026E90-6D63-4DBB-8692-835DD4E51753}"/>
    <cellStyle name="Normal 57" xfId="399" xr:uid="{240F2B91-FDC7-4193-8DCB-52A9534E5047}"/>
    <cellStyle name="Normal 58" xfId="400" xr:uid="{ABA77680-FA08-4941-B136-63D05009B83B}"/>
    <cellStyle name="Normal 59" xfId="401" xr:uid="{AA36C713-19E7-4E54-B5B9-33EC703A0153}"/>
    <cellStyle name="Normal 6" xfId="2" xr:uid="{A75CBB0C-0367-4EBD-A2D1-CE1786EF61FE}"/>
    <cellStyle name="Normal 6 2" xfId="403" xr:uid="{7141F06F-C255-488D-8DCC-6ED95375F85A}"/>
    <cellStyle name="Normal 6 2 2" xfId="404" xr:uid="{8FB736E5-9721-4D47-96F6-540B32D4A30E}"/>
    <cellStyle name="Normal 6 3" xfId="405" xr:uid="{FC22F97C-61FB-473C-8BFB-881C8E1E8A11}"/>
    <cellStyle name="Normal 6 4" xfId="402" xr:uid="{DA971E1F-F479-4BD4-9937-926E52E84D6E}"/>
    <cellStyle name="Normal 60" xfId="406" xr:uid="{80F9B950-1728-4245-86D7-60D7B82FC371}"/>
    <cellStyle name="Normal 61" xfId="407" xr:uid="{A1E562EF-EC36-40A0-B2EF-FA27032CC962}"/>
    <cellStyle name="Normal 62" xfId="408" xr:uid="{72F915B1-A043-442B-985A-EEDC7F139374}"/>
    <cellStyle name="Normal 63" xfId="409" xr:uid="{B176B109-2302-48E0-8D3A-9128BB56EE79}"/>
    <cellStyle name="Normal 64" xfId="410" xr:uid="{8C257F27-5A4A-4123-8D71-43CCD01EBDED}"/>
    <cellStyle name="Normal 65" xfId="411" xr:uid="{A0C54E1B-0748-465F-88BA-56238BB577E6}"/>
    <cellStyle name="Normal 66" xfId="412" xr:uid="{814E2D9B-157A-4AE0-AF1D-CBA335296C9A}"/>
    <cellStyle name="Normal 67" xfId="413" xr:uid="{4B963B31-C70E-4D1F-95EF-E35741EBEB45}"/>
    <cellStyle name="Normal 68" xfId="414" xr:uid="{6CE6A6C5-C737-4874-90CF-B432F5455293}"/>
    <cellStyle name="Normal 69" xfId="415" xr:uid="{6A44174D-A5D2-4194-9A04-9854D976A8B1}"/>
    <cellStyle name="Normal 7" xfId="416" xr:uid="{1A9C399E-EC45-4629-93F0-FC5C9D0BEFDD}"/>
    <cellStyle name="Normal 7 2" xfId="417" xr:uid="{F5A74B52-D49C-49FE-BFB2-3B54F7BA4899}"/>
    <cellStyle name="Normal 7 2 2" xfId="418" xr:uid="{9635CEBF-FEFB-4D6E-A49B-A3566D43F017}"/>
    <cellStyle name="Normal 7 2 2 2" xfId="419" xr:uid="{DC7258BF-0585-4637-A66D-1307375FE45B}"/>
    <cellStyle name="Normal 7 2 2 2 2" xfId="420" xr:uid="{613525F4-F92F-4E08-AB67-11E60653D66F}"/>
    <cellStyle name="Normal 7 2 2 3" xfId="421" xr:uid="{A2D58ADC-1131-440E-A201-0EA2F498118B}"/>
    <cellStyle name="Normal 7 2 3" xfId="422" xr:uid="{4BC08743-E590-4AD4-84EE-8E9C64A9B137}"/>
    <cellStyle name="Normal 7 2 3 2" xfId="423" xr:uid="{728F3061-2250-464F-A8BB-7B9D02239E0F}"/>
    <cellStyle name="Normal 7 2 4" xfId="424" xr:uid="{DB8505CC-BA89-4732-8E72-BEB110459A48}"/>
    <cellStyle name="Normal 7 3" xfId="425" xr:uid="{B4DAC497-6EAE-4952-B396-F9E8058F4D4F}"/>
    <cellStyle name="Normal 7 3 2" xfId="426" xr:uid="{C6716DC8-BB72-432E-B36B-9BDC2AEFA442}"/>
    <cellStyle name="Normal 7 3 2 2" xfId="427" xr:uid="{73F2586C-D436-497C-8802-2DD23337C00A}"/>
    <cellStyle name="Normal 7 3 3" xfId="428" xr:uid="{D192CB57-D822-4123-9707-0433DE02C51F}"/>
    <cellStyle name="Normal 7 4" xfId="429" xr:uid="{80740099-4875-42D1-8295-571AD0149DF8}"/>
    <cellStyle name="Normal 7 4 2" xfId="430" xr:uid="{18334AF8-74A6-47E3-BB33-3675091DE52E}"/>
    <cellStyle name="Normal 7 5" xfId="431" xr:uid="{96AFC052-E2B9-4D5F-BD7F-4EE022FEC456}"/>
    <cellStyle name="Normal 7 5 2" xfId="432" xr:uid="{ABE618F5-6919-480A-9CD8-56A9732AA809}"/>
    <cellStyle name="Normal 7 6" xfId="433" xr:uid="{D4C0E560-4862-4BD4-B656-7FCE856A7494}"/>
    <cellStyle name="Normal 70" xfId="434" xr:uid="{1750DCB9-F30D-4432-8B66-E84DA0D6E829}"/>
    <cellStyle name="Normal 71" xfId="435" xr:uid="{7FF6A07B-1154-456B-BB5B-5BA67273E293}"/>
    <cellStyle name="Normal 72" xfId="436" xr:uid="{700B1138-4C4A-4706-B363-B7021801710F}"/>
    <cellStyle name="Normal 73" xfId="437" xr:uid="{DF7D5B08-EB0D-4B86-83F7-48632C532C4D}"/>
    <cellStyle name="Normal 74" xfId="438" xr:uid="{2AAB9C79-8521-486D-B7AE-1A409B4DF77D}"/>
    <cellStyle name="Normal 75" xfId="439" xr:uid="{60430D55-B973-498D-88D3-134CA73EDE46}"/>
    <cellStyle name="Normal 76" xfId="440" xr:uid="{A8C371E5-3665-4F13-BCDB-214912637592}"/>
    <cellStyle name="Normal 77" xfId="441" xr:uid="{3E305DE8-27D7-4A35-9A93-574A54FB8EE1}"/>
    <cellStyle name="Normal 78" xfId="442" xr:uid="{BE3A614B-6D58-4BF3-82AC-57BC30F43311}"/>
    <cellStyle name="Normal 79" xfId="443" xr:uid="{8BBEF787-2B3C-4203-838D-511A322E9813}"/>
    <cellStyle name="Normal 8" xfId="444" xr:uid="{423D3E53-F3DF-43DB-B4D2-674ADA590C68}"/>
    <cellStyle name="Normal 8 2" xfId="445" xr:uid="{F007EBC3-8DED-41AE-A07B-FB474E8B78C7}"/>
    <cellStyle name="Normal 8 2 2" xfId="446" xr:uid="{ADFD8F05-0573-4327-886E-775779B0CEC0}"/>
    <cellStyle name="Normal 8 2 2 2" xfId="447" xr:uid="{35DF630E-13E7-4FAB-87E2-6D2436017DC7}"/>
    <cellStyle name="Normal 8 2 2 2 2" xfId="448" xr:uid="{5CA659F5-565D-416A-A682-BC2FBF155DC7}"/>
    <cellStyle name="Normal 8 2 2 3" xfId="449" xr:uid="{2641C2B1-8571-49D4-B322-F4408D33866B}"/>
    <cellStyle name="Normal 8 2 3" xfId="450" xr:uid="{C7BF88AD-513B-40BF-AF2F-ADC75FAE3AEE}"/>
    <cellStyle name="Normal 8 2 3 2" xfId="451" xr:uid="{0B1B48A6-28FF-4A9C-B6BD-F5D748756228}"/>
    <cellStyle name="Normal 8 2 4" xfId="452" xr:uid="{D950789B-DD92-4CC7-9C57-BF3C9BDDE4E9}"/>
    <cellStyle name="Normal 8 3" xfId="453" xr:uid="{98EBE0E6-7098-4ED9-9978-CD82268A437C}"/>
    <cellStyle name="Normal 8 3 2" xfId="454" xr:uid="{3C8BC445-94B5-4A32-92D5-057673AE57FB}"/>
    <cellStyle name="Normal 8 3 2 2" xfId="455" xr:uid="{FA9850D4-16AE-4809-BD41-B650317AC7AC}"/>
    <cellStyle name="Normal 8 3 3" xfId="456" xr:uid="{174E7235-B022-4378-98F5-1305AE073B9C}"/>
    <cellStyle name="Normal 8 4" xfId="457" xr:uid="{D0A03484-DAC3-40AA-A374-ADAEE4A57DD5}"/>
    <cellStyle name="Normal 8 4 2" xfId="458" xr:uid="{00FA6927-9052-4C17-8B29-16FB72DCED27}"/>
    <cellStyle name="Normal 8 5" xfId="459" xr:uid="{45340B7E-2107-4C0A-BE27-96BFE5295D4C}"/>
    <cellStyle name="Normal 80" xfId="460" xr:uid="{91794AFE-7899-4CC5-9579-C853587D4F33}"/>
    <cellStyle name="Normal 81" xfId="461" xr:uid="{D20AAB9E-5789-4E5D-88C7-AB0958033667}"/>
    <cellStyle name="Normal 82" xfId="462" xr:uid="{DD439BA6-07EE-44B0-91C7-5C6B9FDE90DC}"/>
    <cellStyle name="Normal 83" xfId="463" xr:uid="{36D70B3F-DC5F-4951-BC3E-A92742160E65}"/>
    <cellStyle name="Normal 84" xfId="464" xr:uid="{D4D7761F-1BCB-4D65-BD9C-E6C88A07293A}"/>
    <cellStyle name="Normal 85" xfId="465" xr:uid="{EE22B229-8E40-436D-B3B8-F26C9E9B8ADD}"/>
    <cellStyle name="Normal 86" xfId="466" xr:uid="{3966E86A-2EFF-447C-90CF-943C71B374FD}"/>
    <cellStyle name="Normal 87" xfId="467" xr:uid="{CE748508-BCBF-4ABF-900D-63848E1B1AC4}"/>
    <cellStyle name="Normal 88" xfId="468" xr:uid="{0F8F0A68-76CB-4A59-B6EB-BB8679FDFE69}"/>
    <cellStyle name="Normal 89" xfId="469" xr:uid="{90F5CEF0-BA75-43E4-94E5-094583A0700A}"/>
    <cellStyle name="Normal 9" xfId="470" xr:uid="{3A94B566-B0D6-42D2-8251-BCF8717E8AE7}"/>
    <cellStyle name="Normal 9 2" xfId="471" xr:uid="{FFCF6391-752C-4F4D-BBD1-B9B5EC2D076E}"/>
    <cellStyle name="Normal 9 2 2" xfId="472" xr:uid="{C87A08BB-E0D0-47B6-8A64-836E1D7CE49E}"/>
    <cellStyle name="Normal 9 2 2 2" xfId="473" xr:uid="{065D3880-4B61-4109-8608-59A2C5088AA5}"/>
    <cellStyle name="Normal 9 2 2 2 2" xfId="474" xr:uid="{6B1E2BBF-0449-4CA0-A433-66941D8BA5C2}"/>
    <cellStyle name="Normal 9 2 2 3" xfId="475" xr:uid="{E37F9E22-259E-42BB-97AC-DB69CDD950B7}"/>
    <cellStyle name="Normal 9 2 3" xfId="476" xr:uid="{F8E37A21-E693-47DD-ABF4-8B0CAFF0B155}"/>
    <cellStyle name="Normal 9 2 3 2" xfId="477" xr:uid="{C995D949-6699-4A65-A6A8-5FAAA3B31141}"/>
    <cellStyle name="Normal 9 2 4" xfId="478" xr:uid="{076707A0-D717-484A-AEB8-8776F3765757}"/>
    <cellStyle name="Normal 9 3" xfId="479" xr:uid="{3AA4F487-ED1A-4EC9-B0DE-12B522C442FF}"/>
    <cellStyle name="Normal 9 3 2" xfId="480" xr:uid="{9A7C5A81-862F-446D-B95A-84881D53645B}"/>
    <cellStyle name="Normal 9 3 2 2" xfId="481" xr:uid="{96BB0E54-395D-4A0F-A2F5-334D7526A63C}"/>
    <cellStyle name="Normal 9 3 3" xfId="482" xr:uid="{7A0D0438-4903-404E-A666-8298BFBEE085}"/>
    <cellStyle name="Normal 9 4" xfId="483" xr:uid="{93D7D179-EB37-4F58-B472-C1521FB89581}"/>
    <cellStyle name="Normal 9 4 2" xfId="484" xr:uid="{446C0DC4-C4E0-4FCD-8B0D-AEF1DD5335F8}"/>
    <cellStyle name="Normal 9 5" xfId="485" xr:uid="{1ABA9779-52BE-4E01-87A3-798CA26789F5}"/>
    <cellStyle name="Normal 90" xfId="486" xr:uid="{A56880C9-8054-4E0B-BF1C-C5029811FC5F}"/>
    <cellStyle name="Normal 91" xfId="487" xr:uid="{379C7F30-5EF7-4E7B-B523-E5705F9FE68B}"/>
    <cellStyle name="Normal 92" xfId="488" xr:uid="{44BC93EA-462E-4F95-9841-31A1E80C8C38}"/>
    <cellStyle name="Normal 93" xfId="489" xr:uid="{BEA082E2-2FB4-4760-8159-324F048CCE35}"/>
    <cellStyle name="Normal 94" xfId="490" xr:uid="{CC1BE2A9-1180-4500-849A-9DCD8115CE33}"/>
    <cellStyle name="Normal 95" xfId="491" xr:uid="{D5C40664-6B31-4E16-834A-1880E6E4CC7D}"/>
    <cellStyle name="Normal 96" xfId="492" xr:uid="{44CFA943-E565-4A03-AEB1-0ADD759A73A4}"/>
    <cellStyle name="Normal 97" xfId="493" xr:uid="{329E8A4B-9D74-4907-84D6-3AFD08111C5E}"/>
    <cellStyle name="Normal 98" xfId="494" xr:uid="{A4C5780D-E06C-4F84-A83C-B22EF9D51B2D}"/>
    <cellStyle name="Normal 99" xfId="495" xr:uid="{A1F8A7D3-FB3F-46FB-A62B-5B297CD1CB0C}"/>
    <cellStyle name="Normale 2" xfId="496" xr:uid="{C456B7B6-DE9D-4063-8FE5-A8E37A12BEEC}"/>
    <cellStyle name="normální_Dane" xfId="497" xr:uid="{69AEE545-7F48-4D79-B5C6-D021A19F0513}"/>
    <cellStyle name="Normalny_Arkusz2" xfId="498" xr:uid="{5B8FF5DC-4D52-4B5A-B883-F33218A741FB}"/>
    <cellStyle name="Note" xfId="24" builtinId="10" customBuiltin="1"/>
    <cellStyle name="Note 2" xfId="499" xr:uid="{C46C4313-F898-416C-8B28-0922926DF1D4}"/>
    <cellStyle name="Note 2 2" xfId="500" xr:uid="{E8262E82-8B0B-4123-B1D1-AC75548A8936}"/>
    <cellStyle name="Note 2 3" xfId="501" xr:uid="{DA3FA298-B977-497E-B5F1-22B010345888}"/>
    <cellStyle name="Note 3" xfId="502" xr:uid="{E5144B86-31B3-4B1F-87B0-EDE3C5DD4254}"/>
    <cellStyle name="Note 3 2" xfId="612" xr:uid="{437DB2DB-D6E3-48CB-B253-CE6D7D834268}"/>
    <cellStyle name="Note 3 3" xfId="613" xr:uid="{A1D790E6-B072-45F3-8997-CD5280D78C49}"/>
    <cellStyle name="NumberCellStyle" xfId="3" xr:uid="{21D0B2C6-B505-4B4F-8024-CE4B553AB77F}"/>
    <cellStyle name="Obično 2" xfId="503" xr:uid="{FB3EB580-D31C-45D9-9A86-8A32F76221F3}"/>
    <cellStyle name="Obliczenia" xfId="504" xr:uid="{DB826DA8-D6F8-458D-9987-DC5B212E9DA8}"/>
    <cellStyle name="Output" xfId="19" builtinId="21" customBuiltin="1"/>
    <cellStyle name="Output 2" xfId="505" xr:uid="{B1EF94DA-9006-4E0C-B191-573A55FEBC9C}"/>
    <cellStyle name="Output 3" xfId="506" xr:uid="{032D1765-D93B-4D1E-B1E6-804C2FA67274}"/>
    <cellStyle name="Output 3 2" xfId="614" xr:uid="{F10F8D28-6579-468F-848A-4FE211966E89}"/>
    <cellStyle name="Output 4" xfId="507" xr:uid="{22218667-DB49-4C1A-A9F0-2EF4317AE9A8}"/>
    <cellStyle name="Percent" xfId="623" builtinId="5"/>
    <cellStyle name="Percent 2" xfId="508" xr:uid="{F8A9E827-D0E3-4F77-A48D-2DA21D12799D}"/>
    <cellStyle name="Percent 2 2" xfId="509" xr:uid="{1DE1DA5A-1789-4E8E-9382-5282010F3405}"/>
    <cellStyle name="Percent 3" xfId="510" xr:uid="{622B65FD-1DB9-4129-B8CF-4422EC5F1473}"/>
    <cellStyle name="Percent 4" xfId="511" xr:uid="{5928A88F-E9AF-4FD1-BCD3-B2B7EBCDCFFE}"/>
    <cellStyle name="Percent 5" xfId="512" xr:uid="{06F40A5B-64F4-44DA-BA54-1FE19EAFB8F6}"/>
    <cellStyle name="Poznámka" xfId="513" xr:uid="{B815EC57-E50F-4AF6-84DD-E7996E981B32}"/>
    <cellStyle name="Propojená buňka" xfId="514" xr:uid="{088EC462-A6EE-4042-B439-D4D16190E462}"/>
    <cellStyle name="Prosentti 2" xfId="515" xr:uid="{7F1563E3-184D-4087-9F19-3B2DB7846A04}"/>
    <cellStyle name="Rubrik" xfId="516" xr:uid="{DFF21126-4FF4-45FD-95EA-23F78E9595D5}"/>
    <cellStyle name="Rubrik 1" xfId="517" xr:uid="{045AB441-FAF9-441B-B412-13AD70BB8C03}"/>
    <cellStyle name="Rubrik 2" xfId="518" xr:uid="{F19D1B99-D859-4FA1-A6AE-EF7D27FCEA79}"/>
    <cellStyle name="Rubrik 3" xfId="519" xr:uid="{643B6C49-8525-4B60-84BC-D4DBEEBEFF1D}"/>
    <cellStyle name="Rubrik 4" xfId="520" xr:uid="{CD97E74A-65A5-4640-980D-257463C2B1F9}"/>
    <cellStyle name="Správně" xfId="521" xr:uid="{DF563958-A9B5-4D5C-AEDC-D013A0A0400C}"/>
    <cellStyle name="Standaard 2" xfId="522" xr:uid="{9FB93B38-D006-4389-A393-6AE9918A907D}"/>
    <cellStyle name="Standaard 2 2" xfId="523" xr:uid="{1A1C6395-4A03-485B-A0AD-67CFA53F82D3}"/>
    <cellStyle name="Standaard2" xfId="524" xr:uid="{0768119A-F024-448D-8DDA-581D22E8B46E}"/>
    <cellStyle name="Standard 2" xfId="525" xr:uid="{6B7FFA28-314D-416D-96FE-EB325E9141A4}"/>
    <cellStyle name="Standard 2 2" xfId="526" xr:uid="{5674A7CC-00AD-4A8A-BF6F-DA8EDA9A8E77}"/>
    <cellStyle name="Standard_ESAP2GOV_NTL_A_Vorlage" xfId="527" xr:uid="{25337A9E-5D6C-47CA-AEB7-C2916466435C}"/>
    <cellStyle name="Style 1" xfId="528" xr:uid="{0211CA43-47AB-440D-BF39-200765C1D245}"/>
    <cellStyle name="Style 1 2" xfId="529" xr:uid="{8238D6E2-AB84-4697-8F92-68FF638BB216}"/>
    <cellStyle name="Suma" xfId="530" xr:uid="{0DCFD1A5-DA5B-4C1B-8D3B-0AF11B8BAA3E}"/>
    <cellStyle name="Summa 2" xfId="531" xr:uid="{4057AE2B-EC0D-440C-93D1-936AFE695461}"/>
    <cellStyle name="TableStyleLight1" xfId="532" xr:uid="{4DC66276-3B44-42D3-96F2-136F8979348D}"/>
    <cellStyle name="Tekst objaśnienia" xfId="533" xr:uid="{E753D24E-641C-4D63-99F2-D86F8CB9DAF6}"/>
    <cellStyle name="Tekst ostrzeżenia" xfId="534" xr:uid="{0F7D7E07-9A48-4493-A87C-E7AF51168C36}"/>
    <cellStyle name="Text upozornění" xfId="535" xr:uid="{3AEEAD82-CCE7-4A7A-AC49-E09771B3396C}"/>
    <cellStyle name="Title 2" xfId="537" xr:uid="{01EED5CA-7735-41FC-ACF1-2DA3654457B5}"/>
    <cellStyle name="Title 3" xfId="538" xr:uid="{7CFF173A-CFF6-420D-B945-7B2EBA52DF9A}"/>
    <cellStyle name="Título 4" xfId="536" xr:uid="{F15FE0F4-7857-48EF-B63E-B511D991B4DE}"/>
    <cellStyle name="Total" xfId="26" builtinId="25" customBuiltin="1"/>
    <cellStyle name="Total 2" xfId="539" xr:uid="{61283116-2C5F-4D0C-A064-B96CAD9C3640}"/>
    <cellStyle name="Total 3" xfId="540" xr:uid="{9685F22A-B36A-411B-AF1F-704CE396E1C5}"/>
    <cellStyle name="Total 3 2" xfId="615" xr:uid="{23A95525-D4A5-4926-ACCF-11FEB22ADB2C}"/>
    <cellStyle name="Total 4" xfId="541" xr:uid="{EDEEFF03-52F4-4AE2-AFAE-AEDF33E0AABD}"/>
    <cellStyle name="Tytuł" xfId="542" xr:uid="{276E21A1-DA2C-4D43-8E28-6F66D58F9CD1}"/>
    <cellStyle name="Utdata" xfId="543" xr:uid="{11A52B0C-340B-443A-97FB-AC86EFEE0EF8}"/>
    <cellStyle name="Uwaga" xfId="544" xr:uid="{3CBFE5B2-C74B-4895-9769-05CF582729EC}"/>
    <cellStyle name="Varningstext" xfId="545" xr:uid="{A6376C21-7224-489A-98EB-770B08ADB868}"/>
    <cellStyle name="Virgule fixe" xfId="546" xr:uid="{316881B6-B90B-40B8-A5D0-0128A03C5D54}"/>
    <cellStyle name="Virgule fixe 2" xfId="547" xr:uid="{A37D71E4-41F0-4340-9AE1-BC36D1132C8F}"/>
    <cellStyle name="Vstup" xfId="548" xr:uid="{106EF062-E7AB-4546-A4BF-00224D79FB95}"/>
    <cellStyle name="Výpočet" xfId="549" xr:uid="{96143848-BC8E-4FE3-92F5-CA21359CE834}"/>
    <cellStyle name="Výstup" xfId="550" xr:uid="{35D36804-B0D6-40EC-A378-6BDA982DAA30}"/>
    <cellStyle name="Vysvětlující text" xfId="551" xr:uid="{107ED3E6-1DFD-4D5A-B5D6-F68663ED9593}"/>
    <cellStyle name="Warning Text" xfId="23" builtinId="11" customBuiltin="1"/>
    <cellStyle name="Warning Text 2" xfId="552" xr:uid="{337223E5-196A-47D9-9538-7CEBFB607A6B}"/>
    <cellStyle name="Warning Text 3" xfId="553" xr:uid="{29445069-5501-449C-85A1-72B1A6A2CDBB}"/>
    <cellStyle name="Złe" xfId="554" xr:uid="{B49D98FD-8938-40A8-947A-92F77449CB23}"/>
    <cellStyle name="Zvýraznění 1" xfId="555" xr:uid="{5B4BF935-A60E-49BC-97FA-14634E2978DA}"/>
    <cellStyle name="Zvýraznění 2" xfId="556" xr:uid="{22AD3F2D-34D3-4B1C-A567-1C767F42F349}"/>
    <cellStyle name="Zvýraznění 3" xfId="557" xr:uid="{13AD5B41-55C1-455A-833B-BB53CCA485EB}"/>
    <cellStyle name="Zvýraznění 4" xfId="558" xr:uid="{607D01AC-B62A-468F-86BF-1E3D8D1F1F7D}"/>
    <cellStyle name="Zvýraznění 5" xfId="559" xr:uid="{CFBD088D-959A-44FB-B178-B9B0FAF3F4B7}"/>
    <cellStyle name="Zvýraznění 6" xfId="560" xr:uid="{B252420D-FA83-46BA-B99B-648C84968240}"/>
  </cellStyles>
  <dxfs count="0"/>
  <tableStyles count="0" defaultTableStyle="TableStyleMedium2" defaultPivotStyle="PivotStyleLight16"/>
  <colors>
    <mruColors>
      <color rgb="FF208486"/>
      <color rgb="FFB09120"/>
      <color rgb="FF2644A7"/>
      <color rgb="FFE04040"/>
      <color rgb="FFE3C866"/>
      <color rgb="FF6A85DD"/>
      <color rgb="FFC05F03"/>
      <color rgb="FF388AE2"/>
      <color rgb="FFFF3300"/>
      <color rgb="FF00A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tax revenue by type (¹) and total environmental taxes as share of TSC and GDP (²), EU, 2010-2022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billion and % TSC, % GDP)</a:t>
            </a:r>
          </a:p>
        </c:rich>
      </c:tx>
      <c:layout>
        <c:manualLayout>
          <c:xMode val="edge"/>
          <c:yMode val="edge"/>
          <c:x val="5.3333333333333332E-3"/>
          <c:y val="8.59127451219149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139592651822028"/>
          <c:w val="0.94825994750656173"/>
          <c:h val="0.610826088250654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1'!$B$58</c:f>
              <c:strCache>
                <c:ptCount val="1"/>
                <c:pt idx="0">
                  <c:v>Energy 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1'!$M$57:$Y$57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1'!$M$58:$Y$58</c:f>
              <c:numCache>
                <c:formatCode>#,##0</c:formatCode>
                <c:ptCount val="13"/>
                <c:pt idx="0">
                  <c:v>197632.78299430999</c:v>
                </c:pt>
                <c:pt idx="1">
                  <c:v>208312.80705572999</c:v>
                </c:pt>
                <c:pt idx="2">
                  <c:v>215340.08650385999</c:v>
                </c:pt>
                <c:pt idx="3">
                  <c:v>220877.8304683</c:v>
                </c:pt>
                <c:pt idx="4">
                  <c:v>225954.63007082001</c:v>
                </c:pt>
                <c:pt idx="5">
                  <c:v>231809.00248664999</c:v>
                </c:pt>
                <c:pt idx="6">
                  <c:v>240742.51403210001</c:v>
                </c:pt>
                <c:pt idx="7">
                  <c:v>246386.32585107</c:v>
                </c:pt>
                <c:pt idx="8">
                  <c:v>252641.28164017</c:v>
                </c:pt>
                <c:pt idx="9">
                  <c:v>256206.37671645</c:v>
                </c:pt>
                <c:pt idx="10">
                  <c:v>231967.59531852001</c:v>
                </c:pt>
                <c:pt idx="11">
                  <c:v>257842.81304537001</c:v>
                </c:pt>
                <c:pt idx="12">
                  <c:v>242764.72629316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3-4D59-994C-EA966C641373}"/>
            </c:ext>
          </c:extLst>
        </c:ser>
        <c:ser>
          <c:idx val="1"/>
          <c:order val="1"/>
          <c:tx>
            <c:strRef>
              <c:f>'Figure 1'!$B$59</c:f>
              <c:strCache>
                <c:ptCount val="1"/>
                <c:pt idx="0">
                  <c:v>Transport taxes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1'!$M$57:$Y$57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1'!$M$59:$Y$59</c:f>
              <c:numCache>
                <c:formatCode>#,##0</c:formatCode>
                <c:ptCount val="13"/>
                <c:pt idx="0">
                  <c:v>52401.494130829997</c:v>
                </c:pt>
                <c:pt idx="1">
                  <c:v>54060.666482389999</c:v>
                </c:pt>
                <c:pt idx="2">
                  <c:v>53816.296181669997</c:v>
                </c:pt>
                <c:pt idx="3">
                  <c:v>54077.397505460001</c:v>
                </c:pt>
                <c:pt idx="4">
                  <c:v>55176.803370000001</c:v>
                </c:pt>
                <c:pt idx="5">
                  <c:v>57222.067033020001</c:v>
                </c:pt>
                <c:pt idx="6">
                  <c:v>58940.077649359999</c:v>
                </c:pt>
                <c:pt idx="7">
                  <c:v>62285.350436729997</c:v>
                </c:pt>
                <c:pt idx="8">
                  <c:v>62404.833066719999</c:v>
                </c:pt>
                <c:pt idx="9">
                  <c:v>62919.018345739998</c:v>
                </c:pt>
                <c:pt idx="10">
                  <c:v>58126.112962380001</c:v>
                </c:pt>
                <c:pt idx="11">
                  <c:v>60011.232654610001</c:v>
                </c:pt>
                <c:pt idx="12">
                  <c:v>60820.5940797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3-4D59-994C-EA966C641373}"/>
            </c:ext>
          </c:extLst>
        </c:ser>
        <c:ser>
          <c:idx val="2"/>
          <c:order val="2"/>
          <c:tx>
            <c:strRef>
              <c:f>'Figure 1'!$B$60</c:f>
              <c:strCache>
                <c:ptCount val="1"/>
                <c:pt idx="0">
                  <c:v>Pollution &amp; resource taxes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1'!$M$57:$Y$57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1'!$M$60:$Y$60</c:f>
              <c:numCache>
                <c:formatCode>#,##0</c:formatCode>
                <c:ptCount val="13"/>
                <c:pt idx="0">
                  <c:v>9141.9464637199999</c:v>
                </c:pt>
                <c:pt idx="1">
                  <c:v>9508.3036494000007</c:v>
                </c:pt>
                <c:pt idx="2">
                  <c:v>9866.6672156599998</c:v>
                </c:pt>
                <c:pt idx="3">
                  <c:v>9811.9466459099986</c:v>
                </c:pt>
                <c:pt idx="4">
                  <c:v>10237.698198829999</c:v>
                </c:pt>
                <c:pt idx="5">
                  <c:v>10769.52424724</c:v>
                </c:pt>
                <c:pt idx="6">
                  <c:v>10766.95345533</c:v>
                </c:pt>
                <c:pt idx="7">
                  <c:v>10886.116678190001</c:v>
                </c:pt>
                <c:pt idx="8">
                  <c:v>11196.9647406</c:v>
                </c:pt>
                <c:pt idx="9">
                  <c:v>11720.3176217</c:v>
                </c:pt>
                <c:pt idx="10">
                  <c:v>11596.14646532</c:v>
                </c:pt>
                <c:pt idx="11">
                  <c:v>12362.261570090001</c:v>
                </c:pt>
                <c:pt idx="12">
                  <c:v>13605.05793816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43-4D59-994C-EA966C641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9935104"/>
        <c:axId val="179936640"/>
      </c:barChart>
      <c:lineChart>
        <c:grouping val="standard"/>
        <c:varyColors val="0"/>
        <c:ser>
          <c:idx val="3"/>
          <c:order val="3"/>
          <c:tx>
            <c:strRef>
              <c:f>'Figure 1'!$B$61</c:f>
              <c:strCache>
                <c:ptCount val="1"/>
                <c:pt idx="0">
                  <c:v>% of TSC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12700">
                <a:noFill/>
                <a:round/>
              </a:ln>
              <a:effectLst/>
            </c:spPr>
          </c:marker>
          <c:cat>
            <c:numRef>
              <c:f>'Figure 1'!$M$57:$Y$57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1'!$M$61:$Y$61</c:f>
              <c:numCache>
                <c:formatCode>#,##0.00</c:formatCode>
                <c:ptCount val="13"/>
                <c:pt idx="0">
                  <c:v>6.037706597588377</c:v>
                </c:pt>
                <c:pt idx="1">
                  <c:v>6.0745174783338669</c:v>
                </c:pt>
                <c:pt idx="2">
                  <c:v>6.0498289948120165</c:v>
                </c:pt>
                <c:pt idx="3" formatCode="#\,##0.0">
                  <c:v>6.0359541986070564</c:v>
                </c:pt>
                <c:pt idx="4" formatCode="#\,##0.0">
                  <c:v>6.0278962618584115</c:v>
                </c:pt>
                <c:pt idx="5">
                  <c:v>6.0074860535507622</c:v>
                </c:pt>
                <c:pt idx="6" formatCode="#\,##0.0">
                  <c:v>6.0391400877673442</c:v>
                </c:pt>
                <c:pt idx="7">
                  <c:v>5.9564830569262055</c:v>
                </c:pt>
                <c:pt idx="8">
                  <c:v>5.8604304779582872</c:v>
                </c:pt>
                <c:pt idx="9">
                  <c:v>5.7552115247928191</c:v>
                </c:pt>
                <c:pt idx="10">
                  <c:v>5.4462310073225115</c:v>
                </c:pt>
                <c:pt idx="11">
                  <c:v>5.4410007847715587</c:v>
                </c:pt>
                <c:pt idx="12">
                  <c:v>4.8439034291069181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43-4D59-994C-EA966C641373}"/>
            </c:ext>
          </c:extLst>
        </c:ser>
        <c:ser>
          <c:idx val="4"/>
          <c:order val="4"/>
          <c:tx>
            <c:strRef>
              <c:f>'Figure 1'!$B$62</c:f>
              <c:strCache>
                <c:ptCount val="1"/>
                <c:pt idx="0">
                  <c:v>% of GDP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6"/>
              </a:solidFill>
              <a:ln w="12700">
                <a:noFill/>
                <a:round/>
              </a:ln>
              <a:effectLst/>
            </c:spPr>
          </c:marker>
          <c:dPt>
            <c:idx val="12"/>
            <c:marker>
              <c:symbol val="diamond"/>
              <c:size val="7"/>
              <c:spPr>
                <a:solidFill>
                  <a:schemeClr val="accent6"/>
                </a:solidFill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D01-4791-95E5-D9D99BC493E8}"/>
              </c:ext>
            </c:extLst>
          </c:dPt>
          <c:dPt>
            <c:idx val="22"/>
            <c:marker>
              <c:symbol val="diamond"/>
              <c:size val="7"/>
              <c:spPr>
                <a:solidFill>
                  <a:schemeClr val="accent6"/>
                </a:solidFill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3F3-49FF-8382-07DE07B258F0}"/>
              </c:ext>
            </c:extLst>
          </c:dPt>
          <c:cat>
            <c:numRef>
              <c:f>'Figure 1'!$M$57:$Y$57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1'!$M$62:$Y$62</c:f>
              <c:numCache>
                <c:formatCode>#,##0.00</c:formatCode>
                <c:ptCount val="13"/>
                <c:pt idx="0">
                  <c:v>2.3608069044493618</c:v>
                </c:pt>
                <c:pt idx="1">
                  <c:v>2.4005140922095642</c:v>
                </c:pt>
                <c:pt idx="2">
                  <c:v>2.4488472573907365</c:v>
                </c:pt>
                <c:pt idx="3">
                  <c:v>2.4731886014799991</c:v>
                </c:pt>
                <c:pt idx="4">
                  <c:v>2.4735312742627422</c:v>
                </c:pt>
                <c:pt idx="5">
                  <c:v>2.4547999896871584</c:v>
                </c:pt>
                <c:pt idx="6">
                  <c:v>2.4742494779145834</c:v>
                </c:pt>
                <c:pt idx="7">
                  <c:v>2.4446848588962009</c:v>
                </c:pt>
                <c:pt idx="8" formatCode="#\,##0.0">
                  <c:v>2.4110521059661441</c:v>
                </c:pt>
                <c:pt idx="9">
                  <c:v>2.3600637588841304</c:v>
                </c:pt>
                <c:pt idx="10">
                  <c:v>2.2397813961185045</c:v>
                </c:pt>
                <c:pt idx="11">
                  <c:v>2.2559073058764487</c:v>
                </c:pt>
                <c:pt idx="12">
                  <c:v>1.9935130820472415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43-4D59-994C-EA966C641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948160"/>
        <c:axId val="179946624"/>
      </c:lineChart>
      <c:catAx>
        <c:axId val="1799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36640"/>
        <c:crosses val="autoZero"/>
        <c:auto val="1"/>
        <c:lblAlgn val="ctr"/>
        <c:lblOffset val="100"/>
        <c:tickMarkSkip val="1"/>
        <c:noMultiLvlLbl val="0"/>
      </c:catAx>
      <c:valAx>
        <c:axId val="1799366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35104"/>
        <c:crosses val="autoZero"/>
        <c:crossBetween val="between"/>
        <c:dispUnits>
          <c:builtInUnit val="thousands"/>
        </c:dispUnits>
      </c:valAx>
      <c:valAx>
        <c:axId val="179946624"/>
        <c:scaling>
          <c:orientation val="minMax"/>
          <c:max val="7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948160"/>
        <c:crosses val="max"/>
        <c:crossBetween val="between"/>
        <c:majorUnit val="1"/>
        <c:minorUnit val="1"/>
      </c:valAx>
      <c:catAx>
        <c:axId val="179948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94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218477690288712E-2"/>
          <c:y val="0.80584801967740105"/>
          <c:w val="0.86956293963254594"/>
          <c:h val="4.14011489307583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1F497D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taxes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total revenues from taxes and social contributions)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2'!$B$6:$B$38</c:f>
              <c:strCache>
                <c:ptCount val="3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 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2'!$C$6:$C$38</c:f>
              <c:numCache>
                <c:formatCode>#\,##0.##########</c:formatCode>
                <c:ptCount val="33"/>
                <c:pt idx="0">
                  <c:v>5.45</c:v>
                </c:pt>
                <c:pt idx="2">
                  <c:v>5.48</c:v>
                </c:pt>
                <c:pt idx="3">
                  <c:v>9.89</c:v>
                </c:pt>
                <c:pt idx="4">
                  <c:v>5.34</c:v>
                </c:pt>
                <c:pt idx="5">
                  <c:v>6.59</c:v>
                </c:pt>
                <c:pt idx="6">
                  <c:v>4.1100000000000003</c:v>
                </c:pt>
                <c:pt idx="7">
                  <c:v>7.13</c:v>
                </c:pt>
                <c:pt idx="8">
                  <c:v>5.8</c:v>
                </c:pt>
                <c:pt idx="9">
                  <c:v>9.84</c:v>
                </c:pt>
                <c:pt idx="10">
                  <c:v>4.6500000000000004</c:v>
                </c:pt>
                <c:pt idx="11">
                  <c:v>4.58</c:v>
                </c:pt>
                <c:pt idx="12">
                  <c:v>10.73</c:v>
                </c:pt>
                <c:pt idx="13">
                  <c:v>7.13</c:v>
                </c:pt>
                <c:pt idx="14">
                  <c:v>6.98</c:v>
                </c:pt>
                <c:pt idx="15">
                  <c:v>9.67</c:v>
                </c:pt>
                <c:pt idx="16">
                  <c:v>6.15</c:v>
                </c:pt>
                <c:pt idx="17">
                  <c:v>3.47</c:v>
                </c:pt>
                <c:pt idx="18">
                  <c:v>6.1</c:v>
                </c:pt>
                <c:pt idx="19">
                  <c:v>7.42</c:v>
                </c:pt>
                <c:pt idx="20">
                  <c:v>7.9</c:v>
                </c:pt>
                <c:pt idx="21">
                  <c:v>4.91</c:v>
                </c:pt>
                <c:pt idx="22">
                  <c:v>6.95</c:v>
                </c:pt>
                <c:pt idx="23">
                  <c:v>6.29</c:v>
                </c:pt>
                <c:pt idx="24">
                  <c:v>7.07</c:v>
                </c:pt>
                <c:pt idx="25">
                  <c:v>8.58</c:v>
                </c:pt>
                <c:pt idx="26">
                  <c:v>7.04</c:v>
                </c:pt>
                <c:pt idx="27">
                  <c:v>6.5</c:v>
                </c:pt>
                <c:pt idx="28">
                  <c:v>4.6399999999999997</c:v>
                </c:pt>
                <c:pt idx="30">
                  <c:v>5.56</c:v>
                </c:pt>
                <c:pt idx="31">
                  <c:v>5.14</c:v>
                </c:pt>
                <c:pt idx="32">
                  <c:v>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2-4EE6-8F42-4B0C10D19BE0}"/>
            </c:ext>
          </c:extLst>
        </c:ser>
        <c:ser>
          <c:idx val="1"/>
          <c:order val="1"/>
          <c:tx>
            <c:strRef>
              <c:f>'Figure 2'!$D$5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2'!$B$6:$B$38</c:f>
              <c:strCache>
                <c:ptCount val="3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 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2'!$D$6:$D$38</c:f>
              <c:numCache>
                <c:formatCode>#\,##0.##########</c:formatCode>
                <c:ptCount val="33"/>
                <c:pt idx="0">
                  <c:v>5.43</c:v>
                </c:pt>
                <c:pt idx="2">
                  <c:v>5.43</c:v>
                </c:pt>
                <c:pt idx="3">
                  <c:v>9.0500000000000007</c:v>
                </c:pt>
                <c:pt idx="4">
                  <c:v>5.1100000000000003</c:v>
                </c:pt>
                <c:pt idx="5">
                  <c:v>5.86</c:v>
                </c:pt>
                <c:pt idx="6">
                  <c:v>4.26</c:v>
                </c:pt>
                <c:pt idx="7">
                  <c:v>6.81</c:v>
                </c:pt>
                <c:pt idx="8">
                  <c:v>5.29</c:v>
                </c:pt>
                <c:pt idx="9">
                  <c:v>10.06</c:v>
                </c:pt>
                <c:pt idx="10">
                  <c:v>4.5</c:v>
                </c:pt>
                <c:pt idx="11">
                  <c:v>4.63</c:v>
                </c:pt>
                <c:pt idx="12">
                  <c:v>10.47</c:v>
                </c:pt>
                <c:pt idx="13">
                  <c:v>7.05</c:v>
                </c:pt>
                <c:pt idx="14">
                  <c:v>6.49</c:v>
                </c:pt>
                <c:pt idx="15">
                  <c:v>8.86</c:v>
                </c:pt>
                <c:pt idx="16">
                  <c:v>5.71</c:v>
                </c:pt>
                <c:pt idx="17">
                  <c:v>3.68</c:v>
                </c:pt>
                <c:pt idx="18" formatCode="#,##0">
                  <c:v>6.04</c:v>
                </c:pt>
                <c:pt idx="19">
                  <c:v>6.02</c:v>
                </c:pt>
                <c:pt idx="20">
                  <c:v>7.67</c:v>
                </c:pt>
                <c:pt idx="21">
                  <c:v>4.93</c:v>
                </c:pt>
                <c:pt idx="22">
                  <c:v>7.66</c:v>
                </c:pt>
                <c:pt idx="23">
                  <c:v>6.21</c:v>
                </c:pt>
                <c:pt idx="24">
                  <c:v>8.07</c:v>
                </c:pt>
                <c:pt idx="25">
                  <c:v>8.06</c:v>
                </c:pt>
                <c:pt idx="26">
                  <c:v>6.68</c:v>
                </c:pt>
                <c:pt idx="27">
                  <c:v>5.79</c:v>
                </c:pt>
                <c:pt idx="28">
                  <c:v>4.3600000000000003</c:v>
                </c:pt>
                <c:pt idx="30">
                  <c:v>4.8499999999999996</c:v>
                </c:pt>
                <c:pt idx="31">
                  <c:v>4.1900000000000004</c:v>
                </c:pt>
                <c:pt idx="32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2-4EE6-8F42-4B0C10D19BE0}"/>
            </c:ext>
          </c:extLst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2'!$B$6:$B$38</c:f>
              <c:strCache>
                <c:ptCount val="3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 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2'!$E$6:$E$38</c:f>
              <c:numCache>
                <c:formatCode>#\,##0.##########</c:formatCode>
                <c:ptCount val="33"/>
                <c:pt idx="0">
                  <c:v>4.9000000000000004</c:v>
                </c:pt>
                <c:pt idx="2">
                  <c:v>4.87</c:v>
                </c:pt>
                <c:pt idx="3">
                  <c:v>15.32</c:v>
                </c:pt>
                <c:pt idx="4">
                  <c:v>4.17</c:v>
                </c:pt>
                <c:pt idx="5">
                  <c:v>5.73</c:v>
                </c:pt>
                <c:pt idx="6">
                  <c:v>3.88</c:v>
                </c:pt>
                <c:pt idx="7">
                  <c:v>6.93</c:v>
                </c:pt>
                <c:pt idx="8">
                  <c:v>4.01</c:v>
                </c:pt>
                <c:pt idx="9">
                  <c:v>13.01</c:v>
                </c:pt>
                <c:pt idx="10">
                  <c:v>3.98</c:v>
                </c:pt>
                <c:pt idx="11">
                  <c:v>4.33</c:v>
                </c:pt>
                <c:pt idx="12">
                  <c:v>9</c:v>
                </c:pt>
                <c:pt idx="13">
                  <c:v>5.14</c:v>
                </c:pt>
                <c:pt idx="14">
                  <c:v>6</c:v>
                </c:pt>
                <c:pt idx="15">
                  <c:v>7.25</c:v>
                </c:pt>
                <c:pt idx="16">
                  <c:v>4.76</c:v>
                </c:pt>
                <c:pt idx="17">
                  <c:v>3.08</c:v>
                </c:pt>
                <c:pt idx="18">
                  <c:v>5.34</c:v>
                </c:pt>
                <c:pt idx="19">
                  <c:v>5.63</c:v>
                </c:pt>
                <c:pt idx="20">
                  <c:v>6.09</c:v>
                </c:pt>
                <c:pt idx="21">
                  <c:v>4.32</c:v>
                </c:pt>
                <c:pt idx="22">
                  <c:v>7.93</c:v>
                </c:pt>
                <c:pt idx="23">
                  <c:v>5.04</c:v>
                </c:pt>
                <c:pt idx="24">
                  <c:v>9.77</c:v>
                </c:pt>
                <c:pt idx="25">
                  <c:v>7.58</c:v>
                </c:pt>
                <c:pt idx="26">
                  <c:v>7.04</c:v>
                </c:pt>
                <c:pt idx="27">
                  <c:v>5.64</c:v>
                </c:pt>
                <c:pt idx="28">
                  <c:v>4.51</c:v>
                </c:pt>
                <c:pt idx="30">
                  <c:v>5.13</c:v>
                </c:pt>
                <c:pt idx="31">
                  <c:v>2.96</c:v>
                </c:pt>
                <c:pt idx="32">
                  <c:v>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2-4EE6-8F42-4B0C10D19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4394960"/>
        <c:axId val="1481899232"/>
      </c:barChart>
      <c:catAx>
        <c:axId val="19439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1899232"/>
        <c:crosses val="autoZero"/>
        <c:auto val="1"/>
        <c:lblAlgn val="ctr"/>
        <c:lblOffset val="100"/>
        <c:tickMarkSkip val="1"/>
        <c:noMultiLvlLbl val="0"/>
      </c:catAx>
      <c:valAx>
        <c:axId val="1481899232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39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695391076115484"/>
          <c:y val="0.85609132282396083"/>
          <c:w val="0.1860921784776903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Taxes on labour and environmental taxes, EU, 2010-2022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(as share of total taxation, index 2010=100)</a:t>
            </a:r>
          </a:p>
        </c:rich>
      </c:tx>
      <c:layout>
        <c:manualLayout>
          <c:xMode val="edge"/>
          <c:yMode val="edge"/>
          <c:x val="5.3333333333333332E-3"/>
          <c:y val="8.60892922206122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719692925595466"/>
          <c:w val="0.97066666666666668"/>
          <c:h val="0.6845793402645381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3'!$A$50</c:f>
              <c:strCache>
                <c:ptCount val="1"/>
                <c:pt idx="0">
                  <c:v>Labour taxes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dPt>
            <c:idx val="10"/>
            <c:marker>
              <c:symbol val="square"/>
              <c:size val="5"/>
              <c:spPr>
                <a:solidFill>
                  <a:srgbClr val="2644A7"/>
                </a:solidFill>
                <a:ln w="28575">
                  <a:solidFill>
                    <a:srgbClr val="2644A7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151-4885-9BE1-4CBF3DB082AA}"/>
              </c:ext>
            </c:extLst>
          </c:dPt>
          <c:dPt>
            <c:idx val="12"/>
            <c:marker>
              <c:symbol val="square"/>
              <c:size val="5"/>
              <c:spPr>
                <a:solidFill>
                  <a:srgbClr val="2644A7"/>
                </a:solidFill>
                <a:ln w="28575">
                  <a:solidFill>
                    <a:srgbClr val="2644A7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53-4EC9-8B72-41412585E27B}"/>
              </c:ext>
            </c:extLst>
          </c:dPt>
          <c:cat>
            <c:strRef>
              <c:f>'Figure 3'!$D$49:$P$49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3'!$D$50:$P$50</c:f>
              <c:numCache>
                <c:formatCode>#\,##0.#</c:formatCode>
                <c:ptCount val="13"/>
                <c:pt idx="0">
                  <c:v>100</c:v>
                </c:pt>
                <c:pt idx="1">
                  <c:v>99.266163502211896</c:v>
                </c:pt>
                <c:pt idx="2">
                  <c:v>99.202695657967155</c:v>
                </c:pt>
                <c:pt idx="3">
                  <c:v>99.530925125159925</c:v>
                </c:pt>
                <c:pt idx="4">
                  <c:v>99.227132678236245</c:v>
                </c:pt>
                <c:pt idx="5">
                  <c:v>98.259426675580556</c:v>
                </c:pt>
                <c:pt idx="6">
                  <c:v>98.013182841320088</c:v>
                </c:pt>
                <c:pt idx="7">
                  <c:v>98.034801813295331</c:v>
                </c:pt>
                <c:pt idx="8">
                  <c:v>98.335791413804003</c:v>
                </c:pt>
                <c:pt idx="9">
                  <c:v>98.510632023054256</c:v>
                </c:pt>
                <c:pt idx="10">
                  <c:v>101.12465970119111</c:v>
                </c:pt>
                <c:pt idx="11">
                  <c:v>97.304575761736714</c:v>
                </c:pt>
                <c:pt idx="12">
                  <c:v>96.186236241682053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3-4EC9-8B72-41412585E27B}"/>
            </c:ext>
          </c:extLst>
        </c:ser>
        <c:ser>
          <c:idx val="1"/>
          <c:order val="1"/>
          <c:tx>
            <c:strRef>
              <c:f>'Figure 3'!$A$51</c:f>
              <c:strCache>
                <c:ptCount val="1"/>
                <c:pt idx="0">
                  <c:v>Environmental taxes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dPt>
            <c:idx val="10"/>
            <c:marker>
              <c:symbol val="diamond"/>
              <c:size val="5"/>
              <c:spPr>
                <a:solidFill>
                  <a:srgbClr val="B09120"/>
                </a:solidFill>
                <a:ln w="28575">
                  <a:solidFill>
                    <a:srgbClr val="B0912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51-4885-9BE1-4CBF3DB082AA}"/>
              </c:ext>
            </c:extLst>
          </c:dPt>
          <c:dPt>
            <c:idx val="11"/>
            <c:marker>
              <c:symbol val="diamond"/>
              <c:size val="5"/>
              <c:spPr>
                <a:solidFill>
                  <a:srgbClr val="B09120"/>
                </a:solidFill>
                <a:ln w="28575">
                  <a:solidFill>
                    <a:srgbClr val="B0912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51-4885-9BE1-4CBF3DB082AA}"/>
              </c:ext>
            </c:extLst>
          </c:dPt>
          <c:dPt>
            <c:idx val="12"/>
            <c:marker>
              <c:symbol val="diamond"/>
              <c:size val="5"/>
              <c:spPr>
                <a:solidFill>
                  <a:srgbClr val="B09120"/>
                </a:solidFill>
                <a:ln w="28575">
                  <a:solidFill>
                    <a:srgbClr val="B0912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53-4EC9-8B72-41412585E27B}"/>
              </c:ext>
            </c:extLst>
          </c:dPt>
          <c:dPt>
            <c:idx val="13"/>
            <c:marker>
              <c:symbol val="diamond"/>
              <c:size val="5"/>
              <c:spPr>
                <a:solidFill>
                  <a:srgbClr val="B09120"/>
                </a:solidFill>
                <a:ln w="28575">
                  <a:solidFill>
                    <a:srgbClr val="B0912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53-4EC9-8B72-41412585E27B}"/>
              </c:ext>
            </c:extLst>
          </c:dPt>
          <c:cat>
            <c:strRef>
              <c:f>'Figure 3'!$D$49:$P$49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3'!$D$51:$P$51</c:f>
              <c:numCache>
                <c:formatCode>#\,##0.#</c:formatCode>
                <c:ptCount val="13"/>
                <c:pt idx="0">
                  <c:v>100</c:v>
                </c:pt>
                <c:pt idx="1">
                  <c:v>100.6096831661246</c:v>
                </c:pt>
                <c:pt idx="2">
                  <c:v>100.20077817674151</c:v>
                </c:pt>
                <c:pt idx="3">
                  <c:v>99.970975751255935</c:v>
                </c:pt>
                <c:pt idx="4">
                  <c:v>99.837515527271819</c:v>
                </c:pt>
                <c:pt idx="5">
                  <c:v>99.499469814421161</c:v>
                </c:pt>
                <c:pt idx="6">
                  <c:v>100.02374229611522</c:v>
                </c:pt>
                <c:pt idx="7">
                  <c:v>98.654728590246265</c:v>
                </c:pt>
                <c:pt idx="8">
                  <c:v>97.063850043642418</c:v>
                </c:pt>
                <c:pt idx="9">
                  <c:v>95.321152688863776</c:v>
                </c:pt>
                <c:pt idx="10">
                  <c:v>90.203638075057896</c:v>
                </c:pt>
                <c:pt idx="11">
                  <c:v>90.117012094374388</c:v>
                </c:pt>
                <c:pt idx="12">
                  <c:v>80.227539228913571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3-4EC9-8B72-41412585E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583824"/>
        <c:axId val="412873792"/>
      </c:lineChart>
      <c:catAx>
        <c:axId val="68658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73792"/>
        <c:crosses val="autoZero"/>
        <c:auto val="1"/>
        <c:lblAlgn val="ctr"/>
        <c:lblOffset val="100"/>
        <c:tickMarkSkip val="1"/>
        <c:noMultiLvlLbl val="0"/>
      </c:catAx>
      <c:valAx>
        <c:axId val="412873792"/>
        <c:scaling>
          <c:orientation val="minMax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58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793532808398955"/>
          <c:y val="0.83545082488116118"/>
          <c:w val="0.38412923884514438"/>
          <c:h val="4.148622656058025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EU tax revenue from ETS, 2013-2022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billion, %)</a:t>
            </a:r>
          </a:p>
        </c:rich>
      </c:tx>
      <c:layout>
        <c:manualLayout>
          <c:xMode val="edge"/>
          <c:yMode val="edge"/>
          <c:x val="5.3333333333333332E-3"/>
          <c:y val="8.70112724131103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55915499037052"/>
          <c:w val="0.97066666666666668"/>
          <c:h val="0.69220635922227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4'!$B$5:$B$5</c:f>
              <c:strCache>
                <c:ptCount val="1"/>
                <c:pt idx="0">
                  <c:v>EU ETS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FA1-4D9C-B878-D98017375BD9}"/>
              </c:ext>
            </c:extLst>
          </c:dPt>
          <c:cat>
            <c:numRef>
              <c:f>'Figure 4'!$C$4:$L$4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4'!$C$5:$L$5</c:f>
              <c:numCache>
                <c:formatCode>0.00</c:formatCode>
                <c:ptCount val="10"/>
                <c:pt idx="0">
                  <c:v>2.73369733457</c:v>
                </c:pt>
                <c:pt idx="1">
                  <c:v>3.3775366038800003</c:v>
                </c:pt>
                <c:pt idx="2">
                  <c:v>4.1244430758199995</c:v>
                </c:pt>
                <c:pt idx="3">
                  <c:v>4.1926127996499991</c:v>
                </c:pt>
                <c:pt idx="4">
                  <c:v>4.7885578426000004</c:v>
                </c:pt>
                <c:pt idx="5">
                  <c:v>7.9797551388499999</c:v>
                </c:pt>
                <c:pt idx="6">
                  <c:v>12.210186481310002</c:v>
                </c:pt>
                <c:pt idx="7">
                  <c:v>13.64184167776</c:v>
                </c:pt>
                <c:pt idx="8">
                  <c:v>19.350923599510008</c:v>
                </c:pt>
                <c:pt idx="9">
                  <c:v>27.221355374000002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1-4D9C-B878-D98017375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88994335"/>
        <c:axId val="488990015"/>
      </c:barChart>
      <c:lineChart>
        <c:grouping val="standard"/>
        <c:varyColors val="0"/>
        <c:ser>
          <c:idx val="1"/>
          <c:order val="1"/>
          <c:tx>
            <c:strRef>
              <c:f>'Figure 4'!$B$6:$B$6</c:f>
              <c:strCache>
                <c:ptCount val="1"/>
                <c:pt idx="0">
                  <c:v>Growth rate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4'!$C$4:$L$4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'Figure 4'!$C$6:$L$6</c:f>
              <c:numCache>
                <c:formatCode>0%</c:formatCode>
                <c:ptCount val="10"/>
                <c:pt idx="1">
                  <c:v>0.23551958776419329</c:v>
                </c:pt>
                <c:pt idx="2">
                  <c:v>0.2211394159524365</c:v>
                </c:pt>
                <c:pt idx="3">
                  <c:v>1.6528225163211036E-2</c:v>
                </c:pt>
                <c:pt idx="4">
                  <c:v>0.1421416838205882</c:v>
                </c:pt>
                <c:pt idx="5">
                  <c:v>0.66642137385507771</c:v>
                </c:pt>
                <c:pt idx="6">
                  <c:v>0.53014550808255367</c:v>
                </c:pt>
                <c:pt idx="7">
                  <c:v>0.11725088708853199</c:v>
                </c:pt>
                <c:pt idx="8">
                  <c:v>0.418497887353245</c:v>
                </c:pt>
                <c:pt idx="9">
                  <c:v>0.40672124687057748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1-4D9C-B878-D98017375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92895"/>
        <c:axId val="488991455"/>
      </c:lineChart>
      <c:catAx>
        <c:axId val="488994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90015"/>
        <c:crosses val="autoZero"/>
        <c:auto val="1"/>
        <c:lblAlgn val="ctr"/>
        <c:lblOffset val="100"/>
        <c:tickMarkSkip val="1"/>
        <c:noMultiLvlLbl val="0"/>
      </c:catAx>
      <c:valAx>
        <c:axId val="48899001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94335"/>
        <c:crosses val="autoZero"/>
        <c:crossBetween val="between"/>
      </c:valAx>
      <c:valAx>
        <c:axId val="488991455"/>
        <c:scaling>
          <c:orientation val="minMax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92895"/>
        <c:crosses val="max"/>
        <c:crossBetween val="between"/>
      </c:valAx>
      <c:catAx>
        <c:axId val="4889928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9914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55548556430448"/>
          <c:y val="0.84469361412624577"/>
          <c:w val="0.3328890288713911"/>
          <c:h val="4.19305266374391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Environmental taxes as a share of total taxes and social contributions, 2010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in TSC and change in percentage points)</a:t>
            </a:r>
          </a:p>
        </c:rich>
      </c:tx>
      <c:layout>
        <c:manualLayout>
          <c:xMode val="edge"/>
          <c:yMode val="edge"/>
          <c:x val="5.3333333333333332E-3"/>
          <c:y val="8.69980401465129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356109009229329"/>
          <c:w val="0.94825994750656173"/>
          <c:h val="0.64723168126110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5'!$B$7:$B$39</c:f>
              <c:strCache>
                <c:ptCount val="33"/>
                <c:pt idx="0">
                  <c:v>EU</c:v>
                </c:pt>
                <c:pt idx="2">
                  <c:v>Bulgaria</c:v>
                </c:pt>
                <c:pt idx="3">
                  <c:v>Croatia</c:v>
                </c:pt>
                <c:pt idx="4">
                  <c:v>Latvia</c:v>
                </c:pt>
                <c:pt idx="5">
                  <c:v>Netherlands</c:v>
                </c:pt>
                <c:pt idx="6">
                  <c:v>Slovenia</c:v>
                </c:pt>
                <c:pt idx="7">
                  <c:v>Estonia</c:v>
                </c:pt>
                <c:pt idx="8">
                  <c:v>Malta</c:v>
                </c:pt>
                <c:pt idx="9">
                  <c:v>Denmark</c:v>
                </c:pt>
                <c:pt idx="10">
                  <c:v>Cyprus</c:v>
                </c:pt>
                <c:pt idx="11">
                  <c:v>Ireland</c:v>
                </c:pt>
                <c:pt idx="12">
                  <c:v>Poland</c:v>
                </c:pt>
                <c:pt idx="13">
                  <c:v>Romania</c:v>
                </c:pt>
                <c:pt idx="14">
                  <c:v>Greece</c:v>
                </c:pt>
                <c:pt idx="15">
                  <c:v>Slovakia</c:v>
                </c:pt>
                <c:pt idx="16">
                  <c:v>Portugal</c:v>
                </c:pt>
                <c:pt idx="17">
                  <c:v>Hungary</c:v>
                </c:pt>
                <c:pt idx="18">
                  <c:v>Czechia</c:v>
                </c:pt>
                <c:pt idx="19">
                  <c:v>Italy</c:v>
                </c:pt>
                <c:pt idx="20">
                  <c:v>Finland</c:v>
                </c:pt>
                <c:pt idx="21">
                  <c:v>Lithuania</c:v>
                </c:pt>
                <c:pt idx="22">
                  <c:v>Sweden</c:v>
                </c:pt>
                <c:pt idx="23">
                  <c:v>Luxembourg</c:v>
                </c:pt>
                <c:pt idx="24">
                  <c:v>Austria</c:v>
                </c:pt>
                <c:pt idx="25">
                  <c:v>Germany</c:v>
                </c:pt>
                <c:pt idx="26">
                  <c:v>Belgium</c:v>
                </c:pt>
                <c:pt idx="27">
                  <c:v>Spain</c:v>
                </c:pt>
                <c:pt idx="28">
                  <c:v>France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5'!$C$7:$C$39</c:f>
              <c:numCache>
                <c:formatCode>0.0</c:formatCode>
                <c:ptCount val="33"/>
                <c:pt idx="0" formatCode="#\,##0.##########">
                  <c:v>6.06</c:v>
                </c:pt>
                <c:pt idx="2">
                  <c:v>10.81</c:v>
                </c:pt>
                <c:pt idx="3">
                  <c:v>10.46</c:v>
                </c:pt>
                <c:pt idx="4">
                  <c:v>10.4</c:v>
                </c:pt>
                <c:pt idx="5">
                  <c:v>9.67</c:v>
                </c:pt>
                <c:pt idx="6">
                  <c:v>9.42</c:v>
                </c:pt>
                <c:pt idx="7">
                  <c:v>8.77</c:v>
                </c:pt>
                <c:pt idx="8">
                  <c:v>8.69</c:v>
                </c:pt>
                <c:pt idx="9">
                  <c:v>8.68</c:v>
                </c:pt>
                <c:pt idx="10">
                  <c:v>8.67</c:v>
                </c:pt>
                <c:pt idx="11">
                  <c:v>8.6199999999999992</c:v>
                </c:pt>
                <c:pt idx="12">
                  <c:v>8.41</c:v>
                </c:pt>
                <c:pt idx="13">
                  <c:v>7.79</c:v>
                </c:pt>
                <c:pt idx="14">
                  <c:v>7.73</c:v>
                </c:pt>
                <c:pt idx="15">
                  <c:v>7.37</c:v>
                </c:pt>
                <c:pt idx="16">
                  <c:v>7.21</c:v>
                </c:pt>
                <c:pt idx="17">
                  <c:v>7.15</c:v>
                </c:pt>
                <c:pt idx="18">
                  <c:v>6.89</c:v>
                </c:pt>
                <c:pt idx="19">
                  <c:v>6.69</c:v>
                </c:pt>
                <c:pt idx="20">
                  <c:v>6.55</c:v>
                </c:pt>
                <c:pt idx="21">
                  <c:v>6.37</c:v>
                </c:pt>
                <c:pt idx="22">
                  <c:v>6.14</c:v>
                </c:pt>
                <c:pt idx="23">
                  <c:v>6.1</c:v>
                </c:pt>
                <c:pt idx="24">
                  <c:v>5.57</c:v>
                </c:pt>
                <c:pt idx="25">
                  <c:v>5.55</c:v>
                </c:pt>
                <c:pt idx="26">
                  <c:v>5.32</c:v>
                </c:pt>
                <c:pt idx="27">
                  <c:v>5.1100000000000003</c:v>
                </c:pt>
                <c:pt idx="28">
                  <c:v>4.2699999999999996</c:v>
                </c:pt>
                <c:pt idx="30">
                  <c:v>6.87</c:v>
                </c:pt>
                <c:pt idx="31">
                  <c:v>6.3</c:v>
                </c:pt>
                <c:pt idx="32">
                  <c:v>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E-4835-9183-46F8790FA7C0}"/>
            </c:ext>
          </c:extLst>
        </c:ser>
        <c:ser>
          <c:idx val="1"/>
          <c:order val="1"/>
          <c:tx>
            <c:strRef>
              <c:f>'Figure 5'!$E$6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5'!$B$7:$B$39</c:f>
              <c:strCache>
                <c:ptCount val="33"/>
                <c:pt idx="0">
                  <c:v>EU</c:v>
                </c:pt>
                <c:pt idx="2">
                  <c:v>Bulgaria</c:v>
                </c:pt>
                <c:pt idx="3">
                  <c:v>Croatia</c:v>
                </c:pt>
                <c:pt idx="4">
                  <c:v>Latvia</c:v>
                </c:pt>
                <c:pt idx="5">
                  <c:v>Netherlands</c:v>
                </c:pt>
                <c:pt idx="6">
                  <c:v>Slovenia</c:v>
                </c:pt>
                <c:pt idx="7">
                  <c:v>Estonia</c:v>
                </c:pt>
                <c:pt idx="8">
                  <c:v>Malta</c:v>
                </c:pt>
                <c:pt idx="9">
                  <c:v>Denmark</c:v>
                </c:pt>
                <c:pt idx="10">
                  <c:v>Cyprus</c:v>
                </c:pt>
                <c:pt idx="11">
                  <c:v>Ireland</c:v>
                </c:pt>
                <c:pt idx="12">
                  <c:v>Poland</c:v>
                </c:pt>
                <c:pt idx="13">
                  <c:v>Romania</c:v>
                </c:pt>
                <c:pt idx="14">
                  <c:v>Greece</c:v>
                </c:pt>
                <c:pt idx="15">
                  <c:v>Slovakia</c:v>
                </c:pt>
                <c:pt idx="16">
                  <c:v>Portugal</c:v>
                </c:pt>
                <c:pt idx="17">
                  <c:v>Hungary</c:v>
                </c:pt>
                <c:pt idx="18">
                  <c:v>Czechia</c:v>
                </c:pt>
                <c:pt idx="19">
                  <c:v>Italy</c:v>
                </c:pt>
                <c:pt idx="20">
                  <c:v>Finland</c:v>
                </c:pt>
                <c:pt idx="21">
                  <c:v>Lithuania</c:v>
                </c:pt>
                <c:pt idx="22">
                  <c:v>Sweden</c:v>
                </c:pt>
                <c:pt idx="23">
                  <c:v>Luxembourg</c:v>
                </c:pt>
                <c:pt idx="24">
                  <c:v>Austria</c:v>
                </c:pt>
                <c:pt idx="25">
                  <c:v>Germany</c:v>
                </c:pt>
                <c:pt idx="26">
                  <c:v>Belgium</c:v>
                </c:pt>
                <c:pt idx="27">
                  <c:v>Spain</c:v>
                </c:pt>
                <c:pt idx="28">
                  <c:v>France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5'!$E$7:$E$39</c:f>
              <c:numCache>
                <c:formatCode>0.0</c:formatCode>
                <c:ptCount val="33"/>
                <c:pt idx="0" formatCode="#\,##0.##########">
                  <c:v>5.43</c:v>
                </c:pt>
                <c:pt idx="2">
                  <c:v>9.0500000000000007</c:v>
                </c:pt>
                <c:pt idx="3">
                  <c:v>10.47</c:v>
                </c:pt>
                <c:pt idx="4">
                  <c:v>8.86</c:v>
                </c:pt>
                <c:pt idx="5">
                  <c:v>7.67</c:v>
                </c:pt>
                <c:pt idx="6">
                  <c:v>8.06</c:v>
                </c:pt>
                <c:pt idx="7">
                  <c:v>6.81</c:v>
                </c:pt>
                <c:pt idx="8">
                  <c:v>6.02</c:v>
                </c:pt>
                <c:pt idx="9">
                  <c:v>5.86</c:v>
                </c:pt>
                <c:pt idx="10">
                  <c:v>6.49</c:v>
                </c:pt>
                <c:pt idx="11">
                  <c:v>5.29</c:v>
                </c:pt>
                <c:pt idx="12">
                  <c:v>7.66</c:v>
                </c:pt>
                <c:pt idx="13">
                  <c:v>8.07</c:v>
                </c:pt>
                <c:pt idx="14">
                  <c:v>10.06</c:v>
                </c:pt>
                <c:pt idx="15">
                  <c:v>6.68</c:v>
                </c:pt>
                <c:pt idx="16">
                  <c:v>6.21</c:v>
                </c:pt>
                <c:pt idx="17">
                  <c:v>6.04</c:v>
                </c:pt>
                <c:pt idx="18">
                  <c:v>5.1100000000000003</c:v>
                </c:pt>
                <c:pt idx="19">
                  <c:v>7.05</c:v>
                </c:pt>
                <c:pt idx="20">
                  <c:v>5.79</c:v>
                </c:pt>
                <c:pt idx="21">
                  <c:v>5.71</c:v>
                </c:pt>
                <c:pt idx="22">
                  <c:v>4.3600000000000003</c:v>
                </c:pt>
                <c:pt idx="23">
                  <c:v>3.68</c:v>
                </c:pt>
                <c:pt idx="24">
                  <c:v>4.93</c:v>
                </c:pt>
                <c:pt idx="25">
                  <c:v>4.26</c:v>
                </c:pt>
                <c:pt idx="26">
                  <c:v>5.43</c:v>
                </c:pt>
                <c:pt idx="27">
                  <c:v>4.5</c:v>
                </c:pt>
                <c:pt idx="28">
                  <c:v>4.63</c:v>
                </c:pt>
                <c:pt idx="30">
                  <c:v>4.8499999999999996</c:v>
                </c:pt>
                <c:pt idx="31">
                  <c:v>4.1900000000000004</c:v>
                </c:pt>
                <c:pt idx="32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E-4835-9183-46F8790F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40439552"/>
        <c:axId val="640442832"/>
      </c:barChart>
      <c:scatterChart>
        <c:scatterStyle val="lineMarker"/>
        <c:varyColors val="0"/>
        <c:ser>
          <c:idx val="2"/>
          <c:order val="2"/>
          <c:tx>
            <c:strRef>
              <c:f>'Figure 5'!$D$6</c:f>
              <c:strCache>
                <c:ptCount val="1"/>
                <c:pt idx="0">
                  <c:v>Change in percentage points (pp)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9AA-41EE-8DED-8C7D47D8BF72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9AA-41EE-8DED-8C7D47D8BF72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AA-41EE-8DED-8C7D47D8BF72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0A-4A9C-ACCB-B63EABB64034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0A-4A9C-ACCB-B63EABB64034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27-4393-90CE-A63ADCE8BF31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9AA-41EE-8DED-8C7D47D8BF72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27-4393-90CE-A63ADCE8BF31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9AA-41EE-8DED-8C7D47D8BF72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0A-4A9C-ACCB-B63EABB64034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27-4393-90CE-A63ADCE8BF31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AA-41EE-8DED-8C7D47D8BF72}"/>
              </c:ext>
            </c:extLst>
          </c:dPt>
          <c:xVal>
            <c:strRef>
              <c:f>'Figure 5'!$B$7:$B$39</c:f>
              <c:strCache>
                <c:ptCount val="33"/>
                <c:pt idx="0">
                  <c:v>EU</c:v>
                </c:pt>
                <c:pt idx="2">
                  <c:v>Bulgaria</c:v>
                </c:pt>
                <c:pt idx="3">
                  <c:v>Croatia</c:v>
                </c:pt>
                <c:pt idx="4">
                  <c:v>Latvia</c:v>
                </c:pt>
                <c:pt idx="5">
                  <c:v>Netherlands</c:v>
                </c:pt>
                <c:pt idx="6">
                  <c:v>Slovenia</c:v>
                </c:pt>
                <c:pt idx="7">
                  <c:v>Estonia</c:v>
                </c:pt>
                <c:pt idx="8">
                  <c:v>Malta</c:v>
                </c:pt>
                <c:pt idx="9">
                  <c:v>Denmark</c:v>
                </c:pt>
                <c:pt idx="10">
                  <c:v>Cyprus</c:v>
                </c:pt>
                <c:pt idx="11">
                  <c:v>Ireland</c:v>
                </c:pt>
                <c:pt idx="12">
                  <c:v>Poland</c:v>
                </c:pt>
                <c:pt idx="13">
                  <c:v>Romania</c:v>
                </c:pt>
                <c:pt idx="14">
                  <c:v>Greece</c:v>
                </c:pt>
                <c:pt idx="15">
                  <c:v>Slovakia</c:v>
                </c:pt>
                <c:pt idx="16">
                  <c:v>Portugal</c:v>
                </c:pt>
                <c:pt idx="17">
                  <c:v>Hungary</c:v>
                </c:pt>
                <c:pt idx="18">
                  <c:v>Czechia</c:v>
                </c:pt>
                <c:pt idx="19">
                  <c:v>Italy</c:v>
                </c:pt>
                <c:pt idx="20">
                  <c:v>Finland</c:v>
                </c:pt>
                <c:pt idx="21">
                  <c:v>Lithuania</c:v>
                </c:pt>
                <c:pt idx="22">
                  <c:v>Sweden</c:v>
                </c:pt>
                <c:pt idx="23">
                  <c:v>Luxembourg</c:v>
                </c:pt>
                <c:pt idx="24">
                  <c:v>Austria</c:v>
                </c:pt>
                <c:pt idx="25">
                  <c:v>Germany</c:v>
                </c:pt>
                <c:pt idx="26">
                  <c:v>Belgium</c:v>
                </c:pt>
                <c:pt idx="27">
                  <c:v>Spain</c:v>
                </c:pt>
                <c:pt idx="28">
                  <c:v>France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xVal>
          <c:yVal>
            <c:numRef>
              <c:f>'Figure 5'!$D$7:$D$39</c:f>
              <c:numCache>
                <c:formatCode>0.0</c:formatCode>
                <c:ptCount val="33"/>
                <c:pt idx="0">
                  <c:v>-0.62999999999999989</c:v>
                </c:pt>
                <c:pt idx="2">
                  <c:v>-1.7599999999999998</c:v>
                </c:pt>
                <c:pt idx="3">
                  <c:v>9.9999999999997868E-3</c:v>
                </c:pt>
                <c:pt idx="4">
                  <c:v>-1.5400000000000009</c:v>
                </c:pt>
                <c:pt idx="5">
                  <c:v>-2</c:v>
                </c:pt>
                <c:pt idx="6">
                  <c:v>-1.3599999999999994</c:v>
                </c:pt>
                <c:pt idx="7">
                  <c:v>-1.96</c:v>
                </c:pt>
                <c:pt idx="8">
                  <c:v>-2.67</c:v>
                </c:pt>
                <c:pt idx="9">
                  <c:v>-2.8199999999999994</c:v>
                </c:pt>
                <c:pt idx="10">
                  <c:v>-2.1799999999999997</c:v>
                </c:pt>
                <c:pt idx="11">
                  <c:v>-3.3299999999999992</c:v>
                </c:pt>
                <c:pt idx="12">
                  <c:v>-0.75</c:v>
                </c:pt>
                <c:pt idx="13">
                  <c:v>0.28000000000000025</c:v>
                </c:pt>
                <c:pt idx="14">
                  <c:v>2.33</c:v>
                </c:pt>
                <c:pt idx="15">
                  <c:v>-0.69000000000000039</c:v>
                </c:pt>
                <c:pt idx="16">
                  <c:v>-1</c:v>
                </c:pt>
                <c:pt idx="17">
                  <c:v>-1.1100000000000003</c:v>
                </c:pt>
                <c:pt idx="18">
                  <c:v>-1.7799999999999994</c:v>
                </c:pt>
                <c:pt idx="19">
                  <c:v>0.35999999999999943</c:v>
                </c:pt>
                <c:pt idx="20">
                  <c:v>-0.75999999999999979</c:v>
                </c:pt>
                <c:pt idx="21">
                  <c:v>-0.66000000000000014</c:v>
                </c:pt>
                <c:pt idx="22">
                  <c:v>-1.7799999999999994</c:v>
                </c:pt>
                <c:pt idx="23">
                  <c:v>-2.4199999999999995</c:v>
                </c:pt>
                <c:pt idx="24">
                  <c:v>-0.64000000000000057</c:v>
                </c:pt>
                <c:pt idx="25">
                  <c:v>-1.29</c:v>
                </c:pt>
                <c:pt idx="26">
                  <c:v>0.10999999999999943</c:v>
                </c:pt>
                <c:pt idx="27">
                  <c:v>-0.61000000000000032</c:v>
                </c:pt>
                <c:pt idx="28">
                  <c:v>0.36000000000000032</c:v>
                </c:pt>
                <c:pt idx="30">
                  <c:v>-2.0200000000000005</c:v>
                </c:pt>
                <c:pt idx="31">
                  <c:v>-2.1099999999999994</c:v>
                </c:pt>
                <c:pt idx="32">
                  <c:v>-0.63999999999999968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03E-4835-9183-46F8790FA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37584"/>
        <c:axId val="640437912"/>
      </c:scatterChart>
      <c:catAx>
        <c:axId val="6404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442832"/>
        <c:crosses val="autoZero"/>
        <c:auto val="1"/>
        <c:lblAlgn val="ctr"/>
        <c:lblOffset val="100"/>
        <c:tickMarkSkip val="1"/>
        <c:noMultiLvlLbl val="0"/>
      </c:catAx>
      <c:valAx>
        <c:axId val="640442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439552"/>
        <c:crosses val="autoZero"/>
        <c:crossBetween val="between"/>
      </c:valAx>
      <c:valAx>
        <c:axId val="640437912"/>
        <c:scaling>
          <c:orientation val="minMax"/>
          <c:max val="5"/>
          <c:min val="-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 change between 2010 and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437584"/>
        <c:crosses val="max"/>
        <c:crossBetween val="midCat"/>
      </c:valAx>
      <c:valAx>
        <c:axId val="640437584"/>
        <c:scaling>
          <c:orientation val="minMax"/>
        </c:scaling>
        <c:delete val="1"/>
        <c:axPos val="t"/>
        <c:majorTickMark val="none"/>
        <c:minorTickMark val="none"/>
        <c:tickLblPos val="nextTo"/>
        <c:crossAx val="640437912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76545931758528"/>
          <c:y val="0.84471723239368601"/>
          <c:w val="0.41473861814702095"/>
          <c:h val="3.936292279075990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Development of GDP, total tax revenue, energy, transport and pollution/resource tax revenue, 2010-2022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2010=100)</a:t>
            </a:r>
          </a:p>
        </c:rich>
      </c:tx>
      <c:layout>
        <c:manualLayout>
          <c:xMode val="edge"/>
          <c:yMode val="edge"/>
          <c:x val="5.3333333333333332E-3"/>
          <c:y val="8.58494720764452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126969679250825"/>
          <c:w val="0.97066666666666668"/>
          <c:h val="0.6028796076070743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6'!$A$49</c:f>
              <c:strCache>
                <c:ptCount val="1"/>
                <c:pt idx="0">
                  <c:v>Total tax revenues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6'!$J$48:$V$48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6'!$J$49:$V$49</c:f>
              <c:numCache>
                <c:formatCode>0.0</c:formatCode>
                <c:ptCount val="13"/>
                <c:pt idx="0">
                  <c:v>100</c:v>
                </c:pt>
                <c:pt idx="1">
                  <c:v>104.26805218029618</c:v>
                </c:pt>
                <c:pt idx="2">
                  <c:v>107.4404703945557</c:v>
                </c:pt>
                <c:pt idx="3">
                  <c:v>109.9075860943113</c:v>
                </c:pt>
                <c:pt idx="4">
                  <c:v>112.60627349901888</c:v>
                </c:pt>
                <c:pt idx="5">
                  <c:v>116.26121623760947</c:v>
                </c:pt>
                <c:pt idx="6">
                  <c:v>119.75802585459301</c:v>
                </c:pt>
                <c:pt idx="7">
                  <c:v>124.96506041643119</c:v>
                </c:pt>
                <c:pt idx="8">
                  <c:v>129.68119138319381</c:v>
                </c:pt>
                <c:pt idx="9">
                  <c:v>133.91722745331131</c:v>
                </c:pt>
                <c:pt idx="10">
                  <c:v>129.04189414240292</c:v>
                </c:pt>
                <c:pt idx="11">
                  <c:v>141.39213659734907</c:v>
                </c:pt>
                <c:pt idx="12">
                  <c:v>152.63351607798549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B-41CA-B3DD-4496266ABB5A}"/>
            </c:ext>
          </c:extLst>
        </c:ser>
        <c:ser>
          <c:idx val="1"/>
          <c:order val="1"/>
          <c:tx>
            <c:strRef>
              <c:f>'Figure 6'!$A$50</c:f>
              <c:strCache>
                <c:ptCount val="1"/>
                <c:pt idx="0">
                  <c:v>GDP at current prices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6'!$J$48:$V$48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6'!$J$50:$V$50</c:f>
              <c:numCache>
                <c:formatCode>0.0</c:formatCode>
                <c:ptCount val="13"/>
                <c:pt idx="0">
                  <c:v>100</c:v>
                </c:pt>
                <c:pt idx="1">
                  <c:v>103.22005787079709</c:v>
                </c:pt>
                <c:pt idx="2">
                  <c:v>103.79215034572726</c:v>
                </c:pt>
                <c:pt idx="3">
                  <c:v>104.94616522900021</c:v>
                </c:pt>
                <c:pt idx="4">
                  <c:v>107.3929137632268</c:v>
                </c:pt>
                <c:pt idx="5">
                  <c:v>111.37329850343407</c:v>
                </c:pt>
                <c:pt idx="6">
                  <c:v>114.3769166799805</c:v>
                </c:pt>
                <c:pt idx="7">
                  <c:v>119.17209711770293</c:v>
                </c:pt>
                <c:pt idx="8">
                  <c:v>123.30786635915125</c:v>
                </c:pt>
                <c:pt idx="9">
                  <c:v>127.81209242030931</c:v>
                </c:pt>
                <c:pt idx="10">
                  <c:v>122.91707598170747</c:v>
                </c:pt>
                <c:pt idx="11">
                  <c:v>133.72987983866821</c:v>
                </c:pt>
                <c:pt idx="12">
                  <c:v>145.56272090153544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B-41CA-B3DD-4496266ABB5A}"/>
            </c:ext>
          </c:extLst>
        </c:ser>
        <c:ser>
          <c:idx val="2"/>
          <c:order val="2"/>
          <c:tx>
            <c:strRef>
              <c:f>'Figure 6'!$A$51</c:f>
              <c:strCache>
                <c:ptCount val="1"/>
                <c:pt idx="0">
                  <c:v>Total environmental taxes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6'!$J$48:$V$48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6'!$J$51:$V$51</c:f>
              <c:numCache>
                <c:formatCode>0.0</c:formatCode>
                <c:ptCount val="13"/>
                <c:pt idx="0">
                  <c:v>100</c:v>
                </c:pt>
                <c:pt idx="1">
                  <c:v>104.90228363648637</c:v>
                </c:pt>
                <c:pt idx="2">
                  <c:v>107.65765703254233</c:v>
                </c:pt>
                <c:pt idx="3">
                  <c:v>109.87395783318681</c:v>
                </c:pt>
                <c:pt idx="4">
                  <c:v>112.42124281502718</c:v>
                </c:pt>
                <c:pt idx="5">
                  <c:v>115.67442013604372</c:v>
                </c:pt>
                <c:pt idx="6">
                  <c:v>119.78318876551988</c:v>
                </c:pt>
                <c:pt idx="7">
                  <c:v>123.29749563482927</c:v>
                </c:pt>
                <c:pt idx="8">
                  <c:v>125.87693227794709</c:v>
                </c:pt>
                <c:pt idx="9">
                  <c:v>127.6528024456139</c:v>
                </c:pt>
                <c:pt idx="10">
                  <c:v>116.40336855312812</c:v>
                </c:pt>
                <c:pt idx="11">
                  <c:v>127.40995400639193</c:v>
                </c:pt>
                <c:pt idx="12">
                  <c:v>122.38405742580379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B-41CA-B3DD-4496266ABB5A}"/>
            </c:ext>
          </c:extLst>
        </c:ser>
        <c:ser>
          <c:idx val="3"/>
          <c:order val="3"/>
          <c:tx>
            <c:strRef>
              <c:f>'Figure 6'!$A$52</c:f>
              <c:strCache>
                <c:ptCount val="1"/>
                <c:pt idx="0">
                  <c:v>Energy taxes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6'!$J$48:$V$48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6'!$J$52:$V$52</c:f>
              <c:numCache>
                <c:formatCode>0.0</c:formatCode>
                <c:ptCount val="13"/>
                <c:pt idx="0">
                  <c:v>100</c:v>
                </c:pt>
                <c:pt idx="1">
                  <c:v>105.40397392558476</c:v>
                </c:pt>
                <c:pt idx="2">
                  <c:v>108.95969952012456</c:v>
                </c:pt>
                <c:pt idx="3">
                  <c:v>111.76173665209139</c:v>
                </c:pt>
                <c:pt idx="4">
                  <c:v>114.33054104051423</c:v>
                </c:pt>
                <c:pt idx="5">
                  <c:v>117.29278866316626</c:v>
                </c:pt>
                <c:pt idx="6">
                  <c:v>121.81304659310048</c:v>
                </c:pt>
                <c:pt idx="7">
                  <c:v>124.66875288507356</c:v>
                </c:pt>
                <c:pt idx="8">
                  <c:v>127.83369125933106</c:v>
                </c:pt>
                <c:pt idx="9">
                  <c:v>129.63758989510683</c:v>
                </c:pt>
                <c:pt idx="10">
                  <c:v>117.37303488014868</c:v>
                </c:pt>
                <c:pt idx="11">
                  <c:v>130.46560855887634</c:v>
                </c:pt>
                <c:pt idx="12">
                  <c:v>122.83626360721208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5B-41CA-B3DD-4496266ABB5A}"/>
            </c:ext>
          </c:extLst>
        </c:ser>
        <c:ser>
          <c:idx val="4"/>
          <c:order val="4"/>
          <c:tx>
            <c:strRef>
              <c:f>'Figure 6'!$A$53</c:f>
              <c:strCache>
                <c:ptCount val="1"/>
                <c:pt idx="0">
                  <c:v>Transport taxes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strRef>
              <c:f>'Figure 6'!$J$48:$V$48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6'!$J$53:$V$53</c:f>
              <c:numCache>
                <c:formatCode>0.0</c:formatCode>
                <c:ptCount val="13"/>
                <c:pt idx="0">
                  <c:v>100</c:v>
                </c:pt>
                <c:pt idx="1">
                  <c:v>103.16626916671035</c:v>
                </c:pt>
                <c:pt idx="2">
                  <c:v>102.69992692824307</c:v>
                </c:pt>
                <c:pt idx="3">
                  <c:v>103.19819768964183</c:v>
                </c:pt>
                <c:pt idx="4">
                  <c:v>105.29624066107912</c:v>
                </c:pt>
                <c:pt idx="5">
                  <c:v>109.19930429875635</c:v>
                </c:pt>
                <c:pt idx="6">
                  <c:v>112.47785702866643</c:v>
                </c:pt>
                <c:pt idx="7">
                  <c:v>118.86178337057171</c:v>
                </c:pt>
                <c:pt idx="8">
                  <c:v>119.08979715523917</c:v>
                </c:pt>
                <c:pt idx="9">
                  <c:v>120.07103879261736</c:v>
                </c:pt>
                <c:pt idx="10">
                  <c:v>110.92453359680438</c:v>
                </c:pt>
                <c:pt idx="11">
                  <c:v>114.5219876837498</c:v>
                </c:pt>
                <c:pt idx="12">
                  <c:v>116.06652651516036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5B-41CA-B3DD-4496266ABB5A}"/>
            </c:ext>
          </c:extLst>
        </c:ser>
        <c:ser>
          <c:idx val="5"/>
          <c:order val="5"/>
          <c:tx>
            <c:strRef>
              <c:f>'Figure 6'!$A$54</c:f>
              <c:strCache>
                <c:ptCount val="1"/>
                <c:pt idx="0">
                  <c:v>Pollution/Resource taxes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strRef>
              <c:f>'Figure 6'!$J$48:$V$48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6'!$J$54:$V$54</c:f>
              <c:numCache>
                <c:formatCode>0.0</c:formatCode>
                <c:ptCount val="13"/>
                <c:pt idx="0">
                  <c:v>100</c:v>
                </c:pt>
                <c:pt idx="1">
                  <c:v>104.00743088065431</c:v>
                </c:pt>
                <c:pt idx="2">
                  <c:v>107.92742283950216</c:v>
                </c:pt>
                <c:pt idx="3">
                  <c:v>107.32885698739221</c:v>
                </c:pt>
                <c:pt idx="4">
                  <c:v>111.98597847251143</c:v>
                </c:pt>
                <c:pt idx="5">
                  <c:v>117.80340532488431</c:v>
                </c:pt>
                <c:pt idx="6">
                  <c:v>117.77528448737775</c:v>
                </c:pt>
                <c:pt idx="7">
                  <c:v>119.07876207098538</c:v>
                </c:pt>
                <c:pt idx="8">
                  <c:v>122.47900143624098</c:v>
                </c:pt>
                <c:pt idx="9">
                  <c:v>128.20374378927198</c:v>
                </c:pt>
                <c:pt idx="10">
                  <c:v>126.84548647642538</c:v>
                </c:pt>
                <c:pt idx="11">
                  <c:v>135.2257051509751</c:v>
                </c:pt>
                <c:pt idx="12">
                  <c:v>148.82014450808643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5B-41CA-B3DD-4496266AB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306104"/>
        <c:axId val="706297904"/>
      </c:lineChart>
      <c:catAx>
        <c:axId val="70630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297904"/>
        <c:crosses val="autoZero"/>
        <c:auto val="1"/>
        <c:lblAlgn val="ctr"/>
        <c:lblOffset val="100"/>
        <c:tickMarkSkip val="1"/>
        <c:noMultiLvlLbl val="0"/>
      </c:catAx>
      <c:valAx>
        <c:axId val="706297904"/>
        <c:scaling>
          <c:orientation val="minMax"/>
          <c:min val="9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30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8860892388451"/>
          <c:y val="0.79775790922060508"/>
          <c:w val="0.68822267716535446"/>
          <c:h val="7.95219603963541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Energy taxes, GDP and final energy consumption, EU, 2002-2021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2010=100) </a:t>
            </a:r>
          </a:p>
        </c:rich>
      </c:tx>
      <c:layout>
        <c:manualLayout>
          <c:xMode val="edge"/>
          <c:yMode val="edge"/>
          <c:x val="5.3333333333333332E-3"/>
          <c:y val="8.52502901530544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5957303701138"/>
          <c:w val="0.97066666666666668"/>
          <c:h val="0.65794395095490399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7'!$A$53</c:f>
              <c:strCache>
                <c:ptCount val="1"/>
                <c:pt idx="0">
                  <c:v>Energy taxes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7'!$J$52:$V$52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7'!$J$53:$V$53</c:f>
              <c:numCache>
                <c:formatCode>0.0</c:formatCode>
                <c:ptCount val="13"/>
                <c:pt idx="0">
                  <c:v>100</c:v>
                </c:pt>
                <c:pt idx="1">
                  <c:v>105.40397392558476</c:v>
                </c:pt>
                <c:pt idx="2">
                  <c:v>108.95969952012456</c:v>
                </c:pt>
                <c:pt idx="3">
                  <c:v>111.76173665209139</c:v>
                </c:pt>
                <c:pt idx="4">
                  <c:v>114.33054104051423</c:v>
                </c:pt>
                <c:pt idx="5">
                  <c:v>117.29278866316626</c:v>
                </c:pt>
                <c:pt idx="6">
                  <c:v>121.81304659310048</c:v>
                </c:pt>
                <c:pt idx="7">
                  <c:v>124.66875288507356</c:v>
                </c:pt>
                <c:pt idx="8">
                  <c:v>127.83369125933106</c:v>
                </c:pt>
                <c:pt idx="9">
                  <c:v>129.63758989510683</c:v>
                </c:pt>
                <c:pt idx="10">
                  <c:v>117.37303488014868</c:v>
                </c:pt>
                <c:pt idx="11">
                  <c:v>130.46560855887634</c:v>
                </c:pt>
                <c:pt idx="12">
                  <c:v>122.83626360721208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5-4CB2-8DA0-C787486CFF6C}"/>
            </c:ext>
          </c:extLst>
        </c:ser>
        <c:ser>
          <c:idx val="1"/>
          <c:order val="1"/>
          <c:tx>
            <c:strRef>
              <c:f>'Figure 7'!$A$54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dPt>
            <c:idx val="10"/>
            <c:marker>
              <c:symbol val="diamond"/>
              <c:size val="5"/>
              <c:spPr>
                <a:solidFill>
                  <a:srgbClr val="B09120"/>
                </a:solidFill>
                <a:ln w="28575">
                  <a:solidFill>
                    <a:srgbClr val="B0912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534C-4A47-94A3-A0BB08C9124C}"/>
              </c:ext>
            </c:extLst>
          </c:dPt>
          <c:dPt>
            <c:idx val="18"/>
            <c:marker>
              <c:symbol val="diamond"/>
              <c:size val="5"/>
              <c:spPr>
                <a:solidFill>
                  <a:srgbClr val="B09120"/>
                </a:solidFill>
                <a:ln w="28575">
                  <a:solidFill>
                    <a:srgbClr val="B0912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277-4383-B403-6844873F877C}"/>
              </c:ext>
            </c:extLst>
          </c:dPt>
          <c:cat>
            <c:strRef>
              <c:f>'Figure 7'!$J$52:$V$52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7'!$J$54:$V$54</c:f>
              <c:numCache>
                <c:formatCode>0.0</c:formatCode>
                <c:ptCount val="13"/>
                <c:pt idx="0">
                  <c:v>100</c:v>
                </c:pt>
                <c:pt idx="1">
                  <c:v>103.22005787079709</c:v>
                </c:pt>
                <c:pt idx="2">
                  <c:v>103.79215034572726</c:v>
                </c:pt>
                <c:pt idx="3">
                  <c:v>104.94616522900021</c:v>
                </c:pt>
                <c:pt idx="4">
                  <c:v>107.3929137632268</c:v>
                </c:pt>
                <c:pt idx="5">
                  <c:v>111.37329850343407</c:v>
                </c:pt>
                <c:pt idx="6">
                  <c:v>114.3769166799805</c:v>
                </c:pt>
                <c:pt idx="7">
                  <c:v>119.17209711770293</c:v>
                </c:pt>
                <c:pt idx="8">
                  <c:v>123.30786635915125</c:v>
                </c:pt>
                <c:pt idx="9">
                  <c:v>127.81209242030931</c:v>
                </c:pt>
                <c:pt idx="10">
                  <c:v>122.91707598170747</c:v>
                </c:pt>
                <c:pt idx="11">
                  <c:v>133.72987983866821</c:v>
                </c:pt>
                <c:pt idx="12">
                  <c:v>145.56272090153544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5-4CB2-8DA0-C787486CFF6C}"/>
            </c:ext>
          </c:extLst>
        </c:ser>
        <c:ser>
          <c:idx val="2"/>
          <c:order val="2"/>
          <c:tx>
            <c:strRef>
              <c:f>'Figure 7'!$A$55</c:f>
              <c:strCache>
                <c:ptCount val="1"/>
                <c:pt idx="0">
                  <c:v>Energy taxes as % of GDP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7'!$J$52:$V$52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7'!$J$55:$V$55</c:f>
              <c:numCache>
                <c:formatCode>0.0</c:formatCode>
                <c:ptCount val="13"/>
                <c:pt idx="0">
                  <c:v>100</c:v>
                </c:pt>
                <c:pt idx="1">
                  <c:v>102.20994475138122</c:v>
                </c:pt>
                <c:pt idx="2">
                  <c:v>104.97237569060773</c:v>
                </c:pt>
                <c:pt idx="3">
                  <c:v>106.07734806629834</c:v>
                </c:pt>
                <c:pt idx="4">
                  <c:v>106.62983425414363</c:v>
                </c:pt>
                <c:pt idx="5">
                  <c:v>104.97237569060773</c:v>
                </c:pt>
                <c:pt idx="6">
                  <c:v>106.62983425414363</c:v>
                </c:pt>
                <c:pt idx="7">
                  <c:v>104.41988950276242</c:v>
                </c:pt>
                <c:pt idx="8">
                  <c:v>103.31491712707184</c:v>
                </c:pt>
                <c:pt idx="9">
                  <c:v>101.65745856353593</c:v>
                </c:pt>
                <c:pt idx="10">
                  <c:v>95.58011049723757</c:v>
                </c:pt>
                <c:pt idx="11">
                  <c:v>97.790055248618785</c:v>
                </c:pt>
                <c:pt idx="12">
                  <c:v>86.187845303867405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45-4CB2-8DA0-C787486CFF6C}"/>
            </c:ext>
          </c:extLst>
        </c:ser>
        <c:ser>
          <c:idx val="3"/>
          <c:order val="3"/>
          <c:tx>
            <c:strRef>
              <c:f>'Figure 7'!$A$56</c:f>
              <c:strCache>
                <c:ptCount val="1"/>
                <c:pt idx="0">
                  <c:v>Final energy consumption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7'!$J$52:$V$52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7'!$J$56:$V$56</c:f>
              <c:numCache>
                <c:formatCode>0.0</c:formatCode>
                <c:ptCount val="13"/>
                <c:pt idx="0">
                  <c:v>100</c:v>
                </c:pt>
                <c:pt idx="1">
                  <c:v>95.957130829783608</c:v>
                </c:pt>
                <c:pt idx="2">
                  <c:v>95.892491896156272</c:v>
                </c:pt>
                <c:pt idx="3">
                  <c:v>95.715892250755218</c:v>
                </c:pt>
                <c:pt idx="4">
                  <c:v>91.434482166904971</c:v>
                </c:pt>
                <c:pt idx="5">
                  <c:v>93.423193415715232</c:v>
                </c:pt>
                <c:pt idx="6">
                  <c:v>95.300519339707364</c:v>
                </c:pt>
                <c:pt idx="7">
                  <c:v>96.634786142889013</c:v>
                </c:pt>
                <c:pt idx="8">
                  <c:v>96.81453614481363</c:v>
                </c:pt>
                <c:pt idx="9">
                  <c:v>96.306408063784104</c:v>
                </c:pt>
                <c:pt idx="10">
                  <c:v>90.879035079936045</c:v>
                </c:pt>
                <c:pt idx="11">
                  <c:v>96.426771848223538</c:v>
                </c:pt>
                <c:pt idx="12">
                  <c:v>96.2661837859131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45-4CB2-8DA0-C787486CF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832200"/>
        <c:axId val="777828920"/>
      </c:lineChart>
      <c:catAx>
        <c:axId val="77783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828920"/>
        <c:crosses val="autoZero"/>
        <c:auto val="1"/>
        <c:lblAlgn val="ctr"/>
        <c:lblOffset val="100"/>
        <c:tickMarkSkip val="1"/>
        <c:noMultiLvlLbl val="0"/>
      </c:catAx>
      <c:valAx>
        <c:axId val="777828920"/>
        <c:scaling>
          <c:orientation val="minMax"/>
          <c:min val="7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83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0734508444813191"/>
          <c:w val="0.9"/>
          <c:h val="4.108191344611879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consumption, implicit tax rate on energy, energy taxes, GDP and energy intensity, EU, 2010-2022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2010=100)</a:t>
            </a:r>
          </a:p>
        </c:rich>
      </c:tx>
      <c:layout>
        <c:manualLayout>
          <c:xMode val="edge"/>
          <c:yMode val="edge"/>
          <c:x val="5.3333333333333332E-3"/>
          <c:y val="8.5681593704629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093477944073532"/>
          <c:w val="0.97066666666666668"/>
          <c:h val="0.6036561752816023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8'!$A$52</c:f>
              <c:strCache>
                <c:ptCount val="1"/>
                <c:pt idx="0">
                  <c:v>Final energy consumption (total)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8'!$J$51:$V$51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8'!$J$52:$V$52</c:f>
              <c:numCache>
                <c:formatCode>#\,##0.0</c:formatCode>
                <c:ptCount val="13"/>
                <c:pt idx="0">
                  <c:v>100</c:v>
                </c:pt>
                <c:pt idx="1">
                  <c:v>95.957130829783608</c:v>
                </c:pt>
                <c:pt idx="2">
                  <c:v>95.892491896156272</c:v>
                </c:pt>
                <c:pt idx="3">
                  <c:v>95.715892250755218</c:v>
                </c:pt>
                <c:pt idx="4">
                  <c:v>91.434482166904971</c:v>
                </c:pt>
                <c:pt idx="5">
                  <c:v>93.423193415715232</c:v>
                </c:pt>
                <c:pt idx="6">
                  <c:v>95.300519339707364</c:v>
                </c:pt>
                <c:pt idx="7">
                  <c:v>96.634786142889013</c:v>
                </c:pt>
                <c:pt idx="8">
                  <c:v>96.81453614481363</c:v>
                </c:pt>
                <c:pt idx="9">
                  <c:v>96.306408063784104</c:v>
                </c:pt>
                <c:pt idx="10">
                  <c:v>90.879035079936045</c:v>
                </c:pt>
                <c:pt idx="11">
                  <c:v>96.426771848223538</c:v>
                </c:pt>
                <c:pt idx="12">
                  <c:v>96.26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24-43EE-8033-46AC985781BC}"/>
            </c:ext>
          </c:extLst>
        </c:ser>
        <c:ser>
          <c:idx val="1"/>
          <c:order val="1"/>
          <c:tx>
            <c:strRef>
              <c:f>'Figure 8'!$A$53</c:f>
              <c:strCache>
                <c:ptCount val="1"/>
                <c:pt idx="0">
                  <c:v>Implicit tax rate on energy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8'!$J$51:$V$51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8'!$J$53:$V$53</c:f>
              <c:numCache>
                <c:formatCode>#\,##0.0</c:formatCode>
                <c:ptCount val="13"/>
                <c:pt idx="0">
                  <c:v>100</c:v>
                </c:pt>
                <c:pt idx="1">
                  <c:v>108.39335587240923</c:v>
                </c:pt>
                <c:pt idx="2">
                  <c:v>110.4267725023274</c:v>
                </c:pt>
                <c:pt idx="3">
                  <c:v>112.15150178842666</c:v>
                </c:pt>
                <c:pt idx="4">
                  <c:v>119.42280366504971</c:v>
                </c:pt>
                <c:pt idx="5">
                  <c:v>118.07535891028466</c:v>
                </c:pt>
                <c:pt idx="6">
                  <c:v>119.62369542848744</c:v>
                </c:pt>
                <c:pt idx="7">
                  <c:v>118.72213239257189</c:v>
                </c:pt>
                <c:pt idx="8">
                  <c:v>119.7657896026263</c:v>
                </c:pt>
                <c:pt idx="9">
                  <c:v>120.5693566563771</c:v>
                </c:pt>
                <c:pt idx="10">
                  <c:v>113.64104071733058</c:v>
                </c:pt>
                <c:pt idx="11">
                  <c:v>115.87044931157821</c:v>
                </c:pt>
                <c:pt idx="12">
                  <c:v>122.22912648460201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4-43EE-8033-46AC985781BC}"/>
            </c:ext>
          </c:extLst>
        </c:ser>
        <c:ser>
          <c:idx val="2"/>
          <c:order val="2"/>
          <c:tx>
            <c:strRef>
              <c:f>'Figure 8'!$A$54</c:f>
              <c:strCache>
                <c:ptCount val="1"/>
                <c:pt idx="0">
                  <c:v>Energy taxes (deflated)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8'!$J$51:$V$51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8'!$J$54:$V$54</c:f>
              <c:numCache>
                <c:formatCode>#\,##0.0</c:formatCode>
                <c:ptCount val="13"/>
                <c:pt idx="0">
                  <c:v>100</c:v>
                </c:pt>
                <c:pt idx="1">
                  <c:v>105.40882663194529</c:v>
                </c:pt>
                <c:pt idx="2">
                  <c:v>108.40425945915358</c:v>
                </c:pt>
                <c:pt idx="3">
                  <c:v>111.17152243741502</c:v>
                </c:pt>
                <c:pt idx="4">
                  <c:v>113.9041889017988</c:v>
                </c:pt>
                <c:pt idx="5">
                  <c:v>116.63842106988108</c:v>
                </c:pt>
                <c:pt idx="6">
                  <c:v>121.45097134797471</c:v>
                </c:pt>
                <c:pt idx="7">
                  <c:v>123.84387507537151</c:v>
                </c:pt>
                <c:pt idx="8">
                  <c:v>126.94114912481946</c:v>
                </c:pt>
                <c:pt idx="9">
                  <c:v>129.24683157705178</c:v>
                </c:pt>
                <c:pt idx="10">
                  <c:v>116.99115246515517</c:v>
                </c:pt>
                <c:pt idx="11">
                  <c:v>128.52737814155805</c:v>
                </c:pt>
                <c:pt idx="12">
                  <c:v>159.68686445130163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4-43EE-8033-46AC985781BC}"/>
            </c:ext>
          </c:extLst>
        </c:ser>
        <c:ser>
          <c:idx val="3"/>
          <c:order val="3"/>
          <c:tx>
            <c:strRef>
              <c:f>'Figure 8'!$A$55</c:f>
              <c:strCache>
                <c:ptCount val="1"/>
                <c:pt idx="0">
                  <c:v>GDP (chain-linked volumes 2015)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8'!$J$51:$V$51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8'!$J$55:$V$55</c:f>
              <c:numCache>
                <c:formatCode>#\,##0.0</c:formatCode>
                <c:ptCount val="13"/>
                <c:pt idx="0">
                  <c:v>100</c:v>
                </c:pt>
                <c:pt idx="1">
                  <c:v>101.93600000000001</c:v>
                </c:pt>
                <c:pt idx="2">
                  <c:v>101.17</c:v>
                </c:pt>
                <c:pt idx="3">
                  <c:v>101.14700000000001</c:v>
                </c:pt>
                <c:pt idx="4">
                  <c:v>102.765</c:v>
                </c:pt>
                <c:pt idx="5">
                  <c:v>105.11200000000001</c:v>
                </c:pt>
                <c:pt idx="6">
                  <c:v>107.149</c:v>
                </c:pt>
                <c:pt idx="7">
                  <c:v>110.14299999999999</c:v>
                </c:pt>
                <c:pt idx="8">
                  <c:v>112.34100000000001</c:v>
                </c:pt>
                <c:pt idx="9">
                  <c:v>114.46099999999998</c:v>
                </c:pt>
                <c:pt idx="10">
                  <c:v>108.08899999999998</c:v>
                </c:pt>
                <c:pt idx="11">
                  <c:v>114.693</c:v>
                </c:pt>
                <c:pt idx="12">
                  <c:v>118.634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4-43EE-8033-46AC985781BC}"/>
            </c:ext>
          </c:extLst>
        </c:ser>
        <c:ser>
          <c:idx val="4"/>
          <c:order val="4"/>
          <c:tx>
            <c:strRef>
              <c:f>'Figure 8'!$A$56</c:f>
              <c:strCache>
                <c:ptCount val="1"/>
                <c:pt idx="0">
                  <c:v>Energy intensity (TOE/GDP)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strRef>
              <c:f>'Figure 8'!$J$51:$V$51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8'!$J$56:$V$56</c:f>
              <c:numCache>
                <c:formatCode>#\,##0.0</c:formatCode>
                <c:ptCount val="13"/>
                <c:pt idx="0">
                  <c:v>100</c:v>
                </c:pt>
                <c:pt idx="1">
                  <c:v>95.350184688925921</c:v>
                </c:pt>
                <c:pt idx="2">
                  <c:v>94.683856015064819</c:v>
                </c:pt>
                <c:pt idx="3">
                  <c:v>93.698848410226702</c:v>
                </c:pt>
                <c:pt idx="4">
                  <c:v>89.063518505106103</c:v>
                </c:pt>
                <c:pt idx="5">
                  <c:v>87.81777359310496</c:v>
                </c:pt>
                <c:pt idx="6">
                  <c:v>87.173173028174119</c:v>
                </c:pt>
                <c:pt idx="7">
                  <c:v>86.427174621568767</c:v>
                </c:pt>
                <c:pt idx="8">
                  <c:v>83.95017020351996</c:v>
                </c:pt>
                <c:pt idx="9">
                  <c:v>81.712174983703918</c:v>
                </c:pt>
                <c:pt idx="10">
                  <c:v>79.524878684725138</c:v>
                </c:pt>
                <c:pt idx="11">
                  <c:v>79.561092199608893</c:v>
                </c:pt>
                <c:pt idx="12">
                  <c:v>76.534300782870304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24-43EE-8033-46AC9857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523720"/>
        <c:axId val="669528968"/>
      </c:lineChart>
      <c:catAx>
        <c:axId val="66952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528968"/>
        <c:crosses val="autoZero"/>
        <c:auto val="1"/>
        <c:lblAlgn val="ctr"/>
        <c:lblOffset val="100"/>
        <c:tickMarkSkip val="1"/>
        <c:noMultiLvlLbl val="0"/>
      </c:catAx>
      <c:valAx>
        <c:axId val="669528968"/>
        <c:scaling>
          <c:orientation val="minMax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952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178057742782146E-2"/>
          <c:y val="0.79815339299111066"/>
          <c:w val="0.8536437795275591"/>
          <c:h val="7.936645545366717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consumption of energy products and energy taxes (deflated), EU, 2010-2022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2010=100)</a:t>
            </a:r>
          </a:p>
        </c:rich>
      </c:tx>
      <c:layout>
        <c:manualLayout>
          <c:xMode val="edge"/>
          <c:yMode val="edge"/>
          <c:x val="5.3333333333333332E-3"/>
          <c:y val="8.54920640476924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055666777514644"/>
          <c:w val="0.97066666666666668"/>
          <c:h val="0.64252536825538298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9'!$A$49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9'!$B$48:$N$48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9'!$B$49:$N$49</c:f>
              <c:numCache>
                <c:formatCode>#\,##0.0</c:formatCode>
                <c:ptCount val="13"/>
                <c:pt idx="0">
                  <c:v>100</c:v>
                </c:pt>
                <c:pt idx="1">
                  <c:v>96.027609702971134</c:v>
                </c:pt>
                <c:pt idx="2">
                  <c:v>95.962923293151377</c:v>
                </c:pt>
                <c:pt idx="3">
                  <c:v>95.786193938327941</c:v>
                </c:pt>
                <c:pt idx="4">
                  <c:v>91.501639231918091</c:v>
                </c:pt>
                <c:pt idx="5">
                  <c:v>93.491811155163902</c:v>
                </c:pt>
                <c:pt idx="6">
                  <c:v>95.370515942973483</c:v>
                </c:pt>
                <c:pt idx="7">
                  <c:v>96.705762742326414</c:v>
                </c:pt>
                <c:pt idx="8">
                  <c:v>96.885644767556457</c:v>
                </c:pt>
                <c:pt idx="9">
                  <c:v>96.377143475132669</c:v>
                </c:pt>
                <c:pt idx="10">
                  <c:v>90.945784178553467</c:v>
                </c:pt>
                <c:pt idx="11">
                  <c:v>96.497595664715391</c:v>
                </c:pt>
                <c:pt idx="12">
                  <c:v>92.695836627931115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3-481E-A14F-36C760587D1A}"/>
            </c:ext>
          </c:extLst>
        </c:ser>
        <c:ser>
          <c:idx val="1"/>
          <c:order val="1"/>
          <c:tx>
            <c:strRef>
              <c:f>'Figure 9'!$A$50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9'!$B$48:$N$48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9'!$B$50:$N$50</c:f>
              <c:numCache>
                <c:formatCode>#\,##0.0</c:formatCode>
                <c:ptCount val="13"/>
                <c:pt idx="0">
                  <c:v>100</c:v>
                </c:pt>
                <c:pt idx="1">
                  <c:v>98.88593644809653</c:v>
                </c:pt>
                <c:pt idx="2">
                  <c:v>95.398807121820695</c:v>
                </c:pt>
                <c:pt idx="3">
                  <c:v>91.148604059612822</c:v>
                </c:pt>
                <c:pt idx="4">
                  <c:v>85.384661198692939</c:v>
                </c:pt>
                <c:pt idx="5">
                  <c:v>86.352525839613136</c:v>
                </c:pt>
                <c:pt idx="6">
                  <c:v>87.238335234900191</c:v>
                </c:pt>
                <c:pt idx="7">
                  <c:v>87.887292915034934</c:v>
                </c:pt>
                <c:pt idx="8">
                  <c:v>83.153422072629596</c:v>
                </c:pt>
                <c:pt idx="9">
                  <c:v>72.790920713645875</c:v>
                </c:pt>
                <c:pt idx="10">
                  <c:v>70.328697522422459</c:v>
                </c:pt>
                <c:pt idx="11">
                  <c:v>69.237384433106214</c:v>
                </c:pt>
                <c:pt idx="12">
                  <c:v>59.86798559093279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83-481E-A14F-36C760587D1A}"/>
            </c:ext>
          </c:extLst>
        </c:ser>
        <c:ser>
          <c:idx val="2"/>
          <c:order val="2"/>
          <c:tx>
            <c:strRef>
              <c:f>'Figure 9'!$A$51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9'!$B$48:$N$48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9'!$B$51:$N$51</c:f>
              <c:numCache>
                <c:formatCode>#\,##0.0</c:formatCode>
                <c:ptCount val="13"/>
                <c:pt idx="0">
                  <c:v>100</c:v>
                </c:pt>
                <c:pt idx="1">
                  <c:v>91.866894015997602</c:v>
                </c:pt>
                <c:pt idx="2">
                  <c:v>94.126503761416217</c:v>
                </c:pt>
                <c:pt idx="3">
                  <c:v>96.322734914874303</c:v>
                </c:pt>
                <c:pt idx="4">
                  <c:v>85.566703250041428</c:v>
                </c:pt>
                <c:pt idx="5">
                  <c:v>88.364604093753172</c:v>
                </c:pt>
                <c:pt idx="6">
                  <c:v>91.948608466138808</c:v>
                </c:pt>
                <c:pt idx="7">
                  <c:v>92.667006654754459</c:v>
                </c:pt>
                <c:pt idx="8">
                  <c:v>92.671666865603697</c:v>
                </c:pt>
                <c:pt idx="9">
                  <c:v>91.494492828210639</c:v>
                </c:pt>
                <c:pt idx="10">
                  <c:v>89.181544199952612</c:v>
                </c:pt>
                <c:pt idx="11">
                  <c:v>98.384378480847616</c:v>
                </c:pt>
                <c:pt idx="12">
                  <c:v>84.826111875163889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83-481E-A14F-36C760587D1A}"/>
            </c:ext>
          </c:extLst>
        </c:ser>
        <c:ser>
          <c:idx val="3"/>
          <c:order val="3"/>
          <c:tx>
            <c:strRef>
              <c:f>'Figure 9'!$A$52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9'!$B$48:$N$48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9'!$B$52:$N$52</c:f>
              <c:numCache>
                <c:formatCode>#\,##0.0</c:formatCode>
                <c:ptCount val="13"/>
                <c:pt idx="0">
                  <c:v>100</c:v>
                </c:pt>
                <c:pt idx="1">
                  <c:v>97.406945237543638</c:v>
                </c:pt>
                <c:pt idx="2">
                  <c:v>105.08122451358597</c:v>
                </c:pt>
                <c:pt idx="3">
                  <c:v>105.71749550653576</c:v>
                </c:pt>
                <c:pt idx="4">
                  <c:v>101.42806250787027</c:v>
                </c:pt>
                <c:pt idx="5">
                  <c:v>105.63318190027024</c:v>
                </c:pt>
                <c:pt idx="6">
                  <c:v>107.22726637583553</c:v>
                </c:pt>
                <c:pt idx="7">
                  <c:v>114.37978648141021</c:v>
                </c:pt>
                <c:pt idx="8">
                  <c:v>120.10114320802292</c:v>
                </c:pt>
                <c:pt idx="9">
                  <c:v>121.90882860565362</c:v>
                </c:pt>
                <c:pt idx="10">
                  <c:v>121.12443416682743</c:v>
                </c:pt>
                <c:pt idx="11">
                  <c:v>129.68507511210075</c:v>
                </c:pt>
                <c:pt idx="12">
                  <c:v>128.70839168020544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83-481E-A14F-36C760587D1A}"/>
            </c:ext>
          </c:extLst>
        </c:ser>
        <c:ser>
          <c:idx val="4"/>
          <c:order val="4"/>
          <c:tx>
            <c:strRef>
              <c:f>'Figure 9'!$A$53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strRef>
              <c:f>'Figure 9'!$B$48:$N$48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9'!$B$53:$N$53</c:f>
              <c:numCache>
                <c:formatCode>#\,##0.0</c:formatCode>
                <c:ptCount val="13"/>
                <c:pt idx="0">
                  <c:v>100</c:v>
                </c:pt>
                <c:pt idx="1">
                  <c:v>98.597922909076459</c:v>
                </c:pt>
                <c:pt idx="2">
                  <c:v>98.94032959488294</c:v>
                </c:pt>
                <c:pt idx="3">
                  <c:v>98.033214225352665</c:v>
                </c:pt>
                <c:pt idx="4">
                  <c:v>95.959649375598204</c:v>
                </c:pt>
                <c:pt idx="5">
                  <c:v>97.580657108029712</c:v>
                </c:pt>
                <c:pt idx="6">
                  <c:v>98.82384501558667</c:v>
                </c:pt>
                <c:pt idx="7">
                  <c:v>99.800530858468065</c:v>
                </c:pt>
                <c:pt idx="8">
                  <c:v>99.806814977875732</c:v>
                </c:pt>
                <c:pt idx="9">
                  <c:v>98.723341258599518</c:v>
                </c:pt>
                <c:pt idx="10">
                  <c:v>94.945989323148638</c:v>
                </c:pt>
                <c:pt idx="11">
                  <c:v>99.217144452597921</c:v>
                </c:pt>
                <c:pt idx="12">
                  <c:v>96.023735257044066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83-481E-A14F-36C760587D1A}"/>
            </c:ext>
          </c:extLst>
        </c:ser>
        <c:ser>
          <c:idx val="5"/>
          <c:order val="5"/>
          <c:tx>
            <c:strRef>
              <c:f>'Figure 9'!$A$54</c:f>
              <c:strCache>
                <c:ptCount val="1"/>
                <c:pt idx="0">
                  <c:v>Energy taxes (deflated)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strRef>
              <c:f>'Figure 9'!$B$48:$N$48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9'!$B$54:$N$54</c:f>
              <c:numCache>
                <c:formatCode>#\,##0.0</c:formatCode>
                <c:ptCount val="13"/>
                <c:pt idx="0">
                  <c:v>100</c:v>
                </c:pt>
                <c:pt idx="1">
                  <c:v>105.40882663194529</c:v>
                </c:pt>
                <c:pt idx="2">
                  <c:v>108.74303041598429</c:v>
                </c:pt>
                <c:pt idx="3">
                  <c:v>111.5008588967186</c:v>
                </c:pt>
                <c:pt idx="4">
                  <c:v>114.2278415042677</c:v>
                </c:pt>
                <c:pt idx="5">
                  <c:v>116.96486777380545</c:v>
                </c:pt>
                <c:pt idx="6">
                  <c:v>121.76700687746677</c:v>
                </c:pt>
                <c:pt idx="7">
                  <c:v>124.16220126461535</c:v>
                </c:pt>
                <c:pt idx="8">
                  <c:v>127.262027763501</c:v>
                </c:pt>
                <c:pt idx="9">
                  <c:v>129.67211395624477</c:v>
                </c:pt>
                <c:pt idx="10">
                  <c:v>117.43035500745522</c:v>
                </c:pt>
                <c:pt idx="11">
                  <c:v>130.2255876964486</c:v>
                </c:pt>
                <c:pt idx="12">
                  <c:v>125.0479515636723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83-481E-A14F-36C760587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75720"/>
        <c:axId val="576849776"/>
      </c:lineChart>
      <c:catAx>
        <c:axId val="43657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849776"/>
        <c:crosses val="autoZero"/>
        <c:auto val="1"/>
        <c:lblAlgn val="ctr"/>
        <c:lblOffset val="100"/>
        <c:tickMarkSkip val="1"/>
        <c:noMultiLvlLbl val="0"/>
      </c:catAx>
      <c:valAx>
        <c:axId val="576849776"/>
        <c:scaling>
          <c:orientation val="minMax"/>
          <c:max val="150"/>
          <c:min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575720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3659235364364481"/>
          <c:w val="0.9"/>
          <c:h val="4.119842371482540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Greenhouse gas emissions intensity of energy consumption, energy taxes and GDP, EU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2010=100)</a:t>
            </a:r>
          </a:p>
        </c:rich>
      </c:tx>
      <c:layout>
        <c:manualLayout>
          <c:xMode val="edge"/>
          <c:yMode val="edge"/>
          <c:x val="5.3333333333333332E-3"/>
          <c:y val="8.513994543333970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985419113951269"/>
          <c:w val="0.97066666666666668"/>
          <c:h val="0.6439977092661926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10'!$A$14</c:f>
              <c:strCache>
                <c:ptCount val="1"/>
                <c:pt idx="0">
                  <c:v>GHG emissions intensity of energy consumption 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10'!$B$13:$N$13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10'!$B$14:$N$14</c:f>
              <c:numCache>
                <c:formatCode>0.0</c:formatCode>
                <c:ptCount val="13"/>
                <c:pt idx="0">
                  <c:v>100</c:v>
                </c:pt>
                <c:pt idx="1">
                  <c:v>97.362110311750598</c:v>
                </c:pt>
                <c:pt idx="2">
                  <c:v>95.683453237410063</c:v>
                </c:pt>
                <c:pt idx="3">
                  <c:v>93.165467625899282</c:v>
                </c:pt>
                <c:pt idx="4">
                  <c:v>90.047961630695426</c:v>
                </c:pt>
                <c:pt idx="5">
                  <c:v>91.606714628297354</c:v>
                </c:pt>
                <c:pt idx="6">
                  <c:v>91.846522781774567</c:v>
                </c:pt>
                <c:pt idx="7">
                  <c:v>94.364508393285377</c:v>
                </c:pt>
                <c:pt idx="8">
                  <c:v>92.326139088729008</c:v>
                </c:pt>
                <c:pt idx="9">
                  <c:v>88.609112709832132</c:v>
                </c:pt>
                <c:pt idx="10">
                  <c:v>79.256594724220605</c:v>
                </c:pt>
                <c:pt idx="11">
                  <c:v>83.812949640287769</c:v>
                </c:pt>
                <c:pt idx="12">
                  <c:v>82.733812949640281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4-4A53-B38F-F2BF6A251841}"/>
            </c:ext>
          </c:extLst>
        </c:ser>
        <c:ser>
          <c:idx val="1"/>
          <c:order val="1"/>
          <c:tx>
            <c:strRef>
              <c:f>'Figure 10'!$A$15</c:f>
              <c:strCache>
                <c:ptCount val="1"/>
                <c:pt idx="0">
                  <c:v>Energy taxes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10'!$B$13:$N$13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10'!$B$15:$N$15</c:f>
              <c:numCache>
                <c:formatCode>0.0</c:formatCode>
                <c:ptCount val="13"/>
                <c:pt idx="0">
                  <c:v>100</c:v>
                </c:pt>
                <c:pt idx="1">
                  <c:v>105.40397392558476</c:v>
                </c:pt>
                <c:pt idx="2">
                  <c:v>108.95969952012456</c:v>
                </c:pt>
                <c:pt idx="3">
                  <c:v>111.76173665209139</c:v>
                </c:pt>
                <c:pt idx="4">
                  <c:v>114.33054104051423</c:v>
                </c:pt>
                <c:pt idx="5">
                  <c:v>117.29278866316626</c:v>
                </c:pt>
                <c:pt idx="6">
                  <c:v>121.81304659310048</c:v>
                </c:pt>
                <c:pt idx="7">
                  <c:v>124.66875288507356</c:v>
                </c:pt>
                <c:pt idx="8">
                  <c:v>127.83369125933106</c:v>
                </c:pt>
                <c:pt idx="9">
                  <c:v>129.63758989510683</c:v>
                </c:pt>
                <c:pt idx="10">
                  <c:v>117.37303488014868</c:v>
                </c:pt>
                <c:pt idx="11">
                  <c:v>130.46560855887634</c:v>
                </c:pt>
                <c:pt idx="12">
                  <c:v>122.83626360721208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4-4A53-B38F-F2BF6A251841}"/>
            </c:ext>
          </c:extLst>
        </c:ser>
        <c:ser>
          <c:idx val="2"/>
          <c:order val="2"/>
          <c:tx>
            <c:strRef>
              <c:f>'Figure 10'!$A$16</c:f>
              <c:strCache>
                <c:ptCount val="1"/>
                <c:pt idx="0">
                  <c:v>GDP at current prices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10'!$B$13:$N$13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10'!$B$16:$N$16</c:f>
              <c:numCache>
                <c:formatCode>0.0</c:formatCode>
                <c:ptCount val="13"/>
                <c:pt idx="0">
                  <c:v>100</c:v>
                </c:pt>
                <c:pt idx="1">
                  <c:v>103.22005787079709</c:v>
                </c:pt>
                <c:pt idx="2">
                  <c:v>103.79215034572726</c:v>
                </c:pt>
                <c:pt idx="3">
                  <c:v>104.94616522900021</c:v>
                </c:pt>
                <c:pt idx="4">
                  <c:v>107.3929137632268</c:v>
                </c:pt>
                <c:pt idx="5">
                  <c:v>111.37329850343407</c:v>
                </c:pt>
                <c:pt idx="6">
                  <c:v>114.3769166799805</c:v>
                </c:pt>
                <c:pt idx="7">
                  <c:v>119.17209711770293</c:v>
                </c:pt>
                <c:pt idx="8">
                  <c:v>123.30786635915125</c:v>
                </c:pt>
                <c:pt idx="9">
                  <c:v>127.81209242030931</c:v>
                </c:pt>
                <c:pt idx="10">
                  <c:v>122.91707598170747</c:v>
                </c:pt>
                <c:pt idx="11">
                  <c:v>133.72987983866821</c:v>
                </c:pt>
                <c:pt idx="12">
                  <c:v>145.56272090153544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4-4A53-B38F-F2BF6A251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934047"/>
        <c:axId val="351167695"/>
      </c:lineChart>
      <c:catAx>
        <c:axId val="1760934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167695"/>
        <c:crosses val="autoZero"/>
        <c:auto val="1"/>
        <c:lblAlgn val="ctr"/>
        <c:lblOffset val="100"/>
        <c:tickMarkSkip val="1"/>
        <c:noMultiLvlLbl val="0"/>
      </c:catAx>
      <c:valAx>
        <c:axId val="351167695"/>
        <c:scaling>
          <c:orientation val="minMax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093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798320209973755E-2"/>
          <c:y val="0.83726538539987372"/>
          <c:w val="0.88240335958005245"/>
          <c:h val="4.10287385863450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Implicit tax rate on energy (deflated), EU, 2010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(€ per TOE)</a:t>
            </a:r>
          </a:p>
        </c:rich>
      </c:tx>
      <c:layout>
        <c:manualLayout>
          <c:xMode val="edge"/>
          <c:yMode val="edge"/>
          <c:x val="5.3333333333333332E-3"/>
          <c:y val="8.71054747848511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869833899461763"/>
          <c:w val="0.94825994750656173"/>
          <c:h val="0.69187312778956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11'!$C$54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11'!$B$55:$B$86</c:f>
              <c:strCache>
                <c:ptCount val="32"/>
                <c:pt idx="0">
                  <c:v>EU</c:v>
                </c:pt>
                <c:pt idx="2">
                  <c:v>Greece</c:v>
                </c:pt>
                <c:pt idx="3">
                  <c:v>Denmark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Slovenia</c:v>
                </c:pt>
                <c:pt idx="8">
                  <c:v>Netherlands</c:v>
                </c:pt>
                <c:pt idx="9">
                  <c:v>Bulgaria</c:v>
                </c:pt>
                <c:pt idx="10">
                  <c:v>Sweden</c:v>
                </c:pt>
                <c:pt idx="11">
                  <c:v>Belgium</c:v>
                </c:pt>
                <c:pt idx="12">
                  <c:v>Germany</c:v>
                </c:pt>
                <c:pt idx="13">
                  <c:v>Luxembourg</c:v>
                </c:pt>
                <c:pt idx="14">
                  <c:v>Romania</c:v>
                </c:pt>
                <c:pt idx="15">
                  <c:v>Slovakia</c:v>
                </c:pt>
                <c:pt idx="16">
                  <c:v>Poland</c:v>
                </c:pt>
                <c:pt idx="17">
                  <c:v>Spain</c:v>
                </c:pt>
                <c:pt idx="18">
                  <c:v>Ireland</c:v>
                </c:pt>
                <c:pt idx="19">
                  <c:v>Malta</c:v>
                </c:pt>
                <c:pt idx="20">
                  <c:v>Croatia</c:v>
                </c:pt>
                <c:pt idx="21">
                  <c:v>Portugal</c:v>
                </c:pt>
                <c:pt idx="22">
                  <c:v>Estonia</c:v>
                </c:pt>
                <c:pt idx="23">
                  <c:v>Finland</c:v>
                </c:pt>
                <c:pt idx="24">
                  <c:v>Austria</c:v>
                </c:pt>
                <c:pt idx="25">
                  <c:v>Czechia </c:v>
                </c:pt>
                <c:pt idx="26">
                  <c:v>Latvia</c:v>
                </c:pt>
                <c:pt idx="27">
                  <c:v>Hungary</c:v>
                </c:pt>
                <c:pt idx="28">
                  <c:v>Lithuania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'Figure 11'!$C$55:$C$86</c:f>
              <c:numCache>
                <c:formatCode>0.0</c:formatCode>
                <c:ptCount val="32"/>
                <c:pt idx="0">
                  <c:v>203.94</c:v>
                </c:pt>
                <c:pt idx="2">
                  <c:v>242.41</c:v>
                </c:pt>
                <c:pt idx="3">
                  <c:v>386.86</c:v>
                </c:pt>
                <c:pt idx="4">
                  <c:v>203.95</c:v>
                </c:pt>
                <c:pt idx="5">
                  <c:v>287.58</c:v>
                </c:pt>
                <c:pt idx="6">
                  <c:v>213.88</c:v>
                </c:pt>
                <c:pt idx="7">
                  <c:v>219.39</c:v>
                </c:pt>
                <c:pt idx="8">
                  <c:v>236.55</c:v>
                </c:pt>
                <c:pt idx="9">
                  <c:v>106.54</c:v>
                </c:pt>
                <c:pt idx="10">
                  <c:v>250.11</c:v>
                </c:pt>
                <c:pt idx="11">
                  <c:v>160.35</c:v>
                </c:pt>
                <c:pt idx="12">
                  <c:v>222.33</c:v>
                </c:pt>
                <c:pt idx="13">
                  <c:v>227.64</c:v>
                </c:pt>
                <c:pt idx="14">
                  <c:v>101.44</c:v>
                </c:pt>
                <c:pt idx="15">
                  <c:v>110.83</c:v>
                </c:pt>
                <c:pt idx="16">
                  <c:v>126.87</c:v>
                </c:pt>
                <c:pt idx="17">
                  <c:v>168.69</c:v>
                </c:pt>
                <c:pt idx="18">
                  <c:v>225.27</c:v>
                </c:pt>
                <c:pt idx="19">
                  <c:v>231.02</c:v>
                </c:pt>
                <c:pt idx="20">
                  <c:v>137.51</c:v>
                </c:pt>
                <c:pt idx="21">
                  <c:v>183.95</c:v>
                </c:pt>
                <c:pt idx="22">
                  <c:v>131.65</c:v>
                </c:pt>
                <c:pt idx="23">
                  <c:v>128.66</c:v>
                </c:pt>
                <c:pt idx="24">
                  <c:v>176.64</c:v>
                </c:pt>
                <c:pt idx="25">
                  <c:v>137.43</c:v>
                </c:pt>
                <c:pt idx="26">
                  <c:v>114.09</c:v>
                </c:pt>
                <c:pt idx="27">
                  <c:v>122.63</c:v>
                </c:pt>
                <c:pt idx="28">
                  <c:v>103.47</c:v>
                </c:pt>
                <c:pt idx="30">
                  <c:v>225.61</c:v>
                </c:pt>
                <c:pt idx="31">
                  <c:v>55.33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E-48A1-A6D9-56808C01B8B2}"/>
            </c:ext>
          </c:extLst>
        </c:ser>
        <c:ser>
          <c:idx val="1"/>
          <c:order val="1"/>
          <c:tx>
            <c:strRef>
              <c:f>'Figure 11'!$D$54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11'!$B$55:$B$86</c:f>
              <c:strCache>
                <c:ptCount val="32"/>
                <c:pt idx="0">
                  <c:v>EU</c:v>
                </c:pt>
                <c:pt idx="2">
                  <c:v>Greece</c:v>
                </c:pt>
                <c:pt idx="3">
                  <c:v>Denmark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Slovenia</c:v>
                </c:pt>
                <c:pt idx="8">
                  <c:v>Netherlands</c:v>
                </c:pt>
                <c:pt idx="9">
                  <c:v>Bulgaria</c:v>
                </c:pt>
                <c:pt idx="10">
                  <c:v>Sweden</c:v>
                </c:pt>
                <c:pt idx="11">
                  <c:v>Belgium</c:v>
                </c:pt>
                <c:pt idx="12">
                  <c:v>Germany</c:v>
                </c:pt>
                <c:pt idx="13">
                  <c:v>Luxembourg</c:v>
                </c:pt>
                <c:pt idx="14">
                  <c:v>Romania</c:v>
                </c:pt>
                <c:pt idx="15">
                  <c:v>Slovakia</c:v>
                </c:pt>
                <c:pt idx="16">
                  <c:v>Poland</c:v>
                </c:pt>
                <c:pt idx="17">
                  <c:v>Spain</c:v>
                </c:pt>
                <c:pt idx="18">
                  <c:v>Ireland</c:v>
                </c:pt>
                <c:pt idx="19">
                  <c:v>Malta</c:v>
                </c:pt>
                <c:pt idx="20">
                  <c:v>Croatia</c:v>
                </c:pt>
                <c:pt idx="21">
                  <c:v>Portugal</c:v>
                </c:pt>
                <c:pt idx="22">
                  <c:v>Estonia</c:v>
                </c:pt>
                <c:pt idx="23">
                  <c:v>Finland</c:v>
                </c:pt>
                <c:pt idx="24">
                  <c:v>Austria</c:v>
                </c:pt>
                <c:pt idx="25">
                  <c:v>Czechia </c:v>
                </c:pt>
                <c:pt idx="26">
                  <c:v>Latvia</c:v>
                </c:pt>
                <c:pt idx="27">
                  <c:v>Hungary</c:v>
                </c:pt>
                <c:pt idx="28">
                  <c:v>Lithuania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cat>
          <c:val>
            <c:numRef>
              <c:f>'Figure 11'!$D$55:$D$86</c:f>
              <c:numCache>
                <c:formatCode>0.0</c:formatCode>
                <c:ptCount val="32"/>
                <c:pt idx="0">
                  <c:v>224.92</c:v>
                </c:pt>
                <c:pt idx="2">
                  <c:v>617.19000000000005</c:v>
                </c:pt>
                <c:pt idx="3">
                  <c:v>335.49</c:v>
                </c:pt>
                <c:pt idx="4">
                  <c:v>294.07</c:v>
                </c:pt>
                <c:pt idx="5">
                  <c:v>242.78</c:v>
                </c:pt>
                <c:pt idx="6">
                  <c:v>238.12</c:v>
                </c:pt>
                <c:pt idx="7">
                  <c:v>233.6</c:v>
                </c:pt>
                <c:pt idx="8">
                  <c:v>231</c:v>
                </c:pt>
                <c:pt idx="9">
                  <c:v>226.74</c:v>
                </c:pt>
                <c:pt idx="10">
                  <c:v>226.65</c:v>
                </c:pt>
                <c:pt idx="11">
                  <c:v>220.84</c:v>
                </c:pt>
                <c:pt idx="12">
                  <c:v>215.26</c:v>
                </c:pt>
                <c:pt idx="13">
                  <c:v>208.42</c:v>
                </c:pt>
                <c:pt idx="14">
                  <c:v>204.46</c:v>
                </c:pt>
                <c:pt idx="15">
                  <c:v>203.98</c:v>
                </c:pt>
                <c:pt idx="16">
                  <c:v>198.17</c:v>
                </c:pt>
                <c:pt idx="17">
                  <c:v>187.27</c:v>
                </c:pt>
                <c:pt idx="18">
                  <c:v>186.78</c:v>
                </c:pt>
                <c:pt idx="19">
                  <c:v>183.25</c:v>
                </c:pt>
                <c:pt idx="20">
                  <c:v>173.72</c:v>
                </c:pt>
                <c:pt idx="21">
                  <c:v>169.98</c:v>
                </c:pt>
                <c:pt idx="22">
                  <c:v>167.46</c:v>
                </c:pt>
                <c:pt idx="23">
                  <c:v>163.85</c:v>
                </c:pt>
                <c:pt idx="24">
                  <c:v>150.34</c:v>
                </c:pt>
                <c:pt idx="25">
                  <c:v>117.66</c:v>
                </c:pt>
                <c:pt idx="26">
                  <c:v>115.94</c:v>
                </c:pt>
                <c:pt idx="27">
                  <c:v>109.01</c:v>
                </c:pt>
                <c:pt idx="28">
                  <c:v>103.1</c:v>
                </c:pt>
                <c:pt idx="30">
                  <c:v>216.52</c:v>
                </c:pt>
                <c:pt idx="31">
                  <c:v>39.520000000000003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E-48A1-A6D9-56808C01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40439552"/>
        <c:axId val="640442832"/>
      </c:barChart>
      <c:scatterChart>
        <c:scatterStyle val="lineMarker"/>
        <c:varyColors val="0"/>
        <c:ser>
          <c:idx val="2"/>
          <c:order val="2"/>
          <c:tx>
            <c:strRef>
              <c:f>'Figure 11'!$E$54</c:f>
              <c:strCache>
                <c:ptCount val="1"/>
                <c:pt idx="0">
                  <c:v>Increase/decrease (right axis)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33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CE-48A1-A6D9-56808C01B8B2}"/>
              </c:ext>
            </c:extLst>
          </c:dPt>
          <c:xVal>
            <c:strRef>
              <c:f>'Figure 11'!$B$55:$B$86</c:f>
              <c:strCache>
                <c:ptCount val="32"/>
                <c:pt idx="0">
                  <c:v>EU</c:v>
                </c:pt>
                <c:pt idx="2">
                  <c:v>Greece</c:v>
                </c:pt>
                <c:pt idx="3">
                  <c:v>Denmark</c:v>
                </c:pt>
                <c:pt idx="4">
                  <c:v>France</c:v>
                </c:pt>
                <c:pt idx="5">
                  <c:v>Italy</c:v>
                </c:pt>
                <c:pt idx="6">
                  <c:v>Cyprus</c:v>
                </c:pt>
                <c:pt idx="7">
                  <c:v>Slovenia</c:v>
                </c:pt>
                <c:pt idx="8">
                  <c:v>Netherlands</c:v>
                </c:pt>
                <c:pt idx="9">
                  <c:v>Bulgaria</c:v>
                </c:pt>
                <c:pt idx="10">
                  <c:v>Sweden</c:v>
                </c:pt>
                <c:pt idx="11">
                  <c:v>Belgium</c:v>
                </c:pt>
                <c:pt idx="12">
                  <c:v>Germany</c:v>
                </c:pt>
                <c:pt idx="13">
                  <c:v>Luxembourg</c:v>
                </c:pt>
                <c:pt idx="14">
                  <c:v>Romania</c:v>
                </c:pt>
                <c:pt idx="15">
                  <c:v>Slovakia</c:v>
                </c:pt>
                <c:pt idx="16">
                  <c:v>Poland</c:v>
                </c:pt>
                <c:pt idx="17">
                  <c:v>Spain</c:v>
                </c:pt>
                <c:pt idx="18">
                  <c:v>Ireland</c:v>
                </c:pt>
                <c:pt idx="19">
                  <c:v>Malta</c:v>
                </c:pt>
                <c:pt idx="20">
                  <c:v>Croatia</c:v>
                </c:pt>
                <c:pt idx="21">
                  <c:v>Portugal</c:v>
                </c:pt>
                <c:pt idx="22">
                  <c:v>Estonia</c:v>
                </c:pt>
                <c:pt idx="23">
                  <c:v>Finland</c:v>
                </c:pt>
                <c:pt idx="24">
                  <c:v>Austria</c:v>
                </c:pt>
                <c:pt idx="25">
                  <c:v>Czechia </c:v>
                </c:pt>
                <c:pt idx="26">
                  <c:v>Latvia</c:v>
                </c:pt>
                <c:pt idx="27">
                  <c:v>Hungary</c:v>
                </c:pt>
                <c:pt idx="28">
                  <c:v>Lithuania</c:v>
                </c:pt>
                <c:pt idx="30">
                  <c:v>Norway</c:v>
                </c:pt>
                <c:pt idx="31">
                  <c:v>Iceland</c:v>
                </c:pt>
              </c:strCache>
            </c:strRef>
          </c:xVal>
          <c:yVal>
            <c:numRef>
              <c:f>'Figure 11'!$E$55:$E$86</c:f>
              <c:numCache>
                <c:formatCode>0.0</c:formatCode>
                <c:ptCount val="32"/>
                <c:pt idx="0">
                  <c:v>20.97999999999999</c:v>
                </c:pt>
                <c:pt idx="2">
                  <c:v>374.78000000000009</c:v>
                </c:pt>
                <c:pt idx="3">
                  <c:v>-51.370000000000005</c:v>
                </c:pt>
                <c:pt idx="4">
                  <c:v>90.12</c:v>
                </c:pt>
                <c:pt idx="5">
                  <c:v>-44.799999999999983</c:v>
                </c:pt>
                <c:pt idx="6">
                  <c:v>24.240000000000009</c:v>
                </c:pt>
                <c:pt idx="7">
                  <c:v>14.210000000000008</c:v>
                </c:pt>
                <c:pt idx="8">
                  <c:v>-5.5500000000000114</c:v>
                </c:pt>
                <c:pt idx="9">
                  <c:v>120.2</c:v>
                </c:pt>
                <c:pt idx="10">
                  <c:v>-23.460000000000008</c:v>
                </c:pt>
                <c:pt idx="11">
                  <c:v>60.490000000000009</c:v>
                </c:pt>
                <c:pt idx="12">
                  <c:v>-7.0700000000000216</c:v>
                </c:pt>
                <c:pt idx="13">
                  <c:v>-19.22</c:v>
                </c:pt>
                <c:pt idx="14">
                  <c:v>103.02000000000001</c:v>
                </c:pt>
                <c:pt idx="15">
                  <c:v>93.149999999999991</c:v>
                </c:pt>
                <c:pt idx="16">
                  <c:v>71.299999999999983</c:v>
                </c:pt>
                <c:pt idx="17">
                  <c:v>18.580000000000013</c:v>
                </c:pt>
                <c:pt idx="18">
                  <c:v>-38.490000000000009</c:v>
                </c:pt>
                <c:pt idx="19">
                  <c:v>-47.77000000000001</c:v>
                </c:pt>
                <c:pt idx="20">
                  <c:v>36.210000000000008</c:v>
                </c:pt>
                <c:pt idx="21">
                  <c:v>-13.969999999999999</c:v>
                </c:pt>
                <c:pt idx="22">
                  <c:v>35.81</c:v>
                </c:pt>
                <c:pt idx="23">
                  <c:v>35.19</c:v>
                </c:pt>
                <c:pt idx="24">
                  <c:v>-26.299999999999983</c:v>
                </c:pt>
                <c:pt idx="25">
                  <c:v>-19.77000000000001</c:v>
                </c:pt>
                <c:pt idx="26">
                  <c:v>1.8499999999999943</c:v>
                </c:pt>
                <c:pt idx="27">
                  <c:v>-13.61999999999999</c:v>
                </c:pt>
                <c:pt idx="28">
                  <c:v>-0.37000000000000455</c:v>
                </c:pt>
                <c:pt idx="30">
                  <c:v>-9.0900000000000034</c:v>
                </c:pt>
                <c:pt idx="31">
                  <c:v>-15.809999999999995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CE-48A1-A6D9-56808C01B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37584"/>
        <c:axId val="640437912"/>
      </c:scatterChart>
      <c:catAx>
        <c:axId val="6404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442832"/>
        <c:crosses val="autoZero"/>
        <c:auto val="1"/>
        <c:lblAlgn val="ctr"/>
        <c:lblOffset val="100"/>
        <c:tickMarkSkip val="1"/>
        <c:noMultiLvlLbl val="0"/>
      </c:catAx>
      <c:valAx>
        <c:axId val="640442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439552"/>
        <c:crosses val="autoZero"/>
        <c:crossBetween val="between"/>
      </c:valAx>
      <c:valAx>
        <c:axId val="640437912"/>
        <c:scaling>
          <c:orientation val="minMax"/>
          <c:max val="400"/>
          <c:min val="-3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(€ per TOE increase/decrease)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437584"/>
        <c:crosses val="max"/>
        <c:crossBetween val="midCat"/>
        <c:majorUnit val="100"/>
        <c:minorUnit val="50"/>
      </c:valAx>
      <c:valAx>
        <c:axId val="640437584"/>
        <c:scaling>
          <c:orientation val="minMax"/>
        </c:scaling>
        <c:delete val="1"/>
        <c:axPos val="t"/>
        <c:majorTickMark val="out"/>
        <c:minorTickMark val="none"/>
        <c:tickLblPos val="nextTo"/>
        <c:crossAx val="640437912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29333333333335"/>
          <c:y val="0.8445254723500133"/>
          <c:w val="0.41341333333333335"/>
          <c:h val="4.19759225378557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Transport tax revenue and new vehicle registrations (passenger cars), EU, 2010-2022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2010=100)</a:t>
            </a:r>
          </a:p>
        </c:rich>
      </c:tx>
      <c:layout>
        <c:manualLayout>
          <c:xMode val="edge"/>
          <c:yMode val="edge"/>
          <c:x val="5.3333333333333332E-3"/>
          <c:y val="8.36821737861307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694593670333088"/>
          <c:w val="0.97066666666666668"/>
          <c:h val="0.62093029538489519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12'!$B$49</c:f>
              <c:strCache>
                <c:ptCount val="1"/>
                <c:pt idx="0">
                  <c:v>Transport taxes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12'!$C$48:$O$48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12'!$C$49:$O$49</c:f>
              <c:numCache>
                <c:formatCode>0.0</c:formatCode>
                <c:ptCount val="13"/>
                <c:pt idx="0">
                  <c:v>100</c:v>
                </c:pt>
                <c:pt idx="1">
                  <c:v>103.16626916671035</c:v>
                </c:pt>
                <c:pt idx="2">
                  <c:v>102.69992692824307</c:v>
                </c:pt>
                <c:pt idx="3">
                  <c:v>103.19819768964183</c:v>
                </c:pt>
                <c:pt idx="4">
                  <c:v>105.29624066107912</c:v>
                </c:pt>
                <c:pt idx="5">
                  <c:v>109.19930429875635</c:v>
                </c:pt>
                <c:pt idx="6">
                  <c:v>112.47785702866643</c:v>
                </c:pt>
                <c:pt idx="7">
                  <c:v>118.86178337057171</c:v>
                </c:pt>
                <c:pt idx="8">
                  <c:v>119.08979715523917</c:v>
                </c:pt>
                <c:pt idx="9">
                  <c:v>120.07103879261736</c:v>
                </c:pt>
                <c:pt idx="10">
                  <c:v>110.92453359680438</c:v>
                </c:pt>
                <c:pt idx="11">
                  <c:v>114.5219876837498</c:v>
                </c:pt>
                <c:pt idx="12">
                  <c:v>116.06652651516036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5-4627-99E2-36455B34F5E4}"/>
            </c:ext>
          </c:extLst>
        </c:ser>
        <c:ser>
          <c:idx val="1"/>
          <c:order val="1"/>
          <c:tx>
            <c:strRef>
              <c:f>'Figure 12'!$B$50</c:f>
              <c:strCache>
                <c:ptCount val="1"/>
                <c:pt idx="0">
                  <c:v>New vehicle registrations*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12'!$C$48:$O$48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'Figure 12'!$C$50:$O$50</c:f>
              <c:numCache>
                <c:formatCode>0.0</c:formatCode>
                <c:ptCount val="13"/>
                <c:pt idx="0">
                  <c:v>100</c:v>
                </c:pt>
                <c:pt idx="1">
                  <c:v>99.612687109867352</c:v>
                </c:pt>
                <c:pt idx="2">
                  <c:v>89.278046564308681</c:v>
                </c:pt>
                <c:pt idx="3">
                  <c:v>76.163563483662742</c:v>
                </c:pt>
                <c:pt idx="4">
                  <c:v>79.654443233283743</c:v>
                </c:pt>
                <c:pt idx="5">
                  <c:v>87.919544926086772</c:v>
                </c:pt>
                <c:pt idx="6">
                  <c:v>94.931939254068737</c:v>
                </c:pt>
                <c:pt idx="7">
                  <c:v>100.68382553607007</c:v>
                </c:pt>
                <c:pt idx="8">
                  <c:v>103.31561287798598</c:v>
                </c:pt>
                <c:pt idx="9">
                  <c:v>105.07595607640722</c:v>
                </c:pt>
                <c:pt idx="10">
                  <c:v>79.907803678387936</c:v>
                </c:pt>
                <c:pt idx="11">
                  <c:v>77.942584147185997</c:v>
                </c:pt>
                <c:pt idx="12">
                  <c:v>73.832035323124884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5-4627-99E2-36455B34F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530168"/>
        <c:axId val="775531480"/>
      </c:lineChart>
      <c:catAx>
        <c:axId val="775530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531480"/>
        <c:crosses val="autoZero"/>
        <c:auto val="1"/>
        <c:lblAlgn val="ctr"/>
        <c:lblOffset val="100"/>
        <c:tickMarkSkip val="1"/>
        <c:noMultiLvlLbl val="0"/>
      </c:catAx>
      <c:valAx>
        <c:axId val="775531480"/>
        <c:scaling>
          <c:orientation val="minMax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53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04713910761152"/>
          <c:y val="0.81088882987941202"/>
          <c:w val="0.4599057217847769"/>
          <c:h val="4.03262418731101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Transport tax revenues and vehicle stock (passenger cars, buses and motor coaches, goods vehicles), EU, 2010-2022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(index 2010=100)</a:t>
            </a:r>
          </a:p>
        </c:rich>
      </c:tx>
      <c:layout>
        <c:manualLayout>
          <c:xMode val="edge"/>
          <c:yMode val="edge"/>
          <c:x val="5.3333333333333332E-3"/>
          <c:y val="8.33597798251610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630276075119632"/>
          <c:w val="0.97066666666666668"/>
          <c:h val="0.62239069941152603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13'!$A$11</c:f>
              <c:strCache>
                <c:ptCount val="1"/>
                <c:pt idx="0">
                  <c:v>Transport tax revenues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13'!$B$10:$N$10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13'!$B$11:$N$11</c:f>
              <c:numCache>
                <c:formatCode>#,##0.00</c:formatCode>
                <c:ptCount val="13"/>
                <c:pt idx="0">
                  <c:v>100</c:v>
                </c:pt>
                <c:pt idx="1">
                  <c:v>103.16626916671035</c:v>
                </c:pt>
                <c:pt idx="2">
                  <c:v>102.69992692824307</c:v>
                </c:pt>
                <c:pt idx="3">
                  <c:v>103.19819768964183</c:v>
                </c:pt>
                <c:pt idx="4">
                  <c:v>105.29624066107912</c:v>
                </c:pt>
                <c:pt idx="5">
                  <c:v>109.19930429875635</c:v>
                </c:pt>
                <c:pt idx="6">
                  <c:v>112.47785702866643</c:v>
                </c:pt>
                <c:pt idx="7">
                  <c:v>118.86178337057171</c:v>
                </c:pt>
                <c:pt idx="8">
                  <c:v>119.08979715523917</c:v>
                </c:pt>
                <c:pt idx="9">
                  <c:v>120.07103879261736</c:v>
                </c:pt>
                <c:pt idx="10">
                  <c:v>110.92453359680438</c:v>
                </c:pt>
                <c:pt idx="11">
                  <c:v>114.5219876837498</c:v>
                </c:pt>
                <c:pt idx="12">
                  <c:v>116.06652651516036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B-4726-89FF-298AF76D751A}"/>
            </c:ext>
          </c:extLst>
        </c:ser>
        <c:ser>
          <c:idx val="1"/>
          <c:order val="1"/>
          <c:tx>
            <c:strRef>
              <c:f>'Figure 13'!$A$12</c:f>
              <c:strCache>
                <c:ptCount val="1"/>
                <c:pt idx="0">
                  <c:v>Passenger cars*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13'!$B$10:$N$10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13'!$B$12:$N$12</c:f>
              <c:numCache>
                <c:formatCode>#,##0.00</c:formatCode>
                <c:ptCount val="13"/>
                <c:pt idx="0">
                  <c:v>100</c:v>
                </c:pt>
                <c:pt idx="1">
                  <c:v>101.32931958602617</c:v>
                </c:pt>
                <c:pt idx="2">
                  <c:v>102.16449088114199</c:v>
                </c:pt>
                <c:pt idx="3">
                  <c:v>102.95017162862223</c:v>
                </c:pt>
                <c:pt idx="4">
                  <c:v>104.12750524877596</c:v>
                </c:pt>
                <c:pt idx="5">
                  <c:v>105.62916033665381</c:v>
                </c:pt>
                <c:pt idx="6">
                  <c:v>110.27765546270116</c:v>
                </c:pt>
                <c:pt idx="7">
                  <c:v>112.70665299550946</c:v>
                </c:pt>
                <c:pt idx="8">
                  <c:v>113.55147828696575</c:v>
                </c:pt>
                <c:pt idx="9">
                  <c:v>115.64833451109602</c:v>
                </c:pt>
                <c:pt idx="10">
                  <c:v>116.96919893837405</c:v>
                </c:pt>
                <c:pt idx="11">
                  <c:v>118.19799991283158</c:v>
                </c:pt>
                <c:pt idx="12">
                  <c:v>119.30812021684525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B-4726-89FF-298AF76D751A}"/>
            </c:ext>
          </c:extLst>
        </c:ser>
        <c:ser>
          <c:idx val="2"/>
          <c:order val="2"/>
          <c:tx>
            <c:strRef>
              <c:f>'Figure 13'!$A$13</c:f>
              <c:strCache>
                <c:ptCount val="1"/>
                <c:pt idx="0">
                  <c:v>Buses and motor coaches*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  <a:effectLst/>
            </c:spPr>
          </c:marker>
          <c:cat>
            <c:strRef>
              <c:f>'Figure 13'!$B$10:$N$10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13'!$B$13:$N$13</c:f>
              <c:numCache>
                <c:formatCode>#,##0.00</c:formatCode>
                <c:ptCount val="13"/>
                <c:pt idx="0">
                  <c:v>100</c:v>
                </c:pt>
                <c:pt idx="1">
                  <c:v>100.46764109496451</c:v>
                </c:pt>
                <c:pt idx="2">
                  <c:v>99.651768615523267</c:v>
                </c:pt>
                <c:pt idx="3">
                  <c:v>100.06759040216289</c:v>
                </c:pt>
                <c:pt idx="4">
                  <c:v>101.25774473358116</c:v>
                </c:pt>
                <c:pt idx="5">
                  <c:v>103.0405824039653</c:v>
                </c:pt>
                <c:pt idx="6">
                  <c:v>102.90469753295032</c:v>
                </c:pt>
                <c:pt idx="7">
                  <c:v>103.81266193533851</c:v>
                </c:pt>
                <c:pt idx="8">
                  <c:v>105.56269009800607</c:v>
                </c:pt>
                <c:pt idx="9">
                  <c:v>107.51816492058128</c:v>
                </c:pt>
                <c:pt idx="10">
                  <c:v>104.56629491945478</c:v>
                </c:pt>
                <c:pt idx="11">
                  <c:v>106.11510082234989</c:v>
                </c:pt>
                <c:pt idx="12">
                  <c:v>107.49028387968909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3B-4726-89FF-298AF76D751A}"/>
            </c:ext>
          </c:extLst>
        </c:ser>
        <c:ser>
          <c:idx val="3"/>
          <c:order val="3"/>
          <c:tx>
            <c:strRef>
              <c:f>'Figure 13'!$A$14</c:f>
              <c:strCache>
                <c:ptCount val="1"/>
                <c:pt idx="0">
                  <c:v>Goods vehicles*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'Figure 13'!$B$10:$N$10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13'!$B$14:$N$14</c:f>
              <c:numCache>
                <c:formatCode>#,##0.00</c:formatCode>
                <c:ptCount val="13"/>
                <c:pt idx="0">
                  <c:v>100</c:v>
                </c:pt>
                <c:pt idx="1">
                  <c:v>100.91381827643528</c:v>
                </c:pt>
                <c:pt idx="2">
                  <c:v>100.97839667003596</c:v>
                </c:pt>
                <c:pt idx="3">
                  <c:v>101.3368058825458</c:v>
                </c:pt>
                <c:pt idx="4">
                  <c:v>102.82819531380252</c:v>
                </c:pt>
                <c:pt idx="5">
                  <c:v>104.00666467159019</c:v>
                </c:pt>
                <c:pt idx="6">
                  <c:v>95.366895263367539</c:v>
                </c:pt>
                <c:pt idx="7">
                  <c:v>97.914569569223914</c:v>
                </c:pt>
                <c:pt idx="8">
                  <c:v>104.77135098069171</c:v>
                </c:pt>
                <c:pt idx="9">
                  <c:v>106.99825047138913</c:v>
                </c:pt>
                <c:pt idx="10">
                  <c:v>108.25791804700148</c:v>
                </c:pt>
                <c:pt idx="11">
                  <c:v>110.55548230974051</c:v>
                </c:pt>
                <c:pt idx="12">
                  <c:v>112.00848047022419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3B-4726-89FF-298AF76D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531152"/>
        <c:axId val="609530168"/>
      </c:lineChart>
      <c:catAx>
        <c:axId val="60953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530168"/>
        <c:crosses val="autoZero"/>
        <c:auto val="1"/>
        <c:lblAlgn val="ctr"/>
        <c:lblOffset val="100"/>
        <c:tickMarkSkip val="1"/>
        <c:noMultiLvlLbl val="0"/>
      </c:catAx>
      <c:valAx>
        <c:axId val="609530168"/>
        <c:scaling>
          <c:orientation val="minMax"/>
          <c:min val="9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53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1161739961464152"/>
          <c:w val="0.9"/>
          <c:h val="4.01708809848793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Energy taxes by economic activity,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energy tax revenue)</a:t>
            </a:r>
          </a:p>
        </c:rich>
      </c:tx>
      <c:layout>
        <c:manualLayout>
          <c:xMode val="edge"/>
          <c:yMode val="edge"/>
          <c:x val="5.3333333333333332E-3"/>
          <c:y val="8.650059460644954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8046285310292"/>
          <c:w val="0.97066666666666668"/>
          <c:h val="0.6138877385747698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14'!$F$9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14'!$B$10:$B$46</c15:sqref>
                  </c15:fullRef>
                </c:ext>
              </c:extLst>
              <c:f>('Figure 14'!$B$10:$B$41,'Figure 14'!$B$43:$B$44)</c:f>
              <c:strCache>
                <c:ptCount val="34"/>
                <c:pt idx="0">
                  <c:v>EU</c:v>
                </c:pt>
                <c:pt idx="2">
                  <c:v>Denmark</c:v>
                </c:pt>
                <c:pt idx="3">
                  <c:v>Slovenia</c:v>
                </c:pt>
                <c:pt idx="4">
                  <c:v>Cyprus</c:v>
                </c:pt>
                <c:pt idx="5">
                  <c:v>Spain</c:v>
                </c:pt>
                <c:pt idx="6">
                  <c:v>Italy</c:v>
                </c:pt>
                <c:pt idx="7">
                  <c:v>France</c:v>
                </c:pt>
                <c:pt idx="8">
                  <c:v>Ireland</c:v>
                </c:pt>
                <c:pt idx="9">
                  <c:v>Germany</c:v>
                </c:pt>
                <c:pt idx="10">
                  <c:v>Portugal</c:v>
                </c:pt>
                <c:pt idx="11">
                  <c:v>Lithuania</c:v>
                </c:pt>
                <c:pt idx="12">
                  <c:v>Belgium</c:v>
                </c:pt>
                <c:pt idx="13">
                  <c:v>Slovakia</c:v>
                </c:pt>
                <c:pt idx="14">
                  <c:v>Hungary</c:v>
                </c:pt>
                <c:pt idx="15">
                  <c:v>Sweden</c:v>
                </c:pt>
                <c:pt idx="16">
                  <c:v>Croatia</c:v>
                </c:pt>
                <c:pt idx="17">
                  <c:v>Austria</c:v>
                </c:pt>
                <c:pt idx="18">
                  <c:v>Finland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Netherlands</c:v>
                </c:pt>
                <c:pt idx="23">
                  <c:v>Czechia</c:v>
                </c:pt>
                <c:pt idx="24">
                  <c:v>Estonia</c:v>
                </c:pt>
                <c:pt idx="25">
                  <c:v>Romania</c:v>
                </c:pt>
                <c:pt idx="26">
                  <c:v>Malta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3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14'!$F$10:$F$46</c15:sqref>
                  </c15:fullRef>
                </c:ext>
              </c:extLst>
              <c:f>('Figure 14'!$F$10:$F$41,'Figure 14'!$F$43:$F$44)</c:f>
              <c:numCache>
                <c:formatCode>0.00</c:formatCode>
                <c:ptCount val="34"/>
                <c:pt idx="0">
                  <c:v>40.390906140638414</c:v>
                </c:pt>
                <c:pt idx="2">
                  <c:v>59.800596394192205</c:v>
                </c:pt>
                <c:pt idx="3">
                  <c:v>52.159103315258925</c:v>
                </c:pt>
                <c:pt idx="4">
                  <c:v>47.879775227841535</c:v>
                </c:pt>
                <c:pt idx="5">
                  <c:v>47.839323467230443</c:v>
                </c:pt>
                <c:pt idx="6">
                  <c:v>45.033490671530593</c:v>
                </c:pt>
                <c:pt idx="7">
                  <c:v>43.785226459141022</c:v>
                </c:pt>
                <c:pt idx="8">
                  <c:v>43.20022030391231</c:v>
                </c:pt>
                <c:pt idx="9">
                  <c:v>41.825261313443583</c:v>
                </c:pt>
                <c:pt idx="10">
                  <c:v>39.981306960021982</c:v>
                </c:pt>
                <c:pt idx="11">
                  <c:v>38.309368989834233</c:v>
                </c:pt>
                <c:pt idx="12">
                  <c:v>38.119072278921465</c:v>
                </c:pt>
                <c:pt idx="13">
                  <c:v>37.052958416166248</c:v>
                </c:pt>
                <c:pt idx="14">
                  <c:v>36.864129791384642</c:v>
                </c:pt>
                <c:pt idx="15">
                  <c:v>36.729831831789781</c:v>
                </c:pt>
                <c:pt idx="16">
                  <c:v>35.435123212106774</c:v>
                </c:pt>
                <c:pt idx="17">
                  <c:v>34.835778300705954</c:v>
                </c:pt>
                <c:pt idx="18">
                  <c:v>31.893568323672511</c:v>
                </c:pt>
                <c:pt idx="19">
                  <c:v>28.680793292297118</c:v>
                </c:pt>
                <c:pt idx="20">
                  <c:v>26.407411177847912</c:v>
                </c:pt>
                <c:pt idx="21">
                  <c:v>23.936568666935159</c:v>
                </c:pt>
                <c:pt idx="22">
                  <c:v>21.930838296737488</c:v>
                </c:pt>
                <c:pt idx="23">
                  <c:v>21.588132148104535</c:v>
                </c:pt>
                <c:pt idx="24">
                  <c:v>21.031871669041216</c:v>
                </c:pt>
                <c:pt idx="25">
                  <c:v>14.999757352227505</c:v>
                </c:pt>
                <c:pt idx="26">
                  <c:v>13.482291090204759</c:v>
                </c:pt>
                <c:pt idx="27">
                  <c:v>13.013707505824849</c:v>
                </c:pt>
                <c:pt idx="28">
                  <c:v>10.791779439423825</c:v>
                </c:pt>
                <c:pt idx="30">
                  <c:v>47.401049253056065</c:v>
                </c:pt>
                <c:pt idx="31">
                  <c:v>32.373089791788232</c:v>
                </c:pt>
                <c:pt idx="33">
                  <c:v>26.564537157757496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4-497D-BF42-C88488D02E46}"/>
            </c:ext>
          </c:extLst>
        </c:ser>
        <c:ser>
          <c:idx val="1"/>
          <c:order val="1"/>
          <c:tx>
            <c:strRef>
              <c:f>'Figure 14'!$D$9</c:f>
              <c:strCache>
                <c:ptCount val="1"/>
                <c:pt idx="0">
                  <c:v>Manufacturing, construction, mining and utilities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14'!$B$10:$B$46</c15:sqref>
                  </c15:fullRef>
                </c:ext>
              </c:extLst>
              <c:f>('Figure 14'!$B$10:$B$41,'Figure 14'!$B$43:$B$44)</c:f>
              <c:strCache>
                <c:ptCount val="34"/>
                <c:pt idx="0">
                  <c:v>EU</c:v>
                </c:pt>
                <c:pt idx="2">
                  <c:v>Denmark</c:v>
                </c:pt>
                <c:pt idx="3">
                  <c:v>Slovenia</c:v>
                </c:pt>
                <c:pt idx="4">
                  <c:v>Cyprus</c:v>
                </c:pt>
                <c:pt idx="5">
                  <c:v>Spain</c:v>
                </c:pt>
                <c:pt idx="6">
                  <c:v>Italy</c:v>
                </c:pt>
                <c:pt idx="7">
                  <c:v>France</c:v>
                </c:pt>
                <c:pt idx="8">
                  <c:v>Ireland</c:v>
                </c:pt>
                <c:pt idx="9">
                  <c:v>Germany</c:v>
                </c:pt>
                <c:pt idx="10">
                  <c:v>Portugal</c:v>
                </c:pt>
                <c:pt idx="11">
                  <c:v>Lithuania</c:v>
                </c:pt>
                <c:pt idx="12">
                  <c:v>Belgium</c:v>
                </c:pt>
                <c:pt idx="13">
                  <c:v>Slovakia</c:v>
                </c:pt>
                <c:pt idx="14">
                  <c:v>Hungary</c:v>
                </c:pt>
                <c:pt idx="15">
                  <c:v>Sweden</c:v>
                </c:pt>
                <c:pt idx="16">
                  <c:v>Croatia</c:v>
                </c:pt>
                <c:pt idx="17">
                  <c:v>Austria</c:v>
                </c:pt>
                <c:pt idx="18">
                  <c:v>Finland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Netherlands</c:v>
                </c:pt>
                <c:pt idx="23">
                  <c:v>Czechia</c:v>
                </c:pt>
                <c:pt idx="24">
                  <c:v>Estonia</c:v>
                </c:pt>
                <c:pt idx="25">
                  <c:v>Romania</c:v>
                </c:pt>
                <c:pt idx="26">
                  <c:v>Malta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3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14'!$D$10:$D$46</c15:sqref>
                  </c15:fullRef>
                </c:ext>
              </c:extLst>
              <c:f>('Figure 14'!$D$10:$D$41,'Figure 14'!$D$43:$D$44)</c:f>
              <c:numCache>
                <c:formatCode>0.00</c:formatCode>
                <c:ptCount val="34"/>
                <c:pt idx="0">
                  <c:v>31.989218070480884</c:v>
                </c:pt>
                <c:pt idx="2">
                  <c:v>16.174728424193582</c:v>
                </c:pt>
                <c:pt idx="3">
                  <c:v>32.533207176389247</c:v>
                </c:pt>
                <c:pt idx="4">
                  <c:v>29.392737403787127</c:v>
                </c:pt>
                <c:pt idx="5">
                  <c:v>27.450317124735729</c:v>
                </c:pt>
                <c:pt idx="6">
                  <c:v>37.271154945767584</c:v>
                </c:pt>
                <c:pt idx="7">
                  <c:v>25.475463452116813</c:v>
                </c:pt>
                <c:pt idx="8">
                  <c:v>14.129283209093657</c:v>
                </c:pt>
                <c:pt idx="9">
                  <c:v>26.081660417669788</c:v>
                </c:pt>
                <c:pt idx="10">
                  <c:v>26.674609715603015</c:v>
                </c:pt>
                <c:pt idx="11">
                  <c:v>13.854290685960253</c:v>
                </c:pt>
                <c:pt idx="12">
                  <c:v>28.440027463895447</c:v>
                </c:pt>
                <c:pt idx="13">
                  <c:v>24.814010206382061</c:v>
                </c:pt>
                <c:pt idx="14">
                  <c:v>32.553878145572654</c:v>
                </c:pt>
                <c:pt idx="15">
                  <c:v>36.306319549933605</c:v>
                </c:pt>
                <c:pt idx="16">
                  <c:v>27.560089818846073</c:v>
                </c:pt>
                <c:pt idx="17">
                  <c:v>17.862447637644156</c:v>
                </c:pt>
                <c:pt idx="18">
                  <c:v>31.006025166452623</c:v>
                </c:pt>
                <c:pt idx="19">
                  <c:v>41.336213011588356</c:v>
                </c:pt>
                <c:pt idx="20">
                  <c:v>22.669827373074853</c:v>
                </c:pt>
                <c:pt idx="21">
                  <c:v>51.94502617801048</c:v>
                </c:pt>
                <c:pt idx="22">
                  <c:v>27.709129700417819</c:v>
                </c:pt>
                <c:pt idx="23">
                  <c:v>38.81387458668825</c:v>
                </c:pt>
                <c:pt idx="24">
                  <c:v>42.706189646984335</c:v>
                </c:pt>
                <c:pt idx="25">
                  <c:v>67.776861108415019</c:v>
                </c:pt>
                <c:pt idx="26">
                  <c:v>20.475926950747095</c:v>
                </c:pt>
                <c:pt idx="27">
                  <c:v>29.911337913732648</c:v>
                </c:pt>
                <c:pt idx="28">
                  <c:v>8.6540667003073537</c:v>
                </c:pt>
                <c:pt idx="30">
                  <c:v>15.963311600359113</c:v>
                </c:pt>
                <c:pt idx="31">
                  <c:v>38.554630662303992</c:v>
                </c:pt>
                <c:pt idx="33">
                  <c:v>23.652759669708821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4-497D-BF42-C88488D02E46}"/>
            </c:ext>
          </c:extLst>
        </c:ser>
        <c:ser>
          <c:idx val="2"/>
          <c:order val="2"/>
          <c:tx>
            <c:strRef>
              <c:f>'Figure 14'!$E$9</c:f>
              <c:strCache>
                <c:ptCount val="1"/>
                <c:pt idx="0">
                  <c:v>Services (including trade, transportation and storage)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14'!$B$10:$B$46</c15:sqref>
                  </c15:fullRef>
                </c:ext>
              </c:extLst>
              <c:f>('Figure 14'!$B$10:$B$41,'Figure 14'!$B$43:$B$44)</c:f>
              <c:strCache>
                <c:ptCount val="34"/>
                <c:pt idx="0">
                  <c:v>EU</c:v>
                </c:pt>
                <c:pt idx="2">
                  <c:v>Denmark</c:v>
                </c:pt>
                <c:pt idx="3">
                  <c:v>Slovenia</c:v>
                </c:pt>
                <c:pt idx="4">
                  <c:v>Cyprus</c:v>
                </c:pt>
                <c:pt idx="5">
                  <c:v>Spain</c:v>
                </c:pt>
                <c:pt idx="6">
                  <c:v>Italy</c:v>
                </c:pt>
                <c:pt idx="7">
                  <c:v>France</c:v>
                </c:pt>
                <c:pt idx="8">
                  <c:v>Ireland</c:v>
                </c:pt>
                <c:pt idx="9">
                  <c:v>Germany</c:v>
                </c:pt>
                <c:pt idx="10">
                  <c:v>Portugal</c:v>
                </c:pt>
                <c:pt idx="11">
                  <c:v>Lithuania</c:v>
                </c:pt>
                <c:pt idx="12">
                  <c:v>Belgium</c:v>
                </c:pt>
                <c:pt idx="13">
                  <c:v>Slovakia</c:v>
                </c:pt>
                <c:pt idx="14">
                  <c:v>Hungary</c:v>
                </c:pt>
                <c:pt idx="15">
                  <c:v>Sweden</c:v>
                </c:pt>
                <c:pt idx="16">
                  <c:v>Croatia</c:v>
                </c:pt>
                <c:pt idx="17">
                  <c:v>Austria</c:v>
                </c:pt>
                <c:pt idx="18">
                  <c:v>Finland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Netherlands</c:v>
                </c:pt>
                <c:pt idx="23">
                  <c:v>Czechia</c:v>
                </c:pt>
                <c:pt idx="24">
                  <c:v>Estonia</c:v>
                </c:pt>
                <c:pt idx="25">
                  <c:v>Romania</c:v>
                </c:pt>
                <c:pt idx="26">
                  <c:v>Malta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3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14'!$E$10:$E$46</c15:sqref>
                  </c15:fullRef>
                </c:ext>
              </c:extLst>
              <c:f>('Figure 14'!$E$10:$E$41,'Figure 14'!$E$43:$E$44)</c:f>
              <c:numCache>
                <c:formatCode>0.00</c:formatCode>
                <c:ptCount val="34"/>
                <c:pt idx="0">
                  <c:v>24.843310351426197</c:v>
                </c:pt>
                <c:pt idx="2">
                  <c:v>20.497523398712516</c:v>
                </c:pt>
                <c:pt idx="3">
                  <c:v>10.863568543251208</c:v>
                </c:pt>
                <c:pt idx="4">
                  <c:v>18.206072625962129</c:v>
                </c:pt>
                <c:pt idx="5">
                  <c:v>23.819389912413168</c:v>
                </c:pt>
                <c:pt idx="6">
                  <c:v>14.011675560336611</c:v>
                </c:pt>
                <c:pt idx="7">
                  <c:v>25.217237459020325</c:v>
                </c:pt>
                <c:pt idx="8">
                  <c:v>39.171259518773638</c:v>
                </c:pt>
                <c:pt idx="9">
                  <c:v>20.112719213662889</c:v>
                </c:pt>
                <c:pt idx="10">
                  <c:v>28.602142831547638</c:v>
                </c:pt>
                <c:pt idx="11">
                  <c:v>44.064245810055866</c:v>
                </c:pt>
                <c:pt idx="12">
                  <c:v>28.195528970918527</c:v>
                </c:pt>
                <c:pt idx="13">
                  <c:v>33.604205521283788</c:v>
                </c:pt>
                <c:pt idx="14">
                  <c:v>25.833715082792448</c:v>
                </c:pt>
                <c:pt idx="15">
                  <c:v>20.836570927223555</c:v>
                </c:pt>
                <c:pt idx="16">
                  <c:v>25.200540068302757</c:v>
                </c:pt>
                <c:pt idx="17">
                  <c:v>23.068434052637731</c:v>
                </c:pt>
                <c:pt idx="18">
                  <c:v>32.750281249298155</c:v>
                </c:pt>
                <c:pt idx="19">
                  <c:v>24.182533131165236</c:v>
                </c:pt>
                <c:pt idx="20">
                  <c:v>44.068585389973961</c:v>
                </c:pt>
                <c:pt idx="21">
                  <c:v>19.941401530406765</c:v>
                </c:pt>
                <c:pt idx="22">
                  <c:v>45.746288558983025</c:v>
                </c:pt>
                <c:pt idx="23">
                  <c:v>34.64180494476912</c:v>
                </c:pt>
                <c:pt idx="24">
                  <c:v>28.106696216558497</c:v>
                </c:pt>
                <c:pt idx="25">
                  <c:v>13.987188197612349</c:v>
                </c:pt>
                <c:pt idx="26">
                  <c:v>27.725511898173767</c:v>
                </c:pt>
                <c:pt idx="27">
                  <c:v>54.452930824912457</c:v>
                </c:pt>
                <c:pt idx="28">
                  <c:v>29.424514886003944</c:v>
                </c:pt>
                <c:pt idx="30">
                  <c:v>25.144488584869933</c:v>
                </c:pt>
                <c:pt idx="31">
                  <c:v>26.41829959155335</c:v>
                </c:pt>
                <c:pt idx="33">
                  <c:v>38.298565840938721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64-497D-BF42-C88488D02E46}"/>
            </c:ext>
          </c:extLst>
        </c:ser>
        <c:ser>
          <c:idx val="0"/>
          <c:order val="3"/>
          <c:tx>
            <c:strRef>
              <c:f>'Figure 14'!$C$9</c:f>
              <c:strCache>
                <c:ptCount val="1"/>
                <c:pt idx="0">
                  <c:v>Other NACE and not-allocated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14'!$B$10:$B$46</c15:sqref>
                  </c15:fullRef>
                </c:ext>
              </c:extLst>
              <c:f>('Figure 14'!$B$10:$B$41,'Figure 14'!$B$43:$B$44)</c:f>
              <c:strCache>
                <c:ptCount val="34"/>
                <c:pt idx="0">
                  <c:v>EU</c:v>
                </c:pt>
                <c:pt idx="2">
                  <c:v>Denmark</c:v>
                </c:pt>
                <c:pt idx="3">
                  <c:v>Slovenia</c:v>
                </c:pt>
                <c:pt idx="4">
                  <c:v>Cyprus</c:v>
                </c:pt>
                <c:pt idx="5">
                  <c:v>Spain</c:v>
                </c:pt>
                <c:pt idx="6">
                  <c:v>Italy</c:v>
                </c:pt>
                <c:pt idx="7">
                  <c:v>France</c:v>
                </c:pt>
                <c:pt idx="8">
                  <c:v>Ireland</c:v>
                </c:pt>
                <c:pt idx="9">
                  <c:v>Germany</c:v>
                </c:pt>
                <c:pt idx="10">
                  <c:v>Portugal</c:v>
                </c:pt>
                <c:pt idx="11">
                  <c:v>Lithuania</c:v>
                </c:pt>
                <c:pt idx="12">
                  <c:v>Belgium</c:v>
                </c:pt>
                <c:pt idx="13">
                  <c:v>Slovakia</c:v>
                </c:pt>
                <c:pt idx="14">
                  <c:v>Hungary</c:v>
                </c:pt>
                <c:pt idx="15">
                  <c:v>Sweden</c:v>
                </c:pt>
                <c:pt idx="16">
                  <c:v>Croatia</c:v>
                </c:pt>
                <c:pt idx="17">
                  <c:v>Austria</c:v>
                </c:pt>
                <c:pt idx="18">
                  <c:v>Finland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Netherlands</c:v>
                </c:pt>
                <c:pt idx="23">
                  <c:v>Czechia</c:v>
                </c:pt>
                <c:pt idx="24">
                  <c:v>Estonia</c:v>
                </c:pt>
                <c:pt idx="25">
                  <c:v>Romania</c:v>
                </c:pt>
                <c:pt idx="26">
                  <c:v>Malta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3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14'!$C$10:$C$46</c15:sqref>
                  </c15:fullRef>
                </c:ext>
              </c:extLst>
              <c:f>('Figure 14'!$C$10:$C$41,'Figure 14'!$C$43:$C$44)</c:f>
              <c:numCache>
                <c:formatCode>0.00</c:formatCode>
                <c:ptCount val="34"/>
                <c:pt idx="0">
                  <c:v>2.7765654374544981</c:v>
                </c:pt>
                <c:pt idx="2">
                  <c:v>3.5271517829016914</c:v>
                </c:pt>
                <c:pt idx="3">
                  <c:v>0.2976818661523345</c:v>
                </c:pt>
                <c:pt idx="4">
                  <c:v>0.41318411484157341</c:v>
                </c:pt>
                <c:pt idx="5">
                  <c:v>0.89096949562065841</c:v>
                </c:pt>
                <c:pt idx="6">
                  <c:v>1.8539215449080666</c:v>
                </c:pt>
                <c:pt idx="7">
                  <c:v>4.2458239646099054</c:v>
                </c:pt>
                <c:pt idx="8">
                  <c:v>2.1058912172938578</c:v>
                </c:pt>
                <c:pt idx="9">
                  <c:v>2.6044018365753372</c:v>
                </c:pt>
                <c:pt idx="10">
                  <c:v>2.0693732755222705</c:v>
                </c:pt>
                <c:pt idx="11">
                  <c:v>3.7720945141496474</c:v>
                </c:pt>
                <c:pt idx="12">
                  <c:v>2.7202057464710059</c:v>
                </c:pt>
                <c:pt idx="13">
                  <c:v>3.9524112065255261</c:v>
                </c:pt>
                <c:pt idx="14">
                  <c:v>4.7482769802502558</c:v>
                </c:pt>
                <c:pt idx="15">
                  <c:v>6.1272776910530409</c:v>
                </c:pt>
                <c:pt idx="16">
                  <c:v>6.5479671626919655</c:v>
                </c:pt>
                <c:pt idx="17">
                  <c:v>2.4095028288189058</c:v>
                </c:pt>
                <c:pt idx="18">
                  <c:v>2.6759007634055361</c:v>
                </c:pt>
                <c:pt idx="19">
                  <c:v>2.4112317029589532</c:v>
                </c:pt>
                <c:pt idx="20">
                  <c:v>5.8725149430636563</c:v>
                </c:pt>
                <c:pt idx="21">
                  <c:v>3.2145590012082157</c:v>
                </c:pt>
                <c:pt idx="22">
                  <c:v>5.2893590541381457</c:v>
                </c:pt>
                <c:pt idx="23">
                  <c:v>3.7673222981528802</c:v>
                </c:pt>
                <c:pt idx="24">
                  <c:v>5.6923117513587682</c:v>
                </c:pt>
                <c:pt idx="25">
                  <c:v>1.1775696399107056</c:v>
                </c:pt>
                <c:pt idx="26">
                  <c:v>0.96153846153846156</c:v>
                </c:pt>
                <c:pt idx="27">
                  <c:v>1.6117787620481696</c:v>
                </c:pt>
                <c:pt idx="28">
                  <c:v>4.8167347126014948E-2</c:v>
                </c:pt>
                <c:pt idx="30">
                  <c:v>2.1670096571560675</c:v>
                </c:pt>
                <c:pt idx="31">
                  <c:v>2.6539799543544249</c:v>
                </c:pt>
                <c:pt idx="33">
                  <c:v>10.413950456323338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64-497D-BF42-C88488D02E46}"/>
            </c:ext>
          </c:extLst>
        </c:ser>
        <c:ser>
          <c:idx val="4"/>
          <c:order val="4"/>
          <c:tx>
            <c:strRef>
              <c:f>'Figure 14'!$G$9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14'!$B$10:$B$46</c15:sqref>
                  </c15:fullRef>
                </c:ext>
              </c:extLst>
              <c:f>('Figure 14'!$B$10:$B$41,'Figure 14'!$B$43:$B$44)</c:f>
              <c:strCache>
                <c:ptCount val="34"/>
                <c:pt idx="0">
                  <c:v>EU</c:v>
                </c:pt>
                <c:pt idx="2">
                  <c:v>Denmark</c:v>
                </c:pt>
                <c:pt idx="3">
                  <c:v>Slovenia</c:v>
                </c:pt>
                <c:pt idx="4">
                  <c:v>Cyprus</c:v>
                </c:pt>
                <c:pt idx="5">
                  <c:v>Spain</c:v>
                </c:pt>
                <c:pt idx="6">
                  <c:v>Italy</c:v>
                </c:pt>
                <c:pt idx="7">
                  <c:v>France</c:v>
                </c:pt>
                <c:pt idx="8">
                  <c:v>Ireland</c:v>
                </c:pt>
                <c:pt idx="9">
                  <c:v>Germany</c:v>
                </c:pt>
                <c:pt idx="10">
                  <c:v>Portugal</c:v>
                </c:pt>
                <c:pt idx="11">
                  <c:v>Lithuania</c:v>
                </c:pt>
                <c:pt idx="12">
                  <c:v>Belgium</c:v>
                </c:pt>
                <c:pt idx="13">
                  <c:v>Slovakia</c:v>
                </c:pt>
                <c:pt idx="14">
                  <c:v>Hungary</c:v>
                </c:pt>
                <c:pt idx="15">
                  <c:v>Sweden</c:v>
                </c:pt>
                <c:pt idx="16">
                  <c:v>Croatia</c:v>
                </c:pt>
                <c:pt idx="17">
                  <c:v>Austria</c:v>
                </c:pt>
                <c:pt idx="18">
                  <c:v>Finland</c:v>
                </c:pt>
                <c:pt idx="19">
                  <c:v>Poland</c:v>
                </c:pt>
                <c:pt idx="20">
                  <c:v>Latvia</c:v>
                </c:pt>
                <c:pt idx="21">
                  <c:v>Greece</c:v>
                </c:pt>
                <c:pt idx="22">
                  <c:v>Netherlands</c:v>
                </c:pt>
                <c:pt idx="23">
                  <c:v>Czechia</c:v>
                </c:pt>
                <c:pt idx="24">
                  <c:v>Estonia</c:v>
                </c:pt>
                <c:pt idx="25">
                  <c:v>Romania</c:v>
                </c:pt>
                <c:pt idx="26">
                  <c:v>Malta</c:v>
                </c:pt>
                <c:pt idx="27">
                  <c:v>Bulgaria</c:v>
                </c:pt>
                <c:pt idx="28">
                  <c:v>Luxembourg</c:v>
                </c:pt>
                <c:pt idx="30">
                  <c:v>Switzerland</c:v>
                </c:pt>
                <c:pt idx="31">
                  <c:v>Norway</c:v>
                </c:pt>
                <c:pt idx="33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14'!$G$10:$G$46</c15:sqref>
                  </c15:fullRef>
                </c:ext>
              </c:extLst>
              <c:f>('Figure 14'!$G$10:$G$41,'Figure 14'!$G$43:$G$44)</c:f>
              <c:numCache>
                <c:formatCode>0.00</c:formatCode>
                <c:ptCount val="34"/>
                <c:pt idx="0">
                  <c:v>0</c:v>
                </c:pt>
                <c:pt idx="2">
                  <c:v>0</c:v>
                </c:pt>
                <c:pt idx="3">
                  <c:v>4.1464390989482878</c:v>
                </c:pt>
                <c:pt idx="4">
                  <c:v>4.1082306275676439</c:v>
                </c:pt>
                <c:pt idx="5">
                  <c:v>0</c:v>
                </c:pt>
                <c:pt idx="6">
                  <c:v>1.829757277457128</c:v>
                </c:pt>
                <c:pt idx="7">
                  <c:v>1.2762486651119249</c:v>
                </c:pt>
                <c:pt idx="8">
                  <c:v>1.3933457509265386</c:v>
                </c:pt>
                <c:pt idx="9">
                  <c:v>9.3759572186484093</c:v>
                </c:pt>
                <c:pt idx="10">
                  <c:v>2.6725672173050965</c:v>
                </c:pt>
                <c:pt idx="11">
                  <c:v>0</c:v>
                </c:pt>
                <c:pt idx="12">
                  <c:v>2.5251655397935555</c:v>
                </c:pt>
                <c:pt idx="13">
                  <c:v>0.57641464964236666</c:v>
                </c:pt>
                <c:pt idx="14">
                  <c:v>0</c:v>
                </c:pt>
                <c:pt idx="15">
                  <c:v>0</c:v>
                </c:pt>
                <c:pt idx="16">
                  <c:v>5.2562797380524326</c:v>
                </c:pt>
                <c:pt idx="17">
                  <c:v>21.823837180193266</c:v>
                </c:pt>
                <c:pt idx="18">
                  <c:v>1.6742244971711733</c:v>
                </c:pt>
                <c:pt idx="19">
                  <c:v>3.3892288619903428</c:v>
                </c:pt>
                <c:pt idx="20">
                  <c:v>0.98166111603961537</c:v>
                </c:pt>
                <c:pt idx="21">
                  <c:v>0.96244462343938797</c:v>
                </c:pt>
                <c:pt idx="22">
                  <c:v>-0.67561561027646899</c:v>
                </c:pt>
                <c:pt idx="23">
                  <c:v>1.188866022285211</c:v>
                </c:pt>
                <c:pt idx="24">
                  <c:v>2.4629307160572012</c:v>
                </c:pt>
                <c:pt idx="25">
                  <c:v>2.0586237018344176</c:v>
                </c:pt>
                <c:pt idx="26">
                  <c:v>37.354731599335913</c:v>
                </c:pt>
                <c:pt idx="27">
                  <c:v>1.0102449934818725</c:v>
                </c:pt>
                <c:pt idx="28">
                  <c:v>51.08147162713886</c:v>
                </c:pt>
                <c:pt idx="30">
                  <c:v>9.3241409045588188</c:v>
                </c:pt>
                <c:pt idx="31">
                  <c:v>0</c:v>
                </c:pt>
                <c:pt idx="33">
                  <c:v>1.0701868752716208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64-497D-BF42-C88488D0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1438336"/>
        <c:axId val="181439872"/>
      </c:barChart>
      <c:catAx>
        <c:axId val="18143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1439872"/>
        <c:crosses val="autoZero"/>
        <c:auto val="1"/>
        <c:lblAlgn val="ctr"/>
        <c:lblOffset val="100"/>
        <c:tickMarkSkip val="1"/>
        <c:noMultiLvlLbl val="0"/>
      </c:catAx>
      <c:valAx>
        <c:axId val="1814398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14383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799475065616795E-2"/>
          <c:y val="0.76548003062257275"/>
          <c:w val="0.8484010498687663"/>
          <c:h val="0.12180952432846251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Transport taxes by economic activity,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transport tax revenue)</a:t>
            </a:r>
          </a:p>
        </c:rich>
      </c:tx>
      <c:layout>
        <c:manualLayout>
          <c:xMode val="edge"/>
          <c:yMode val="edge"/>
          <c:x val="5.3333333333333332E-3"/>
          <c:y val="8.572890495162055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666445706601936"/>
          <c:w val="0.97066666666666668"/>
          <c:h val="0.617332325737437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15'!$F$13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15'!$B$14:$B$50</c15:sqref>
                  </c15:fullRef>
                </c:ext>
              </c:extLst>
              <c:f>('Figure 15'!$B$14:$B$45,'Figure 15'!$B$47:$B$48)</c:f>
              <c:strCache>
                <c:ptCount val="34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Austria</c:v>
                </c:pt>
                <c:pt idx="5">
                  <c:v>Spain</c:v>
                </c:pt>
                <c:pt idx="6">
                  <c:v>Italy</c:v>
                </c:pt>
                <c:pt idx="7">
                  <c:v>Ireland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Croatia</c:v>
                </c:pt>
                <c:pt idx="13">
                  <c:v>Poland</c:v>
                </c:pt>
                <c:pt idx="14">
                  <c:v>Slovenia</c:v>
                </c:pt>
                <c:pt idx="15">
                  <c:v>Hungary</c:v>
                </c:pt>
                <c:pt idx="16">
                  <c:v>Greece</c:v>
                </c:pt>
                <c:pt idx="17">
                  <c:v>Belgium</c:v>
                </c:pt>
                <c:pt idx="18">
                  <c:v>Denmark</c:v>
                </c:pt>
                <c:pt idx="19">
                  <c:v>Luxembourg</c:v>
                </c:pt>
                <c:pt idx="20">
                  <c:v>Lithuania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Portugal</c:v>
                </c:pt>
                <c:pt idx="25">
                  <c:v>Bulgaria</c:v>
                </c:pt>
                <c:pt idx="26">
                  <c:v>Estonia</c:v>
                </c:pt>
                <c:pt idx="27">
                  <c:v>Czechia</c:v>
                </c:pt>
                <c:pt idx="28">
                  <c:v>Slovakia</c:v>
                </c:pt>
                <c:pt idx="30">
                  <c:v>Switzerland</c:v>
                </c:pt>
                <c:pt idx="31">
                  <c:v>Norway</c:v>
                </c:pt>
                <c:pt idx="33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15'!$F$14:$F$50</c15:sqref>
                  </c15:fullRef>
                </c:ext>
              </c:extLst>
              <c:f>('Figure 15'!$F$14:$F$45,'Figure 15'!$F$47:$F$48)</c:f>
              <c:numCache>
                <c:formatCode>0.00</c:formatCode>
                <c:ptCount val="34"/>
                <c:pt idx="0">
                  <c:v>68.182915638140557</c:v>
                </c:pt>
                <c:pt idx="2">
                  <c:v>78.471406631131984</c:v>
                </c:pt>
                <c:pt idx="3">
                  <c:v>77.769125708388174</c:v>
                </c:pt>
                <c:pt idx="4">
                  <c:v>76.920212004010892</c:v>
                </c:pt>
                <c:pt idx="5">
                  <c:v>76.54382470119522</c:v>
                </c:pt>
                <c:pt idx="6">
                  <c:v>75.675799640898575</c:v>
                </c:pt>
                <c:pt idx="7">
                  <c:v>71.905634994068123</c:v>
                </c:pt>
                <c:pt idx="8">
                  <c:v>71.593407263035431</c:v>
                </c:pt>
                <c:pt idx="9">
                  <c:v>71.085271317829452</c:v>
                </c:pt>
                <c:pt idx="10">
                  <c:v>70.352155967331171</c:v>
                </c:pt>
                <c:pt idx="11">
                  <c:v>67.512561538851955</c:v>
                </c:pt>
                <c:pt idx="12">
                  <c:v>66.930429522081056</c:v>
                </c:pt>
                <c:pt idx="13">
                  <c:v>66.050676687371407</c:v>
                </c:pt>
                <c:pt idx="14">
                  <c:v>65.718460789089136</c:v>
                </c:pt>
                <c:pt idx="15">
                  <c:v>65.092418813626793</c:v>
                </c:pt>
                <c:pt idx="16">
                  <c:v>63.559036496907204</c:v>
                </c:pt>
                <c:pt idx="17">
                  <c:v>62.752411575562697</c:v>
                </c:pt>
                <c:pt idx="18">
                  <c:v>59.770241167462821</c:v>
                </c:pt>
                <c:pt idx="19">
                  <c:v>58.72695852534563</c:v>
                </c:pt>
                <c:pt idx="20">
                  <c:v>57.321192539286237</c:v>
                </c:pt>
                <c:pt idx="21">
                  <c:v>56.706975151424366</c:v>
                </c:pt>
                <c:pt idx="22">
                  <c:v>56.694374949560164</c:v>
                </c:pt>
                <c:pt idx="23">
                  <c:v>50.416878976583526</c:v>
                </c:pt>
                <c:pt idx="24">
                  <c:v>48.797165925193603</c:v>
                </c:pt>
                <c:pt idx="25">
                  <c:v>39.33554817275747</c:v>
                </c:pt>
                <c:pt idx="26">
                  <c:v>34.328358208955223</c:v>
                </c:pt>
                <c:pt idx="27">
                  <c:v>13.077848427564875</c:v>
                </c:pt>
                <c:pt idx="28">
                  <c:v>7.8008378677709835</c:v>
                </c:pt>
                <c:pt idx="30">
                  <c:v>65.61088936351365</c:v>
                </c:pt>
                <c:pt idx="31">
                  <c:v>55.469704405208141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5-4EB3-A777-1AD108F5B6AB}"/>
            </c:ext>
          </c:extLst>
        </c:ser>
        <c:ser>
          <c:idx val="1"/>
          <c:order val="1"/>
          <c:tx>
            <c:strRef>
              <c:f>'Figure 15'!$D$13</c:f>
              <c:strCache>
                <c:ptCount val="1"/>
                <c:pt idx="0">
                  <c:v>Manufacturing, construction, mining and utilities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15'!$B$14:$B$50</c15:sqref>
                  </c15:fullRef>
                </c:ext>
              </c:extLst>
              <c:f>('Figure 15'!$B$14:$B$45,'Figure 15'!$B$47:$B$48)</c:f>
              <c:strCache>
                <c:ptCount val="34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Austria</c:v>
                </c:pt>
                <c:pt idx="5">
                  <c:v>Spain</c:v>
                </c:pt>
                <c:pt idx="6">
                  <c:v>Italy</c:v>
                </c:pt>
                <c:pt idx="7">
                  <c:v>Ireland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Croatia</c:v>
                </c:pt>
                <c:pt idx="13">
                  <c:v>Poland</c:v>
                </c:pt>
                <c:pt idx="14">
                  <c:v>Slovenia</c:v>
                </c:pt>
                <c:pt idx="15">
                  <c:v>Hungary</c:v>
                </c:pt>
                <c:pt idx="16">
                  <c:v>Greece</c:v>
                </c:pt>
                <c:pt idx="17">
                  <c:v>Belgium</c:v>
                </c:pt>
                <c:pt idx="18">
                  <c:v>Denmark</c:v>
                </c:pt>
                <c:pt idx="19">
                  <c:v>Luxembourg</c:v>
                </c:pt>
                <c:pt idx="20">
                  <c:v>Lithuania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Portugal</c:v>
                </c:pt>
                <c:pt idx="25">
                  <c:v>Bulgaria</c:v>
                </c:pt>
                <c:pt idx="26">
                  <c:v>Estonia</c:v>
                </c:pt>
                <c:pt idx="27">
                  <c:v>Czechia</c:v>
                </c:pt>
                <c:pt idx="28">
                  <c:v>Slovakia</c:v>
                </c:pt>
                <c:pt idx="30">
                  <c:v>Switzerland</c:v>
                </c:pt>
                <c:pt idx="31">
                  <c:v>Norway</c:v>
                </c:pt>
                <c:pt idx="33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15'!$D$14:$D$50</c15:sqref>
                  </c15:fullRef>
                </c:ext>
              </c:extLst>
              <c:f>('Figure 15'!$D$14:$D$45,'Figure 15'!$D$47:$D$48)</c:f>
              <c:numCache>
                <c:formatCode>0.00</c:formatCode>
                <c:ptCount val="34"/>
                <c:pt idx="0">
                  <c:v>6.8052196228687825</c:v>
                </c:pt>
                <c:pt idx="2">
                  <c:v>5.3121329840093958</c:v>
                </c:pt>
                <c:pt idx="3">
                  <c:v>6.2189838762506868</c:v>
                </c:pt>
                <c:pt idx="4">
                  <c:v>6.1930955450508538</c:v>
                </c:pt>
                <c:pt idx="5">
                  <c:v>1.1852589641434264</c:v>
                </c:pt>
                <c:pt idx="6">
                  <c:v>7.7679811103859437</c:v>
                </c:pt>
                <c:pt idx="7">
                  <c:v>10.038202387507308</c:v>
                </c:pt>
                <c:pt idx="8">
                  <c:v>6.2497128966362263</c:v>
                </c:pt>
                <c:pt idx="9">
                  <c:v>2.8036175710594318</c:v>
                </c:pt>
                <c:pt idx="10">
                  <c:v>6.7006235180468954</c:v>
                </c:pt>
                <c:pt idx="11">
                  <c:v>6.5396132568644374</c:v>
                </c:pt>
                <c:pt idx="12">
                  <c:v>5.628554143980641</c:v>
                </c:pt>
                <c:pt idx="13">
                  <c:v>3.3520416541890854</c:v>
                </c:pt>
                <c:pt idx="14">
                  <c:v>5.2459814905017037</c:v>
                </c:pt>
                <c:pt idx="15">
                  <c:v>3.6603537507820056</c:v>
                </c:pt>
                <c:pt idx="16">
                  <c:v>6.0533626613943969</c:v>
                </c:pt>
                <c:pt idx="17">
                  <c:v>5.0684887459807078</c:v>
                </c:pt>
                <c:pt idx="18">
                  <c:v>5.6701502644727935</c:v>
                </c:pt>
                <c:pt idx="19">
                  <c:v>7.8773041474654377</c:v>
                </c:pt>
                <c:pt idx="20">
                  <c:v>5.5661624320751946</c:v>
                </c:pt>
                <c:pt idx="21">
                  <c:v>11.425636196305888</c:v>
                </c:pt>
                <c:pt idx="22">
                  <c:v>2.3242676135905094</c:v>
                </c:pt>
                <c:pt idx="23">
                  <c:v>12.561381991008581</c:v>
                </c:pt>
                <c:pt idx="24">
                  <c:v>8.3242708848245197</c:v>
                </c:pt>
                <c:pt idx="25">
                  <c:v>8.2059800664451821</c:v>
                </c:pt>
                <c:pt idx="26">
                  <c:v>11.704634721131187</c:v>
                </c:pt>
                <c:pt idx="27">
                  <c:v>22.92490118577075</c:v>
                </c:pt>
                <c:pt idx="28">
                  <c:v>24.606346607598592</c:v>
                </c:pt>
                <c:pt idx="30">
                  <c:v>11.550118797687357</c:v>
                </c:pt>
                <c:pt idx="31">
                  <c:v>3.9844214966639866</c:v>
                </c:pt>
                <c:pt idx="33">
                  <c:v>27.028714107365786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5-4EB3-A777-1AD108F5B6AB}"/>
            </c:ext>
          </c:extLst>
        </c:ser>
        <c:ser>
          <c:idx val="2"/>
          <c:order val="2"/>
          <c:tx>
            <c:strRef>
              <c:f>'Figure 15'!$E$13</c:f>
              <c:strCache>
                <c:ptCount val="1"/>
                <c:pt idx="0">
                  <c:v>Services (including trade, transportation and storage)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15'!$B$14:$B$50</c15:sqref>
                  </c15:fullRef>
                </c:ext>
              </c:extLst>
              <c:f>('Figure 15'!$B$14:$B$45,'Figure 15'!$B$47:$B$48)</c:f>
              <c:strCache>
                <c:ptCount val="34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Austria</c:v>
                </c:pt>
                <c:pt idx="5">
                  <c:v>Spain</c:v>
                </c:pt>
                <c:pt idx="6">
                  <c:v>Italy</c:v>
                </c:pt>
                <c:pt idx="7">
                  <c:v>Ireland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Croatia</c:v>
                </c:pt>
                <c:pt idx="13">
                  <c:v>Poland</c:v>
                </c:pt>
                <c:pt idx="14">
                  <c:v>Slovenia</c:v>
                </c:pt>
                <c:pt idx="15">
                  <c:v>Hungary</c:v>
                </c:pt>
                <c:pt idx="16">
                  <c:v>Greece</c:v>
                </c:pt>
                <c:pt idx="17">
                  <c:v>Belgium</c:v>
                </c:pt>
                <c:pt idx="18">
                  <c:v>Denmark</c:v>
                </c:pt>
                <c:pt idx="19">
                  <c:v>Luxembourg</c:v>
                </c:pt>
                <c:pt idx="20">
                  <c:v>Lithuania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Portugal</c:v>
                </c:pt>
                <c:pt idx="25">
                  <c:v>Bulgaria</c:v>
                </c:pt>
                <c:pt idx="26">
                  <c:v>Estonia</c:v>
                </c:pt>
                <c:pt idx="27">
                  <c:v>Czechia</c:v>
                </c:pt>
                <c:pt idx="28">
                  <c:v>Slovakia</c:v>
                </c:pt>
                <c:pt idx="30">
                  <c:v>Switzerland</c:v>
                </c:pt>
                <c:pt idx="31">
                  <c:v>Norway</c:v>
                </c:pt>
                <c:pt idx="33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15'!$E$14:$E$50</c15:sqref>
                  </c15:fullRef>
                </c:ext>
              </c:extLst>
              <c:f>('Figure 15'!$E$14:$E$45,'Figure 15'!$E$47:$E$48)</c:f>
              <c:numCache>
                <c:formatCode>0.00</c:formatCode>
                <c:ptCount val="34"/>
                <c:pt idx="0">
                  <c:v>24.027248935987451</c:v>
                </c:pt>
                <c:pt idx="2">
                  <c:v>15.069111934230733</c:v>
                </c:pt>
                <c:pt idx="3">
                  <c:v>13.666561605824077</c:v>
                </c:pt>
                <c:pt idx="4">
                  <c:v>16.587021916630857</c:v>
                </c:pt>
                <c:pt idx="5">
                  <c:v>22.211155378486058</c:v>
                </c:pt>
                <c:pt idx="6">
                  <c:v>15.128222524393195</c:v>
                </c:pt>
                <c:pt idx="7">
                  <c:v>17.865434502489116</c:v>
                </c:pt>
                <c:pt idx="8">
                  <c:v>21.951290394857359</c:v>
                </c:pt>
                <c:pt idx="9">
                  <c:v>25.762273901808786</c:v>
                </c:pt>
                <c:pt idx="10">
                  <c:v>20.400456661104769</c:v>
                </c:pt>
                <c:pt idx="11">
                  <c:v>22.486423387301429</c:v>
                </c:pt>
                <c:pt idx="12">
                  <c:v>18.823956442831214</c:v>
                </c:pt>
                <c:pt idx="13">
                  <c:v>17.509829113496071</c:v>
                </c:pt>
                <c:pt idx="14">
                  <c:v>28.899171943497322</c:v>
                </c:pt>
                <c:pt idx="15">
                  <c:v>26.028550304271175</c:v>
                </c:pt>
                <c:pt idx="16">
                  <c:v>22.777350430067195</c:v>
                </c:pt>
                <c:pt idx="17">
                  <c:v>26.22475884244373</c:v>
                </c:pt>
                <c:pt idx="18">
                  <c:v>33.467552513254141</c:v>
                </c:pt>
                <c:pt idx="19">
                  <c:v>33.352534562211979</c:v>
                </c:pt>
                <c:pt idx="20">
                  <c:v>35.99647525334116</c:v>
                </c:pt>
                <c:pt idx="21">
                  <c:v>31.082764377287415</c:v>
                </c:pt>
                <c:pt idx="22">
                  <c:v>40.626260995884103</c:v>
                </c:pt>
                <c:pt idx="23">
                  <c:v>34.470412640293638</c:v>
                </c:pt>
                <c:pt idx="24">
                  <c:v>38.882847256549681</c:v>
                </c:pt>
                <c:pt idx="25">
                  <c:v>37.807308970099669</c:v>
                </c:pt>
                <c:pt idx="26">
                  <c:v>48.546739984289083</c:v>
                </c:pt>
                <c:pt idx="27">
                  <c:v>59.529128716274279</c:v>
                </c:pt>
                <c:pt idx="28">
                  <c:v>62.782298839504989</c:v>
                </c:pt>
                <c:pt idx="30">
                  <c:v>18.28283673595622</c:v>
                </c:pt>
                <c:pt idx="31">
                  <c:v>40.065049648648369</c:v>
                </c:pt>
                <c:pt idx="33">
                  <c:v>71.523096129837711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5-4EB3-A777-1AD108F5B6AB}"/>
            </c:ext>
          </c:extLst>
        </c:ser>
        <c:ser>
          <c:idx val="0"/>
          <c:order val="3"/>
          <c:tx>
            <c:strRef>
              <c:f>'Figure 15'!$C$13</c:f>
              <c:strCache>
                <c:ptCount val="1"/>
                <c:pt idx="0">
                  <c:v>Other NACE and not-allocated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15'!$B$14:$B$50</c15:sqref>
                  </c15:fullRef>
                </c:ext>
              </c:extLst>
              <c:f>('Figure 15'!$B$14:$B$45,'Figure 15'!$B$47:$B$48)</c:f>
              <c:strCache>
                <c:ptCount val="34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Austria</c:v>
                </c:pt>
                <c:pt idx="5">
                  <c:v>Spain</c:v>
                </c:pt>
                <c:pt idx="6">
                  <c:v>Italy</c:v>
                </c:pt>
                <c:pt idx="7">
                  <c:v>Ireland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Croatia</c:v>
                </c:pt>
                <c:pt idx="13">
                  <c:v>Poland</c:v>
                </c:pt>
                <c:pt idx="14">
                  <c:v>Slovenia</c:v>
                </c:pt>
                <c:pt idx="15">
                  <c:v>Hungary</c:v>
                </c:pt>
                <c:pt idx="16">
                  <c:v>Greece</c:v>
                </c:pt>
                <c:pt idx="17">
                  <c:v>Belgium</c:v>
                </c:pt>
                <c:pt idx="18">
                  <c:v>Denmark</c:v>
                </c:pt>
                <c:pt idx="19">
                  <c:v>Luxembourg</c:v>
                </c:pt>
                <c:pt idx="20">
                  <c:v>Lithuania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Portugal</c:v>
                </c:pt>
                <c:pt idx="25">
                  <c:v>Bulgaria</c:v>
                </c:pt>
                <c:pt idx="26">
                  <c:v>Estonia</c:v>
                </c:pt>
                <c:pt idx="27">
                  <c:v>Czechia</c:v>
                </c:pt>
                <c:pt idx="28">
                  <c:v>Slovakia</c:v>
                </c:pt>
                <c:pt idx="30">
                  <c:v>Switzerland</c:v>
                </c:pt>
                <c:pt idx="31">
                  <c:v>Norway</c:v>
                </c:pt>
                <c:pt idx="33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15'!$C$14:$C$50</c15:sqref>
                  </c15:fullRef>
                </c:ext>
              </c:extLst>
              <c:f>('Figure 15'!$C$14:$C$45,'Figure 15'!$C$47:$C$48)</c:f>
              <c:numCache>
                <c:formatCode>0.00</c:formatCode>
                <c:ptCount val="34"/>
                <c:pt idx="0">
                  <c:v>0.98461580300321339</c:v>
                </c:pt>
                <c:pt idx="2">
                  <c:v>1.1473484506278797</c:v>
                </c:pt>
                <c:pt idx="3">
                  <c:v>2.3453288095370524</c:v>
                </c:pt>
                <c:pt idx="4">
                  <c:v>0.29967053430740587</c:v>
                </c:pt>
                <c:pt idx="5">
                  <c:v>5.97609561752988E-2</c:v>
                </c:pt>
                <c:pt idx="6">
                  <c:v>1.4279967243222895</c:v>
                </c:pt>
                <c:pt idx="7">
                  <c:v>0.19072811593544761</c:v>
                </c:pt>
                <c:pt idx="8">
                  <c:v>0.20558944547098548</c:v>
                </c:pt>
                <c:pt idx="9">
                  <c:v>0.27131782945736432</c:v>
                </c:pt>
                <c:pt idx="10">
                  <c:v>1.1065249846315974</c:v>
                </c:pt>
                <c:pt idx="11">
                  <c:v>3.1619550322285952</c:v>
                </c:pt>
                <c:pt idx="12">
                  <c:v>0.96793708408953427</c:v>
                </c:pt>
                <c:pt idx="13">
                  <c:v>1.6895449144601473</c:v>
                </c:pt>
                <c:pt idx="14">
                  <c:v>0.13638577691183637</c:v>
                </c:pt>
                <c:pt idx="15">
                  <c:v>2.0610817266678043</c:v>
                </c:pt>
                <c:pt idx="16">
                  <c:v>7.6102504116312026</c:v>
                </c:pt>
                <c:pt idx="17">
                  <c:v>1.2077170418006431</c:v>
                </c:pt>
                <c:pt idx="18">
                  <c:v>1.092056054810232</c:v>
                </c:pt>
                <c:pt idx="19">
                  <c:v>4.3202764976958526E-2</c:v>
                </c:pt>
                <c:pt idx="20">
                  <c:v>1.1161697752974005</c:v>
                </c:pt>
                <c:pt idx="21">
                  <c:v>0.78462427498234266</c:v>
                </c:pt>
                <c:pt idx="22">
                  <c:v>0.3550964409652167</c:v>
                </c:pt>
                <c:pt idx="23">
                  <c:v>0.84653412515538085</c:v>
                </c:pt>
                <c:pt idx="24">
                  <c:v>3.9957159334321966</c:v>
                </c:pt>
                <c:pt idx="25">
                  <c:v>1.8509729473184622</c:v>
                </c:pt>
                <c:pt idx="26">
                  <c:v>5.4202670856245083</c:v>
                </c:pt>
                <c:pt idx="27">
                  <c:v>4.4681216703901008</c:v>
                </c:pt>
                <c:pt idx="28">
                  <c:v>4.8105166851254397</c:v>
                </c:pt>
                <c:pt idx="30">
                  <c:v>4.5561551028427756</c:v>
                </c:pt>
                <c:pt idx="31">
                  <c:v>0.48082444947949843</c:v>
                </c:pt>
                <c:pt idx="33">
                  <c:v>1.4481897627965041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15-4EB3-A777-1AD108F5B6AB}"/>
            </c:ext>
          </c:extLst>
        </c:ser>
        <c:ser>
          <c:idx val="4"/>
          <c:order val="4"/>
          <c:tx>
            <c:strRef>
              <c:f>'Figure 15'!$G$13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15'!$B$14:$B$50</c15:sqref>
                  </c15:fullRef>
                </c:ext>
              </c:extLst>
              <c:f>('Figure 15'!$B$14:$B$45,'Figure 15'!$B$47:$B$48)</c:f>
              <c:strCache>
                <c:ptCount val="34"/>
                <c:pt idx="0">
                  <c:v>EU</c:v>
                </c:pt>
                <c:pt idx="2">
                  <c:v>Malta</c:v>
                </c:pt>
                <c:pt idx="3">
                  <c:v>Finland</c:v>
                </c:pt>
                <c:pt idx="4">
                  <c:v>Austria</c:v>
                </c:pt>
                <c:pt idx="5">
                  <c:v>Spain</c:v>
                </c:pt>
                <c:pt idx="6">
                  <c:v>Italy</c:v>
                </c:pt>
                <c:pt idx="7">
                  <c:v>Ireland</c:v>
                </c:pt>
                <c:pt idx="8">
                  <c:v>Germany</c:v>
                </c:pt>
                <c:pt idx="9">
                  <c:v>Netherlands</c:v>
                </c:pt>
                <c:pt idx="10">
                  <c:v>Cyprus</c:v>
                </c:pt>
                <c:pt idx="11">
                  <c:v>Romania</c:v>
                </c:pt>
                <c:pt idx="12">
                  <c:v>Croatia</c:v>
                </c:pt>
                <c:pt idx="13">
                  <c:v>Poland</c:v>
                </c:pt>
                <c:pt idx="14">
                  <c:v>Slovenia</c:v>
                </c:pt>
                <c:pt idx="15">
                  <c:v>Hungary</c:v>
                </c:pt>
                <c:pt idx="16">
                  <c:v>Greece</c:v>
                </c:pt>
                <c:pt idx="17">
                  <c:v>Belgium</c:v>
                </c:pt>
                <c:pt idx="18">
                  <c:v>Denmark</c:v>
                </c:pt>
                <c:pt idx="19">
                  <c:v>Luxembourg</c:v>
                </c:pt>
                <c:pt idx="20">
                  <c:v>Lithuania</c:v>
                </c:pt>
                <c:pt idx="21">
                  <c:v>Sweden</c:v>
                </c:pt>
                <c:pt idx="22">
                  <c:v>Latvia</c:v>
                </c:pt>
                <c:pt idx="23">
                  <c:v>France</c:v>
                </c:pt>
                <c:pt idx="24">
                  <c:v>Portugal</c:v>
                </c:pt>
                <c:pt idx="25">
                  <c:v>Bulgaria</c:v>
                </c:pt>
                <c:pt idx="26">
                  <c:v>Estonia</c:v>
                </c:pt>
                <c:pt idx="27">
                  <c:v>Czechia</c:v>
                </c:pt>
                <c:pt idx="28">
                  <c:v>Slovakia</c:v>
                </c:pt>
                <c:pt idx="30">
                  <c:v>Switzerland</c:v>
                </c:pt>
                <c:pt idx="31">
                  <c:v>Norway</c:v>
                </c:pt>
                <c:pt idx="33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15'!$G$14:$G$50</c15:sqref>
                  </c15:fullRef>
                </c:ext>
              </c:extLst>
              <c:f>('Figure 15'!$G$14:$G$45,'Figure 15'!$G$47:$G$48)</c:f>
              <c:numCache>
                <c:formatCode>0.00</c:formatCode>
                <c:ptCount val="34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7.7519379844961239E-2</c:v>
                </c:pt>
                <c:pt idx="10">
                  <c:v>1.440238868885571</c:v>
                </c:pt>
                <c:pt idx="11">
                  <c:v>0.29944678475359082</c:v>
                </c:pt>
                <c:pt idx="12">
                  <c:v>7.6491228070175445</c:v>
                </c:pt>
                <c:pt idx="13">
                  <c:v>11.397907630483292</c:v>
                </c:pt>
                <c:pt idx="14">
                  <c:v>0</c:v>
                </c:pt>
                <c:pt idx="15">
                  <c:v>3.1575954046522212</c:v>
                </c:pt>
                <c:pt idx="16">
                  <c:v>0</c:v>
                </c:pt>
                <c:pt idx="17">
                  <c:v>4.7466237942122191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1.7047922669588651</c:v>
                </c:pt>
                <c:pt idx="24">
                  <c:v>0</c:v>
                </c:pt>
                <c:pt idx="25">
                  <c:v>12.800189843379211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15-4EB3-A777-1AD108F5B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1438336"/>
        <c:axId val="181439872"/>
      </c:barChart>
      <c:catAx>
        <c:axId val="18143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1439872"/>
        <c:crosses val="autoZero"/>
        <c:auto val="1"/>
        <c:lblAlgn val="ctr"/>
        <c:lblOffset val="100"/>
        <c:tickMarkSkip val="1"/>
        <c:noMultiLvlLbl val="0"/>
      </c:catAx>
      <c:valAx>
        <c:axId val="181439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14383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799475065616795E-2"/>
          <c:y val="0.76757223166515232"/>
          <c:w val="0.8484010498687663"/>
          <c:h val="0.12072283642519917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Pollution and resource taxes by economic activity,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pollution and resource tax revenue)</a:t>
            </a:r>
          </a:p>
        </c:rich>
      </c:tx>
      <c:layout>
        <c:manualLayout>
          <c:xMode val="edge"/>
          <c:yMode val="edge"/>
          <c:x val="5.3333333333333332E-3"/>
          <c:y val="8.6360248717516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759726748013034"/>
          <c:w val="0.97066666666666668"/>
          <c:h val="0.614514199800895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16'!$F$13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16'!$B$14:$B$50</c15:sqref>
                  </c15:fullRef>
                </c:ext>
              </c:extLst>
              <c:f>('Figure 16'!$B$14:$B$41,'Figure 16'!$B$43:$B$45,'Figure 16'!$B$47:$B$48)</c:f>
              <c:strCache>
                <c:ptCount val="33"/>
                <c:pt idx="0">
                  <c:v>EU</c:v>
                </c:pt>
                <c:pt idx="2">
                  <c:v>Portugal</c:v>
                </c:pt>
                <c:pt idx="3">
                  <c:v>Netherlands</c:v>
                </c:pt>
                <c:pt idx="4">
                  <c:v>Luxembourg</c:v>
                </c:pt>
                <c:pt idx="5">
                  <c:v>Ireland</c:v>
                </c:pt>
                <c:pt idx="6">
                  <c:v>Italy</c:v>
                </c:pt>
                <c:pt idx="7">
                  <c:v>Finland</c:v>
                </c:pt>
                <c:pt idx="8">
                  <c:v>France</c:v>
                </c:pt>
                <c:pt idx="9">
                  <c:v>Denmark</c:v>
                </c:pt>
                <c:pt idx="10">
                  <c:v>Cyprus</c:v>
                </c:pt>
                <c:pt idx="11">
                  <c:v>Sweden</c:v>
                </c:pt>
                <c:pt idx="12">
                  <c:v>Hungary</c:v>
                </c:pt>
                <c:pt idx="13">
                  <c:v>Belgium</c:v>
                </c:pt>
                <c:pt idx="14">
                  <c:v>Croatia</c:v>
                </c:pt>
                <c:pt idx="15">
                  <c:v>Slovenia</c:v>
                </c:pt>
                <c:pt idx="16">
                  <c:v>Greece</c:v>
                </c:pt>
                <c:pt idx="17">
                  <c:v>Poland</c:v>
                </c:pt>
                <c:pt idx="18">
                  <c:v>Austria</c:v>
                </c:pt>
                <c:pt idx="19">
                  <c:v>Bulgaria</c:v>
                </c:pt>
                <c:pt idx="20">
                  <c:v>Czechia</c:v>
                </c:pt>
                <c:pt idx="21">
                  <c:v>Malta</c:v>
                </c:pt>
                <c:pt idx="22">
                  <c:v>Romania</c:v>
                </c:pt>
                <c:pt idx="23">
                  <c:v>Spain</c:v>
                </c:pt>
                <c:pt idx="24">
                  <c:v>Latvia</c:v>
                </c:pt>
                <c:pt idx="25">
                  <c:v>Estonia</c:v>
                </c:pt>
                <c:pt idx="26">
                  <c:v>Lithuania</c:v>
                </c:pt>
                <c:pt idx="27">
                  <c:v>Slovakia</c:v>
                </c:pt>
                <c:pt idx="29">
                  <c:v>Norway</c:v>
                </c:pt>
                <c:pt idx="30">
                  <c:v>Switzerland</c:v>
                </c:pt>
                <c:pt idx="32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16'!$F$14:$F$50</c15:sqref>
                  </c15:fullRef>
                </c:ext>
              </c:extLst>
              <c:f>('Figure 16'!$F$14:$F$41,'Figure 16'!$F$43:$F$45,'Figure 16'!$F$47:$F$48)</c:f>
              <c:numCache>
                <c:formatCode>0.00</c:formatCode>
                <c:ptCount val="33"/>
                <c:pt idx="0">
                  <c:v>13.047160152963993</c:v>
                </c:pt>
                <c:pt idx="2">
                  <c:v>80.187225974641549</c:v>
                </c:pt>
                <c:pt idx="3">
                  <c:v>71.701619325723385</c:v>
                </c:pt>
                <c:pt idx="4">
                  <c:v>60.818713450292393</c:v>
                </c:pt>
                <c:pt idx="5">
                  <c:v>58.855002675227382</c:v>
                </c:pt>
                <c:pt idx="6">
                  <c:v>58.651637108903699</c:v>
                </c:pt>
                <c:pt idx="7">
                  <c:v>57.777777777777771</c:v>
                </c:pt>
                <c:pt idx="8">
                  <c:v>57.26707549164729</c:v>
                </c:pt>
                <c:pt idx="9">
                  <c:v>56.283920203011839</c:v>
                </c:pt>
                <c:pt idx="10">
                  <c:v>53.324099722991704</c:v>
                </c:pt>
                <c:pt idx="11">
                  <c:v>52.169547893201141</c:v>
                </c:pt>
                <c:pt idx="12">
                  <c:v>49.075360769641904</c:v>
                </c:pt>
                <c:pt idx="13">
                  <c:v>44.491343662600173</c:v>
                </c:pt>
                <c:pt idx="14">
                  <c:v>43.904852120829382</c:v>
                </c:pt>
                <c:pt idx="15">
                  <c:v>40.72536990256225</c:v>
                </c:pt>
                <c:pt idx="16">
                  <c:v>38.109589041095894</c:v>
                </c:pt>
                <c:pt idx="17">
                  <c:v>29.715869000292567</c:v>
                </c:pt>
                <c:pt idx="18">
                  <c:v>21.745089081772498</c:v>
                </c:pt>
                <c:pt idx="19">
                  <c:v>17.853020392458635</c:v>
                </c:pt>
                <c:pt idx="20">
                  <c:v>15.634796238244517</c:v>
                </c:pt>
                <c:pt idx="21">
                  <c:v>13.358419567262464</c:v>
                </c:pt>
                <c:pt idx="22">
                  <c:v>8.57392825896763</c:v>
                </c:pt>
                <c:pt idx="23">
                  <c:v>2.7027027027027026</c:v>
                </c:pt>
                <c:pt idx="24">
                  <c:v>1.9361778415202584</c:v>
                </c:pt>
                <c:pt idx="25">
                  <c:v>0.7995916978564136</c:v>
                </c:pt>
                <c:pt idx="26">
                  <c:v>0</c:v>
                </c:pt>
                <c:pt idx="27">
                  <c:v>0</c:v>
                </c:pt>
                <c:pt idx="29">
                  <c:v>74.513244283450305</c:v>
                </c:pt>
                <c:pt idx="30">
                  <c:v>10.383920679451213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F-44F5-9FD6-7B0C34F048DF}"/>
            </c:ext>
          </c:extLst>
        </c:ser>
        <c:ser>
          <c:idx val="1"/>
          <c:order val="1"/>
          <c:tx>
            <c:strRef>
              <c:f>'Figure 16'!$D$13</c:f>
              <c:strCache>
                <c:ptCount val="1"/>
                <c:pt idx="0">
                  <c:v>Manufacturing, construction, mining and utilities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16'!$B$14:$B$50</c15:sqref>
                  </c15:fullRef>
                </c:ext>
              </c:extLst>
              <c:f>('Figure 16'!$B$14:$B$41,'Figure 16'!$B$43:$B$45,'Figure 16'!$B$47:$B$48)</c:f>
              <c:strCache>
                <c:ptCount val="33"/>
                <c:pt idx="0">
                  <c:v>EU</c:v>
                </c:pt>
                <c:pt idx="2">
                  <c:v>Portugal</c:v>
                </c:pt>
                <c:pt idx="3">
                  <c:v>Netherlands</c:v>
                </c:pt>
                <c:pt idx="4">
                  <c:v>Luxembourg</c:v>
                </c:pt>
                <c:pt idx="5">
                  <c:v>Ireland</c:v>
                </c:pt>
                <c:pt idx="6">
                  <c:v>Italy</c:v>
                </c:pt>
                <c:pt idx="7">
                  <c:v>Finland</c:v>
                </c:pt>
                <c:pt idx="8">
                  <c:v>France</c:v>
                </c:pt>
                <c:pt idx="9">
                  <c:v>Denmark</c:v>
                </c:pt>
                <c:pt idx="10">
                  <c:v>Cyprus</c:v>
                </c:pt>
                <c:pt idx="11">
                  <c:v>Sweden</c:v>
                </c:pt>
                <c:pt idx="12">
                  <c:v>Hungary</c:v>
                </c:pt>
                <c:pt idx="13">
                  <c:v>Belgium</c:v>
                </c:pt>
                <c:pt idx="14">
                  <c:v>Croatia</c:v>
                </c:pt>
                <c:pt idx="15">
                  <c:v>Slovenia</c:v>
                </c:pt>
                <c:pt idx="16">
                  <c:v>Greece</c:v>
                </c:pt>
                <c:pt idx="17">
                  <c:v>Poland</c:v>
                </c:pt>
                <c:pt idx="18">
                  <c:v>Austria</c:v>
                </c:pt>
                <c:pt idx="19">
                  <c:v>Bulgaria</c:v>
                </c:pt>
                <c:pt idx="20">
                  <c:v>Czechia</c:v>
                </c:pt>
                <c:pt idx="21">
                  <c:v>Malta</c:v>
                </c:pt>
                <c:pt idx="22">
                  <c:v>Romania</c:v>
                </c:pt>
                <c:pt idx="23">
                  <c:v>Spain</c:v>
                </c:pt>
                <c:pt idx="24">
                  <c:v>Latvia</c:v>
                </c:pt>
                <c:pt idx="25">
                  <c:v>Estonia</c:v>
                </c:pt>
                <c:pt idx="26">
                  <c:v>Lithuania</c:v>
                </c:pt>
                <c:pt idx="27">
                  <c:v>Slovakia</c:v>
                </c:pt>
                <c:pt idx="29">
                  <c:v>Norway</c:v>
                </c:pt>
                <c:pt idx="30">
                  <c:v>Switzerland</c:v>
                </c:pt>
                <c:pt idx="32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16'!$D$14:$D$50</c15:sqref>
                  </c15:fullRef>
                </c:ext>
              </c:extLst>
              <c:f>('Figure 16'!$D$14:$D$41,'Figure 16'!$D$43:$D$45,'Figure 16'!$D$47:$D$48)</c:f>
              <c:numCache>
                <c:formatCode>0.00</c:formatCode>
                <c:ptCount val="33"/>
                <c:pt idx="0">
                  <c:v>47.536243281844442</c:v>
                </c:pt>
                <c:pt idx="2">
                  <c:v>12.880673065529091</c:v>
                </c:pt>
                <c:pt idx="3">
                  <c:v>9.8221396336607381</c:v>
                </c:pt>
                <c:pt idx="4">
                  <c:v>11.929824561403509</c:v>
                </c:pt>
                <c:pt idx="5">
                  <c:v>2.9962546816479403</c:v>
                </c:pt>
                <c:pt idx="6">
                  <c:v>19.331272829446476</c:v>
                </c:pt>
                <c:pt idx="7">
                  <c:v>42.222222222222221</c:v>
                </c:pt>
                <c:pt idx="8">
                  <c:v>17.753436244449141</c:v>
                </c:pt>
                <c:pt idx="9">
                  <c:v>17.085594680200789</c:v>
                </c:pt>
                <c:pt idx="10">
                  <c:v>15.180055401662052</c:v>
                </c:pt>
                <c:pt idx="11">
                  <c:v>39.927211119129041</c:v>
                </c:pt>
                <c:pt idx="12">
                  <c:v>38.660252984143945</c:v>
                </c:pt>
                <c:pt idx="13">
                  <c:v>33.043358899126652</c:v>
                </c:pt>
                <c:pt idx="14">
                  <c:v>32.451320913588042</c:v>
                </c:pt>
                <c:pt idx="15">
                  <c:v>53.644893540238179</c:v>
                </c:pt>
                <c:pt idx="16">
                  <c:v>60.301369863013697</c:v>
                </c:pt>
                <c:pt idx="17">
                  <c:v>32.856626568227583</c:v>
                </c:pt>
                <c:pt idx="18">
                  <c:v>47.841480127912291</c:v>
                </c:pt>
                <c:pt idx="19">
                  <c:v>64.755675259715261</c:v>
                </c:pt>
                <c:pt idx="20">
                  <c:v>82.758620689655189</c:v>
                </c:pt>
                <c:pt idx="21">
                  <c:v>59.956099090624029</c:v>
                </c:pt>
                <c:pt idx="22">
                  <c:v>83.814523184601924</c:v>
                </c:pt>
                <c:pt idx="23">
                  <c:v>85.29106029106029</c:v>
                </c:pt>
                <c:pt idx="24">
                  <c:v>82.861240588024387</c:v>
                </c:pt>
                <c:pt idx="25">
                  <c:v>93.773392310309632</c:v>
                </c:pt>
                <c:pt idx="26">
                  <c:v>26.370029097963144</c:v>
                </c:pt>
                <c:pt idx="27">
                  <c:v>89.786921381337251</c:v>
                </c:pt>
                <c:pt idx="29">
                  <c:v>6.497622820919176</c:v>
                </c:pt>
                <c:pt idx="30">
                  <c:v>80.561853887244922</c:v>
                </c:pt>
                <c:pt idx="32">
                  <c:v>7.1065989847715745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F-44F5-9FD6-7B0C34F048DF}"/>
            </c:ext>
          </c:extLst>
        </c:ser>
        <c:ser>
          <c:idx val="2"/>
          <c:order val="2"/>
          <c:tx>
            <c:strRef>
              <c:f>'Figure 16'!$E$13</c:f>
              <c:strCache>
                <c:ptCount val="1"/>
                <c:pt idx="0">
                  <c:v>Services (including trade, transportation and storage)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16'!$B$14:$B$50</c15:sqref>
                  </c15:fullRef>
                </c:ext>
              </c:extLst>
              <c:f>('Figure 16'!$B$14:$B$41,'Figure 16'!$B$43:$B$45,'Figure 16'!$B$47:$B$48)</c:f>
              <c:strCache>
                <c:ptCount val="33"/>
                <c:pt idx="0">
                  <c:v>EU</c:v>
                </c:pt>
                <c:pt idx="2">
                  <c:v>Portugal</c:v>
                </c:pt>
                <c:pt idx="3">
                  <c:v>Netherlands</c:v>
                </c:pt>
                <c:pt idx="4">
                  <c:v>Luxembourg</c:v>
                </c:pt>
                <c:pt idx="5">
                  <c:v>Ireland</c:v>
                </c:pt>
                <c:pt idx="6">
                  <c:v>Italy</c:v>
                </c:pt>
                <c:pt idx="7">
                  <c:v>Finland</c:v>
                </c:pt>
                <c:pt idx="8">
                  <c:v>France</c:v>
                </c:pt>
                <c:pt idx="9">
                  <c:v>Denmark</c:v>
                </c:pt>
                <c:pt idx="10">
                  <c:v>Cyprus</c:v>
                </c:pt>
                <c:pt idx="11">
                  <c:v>Sweden</c:v>
                </c:pt>
                <c:pt idx="12">
                  <c:v>Hungary</c:v>
                </c:pt>
                <c:pt idx="13">
                  <c:v>Belgium</c:v>
                </c:pt>
                <c:pt idx="14">
                  <c:v>Croatia</c:v>
                </c:pt>
                <c:pt idx="15">
                  <c:v>Slovenia</c:v>
                </c:pt>
                <c:pt idx="16">
                  <c:v>Greece</c:v>
                </c:pt>
                <c:pt idx="17">
                  <c:v>Poland</c:v>
                </c:pt>
                <c:pt idx="18">
                  <c:v>Austria</c:v>
                </c:pt>
                <c:pt idx="19">
                  <c:v>Bulgaria</c:v>
                </c:pt>
                <c:pt idx="20">
                  <c:v>Czechia</c:v>
                </c:pt>
                <c:pt idx="21">
                  <c:v>Malta</c:v>
                </c:pt>
                <c:pt idx="22">
                  <c:v>Romania</c:v>
                </c:pt>
                <c:pt idx="23">
                  <c:v>Spain</c:v>
                </c:pt>
                <c:pt idx="24">
                  <c:v>Latvia</c:v>
                </c:pt>
                <c:pt idx="25">
                  <c:v>Estonia</c:v>
                </c:pt>
                <c:pt idx="26">
                  <c:v>Lithuania</c:v>
                </c:pt>
                <c:pt idx="27">
                  <c:v>Slovakia</c:v>
                </c:pt>
                <c:pt idx="29">
                  <c:v>Norway</c:v>
                </c:pt>
                <c:pt idx="30">
                  <c:v>Switzerland</c:v>
                </c:pt>
                <c:pt idx="32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16'!$E$14:$E$50</c15:sqref>
                  </c15:fullRef>
                </c:ext>
              </c:extLst>
              <c:f>('Figure 16'!$E$14:$E$41,'Figure 16'!$E$43:$E$45,'Figure 16'!$E$47:$E$48)</c:f>
              <c:numCache>
                <c:formatCode>0.00</c:formatCode>
                <c:ptCount val="33"/>
                <c:pt idx="0">
                  <c:v>33.382579912170698</c:v>
                </c:pt>
                <c:pt idx="2">
                  <c:v>5.3442350989453731</c:v>
                </c:pt>
                <c:pt idx="3">
                  <c:v>17.812582957260421</c:v>
                </c:pt>
                <c:pt idx="4">
                  <c:v>23.976608187134499</c:v>
                </c:pt>
                <c:pt idx="5">
                  <c:v>35.313001605136435</c:v>
                </c:pt>
                <c:pt idx="6">
                  <c:v>19.909756540997968</c:v>
                </c:pt>
                <c:pt idx="7">
                  <c:v>0</c:v>
                </c:pt>
                <c:pt idx="8">
                  <c:v>17.608585324592937</c:v>
                </c:pt>
                <c:pt idx="9">
                  <c:v>16.35949395224776</c:v>
                </c:pt>
                <c:pt idx="10">
                  <c:v>27.686980609418281</c:v>
                </c:pt>
                <c:pt idx="11">
                  <c:v>3.8998525397672004</c:v>
                </c:pt>
                <c:pt idx="12">
                  <c:v>12.086228398360948</c:v>
                </c:pt>
                <c:pt idx="13">
                  <c:v>21.25907242497555</c:v>
                </c:pt>
                <c:pt idx="14">
                  <c:v>21.481949268498052</c:v>
                </c:pt>
                <c:pt idx="15">
                  <c:v>5.5395164200649587</c:v>
                </c:pt>
                <c:pt idx="16">
                  <c:v>1.5890410958904109</c:v>
                </c:pt>
                <c:pt idx="17">
                  <c:v>32.811881528903577</c:v>
                </c:pt>
                <c:pt idx="18">
                  <c:v>27.444038373686613</c:v>
                </c:pt>
                <c:pt idx="19">
                  <c:v>12.466333205078877</c:v>
                </c:pt>
                <c:pt idx="20">
                  <c:v>1.2931034482758621</c:v>
                </c:pt>
                <c:pt idx="21">
                  <c:v>26.40326121041079</c:v>
                </c:pt>
                <c:pt idx="22">
                  <c:v>6.9116360454943129</c:v>
                </c:pt>
                <c:pt idx="23">
                  <c:v>11.133056133056133</c:v>
                </c:pt>
                <c:pt idx="24">
                  <c:v>9.4119756185012555</c:v>
                </c:pt>
                <c:pt idx="25">
                  <c:v>1.463082681184076</c:v>
                </c:pt>
                <c:pt idx="26">
                  <c:v>14.524733268671191</c:v>
                </c:pt>
                <c:pt idx="27">
                  <c:v>8.2659808963997072</c:v>
                </c:pt>
                <c:pt idx="29">
                  <c:v>8.0654290242245867</c:v>
                </c:pt>
                <c:pt idx="30">
                  <c:v>8.7121939971561435</c:v>
                </c:pt>
                <c:pt idx="32">
                  <c:v>6.0913705583756332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4F-44F5-9FD6-7B0C34F048DF}"/>
            </c:ext>
          </c:extLst>
        </c:ser>
        <c:ser>
          <c:idx val="3"/>
          <c:order val="3"/>
          <c:tx>
            <c:strRef>
              <c:f>'Figure 16'!$C$13</c:f>
              <c:strCache>
                <c:ptCount val="1"/>
                <c:pt idx="0">
                  <c:v>Other NACE and not-allocated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16'!$B$14:$B$50</c15:sqref>
                  </c15:fullRef>
                </c:ext>
              </c:extLst>
              <c:f>('Figure 16'!$B$14:$B$41,'Figure 16'!$B$43:$B$45,'Figure 16'!$B$47:$B$48)</c:f>
              <c:strCache>
                <c:ptCount val="33"/>
                <c:pt idx="0">
                  <c:v>EU</c:v>
                </c:pt>
                <c:pt idx="2">
                  <c:v>Portugal</c:v>
                </c:pt>
                <c:pt idx="3">
                  <c:v>Netherlands</c:v>
                </c:pt>
                <c:pt idx="4">
                  <c:v>Luxembourg</c:v>
                </c:pt>
                <c:pt idx="5">
                  <c:v>Ireland</c:v>
                </c:pt>
                <c:pt idx="6">
                  <c:v>Italy</c:v>
                </c:pt>
                <c:pt idx="7">
                  <c:v>Finland</c:v>
                </c:pt>
                <c:pt idx="8">
                  <c:v>France</c:v>
                </c:pt>
                <c:pt idx="9">
                  <c:v>Denmark</c:v>
                </c:pt>
                <c:pt idx="10">
                  <c:v>Cyprus</c:v>
                </c:pt>
                <c:pt idx="11">
                  <c:v>Sweden</c:v>
                </c:pt>
                <c:pt idx="12">
                  <c:v>Hungary</c:v>
                </c:pt>
                <c:pt idx="13">
                  <c:v>Belgium</c:v>
                </c:pt>
                <c:pt idx="14">
                  <c:v>Croatia</c:v>
                </c:pt>
                <c:pt idx="15">
                  <c:v>Slovenia</c:v>
                </c:pt>
                <c:pt idx="16">
                  <c:v>Greece</c:v>
                </c:pt>
                <c:pt idx="17">
                  <c:v>Poland</c:v>
                </c:pt>
                <c:pt idx="18">
                  <c:v>Austria</c:v>
                </c:pt>
                <c:pt idx="19">
                  <c:v>Bulgaria</c:v>
                </c:pt>
                <c:pt idx="20">
                  <c:v>Czechia</c:v>
                </c:pt>
                <c:pt idx="21">
                  <c:v>Malta</c:v>
                </c:pt>
                <c:pt idx="22">
                  <c:v>Romania</c:v>
                </c:pt>
                <c:pt idx="23">
                  <c:v>Spain</c:v>
                </c:pt>
                <c:pt idx="24">
                  <c:v>Latvia</c:v>
                </c:pt>
                <c:pt idx="25">
                  <c:v>Estonia</c:v>
                </c:pt>
                <c:pt idx="26">
                  <c:v>Lithuania</c:v>
                </c:pt>
                <c:pt idx="27">
                  <c:v>Slovakia</c:v>
                </c:pt>
                <c:pt idx="29">
                  <c:v>Norway</c:v>
                </c:pt>
                <c:pt idx="30">
                  <c:v>Switzerland</c:v>
                </c:pt>
                <c:pt idx="32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16'!$C$14:$C$50</c15:sqref>
                  </c15:fullRef>
                </c:ext>
              </c:extLst>
              <c:f>('Figure 16'!$C$14:$C$41,'Figure 16'!$C$43:$C$45,'Figure 16'!$C$47:$C$48)</c:f>
              <c:numCache>
                <c:formatCode>0.00</c:formatCode>
                <c:ptCount val="33"/>
                <c:pt idx="0">
                  <c:v>6.0340166530208705</c:v>
                </c:pt>
                <c:pt idx="2">
                  <c:v>1.5878658608839908</c:v>
                </c:pt>
                <c:pt idx="3">
                  <c:v>0.61056543668701879</c:v>
                </c:pt>
                <c:pt idx="4">
                  <c:v>3.2748538011695909</c:v>
                </c:pt>
                <c:pt idx="5">
                  <c:v>1.4446227929373996</c:v>
                </c:pt>
                <c:pt idx="6">
                  <c:v>0.41650827231707521</c:v>
                </c:pt>
                <c:pt idx="7">
                  <c:v>0</c:v>
                </c:pt>
                <c:pt idx="8">
                  <c:v>5.1835483188834841</c:v>
                </c:pt>
                <c:pt idx="9">
                  <c:v>10.270991164539611</c:v>
                </c:pt>
                <c:pt idx="10">
                  <c:v>3.8088642659279781</c:v>
                </c:pt>
                <c:pt idx="11">
                  <c:v>4.0033884479026129</c:v>
                </c:pt>
                <c:pt idx="12">
                  <c:v>0.17815784785319791</c:v>
                </c:pt>
                <c:pt idx="13">
                  <c:v>1.2062250132976442</c:v>
                </c:pt>
                <c:pt idx="14">
                  <c:v>1.3114409009577939</c:v>
                </c:pt>
                <c:pt idx="15">
                  <c:v>9.0220137134608441E-2</c:v>
                </c:pt>
                <c:pt idx="16">
                  <c:v>0</c:v>
                </c:pt>
                <c:pt idx="17">
                  <c:v>2.5711187980794055</c:v>
                </c:pt>
                <c:pt idx="18">
                  <c:v>2.969392416628597</c:v>
                </c:pt>
                <c:pt idx="19">
                  <c:v>4.9249711427472098</c:v>
                </c:pt>
                <c:pt idx="20">
                  <c:v>0.31347962382445149</c:v>
                </c:pt>
                <c:pt idx="21">
                  <c:v>0.28222013170272808</c:v>
                </c:pt>
                <c:pt idx="22">
                  <c:v>0.69991251093613305</c:v>
                </c:pt>
                <c:pt idx="23">
                  <c:v>0.87318087318087323</c:v>
                </c:pt>
                <c:pt idx="24">
                  <c:v>5.790605951954106</c:v>
                </c:pt>
                <c:pt idx="25">
                  <c:v>3.9639333106498809</c:v>
                </c:pt>
                <c:pt idx="26">
                  <c:v>59.105237633365661</c:v>
                </c:pt>
                <c:pt idx="27">
                  <c:v>1.9470977222630421</c:v>
                </c:pt>
                <c:pt idx="29">
                  <c:v>10.923703871405932</c:v>
                </c:pt>
                <c:pt idx="30">
                  <c:v>0.34203143614772685</c:v>
                </c:pt>
                <c:pt idx="32">
                  <c:v>86.802030456852791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4F-44F5-9FD6-7B0C34F048DF}"/>
            </c:ext>
          </c:extLst>
        </c:ser>
        <c:ser>
          <c:idx val="4"/>
          <c:order val="4"/>
          <c:tx>
            <c:strRef>
              <c:f>'Figure 16'!$G$13</c:f>
              <c:strCache>
                <c:ptCount val="1"/>
                <c:pt idx="0">
                  <c:v>Non-residents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16'!$B$14:$B$50</c15:sqref>
                  </c15:fullRef>
                </c:ext>
              </c:extLst>
              <c:f>('Figure 16'!$B$14:$B$41,'Figure 16'!$B$43:$B$45,'Figure 16'!$B$47:$B$48)</c:f>
              <c:strCache>
                <c:ptCount val="33"/>
                <c:pt idx="0">
                  <c:v>EU</c:v>
                </c:pt>
                <c:pt idx="2">
                  <c:v>Portugal</c:v>
                </c:pt>
                <c:pt idx="3">
                  <c:v>Netherlands</c:v>
                </c:pt>
                <c:pt idx="4">
                  <c:v>Luxembourg</c:v>
                </c:pt>
                <c:pt idx="5">
                  <c:v>Ireland</c:v>
                </c:pt>
                <c:pt idx="6">
                  <c:v>Italy</c:v>
                </c:pt>
                <c:pt idx="7">
                  <c:v>Finland</c:v>
                </c:pt>
                <c:pt idx="8">
                  <c:v>France</c:v>
                </c:pt>
                <c:pt idx="9">
                  <c:v>Denmark</c:v>
                </c:pt>
                <c:pt idx="10">
                  <c:v>Cyprus</c:v>
                </c:pt>
                <c:pt idx="11">
                  <c:v>Sweden</c:v>
                </c:pt>
                <c:pt idx="12">
                  <c:v>Hungary</c:v>
                </c:pt>
                <c:pt idx="13">
                  <c:v>Belgium</c:v>
                </c:pt>
                <c:pt idx="14">
                  <c:v>Croatia</c:v>
                </c:pt>
                <c:pt idx="15">
                  <c:v>Slovenia</c:v>
                </c:pt>
                <c:pt idx="16">
                  <c:v>Greece</c:v>
                </c:pt>
                <c:pt idx="17">
                  <c:v>Poland</c:v>
                </c:pt>
                <c:pt idx="18">
                  <c:v>Austria</c:v>
                </c:pt>
                <c:pt idx="19">
                  <c:v>Bulgaria</c:v>
                </c:pt>
                <c:pt idx="20">
                  <c:v>Czechia</c:v>
                </c:pt>
                <c:pt idx="21">
                  <c:v>Malta</c:v>
                </c:pt>
                <c:pt idx="22">
                  <c:v>Romania</c:v>
                </c:pt>
                <c:pt idx="23">
                  <c:v>Spain</c:v>
                </c:pt>
                <c:pt idx="24">
                  <c:v>Latvia</c:v>
                </c:pt>
                <c:pt idx="25">
                  <c:v>Estonia</c:v>
                </c:pt>
                <c:pt idx="26">
                  <c:v>Lithuania</c:v>
                </c:pt>
                <c:pt idx="27">
                  <c:v>Slovakia</c:v>
                </c:pt>
                <c:pt idx="29">
                  <c:v>Norway</c:v>
                </c:pt>
                <c:pt idx="30">
                  <c:v>Switzerland</c:v>
                </c:pt>
                <c:pt idx="32">
                  <c:v>North Macedonia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16'!$G$14:$G$50</c15:sqref>
                  </c15:fullRef>
                </c:ext>
              </c:extLst>
              <c:f>('Figure 16'!$G$14:$G$41,'Figure 16'!$G$43:$G$45,'Figure 16'!$G$47:$G$48)</c:f>
              <c:numCache>
                <c:formatCode>0.00</c:formatCode>
                <c:ptCount val="33"/>
                <c:pt idx="0">
                  <c:v>0</c:v>
                </c:pt>
                <c:pt idx="2">
                  <c:v>0</c:v>
                </c:pt>
                <c:pt idx="3">
                  <c:v>5.3092646668436425E-2</c:v>
                </c:pt>
                <c:pt idx="4">
                  <c:v>0</c:v>
                </c:pt>
                <c:pt idx="5">
                  <c:v>1.3911182450508293</c:v>
                </c:pt>
                <c:pt idx="6">
                  <c:v>1.6908252483347934</c:v>
                </c:pt>
                <c:pt idx="7">
                  <c:v>0</c:v>
                </c:pt>
                <c:pt idx="8">
                  <c:v>2.1873546204271519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0.85043679612672352</c:v>
                </c:pt>
                <c:pt idx="15">
                  <c:v>0</c:v>
                </c:pt>
                <c:pt idx="16">
                  <c:v>0</c:v>
                </c:pt>
                <c:pt idx="17">
                  <c:v>2.0445041044968768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4F-44F5-9FD6-7B0C34F04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81438336"/>
        <c:axId val="181439872"/>
      </c:barChart>
      <c:catAx>
        <c:axId val="18143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1439872"/>
        <c:crosses val="autoZero"/>
        <c:auto val="1"/>
        <c:lblAlgn val="ctr"/>
        <c:lblOffset val="100"/>
        <c:tickMarkSkip val="1"/>
        <c:noMultiLvlLbl val="0"/>
      </c:catAx>
      <c:valAx>
        <c:axId val="181439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143833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799475065616795E-2"/>
          <c:y val="0.76586053567834278"/>
          <c:w val="0.8484010498687663"/>
          <c:h val="0.12161189024224389"/>
        </c:manualLayout>
      </c:layout>
      <c:overlay val="0"/>
      <c:spPr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666749</xdr:colOff>
      <xdr:row>4</xdr:row>
      <xdr:rowOff>49530</xdr:rowOff>
    </xdr:from>
    <xdr:to>
      <xdr:col>11</xdr:col>
      <xdr:colOff>495299</xdr:colOff>
      <xdr:row>40</xdr:row>
      <xdr:rowOff>133206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A3A754-A4FD-47AA-B47C-11A7E1C52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0.88806</cdr:y>
    </cdr:from>
    <cdr:ext cx="7995000" cy="661912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0BA1D705-31FA-4AAC-ECB3-051583FB15E6}"/>
            </a:ext>
          </a:extLst>
        </cdr:cNvPr>
        <cdr:cNvSpPr txBox="1"/>
      </cdr:nvSpPr>
      <cdr:spPr>
        <a:xfrm xmlns:a="http://schemas.openxmlformats.org/drawingml/2006/main">
          <a:off x="0" y="5251064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left axis.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right 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env_ac_taxind2, gov_10a_taxag, nama_10_gdp)</a:t>
          </a:r>
        </a:p>
      </cdr:txBody>
    </cdr:sp>
  </cdr:absSizeAnchor>
  <cdr:absSizeAnchor xmlns:cdr="http://schemas.openxmlformats.org/drawingml/2006/chartDrawing">
    <cdr:from>
      <cdr:x>0.83936</cdr:x>
      <cdr:y>0.92886</cdr:y>
    </cdr:from>
    <cdr:ext cx="1530099" cy="420623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709551CD-DB7D-8640-7CD2-90B3E171D4B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2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234987</xdr:colOff>
      <xdr:row>4</xdr:row>
      <xdr:rowOff>158115</xdr:rowOff>
    </xdr:from>
    <xdr:to>
      <xdr:col>18</xdr:col>
      <xdr:colOff>615987</xdr:colOff>
      <xdr:row>43</xdr:row>
      <xdr:rowOff>143765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99F251-430B-899B-6AA6-347782F97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C315CC30-92B0-5F62-5BC8-68F673AAA9D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env_ac_taxind2, gov_10a_taxag, nama_10_gdp)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63048E7-9AC2-2BBF-F27C-71E4914191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249005</xdr:colOff>
      <xdr:row>1</xdr:row>
      <xdr:rowOff>46279</xdr:rowOff>
    </xdr:from>
    <xdr:to>
      <xdr:col>13</xdr:col>
      <xdr:colOff>515705</xdr:colOff>
      <xdr:row>37</xdr:row>
      <xdr:rowOff>117829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713C13-0463-45E2-8776-E1D29D4F6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0.91783</cdr:y>
    </cdr:from>
    <cdr:ext cx="7995000" cy="484875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12AE2833-0C6F-DE24-DE7C-36E0ACEA77CC}"/>
            </a:ext>
          </a:extLst>
        </cdr:cNvPr>
        <cdr:cNvSpPr txBox="1"/>
      </cdr:nvSpPr>
      <cdr:spPr>
        <a:xfrm xmlns:a="http://schemas.openxmlformats.org/drawingml/2006/main">
          <a:off x="0" y="541597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zero.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env_ac_taxind2), DG TAXUD</a:t>
          </a:r>
        </a:p>
      </cdr:txBody>
    </cdr:sp>
  </cdr:absSizeAnchor>
  <cdr:absSizeAnchor xmlns:cdr="http://schemas.openxmlformats.org/drawingml/2006/chartDrawing">
    <cdr:from>
      <cdr:x>0.83936</cdr:x>
      <cdr:y>0.92872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1544A7C5-2663-7980-7CDB-E1DAFF360F6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8022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171881</xdr:colOff>
      <xdr:row>0</xdr:row>
      <xdr:rowOff>0</xdr:rowOff>
    </xdr:from>
    <xdr:to>
      <xdr:col>28</xdr:col>
      <xdr:colOff>552881</xdr:colOff>
      <xdr:row>36</xdr:row>
      <xdr:rowOff>9024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DE25578-35DF-D68F-EC0B-0D6A3791C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8"/>
    <cdr:sp macro="" textlink="">
      <cdr:nvSpPr>
        <cdr:cNvPr id="12" name="FootonotesShape">
          <a:extLst xmlns:a="http://schemas.openxmlformats.org/drawingml/2006/main">
            <a:ext uri="{FF2B5EF4-FFF2-40B4-BE49-F238E27FC236}">
              <a16:creationId xmlns:a16="http://schemas.microsoft.com/office/drawing/2014/main" id="{A3910E24-C645-767B-BC01-BB793033DBB5}"/>
            </a:ext>
          </a:extLst>
        </cdr:cNvPr>
        <cdr:cNvSpPr txBox="1"/>
      </cdr:nvSpPr>
      <cdr:spPr>
        <a:xfrm xmlns:a="http://schemas.openxmlformats.org/drawingml/2006/main">
          <a:off x="0" y="5568955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(NRG_CO2_ETS from env_ac_taxind2)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3"/>
    <cdr:pic>
      <cdr:nvPicPr>
        <cdr:cNvPr id="14" name="LogoShape">
          <a:extLst xmlns:a="http://schemas.openxmlformats.org/drawingml/2006/main">
            <a:ext uri="{FF2B5EF4-FFF2-40B4-BE49-F238E27FC236}">
              <a16:creationId xmlns:a16="http://schemas.microsoft.com/office/drawing/2014/main" id="{E3FC94E6-35D4-C882-950A-9F970627509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70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358811</xdr:colOff>
      <xdr:row>4</xdr:row>
      <xdr:rowOff>38773</xdr:rowOff>
    </xdr:from>
    <xdr:to>
      <xdr:col>23</xdr:col>
      <xdr:colOff>295274</xdr:colOff>
      <xdr:row>42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FC490F8-4957-40C8-93D1-F9A86C9EE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0.95387</cdr:y>
    </cdr:from>
    <cdr:ext cx="7995000" cy="269369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22F48B85-B600-3EED-ABC1-BD2B4D2BE00F}"/>
            </a:ext>
          </a:extLst>
        </cdr:cNvPr>
        <cdr:cNvSpPr txBox="1"/>
      </cdr:nvSpPr>
      <cdr:spPr>
        <a:xfrm xmlns:a="http://schemas.openxmlformats.org/drawingml/2006/main">
          <a:off x="0" y="556984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(env_ac_taxind2) and DG TAXUD</a:t>
          </a:r>
        </a:p>
      </cdr:txBody>
    </cdr:sp>
  </cdr:absSizeAnchor>
  <cdr:absSizeAnchor xmlns:cdr="http://schemas.openxmlformats.org/drawingml/2006/chartDrawing">
    <cdr:from>
      <cdr:x>0.83936</cdr:x>
      <cdr:y>0.92797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20ED39D0-154C-1C99-C07A-8C5A418726B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858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203834</xdr:colOff>
      <xdr:row>6</xdr:row>
      <xdr:rowOff>24765</xdr:rowOff>
    </xdr:from>
    <xdr:to>
      <xdr:col>14</xdr:col>
      <xdr:colOff>184784</xdr:colOff>
      <xdr:row>42</xdr:row>
      <xdr:rowOff>112799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AE886AC-7FF6-4534-B183-4588CCDBD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0.91806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E8495BD-74ED-9CA6-DAC7-8F2C3DD87715}"/>
            </a:ext>
          </a:extLst>
        </cdr:cNvPr>
        <cdr:cNvSpPr txBox="1"/>
      </cdr:nvSpPr>
      <cdr:spPr>
        <a:xfrm xmlns:a="http://schemas.openxmlformats.org/drawingml/2006/main">
          <a:off x="0" y="5432458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zero.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env_ac_taxind2, gov_10a_taxag, nama_10_gdp, env_ac_tax)</a:t>
          </a:r>
        </a:p>
      </cdr:txBody>
    </cdr:sp>
  </cdr:absSizeAnchor>
  <cdr:absSizeAnchor xmlns:cdr="http://schemas.openxmlformats.org/drawingml/2006/chartDrawing">
    <cdr:from>
      <cdr:x>0.83936</cdr:x>
      <cdr:y>0.92892</cdr:y>
    </cdr:from>
    <cdr:ext cx="1530099" cy="420622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2C1261A-C450-6270-5D5F-8EB321403C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6712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904874</xdr:colOff>
      <xdr:row>8</xdr:row>
      <xdr:rowOff>160021</xdr:rowOff>
    </xdr:from>
    <xdr:to>
      <xdr:col>12</xdr:col>
      <xdr:colOff>542924</xdr:colOff>
      <xdr:row>45</xdr:row>
      <xdr:rowOff>127720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8E216-34C0-415D-89F3-DD1C1C8F3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0.88892</cdr:y>
    </cdr:from>
    <cdr:ext cx="7995000" cy="66191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8CC42E5-24D4-F100-8633-C731C04DDF4A}"/>
            </a:ext>
          </a:extLst>
        </cdr:cNvPr>
        <cdr:cNvSpPr txBox="1"/>
      </cdr:nvSpPr>
      <cdr:spPr>
        <a:xfrm xmlns:a="http://schemas.openxmlformats.org/drawingml/2006/main">
          <a:off x="0" y="5297013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zero.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Final energy consumption 2022 is an estimate.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nrg_bal_s, nama_gdp_k,env_ac_taxind2, gov_10a_taxag, nama_10_gdp)</a:t>
          </a:r>
        </a:p>
      </cdr:txBody>
    </cdr:sp>
  </cdr:absSizeAnchor>
  <cdr:absSizeAnchor xmlns:cdr="http://schemas.openxmlformats.org/drawingml/2006/chartDrawing">
    <cdr:from>
      <cdr:x>0.83936</cdr:x>
      <cdr:y>0.92941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4DCF768-0F5E-7C2B-1A2D-8B73263651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3829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1192138</xdr:colOff>
      <xdr:row>7</xdr:row>
      <xdr:rowOff>156209</xdr:rowOff>
    </xdr:from>
    <xdr:to>
      <xdr:col>12</xdr:col>
      <xdr:colOff>411088</xdr:colOff>
      <xdr:row>44</xdr:row>
      <xdr:rowOff>93912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42C6E7-C45E-41CC-A7E3-C882CA51A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0.91822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2223D6A-2C5D-9FF4-93B8-384AD0AC5B75}"/>
            </a:ext>
          </a:extLst>
        </cdr:cNvPr>
        <cdr:cNvSpPr txBox="1"/>
      </cdr:nvSpPr>
      <cdr:spPr>
        <a:xfrm xmlns:a="http://schemas.openxmlformats.org/drawingml/2006/main">
          <a:off x="0" y="5444052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zero.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env_ac_tax, ten00120, nama_10_gdp, nrg_100a, nrg_ind_ei)</a:t>
          </a:r>
        </a:p>
      </cdr:txBody>
    </cdr:sp>
  </cdr:absSizeAnchor>
  <cdr:absSizeAnchor xmlns:cdr="http://schemas.openxmlformats.org/drawingml/2006/chartDrawing">
    <cdr:from>
      <cdr:x>0.83936</cdr:x>
      <cdr:y>0.92906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D4DA9D9-A19B-0BD6-0CCD-863563C017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08305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79056</xdr:colOff>
      <xdr:row>6</xdr:row>
      <xdr:rowOff>92786</xdr:rowOff>
    </xdr:from>
    <xdr:to>
      <xdr:col>14</xdr:col>
      <xdr:colOff>40956</xdr:colOff>
      <xdr:row>43</xdr:row>
      <xdr:rowOff>43633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2E1AD-10A2-4072-AA29-A8A0E9E4C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0.9184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40146E0E-B7C3-6F4E-EC16-A97D9AD33E0D}"/>
            </a:ext>
          </a:extLst>
        </cdr:cNvPr>
        <cdr:cNvSpPr txBox="1"/>
      </cdr:nvSpPr>
      <cdr:spPr>
        <a:xfrm xmlns:a="http://schemas.openxmlformats.org/drawingml/2006/main">
          <a:off x="0" y="5457196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zero.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nrg_bal_s, env_ac_taxind2))</a:t>
          </a:r>
        </a:p>
      </cdr:txBody>
    </cdr:sp>
  </cdr:absSizeAnchor>
  <cdr:absSizeAnchor xmlns:cdr="http://schemas.openxmlformats.org/drawingml/2006/chartDrawing">
    <cdr:from>
      <cdr:x>0.83936</cdr:x>
      <cdr:y>0.92921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B087288-117B-3604-A994-39ACE1B24A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2144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190504</xdr:colOff>
      <xdr:row>17</xdr:row>
      <xdr:rowOff>112395</xdr:rowOff>
    </xdr:from>
    <xdr:to>
      <xdr:col>15</xdr:col>
      <xdr:colOff>381004</xdr:colOff>
      <xdr:row>59</xdr:row>
      <xdr:rowOff>78292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449220-BB34-48C8-BC7B-C72A39D6C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0.91874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BA37FC1-62DF-3CF3-816B-7D17B1957D08}"/>
            </a:ext>
          </a:extLst>
        </cdr:cNvPr>
        <cdr:cNvSpPr txBox="1"/>
      </cdr:nvSpPr>
      <cdr:spPr>
        <a:xfrm xmlns:a="http://schemas.openxmlformats.org/drawingml/2006/main">
          <a:off x="0" y="548177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zero.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sdg_13_10, env_ac_taxind2, nama_10_gdp)</a:t>
          </a:r>
        </a:p>
      </cdr:txBody>
    </cdr:sp>
  </cdr:absSizeAnchor>
  <cdr:absSizeAnchor xmlns:cdr="http://schemas.openxmlformats.org/drawingml/2006/chartDrawing">
    <cdr:from>
      <cdr:x>0.83936</cdr:x>
      <cdr:y>0.9295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189CA0F-BDEC-C0E3-3BFB-527C35C5DD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46024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1172024</xdr:colOff>
      <xdr:row>8</xdr:row>
      <xdr:rowOff>130492</xdr:rowOff>
    </xdr:from>
    <xdr:to>
      <xdr:col>14</xdr:col>
      <xdr:colOff>524324</xdr:colOff>
      <xdr:row>44</xdr:row>
      <xdr:rowOff>133202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F32D95CC-885C-4AEE-A8C2-FA4925C59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0.95381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B58D44FE-AD56-081E-5626-EAE6448839B3}"/>
            </a:ext>
          </a:extLst>
        </cdr:cNvPr>
        <cdr:cNvSpPr txBox="1"/>
      </cdr:nvSpPr>
      <cdr:spPr>
        <a:xfrm xmlns:a="http://schemas.openxmlformats.org/drawingml/2006/main">
          <a:off x="0" y="5562641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Eurostat (online data code: env_ac_tax, ten00120)</a:t>
          </a:r>
        </a:p>
      </cdr:txBody>
    </cdr:sp>
  </cdr:absSizeAnchor>
  <cdr:absSizeAnchor xmlns:cdr="http://schemas.openxmlformats.org/drawingml/2006/chartDrawing">
    <cdr:from>
      <cdr:x>0.83936</cdr:x>
      <cdr:y>0.92788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A30180E-30EC-D77E-2278-6063C7BD18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138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1189548</xdr:colOff>
      <xdr:row>6</xdr:row>
      <xdr:rowOff>22860</xdr:rowOff>
    </xdr:from>
    <xdr:to>
      <xdr:col>12</xdr:col>
      <xdr:colOff>503748</xdr:colOff>
      <xdr:row>43</xdr:row>
      <xdr:rowOff>102223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C9B2E6F-9689-4491-A063-C01054D85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</cdr:x>
      <cdr:y>0.89096</cdr:y>
    </cdr:from>
    <cdr:ext cx="7995000" cy="661911"/>
    <cdr:sp macro="" textlink="">
      <cdr:nvSpPr>
        <cdr:cNvPr id="9" name="FootonotesShape">
          <a:extLst xmlns:a="http://schemas.openxmlformats.org/drawingml/2006/main">
            <a:ext uri="{FF2B5EF4-FFF2-40B4-BE49-F238E27FC236}">
              <a16:creationId xmlns:a16="http://schemas.microsoft.com/office/drawing/2014/main" id="{93317089-E2CB-CFDA-B1ED-5EBFA5FBEABD}"/>
            </a:ext>
          </a:extLst>
        </cdr:cNvPr>
        <cdr:cNvSpPr txBox="1"/>
      </cdr:nvSpPr>
      <cdr:spPr>
        <a:xfrm xmlns:a="http://schemas.openxmlformats.org/drawingml/2006/main">
          <a:off x="0" y="5408677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zero.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Data gaps completed with estimations.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env_ac_tax, road_eqr_carmot)</a:t>
          </a:r>
        </a:p>
      </cdr:txBody>
    </cdr:sp>
  </cdr:absSizeAnchor>
  <cdr:absSizeAnchor xmlns:cdr="http://schemas.openxmlformats.org/drawingml/2006/chartDrawing">
    <cdr:from>
      <cdr:x>0.83936</cdr:x>
      <cdr:y>0.93071</cdr:y>
    </cdr:from>
    <cdr:ext cx="1530099" cy="420625"/>
    <cdr:pic>
      <cdr:nvPicPr>
        <cdr:cNvPr id="11" name="LogoShape">
          <a:extLst xmlns:a="http://schemas.openxmlformats.org/drawingml/2006/main">
            <a:ext uri="{FF2B5EF4-FFF2-40B4-BE49-F238E27FC236}">
              <a16:creationId xmlns:a16="http://schemas.microsoft.com/office/drawing/2014/main" id="{26C3E6D7-829D-F0CB-2A6D-8B5BF49B57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499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727363</xdr:colOff>
      <xdr:row>23</xdr:row>
      <xdr:rowOff>46537</xdr:rowOff>
    </xdr:from>
    <xdr:to>
      <xdr:col>9</xdr:col>
      <xdr:colOff>108238</xdr:colOff>
      <xdr:row>60</xdr:row>
      <xdr:rowOff>149378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4C635DED-3EC3-48EC-8A59-28C5529CC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</cdr:x>
      <cdr:y>0.89138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64CE1B7-E264-2623-F11F-ABBC710B9827}"/>
            </a:ext>
          </a:extLst>
        </cdr:cNvPr>
        <cdr:cNvSpPr txBox="1"/>
      </cdr:nvSpPr>
      <cdr:spPr>
        <a:xfrm xmlns:a="http://schemas.openxmlformats.org/drawingml/2006/main">
          <a:off x="0" y="5432155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zero.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Data gaps completed with estimations.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env_ac_taxind2, tran_r_vehst)</a:t>
          </a:r>
        </a:p>
      </cdr:txBody>
    </cdr:sp>
  </cdr:absSizeAnchor>
  <cdr:absSizeAnchor xmlns:cdr="http://schemas.openxmlformats.org/drawingml/2006/chartDrawing">
    <cdr:from>
      <cdr:x>0.83936</cdr:x>
      <cdr:y>0.93098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D820D5F-DBFD-7EC8-67CE-CE222D73C5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7344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44903</xdr:colOff>
      <xdr:row>6</xdr:row>
      <xdr:rowOff>6259</xdr:rowOff>
    </xdr:from>
    <xdr:to>
      <xdr:col>21</xdr:col>
      <xdr:colOff>464003</xdr:colOff>
      <xdr:row>42</xdr:row>
      <xdr:rowOff>49751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1004086-7DA2-4E35-AA19-D84118548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</cdr:x>
      <cdr:y>0.95413</cdr:y>
    </cdr:from>
    <cdr:ext cx="7995000" cy="2693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4CFF21D8-17F9-9636-4962-144DB884D7AE}"/>
            </a:ext>
          </a:extLst>
        </cdr:cNvPr>
        <cdr:cNvSpPr txBox="1"/>
      </cdr:nvSpPr>
      <cdr:spPr>
        <a:xfrm xmlns:a="http://schemas.openxmlformats.org/drawingml/2006/main">
          <a:off x="0" y="5603423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env_ac_taxind2)</a:t>
          </a:r>
        </a:p>
      </cdr:txBody>
    </cdr:sp>
  </cdr:absSizeAnchor>
  <cdr:absSizeAnchor xmlns:cdr="http://schemas.openxmlformats.org/drawingml/2006/chartDrawing">
    <cdr:from>
      <cdr:x>0.83936</cdr:x>
      <cdr:y>0.92838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BAD626A4-4433-0BC2-CF4E-3C937AD3F3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5216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548640</xdr:colOff>
      <xdr:row>8</xdr:row>
      <xdr:rowOff>139065</xdr:rowOff>
    </xdr:from>
    <xdr:to>
      <xdr:col>23</xdr:col>
      <xdr:colOff>558165</xdr:colOff>
      <xdr:row>45</xdr:row>
      <xdr:rowOff>73496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3D85D4AC-E7D5-4EEF-88A9-3C6B2EFBE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</cdr:x>
      <cdr:y>0.95454</cdr:y>
    </cdr:from>
    <cdr:ext cx="79950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79649D1-7AA8-ACF9-C812-844C221D21BE}"/>
            </a:ext>
          </a:extLst>
        </cdr:cNvPr>
        <cdr:cNvSpPr txBox="1"/>
      </cdr:nvSpPr>
      <cdr:spPr>
        <a:xfrm xmlns:a="http://schemas.openxmlformats.org/drawingml/2006/main">
          <a:off x="0" y="5656287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env_ac_taxind2)</a:t>
          </a:r>
        </a:p>
      </cdr:txBody>
    </cdr:sp>
  </cdr:absSizeAnchor>
  <cdr:absSizeAnchor xmlns:cdr="http://schemas.openxmlformats.org/drawingml/2006/chartDrawing">
    <cdr:from>
      <cdr:x>0.83936</cdr:x>
      <cdr:y>0.92902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0F66150-F0A0-0F12-9A4F-209C0D2CB7D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0503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621925</xdr:colOff>
      <xdr:row>7</xdr:row>
      <xdr:rowOff>130884</xdr:rowOff>
    </xdr:from>
    <xdr:to>
      <xdr:col>25</xdr:col>
      <xdr:colOff>79000</xdr:colOff>
      <xdr:row>44</xdr:row>
      <xdr:rowOff>21995</xdr:rowOff>
    </xdr:to>
    <xdr:graphicFrame macro="">
      <xdr:nvGraphicFramePr>
        <xdr:cNvPr id="7" name="Chart 10">
          <a:extLst>
            <a:ext uri="{FF2B5EF4-FFF2-40B4-BE49-F238E27FC236}">
              <a16:creationId xmlns:a16="http://schemas.microsoft.com/office/drawing/2014/main" id="{C956D9EE-3AEC-439A-B2CB-6730169DC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</cdr:x>
      <cdr:y>0.95421</cdr:y>
    </cdr:from>
    <cdr:ext cx="79950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12DB1B34-B7A3-BC13-96FF-D5B73BB33782}"/>
            </a:ext>
          </a:extLst>
        </cdr:cNvPr>
        <cdr:cNvSpPr txBox="1"/>
      </cdr:nvSpPr>
      <cdr:spPr>
        <a:xfrm xmlns:a="http://schemas.openxmlformats.org/drawingml/2006/main">
          <a:off x="0" y="5612967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(env_ac_taxind2)</a:t>
          </a:r>
        </a:p>
      </cdr:txBody>
    </cdr:sp>
  </cdr:absSizeAnchor>
  <cdr:absSizeAnchor xmlns:cdr="http://schemas.openxmlformats.org/drawingml/2006/chartDrawing">
    <cdr:from>
      <cdr:x>0.83936</cdr:x>
      <cdr:y>0.92849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DEFAF93-7CEA-97D6-BA58-32EC0932D9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6171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Tema de Offic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ec.europa.eu/eurostat/databrowser/product/page/NAMA_10_GDP__custom_7241165" TargetMode="External"/><Relationship Id="rId1" Type="http://schemas.openxmlformats.org/officeDocument/2006/relationships/hyperlink" Target="https://ec.europa.eu/eurostat/databrowser/view/NAMA_10_GDP__custom_7241165/default/table" TargetMode="External"/><Relationship Id="rId4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product/page/ENV_AC_TAX__custom_7241761" TargetMode="External"/><Relationship Id="rId2" Type="http://schemas.openxmlformats.org/officeDocument/2006/relationships/hyperlink" Target="https://ec.europa.eu/eurostat/databrowser/view/NRG_BAL_S__custom_7241492/default/table" TargetMode="External"/><Relationship Id="rId1" Type="http://schemas.openxmlformats.org/officeDocument/2006/relationships/hyperlink" Target="https://ec.europa.eu/eurostat/databrowser/product/page/NRG_BAL_S__custom_7241492" TargetMode="External"/><Relationship Id="rId6" Type="http://schemas.openxmlformats.org/officeDocument/2006/relationships/drawing" Target="../drawings/drawing13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ec.europa.eu/eurostat/databrowser/view/ENV_AC_TAX__custom_7241761/default/tabl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ec.europa.eu/eurostat/databrowser/view/TEN00123__custom_7247058/default/table" TargetMode="External"/><Relationship Id="rId1" Type="http://schemas.openxmlformats.org/officeDocument/2006/relationships/hyperlink" Target="https://ec.europa.eu/eurostat/databrowser/product/page/TEN00123__custom_7247058" TargetMode="External"/><Relationship Id="rId4" Type="http://schemas.openxmlformats.org/officeDocument/2006/relationships/drawing" Target="../drawings/drawing1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hyperlink" Target="https://ec.europa.eu/eurostat/databrowser/view/sdg_13_10__custom_12565802/default/table" TargetMode="External"/><Relationship Id="rId1" Type="http://schemas.openxmlformats.org/officeDocument/2006/relationships/hyperlink" Target="https://ec.europa.eu/eurostat/databrowser/product/page/sdg_13_10__custom_1256580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ec.europa.eu/eurostat/databrowser/view/env_ac_taxind2__custom_12680227/default/table" TargetMode="External"/><Relationship Id="rId1" Type="http://schemas.openxmlformats.org/officeDocument/2006/relationships/hyperlink" Target="https://ec.europa.eu/eurostat/databrowser/product/page/env_ac_taxind2__custom_12680227" TargetMode="External"/><Relationship Id="rId4" Type="http://schemas.openxmlformats.org/officeDocument/2006/relationships/drawing" Target="../drawings/drawing2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ec.europa.eu/eurostat/databrowser/view/env_ac_taxind2__custom_12680493/default/table" TargetMode="External"/><Relationship Id="rId1" Type="http://schemas.openxmlformats.org/officeDocument/2006/relationships/hyperlink" Target="https://ec.europa.eu/eurostat/databrowser/product/page/env_ac_taxind2__custom_12680493" TargetMode="External"/><Relationship Id="rId4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AB8F-3A7C-483A-B0B6-9C06AF973BB6}">
  <sheetPr codeName="Hoja3">
    <tabColor rgb="FF00B050"/>
  </sheetPr>
  <dimension ref="A1:AT160"/>
  <sheetViews>
    <sheetView showGridLines="0" tabSelected="1" zoomScaleNormal="100" workbookViewId="0">
      <selection activeCell="N28" sqref="N28"/>
    </sheetView>
  </sheetViews>
  <sheetFormatPr defaultColWidth="9.140625" defaultRowHeight="12.75"/>
  <cols>
    <col min="1" max="1" width="4.85546875" style="206" customWidth="1"/>
    <col min="2" max="2" width="38.7109375" style="206" customWidth="1"/>
    <col min="3" max="14" width="11.85546875" style="206" customWidth="1"/>
    <col min="15" max="16384" width="9.140625" style="206"/>
  </cols>
  <sheetData>
    <row r="1" spans="1:46" s="33" customFormat="1">
      <c r="A1" s="32"/>
      <c r="B1" s="256" t="s">
        <v>252</v>
      </c>
      <c r="C1" s="34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 s="35" customFormat="1">
      <c r="B2" s="35" t="s">
        <v>253</v>
      </c>
    </row>
    <row r="3" spans="1:46" s="35" customFormat="1"/>
    <row r="4" spans="1:46" s="35" customFormat="1"/>
    <row r="5" spans="1:46" s="35" customFormat="1"/>
    <row r="6" spans="1:46" s="35" customFormat="1"/>
    <row r="7" spans="1:46" s="35" customFormat="1"/>
    <row r="8" spans="1:46" s="35" customFormat="1"/>
    <row r="9" spans="1:46" s="35" customFormat="1"/>
    <row r="10" spans="1:46" s="35" customFormat="1"/>
    <row r="11" spans="1:46" s="35" customFormat="1"/>
    <row r="12" spans="1:46" s="35" customFormat="1"/>
    <row r="13" spans="1:46" s="35" customFormat="1"/>
    <row r="14" spans="1:46" s="35" customFormat="1"/>
    <row r="15" spans="1:46" s="35" customFormat="1"/>
    <row r="16" spans="1:46" s="35" customFormat="1"/>
    <row r="17" s="35" customFormat="1"/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  <row r="37" s="35" customFormat="1"/>
    <row r="38" s="35" customFormat="1"/>
    <row r="39" s="35" customFormat="1"/>
    <row r="40" s="35" customFormat="1"/>
    <row r="41" s="35" customFormat="1"/>
    <row r="42" s="35" customFormat="1"/>
    <row r="43" s="35" customFormat="1"/>
    <row r="44" s="35" customFormat="1"/>
    <row r="45" s="35" customFormat="1"/>
    <row r="46" s="35" customFormat="1"/>
    <row r="47" s="35" customFormat="1"/>
    <row r="48" s="35" customFormat="1"/>
    <row r="49" spans="2:28" s="35" customFormat="1"/>
    <row r="50" spans="2:28" s="35" customFormat="1"/>
    <row r="51" spans="2:28" s="35" customFormat="1"/>
    <row r="52" spans="2:28" s="35" customFormat="1"/>
    <row r="57" spans="2:28">
      <c r="B57" s="36"/>
      <c r="C57" s="37">
        <v>2000</v>
      </c>
      <c r="D57" s="37">
        <v>2001</v>
      </c>
      <c r="E57" s="37">
        <v>2002</v>
      </c>
      <c r="F57" s="37">
        <v>2003</v>
      </c>
      <c r="G57" s="37">
        <v>2004</v>
      </c>
      <c r="H57" s="37">
        <v>2005</v>
      </c>
      <c r="I57" s="37">
        <v>2006</v>
      </c>
      <c r="J57" s="37">
        <v>2007</v>
      </c>
      <c r="K57" s="37">
        <v>2008</v>
      </c>
      <c r="L57" s="37">
        <v>2009</v>
      </c>
      <c r="M57" s="37">
        <v>2010</v>
      </c>
      <c r="N57" s="37">
        <v>2011</v>
      </c>
      <c r="O57" s="37">
        <v>2012</v>
      </c>
      <c r="P57" s="37">
        <v>2013</v>
      </c>
      <c r="Q57" s="37">
        <v>2014</v>
      </c>
      <c r="R57" s="37">
        <v>2015</v>
      </c>
      <c r="S57" s="37">
        <v>2016</v>
      </c>
      <c r="T57" s="37">
        <v>2017</v>
      </c>
      <c r="U57" s="37">
        <v>2018</v>
      </c>
      <c r="V57" s="37">
        <v>2019</v>
      </c>
      <c r="W57" s="37">
        <v>2020</v>
      </c>
      <c r="X57" s="37">
        <v>2021</v>
      </c>
      <c r="Y57" s="37">
        <v>2022</v>
      </c>
      <c r="AA57" s="65"/>
      <c r="AB57" s="65"/>
    </row>
    <row r="58" spans="2:28">
      <c r="B58" s="36" t="s">
        <v>46</v>
      </c>
      <c r="C58" s="38">
        <v>154248.98276750001</v>
      </c>
      <c r="D58" s="38">
        <v>159667.27315953001</v>
      </c>
      <c r="E58" s="38">
        <v>167269.26988101</v>
      </c>
      <c r="F58" s="38">
        <v>175550.96603325001</v>
      </c>
      <c r="G58" s="38">
        <v>179056.0263655</v>
      </c>
      <c r="H58" s="38">
        <v>182495.97297112999</v>
      </c>
      <c r="I58" s="38">
        <v>186377.55289093</v>
      </c>
      <c r="J58" s="38">
        <v>187346.56863048999</v>
      </c>
      <c r="K58" s="38">
        <v>189989.1613876</v>
      </c>
      <c r="L58" s="38">
        <v>189305.51759037</v>
      </c>
      <c r="M58" s="38">
        <v>197632.78299430999</v>
      </c>
      <c r="N58" s="38">
        <v>208312.80705572999</v>
      </c>
      <c r="O58" s="38">
        <v>215340.08650385999</v>
      </c>
      <c r="P58" s="38">
        <v>220877.8304683</v>
      </c>
      <c r="Q58" s="38">
        <v>225954.63007082001</v>
      </c>
      <c r="R58" s="38">
        <v>231809.00248664999</v>
      </c>
      <c r="S58" s="38">
        <v>240742.51403210001</v>
      </c>
      <c r="T58" s="38">
        <v>246386.32585107</v>
      </c>
      <c r="U58" s="38">
        <v>252641.28164017</v>
      </c>
      <c r="V58" s="38">
        <v>256206.37671645</v>
      </c>
      <c r="W58" s="38">
        <v>231967.59531852001</v>
      </c>
      <c r="X58" s="38">
        <v>257842.81304537001</v>
      </c>
      <c r="Y58" s="38">
        <v>242764.72629316</v>
      </c>
      <c r="AA58" s="140"/>
      <c r="AB58" s="140"/>
    </row>
    <row r="59" spans="2:28">
      <c r="B59" s="36" t="s">
        <v>47</v>
      </c>
      <c r="C59" s="38">
        <v>40523.242419670001</v>
      </c>
      <c r="D59" s="38">
        <v>41776.481439050003</v>
      </c>
      <c r="E59" s="38">
        <v>42467.817094099999</v>
      </c>
      <c r="F59" s="38">
        <v>43334.729546870003</v>
      </c>
      <c r="G59" s="38">
        <v>48532.234996829997</v>
      </c>
      <c r="H59" s="38">
        <v>52051.3552977</v>
      </c>
      <c r="I59" s="38">
        <v>54881.934505329999</v>
      </c>
      <c r="J59" s="38">
        <v>57789.11581856</v>
      </c>
      <c r="K59" s="38">
        <v>56256.618302510004</v>
      </c>
      <c r="L59" s="38">
        <v>50948.13632233</v>
      </c>
      <c r="M59" s="38">
        <v>52401.494130829997</v>
      </c>
      <c r="N59" s="38">
        <v>54060.666482389999</v>
      </c>
      <c r="O59" s="38">
        <v>53816.296181669997</v>
      </c>
      <c r="P59" s="38">
        <v>54077.397505460001</v>
      </c>
      <c r="Q59" s="38">
        <v>55176.803370000001</v>
      </c>
      <c r="R59" s="38">
        <v>57222.067033020001</v>
      </c>
      <c r="S59" s="38">
        <v>58940.077649359999</v>
      </c>
      <c r="T59" s="38">
        <v>62285.350436729997</v>
      </c>
      <c r="U59" s="38">
        <v>62404.833066719999</v>
      </c>
      <c r="V59" s="38">
        <v>62919.018345739998</v>
      </c>
      <c r="W59" s="38">
        <v>58126.112962380001</v>
      </c>
      <c r="X59" s="38">
        <v>60011.232654610001</v>
      </c>
      <c r="Y59" s="38">
        <v>60820.5940797</v>
      </c>
      <c r="AA59" s="140"/>
      <c r="AB59" s="140"/>
    </row>
    <row r="60" spans="2:28">
      <c r="B60" s="36" t="s">
        <v>48</v>
      </c>
      <c r="C60" s="38">
        <v>7331.7365253600001</v>
      </c>
      <c r="D60" s="38">
        <v>7518.0157047700004</v>
      </c>
      <c r="E60" s="38">
        <v>8034.29279976</v>
      </c>
      <c r="F60" s="38">
        <v>7925.5120131000003</v>
      </c>
      <c r="G60" s="38">
        <v>8020.2365697200003</v>
      </c>
      <c r="H60" s="38">
        <v>8129.7399873100003</v>
      </c>
      <c r="I60" s="38">
        <v>8791.4584178299992</v>
      </c>
      <c r="J60" s="38">
        <v>9291.5209501499994</v>
      </c>
      <c r="K60" s="38">
        <v>9561.4547800299988</v>
      </c>
      <c r="L60" s="38">
        <v>9041.9770410199999</v>
      </c>
      <c r="M60" s="38">
        <v>9141.9464637199999</v>
      </c>
      <c r="N60" s="38">
        <v>9508.3036494000007</v>
      </c>
      <c r="O60" s="38">
        <v>9866.6672156599998</v>
      </c>
      <c r="P60" s="38">
        <v>9811.9466459099986</v>
      </c>
      <c r="Q60" s="38">
        <v>10237.698198829999</v>
      </c>
      <c r="R60" s="38">
        <v>10769.52424724</v>
      </c>
      <c r="S60" s="38">
        <v>10766.95345533</v>
      </c>
      <c r="T60" s="38">
        <v>10886.116678190001</v>
      </c>
      <c r="U60" s="38">
        <v>11196.9647406</v>
      </c>
      <c r="V60" s="38">
        <v>11720.3176217</v>
      </c>
      <c r="W60" s="38">
        <v>11596.14646532</v>
      </c>
      <c r="X60" s="38">
        <v>12362.261570090001</v>
      </c>
      <c r="Y60" s="38">
        <v>13605.05793816</v>
      </c>
      <c r="AA60" s="140"/>
      <c r="AB60" s="140"/>
    </row>
    <row r="61" spans="2:28">
      <c r="B61" s="36" t="s">
        <v>49</v>
      </c>
      <c r="C61" s="39">
        <v>6.243126608729054</v>
      </c>
      <c r="D61" s="39">
        <v>6.3112795498440066</v>
      </c>
      <c r="E61" s="39">
        <v>6.4108667395957868</v>
      </c>
      <c r="F61" s="39">
        <v>6.5040061348334861</v>
      </c>
      <c r="G61" s="39">
        <v>6.5060333946860158</v>
      </c>
      <c r="H61" s="39">
        <v>6.3843922048896911</v>
      </c>
      <c r="I61" s="39">
        <v>6.1744244433215041</v>
      </c>
      <c r="J61" s="39">
        <v>5.9058037606616036</v>
      </c>
      <c r="K61" s="39">
        <v>5.8304346158416367</v>
      </c>
      <c r="L61" s="39">
        <v>6.0039536945618908</v>
      </c>
      <c r="M61" s="39">
        <v>6.037706597588377</v>
      </c>
      <c r="N61" s="39">
        <v>6.0745174783338669</v>
      </c>
      <c r="O61" s="39">
        <v>6.0498289948120165</v>
      </c>
      <c r="P61" s="40">
        <v>6.0359541986070564</v>
      </c>
      <c r="Q61" s="40">
        <v>6.0278962618584115</v>
      </c>
      <c r="R61" s="39">
        <v>6.0074860535507622</v>
      </c>
      <c r="S61" s="40">
        <v>6.0391400877673442</v>
      </c>
      <c r="T61" s="39">
        <v>5.9564830569262055</v>
      </c>
      <c r="U61" s="39">
        <v>5.8604304779582872</v>
      </c>
      <c r="V61" s="39">
        <v>5.7552115247928191</v>
      </c>
      <c r="W61" s="39">
        <v>5.4462310073225115</v>
      </c>
      <c r="X61" s="39">
        <v>5.4410007847715587</v>
      </c>
      <c r="Y61" s="39">
        <v>4.8439034291069181</v>
      </c>
      <c r="Z61" s="29"/>
      <c r="AA61" s="140"/>
      <c r="AB61" s="140"/>
    </row>
    <row r="62" spans="2:28">
      <c r="B62" s="36" t="s">
        <v>50</v>
      </c>
      <c r="C62" s="39">
        <v>2.5682132757088487</v>
      </c>
      <c r="D62" s="39">
        <v>2.5353243829232159</v>
      </c>
      <c r="E62" s="39">
        <v>2.5502160828049694</v>
      </c>
      <c r="F62" s="39">
        <v>2.5870037497521481</v>
      </c>
      <c r="G62" s="39">
        <v>2.5700467700231435</v>
      </c>
      <c r="H62" s="39">
        <v>2.5383451143006512</v>
      </c>
      <c r="I62" s="39">
        <v>2.472799611882095</v>
      </c>
      <c r="J62" s="39">
        <v>2.3693898089695615</v>
      </c>
      <c r="K62" s="40">
        <v>2.3080165258525276</v>
      </c>
      <c r="L62" s="39">
        <v>2.3549113585979606</v>
      </c>
      <c r="M62" s="39">
        <v>2.3608069044493618</v>
      </c>
      <c r="N62" s="39">
        <v>2.4005140922095642</v>
      </c>
      <c r="O62" s="39">
        <v>2.4488472573907365</v>
      </c>
      <c r="P62" s="39">
        <v>2.4731886014799991</v>
      </c>
      <c r="Q62" s="39">
        <v>2.4735312742627422</v>
      </c>
      <c r="R62" s="39">
        <v>2.4547999896871584</v>
      </c>
      <c r="S62" s="39">
        <v>2.4742494779145834</v>
      </c>
      <c r="T62" s="39">
        <v>2.4446848588962009</v>
      </c>
      <c r="U62" s="40">
        <v>2.4110521059661441</v>
      </c>
      <c r="V62" s="39">
        <v>2.3600637588841304</v>
      </c>
      <c r="W62" s="39">
        <v>2.2397813961185045</v>
      </c>
      <c r="X62" s="39">
        <v>2.2559073058764487</v>
      </c>
      <c r="Y62" s="39">
        <v>1.9935130820472415</v>
      </c>
      <c r="AA62" s="140"/>
      <c r="AB62" s="140"/>
    </row>
    <row r="63" spans="2:28">
      <c r="W63" s="41"/>
      <c r="X63" s="41"/>
      <c r="AA63" s="140"/>
      <c r="AB63" s="140"/>
    </row>
    <row r="64" spans="2:28">
      <c r="B64" s="42"/>
      <c r="AA64" s="140"/>
      <c r="AB64" s="140"/>
    </row>
    <row r="65" spans="2:28">
      <c r="B65" s="65"/>
      <c r="AA65" s="140"/>
      <c r="AB65" s="140"/>
    </row>
    <row r="66" spans="2:28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AA66" s="140"/>
      <c r="AB66" s="140"/>
    </row>
    <row r="67" spans="2:28"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AA67" s="140"/>
      <c r="AB67" s="140"/>
    </row>
    <row r="68" spans="2:28">
      <c r="AA68" s="41"/>
      <c r="AB68" s="41"/>
    </row>
    <row r="69" spans="2:28">
      <c r="B69" s="206" t="s">
        <v>254</v>
      </c>
      <c r="C69" s="143"/>
      <c r="AA69" s="41"/>
      <c r="AB69" s="41"/>
    </row>
    <row r="70" spans="2:28">
      <c r="B70" s="206" t="s">
        <v>255</v>
      </c>
      <c r="C70" s="143"/>
    </row>
    <row r="71" spans="2:28">
      <c r="B71" s="206" t="s">
        <v>256</v>
      </c>
      <c r="C71" s="143"/>
    </row>
    <row r="72" spans="2:28">
      <c r="C72" s="143"/>
    </row>
    <row r="73" spans="2:28">
      <c r="Y73" s="29"/>
      <c r="Z73" s="29"/>
    </row>
    <row r="74" spans="2:28">
      <c r="C74" s="58"/>
      <c r="Y74" s="29"/>
    </row>
    <row r="75" spans="2:28">
      <c r="C75" s="58"/>
    </row>
    <row r="76" spans="2:28">
      <c r="C76" s="41"/>
      <c r="D76" s="41"/>
      <c r="R76" s="29"/>
    </row>
    <row r="77" spans="2:28">
      <c r="X77" s="41"/>
    </row>
    <row r="78" spans="2:28">
      <c r="C78" s="29"/>
    </row>
    <row r="79" spans="2:28">
      <c r="C79" s="29"/>
    </row>
    <row r="81" spans="3:3">
      <c r="C81" s="29"/>
    </row>
    <row r="82" spans="3:3">
      <c r="C82" s="29"/>
    </row>
    <row r="86" spans="3:3" ht="13.9" customHeight="1"/>
    <row r="109" ht="21" customHeight="1"/>
    <row r="136" ht="10.9" customHeight="1"/>
    <row r="137" ht="21" customHeight="1"/>
    <row r="157" ht="10.9" customHeight="1"/>
    <row r="160" ht="21" customHeigh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12CA8-0652-47C0-8082-C7B41477A3D2}">
  <sheetPr codeName="Hoja2">
    <tabColor rgb="FF00B050"/>
  </sheetPr>
  <dimension ref="B1:E51"/>
  <sheetViews>
    <sheetView zoomScaleNormal="100" workbookViewId="0">
      <selection activeCell="B53" sqref="B53"/>
    </sheetView>
  </sheetViews>
  <sheetFormatPr defaultColWidth="11.42578125" defaultRowHeight="12.75"/>
  <cols>
    <col min="1" max="1" width="5.42578125" style="206" customWidth="1"/>
    <col min="2" max="2" width="15.7109375" style="206" customWidth="1"/>
    <col min="3" max="3" width="12.85546875" style="206" bestFit="1" customWidth="1"/>
    <col min="4" max="4" width="12.7109375" style="206" customWidth="1"/>
    <col min="5" max="5" width="12.85546875" style="206" customWidth="1"/>
    <col min="6" max="16384" width="11.42578125" style="206"/>
  </cols>
  <sheetData>
    <row r="1" spans="2:5">
      <c r="B1" s="18" t="s">
        <v>4</v>
      </c>
      <c r="D1" s="17" t="s">
        <v>5</v>
      </c>
    </row>
    <row r="2" spans="2:5">
      <c r="B2" s="18" t="s">
        <v>6</v>
      </c>
      <c r="D2" s="17" t="s">
        <v>7</v>
      </c>
    </row>
    <row r="3" spans="2:5">
      <c r="B3" s="18" t="s">
        <v>8</v>
      </c>
      <c r="D3" s="17" t="s">
        <v>9</v>
      </c>
    </row>
    <row r="5" spans="2:5">
      <c r="B5" s="19" t="s">
        <v>10</v>
      </c>
      <c r="C5" s="20">
        <v>2020</v>
      </c>
      <c r="D5" s="20">
        <v>2021</v>
      </c>
      <c r="E5" s="20">
        <v>2022</v>
      </c>
    </row>
    <row r="6" spans="2:5">
      <c r="B6" s="22" t="s">
        <v>128</v>
      </c>
      <c r="C6" s="25">
        <v>5.45</v>
      </c>
      <c r="D6" s="25">
        <v>5.43</v>
      </c>
      <c r="E6" s="25">
        <v>4.9000000000000004</v>
      </c>
    </row>
    <row r="7" spans="2:5">
      <c r="B7" s="22"/>
      <c r="C7" s="25"/>
      <c r="D7" s="25"/>
      <c r="E7" s="25"/>
    </row>
    <row r="8" spans="2:5">
      <c r="B8" s="22" t="s">
        <v>15</v>
      </c>
      <c r="C8" s="23">
        <v>5.48</v>
      </c>
      <c r="D8" s="23">
        <v>5.43</v>
      </c>
      <c r="E8" s="23">
        <v>4.87</v>
      </c>
    </row>
    <row r="9" spans="2:5">
      <c r="B9" s="22" t="s">
        <v>16</v>
      </c>
      <c r="C9" s="25">
        <v>9.89</v>
      </c>
      <c r="D9" s="25">
        <v>9.0500000000000007</v>
      </c>
      <c r="E9" s="25">
        <v>15.32</v>
      </c>
    </row>
    <row r="10" spans="2:5">
      <c r="B10" s="22" t="s">
        <v>236</v>
      </c>
      <c r="C10" s="23">
        <v>5.34</v>
      </c>
      <c r="D10" s="23">
        <v>5.1100000000000003</v>
      </c>
      <c r="E10" s="23">
        <v>4.17</v>
      </c>
    </row>
    <row r="11" spans="2:5">
      <c r="B11" s="22" t="s">
        <v>18</v>
      </c>
      <c r="C11" s="25">
        <v>6.59</v>
      </c>
      <c r="D11" s="25">
        <v>5.86</v>
      </c>
      <c r="E11" s="25">
        <v>5.73</v>
      </c>
    </row>
    <row r="12" spans="2:5">
      <c r="B12" s="22" t="s">
        <v>19</v>
      </c>
      <c r="C12" s="25">
        <v>4.1100000000000003</v>
      </c>
      <c r="D12" s="25">
        <v>4.26</v>
      </c>
      <c r="E12" s="25">
        <v>3.88</v>
      </c>
    </row>
    <row r="13" spans="2:5">
      <c r="B13" s="22" t="s">
        <v>20</v>
      </c>
      <c r="C13" s="25">
        <v>7.13</v>
      </c>
      <c r="D13" s="25">
        <v>6.81</v>
      </c>
      <c r="E13" s="25">
        <v>6.93</v>
      </c>
    </row>
    <row r="14" spans="2:5">
      <c r="B14" s="22" t="s">
        <v>21</v>
      </c>
      <c r="C14" s="23">
        <v>5.8</v>
      </c>
      <c r="D14" s="23">
        <v>5.29</v>
      </c>
      <c r="E14" s="23">
        <v>4.01</v>
      </c>
    </row>
    <row r="15" spans="2:5">
      <c r="B15" s="22" t="s">
        <v>22</v>
      </c>
      <c r="C15" s="25">
        <v>9.84</v>
      </c>
      <c r="D15" s="25">
        <v>10.06</v>
      </c>
      <c r="E15" s="25">
        <v>13.01</v>
      </c>
    </row>
    <row r="16" spans="2:5">
      <c r="B16" s="22" t="s">
        <v>23</v>
      </c>
      <c r="C16" s="23">
        <v>4.6500000000000004</v>
      </c>
      <c r="D16" s="23">
        <v>4.5</v>
      </c>
      <c r="E16" s="23">
        <v>3.98</v>
      </c>
    </row>
    <row r="17" spans="2:5">
      <c r="B17" s="22" t="s">
        <v>24</v>
      </c>
      <c r="C17" s="25">
        <v>4.58</v>
      </c>
      <c r="D17" s="25">
        <v>4.63</v>
      </c>
      <c r="E17" s="25">
        <v>4.33</v>
      </c>
    </row>
    <row r="18" spans="2:5">
      <c r="B18" s="22" t="s">
        <v>25</v>
      </c>
      <c r="C18" s="23">
        <v>10.73</v>
      </c>
      <c r="D18" s="23">
        <v>10.47</v>
      </c>
      <c r="E18" s="23">
        <v>9</v>
      </c>
    </row>
    <row r="19" spans="2:5">
      <c r="B19" s="22" t="s">
        <v>26</v>
      </c>
      <c r="C19" s="25">
        <v>7.13</v>
      </c>
      <c r="D19" s="25">
        <v>7.05</v>
      </c>
      <c r="E19" s="25">
        <v>5.14</v>
      </c>
    </row>
    <row r="20" spans="2:5">
      <c r="B20" s="22" t="s">
        <v>27</v>
      </c>
      <c r="C20" s="23">
        <v>6.98</v>
      </c>
      <c r="D20" s="23">
        <v>6.49</v>
      </c>
      <c r="E20" s="23">
        <v>6</v>
      </c>
    </row>
    <row r="21" spans="2:5">
      <c r="B21" s="22" t="s">
        <v>28</v>
      </c>
      <c r="C21" s="23">
        <v>9.67</v>
      </c>
      <c r="D21" s="23">
        <v>8.86</v>
      </c>
      <c r="E21" s="23">
        <v>7.25</v>
      </c>
    </row>
    <row r="22" spans="2:5">
      <c r="B22" s="22" t="s">
        <v>29</v>
      </c>
      <c r="C22" s="23">
        <v>6.15</v>
      </c>
      <c r="D22" s="23">
        <v>5.71</v>
      </c>
      <c r="E22" s="23">
        <v>4.76</v>
      </c>
    </row>
    <row r="23" spans="2:5">
      <c r="B23" s="22" t="s">
        <v>30</v>
      </c>
      <c r="C23" s="25">
        <v>3.47</v>
      </c>
      <c r="D23" s="25">
        <v>3.68</v>
      </c>
      <c r="E23" s="25">
        <v>3.08</v>
      </c>
    </row>
    <row r="24" spans="2:5">
      <c r="B24" s="22" t="s">
        <v>31</v>
      </c>
      <c r="C24" s="23">
        <v>6.1</v>
      </c>
      <c r="D24" s="30">
        <v>6.04</v>
      </c>
      <c r="E24" s="23">
        <v>5.34</v>
      </c>
    </row>
    <row r="25" spans="2:5">
      <c r="B25" s="22" t="s">
        <v>32</v>
      </c>
      <c r="C25" s="25">
        <v>7.42</v>
      </c>
      <c r="D25" s="25">
        <v>6.02</v>
      </c>
      <c r="E25" s="25">
        <v>5.63</v>
      </c>
    </row>
    <row r="26" spans="2:5">
      <c r="B26" s="22" t="s">
        <v>33</v>
      </c>
      <c r="C26" s="23">
        <v>7.9</v>
      </c>
      <c r="D26" s="23">
        <v>7.67</v>
      </c>
      <c r="E26" s="23">
        <v>6.09</v>
      </c>
    </row>
    <row r="27" spans="2:5">
      <c r="B27" s="22" t="s">
        <v>34</v>
      </c>
      <c r="C27" s="25">
        <v>4.91</v>
      </c>
      <c r="D27" s="25">
        <v>4.93</v>
      </c>
      <c r="E27" s="25">
        <v>4.32</v>
      </c>
    </row>
    <row r="28" spans="2:5">
      <c r="B28" s="22" t="s">
        <v>35</v>
      </c>
      <c r="C28" s="23">
        <v>6.95</v>
      </c>
      <c r="D28" s="23">
        <v>7.66</v>
      </c>
      <c r="E28" s="23">
        <v>7.93</v>
      </c>
    </row>
    <row r="29" spans="2:5">
      <c r="B29" s="22" t="s">
        <v>36</v>
      </c>
      <c r="C29" s="25">
        <v>6.29</v>
      </c>
      <c r="D29" s="25">
        <v>6.21</v>
      </c>
      <c r="E29" s="25">
        <v>5.04</v>
      </c>
    </row>
    <row r="30" spans="2:5">
      <c r="B30" s="22" t="s">
        <v>37</v>
      </c>
      <c r="C30" s="23">
        <v>7.07</v>
      </c>
      <c r="D30" s="23">
        <v>8.07</v>
      </c>
      <c r="E30" s="23">
        <v>9.77</v>
      </c>
    </row>
    <row r="31" spans="2:5">
      <c r="B31" s="22" t="s">
        <v>38</v>
      </c>
      <c r="C31" s="25">
        <v>8.58</v>
      </c>
      <c r="D31" s="25">
        <v>8.06</v>
      </c>
      <c r="E31" s="25">
        <v>7.58</v>
      </c>
    </row>
    <row r="32" spans="2:5">
      <c r="B32" s="22" t="s">
        <v>39</v>
      </c>
      <c r="C32" s="23">
        <v>7.04</v>
      </c>
      <c r="D32" s="23">
        <v>6.68</v>
      </c>
      <c r="E32" s="23">
        <v>7.04</v>
      </c>
    </row>
    <row r="33" spans="2:5">
      <c r="B33" s="22" t="s">
        <v>40</v>
      </c>
      <c r="C33" s="25">
        <v>6.5</v>
      </c>
      <c r="D33" s="25">
        <v>5.79</v>
      </c>
      <c r="E33" s="25">
        <v>5.64</v>
      </c>
    </row>
    <row r="34" spans="2:5">
      <c r="B34" s="22" t="s">
        <v>41</v>
      </c>
      <c r="C34" s="23">
        <v>4.6399999999999997</v>
      </c>
      <c r="D34" s="23">
        <v>4.3600000000000003</v>
      </c>
      <c r="E34" s="23">
        <v>4.51</v>
      </c>
    </row>
    <row r="35" spans="2:5">
      <c r="B35" s="22"/>
      <c r="C35" s="25"/>
      <c r="D35" s="25"/>
      <c r="E35" s="25"/>
    </row>
    <row r="36" spans="2:5">
      <c r="B36" s="22" t="s">
        <v>42</v>
      </c>
      <c r="C36" s="25">
        <v>5.56</v>
      </c>
      <c r="D36" s="25">
        <v>4.8499999999999996</v>
      </c>
      <c r="E36" s="25">
        <v>5.13</v>
      </c>
    </row>
    <row r="37" spans="2:5">
      <c r="B37" s="22" t="s">
        <v>44</v>
      </c>
      <c r="C37" s="25">
        <v>5.14</v>
      </c>
      <c r="D37" s="25">
        <v>4.1900000000000004</v>
      </c>
      <c r="E37" s="25">
        <v>2.96</v>
      </c>
    </row>
    <row r="38" spans="2:5">
      <c r="B38" s="22" t="s">
        <v>45</v>
      </c>
      <c r="C38" s="23">
        <v>4.95</v>
      </c>
      <c r="D38" s="23">
        <v>4.75</v>
      </c>
      <c r="E38" s="23">
        <v>4.72</v>
      </c>
    </row>
    <row r="40" spans="2:5">
      <c r="B40" s="18"/>
    </row>
    <row r="41" spans="2:5">
      <c r="B41" s="18"/>
      <c r="C41" s="17"/>
    </row>
    <row r="43" spans="2:5">
      <c r="C43" s="31"/>
      <c r="D43" s="31"/>
      <c r="E43" s="31"/>
    </row>
    <row r="47" spans="2:5">
      <c r="B47" s="206" t="s">
        <v>257</v>
      </c>
    </row>
    <row r="48" spans="2:5">
      <c r="B48" s="206" t="s">
        <v>258</v>
      </c>
    </row>
    <row r="51" spans="2:2">
      <c r="B51" s="258" t="s">
        <v>251</v>
      </c>
    </row>
  </sheetData>
  <sortState xmlns:xlrd2="http://schemas.microsoft.com/office/spreadsheetml/2017/richdata2" ref="B6:F38">
    <sortCondition ref="B6:B38" customList="EU,BE,BG,CZ,DK,DE,EE,IE,EL,ES,FR,HR,IT,CY,LV,LT,LU,HU,MT,NL,AT,PL,PT,RO,SI,SK,FI,SE,IS,LI,NO,CH,UK,BA,ME,MD,MK,AL,RS,TR,UA,XK,GE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9E9C-5EB2-4448-BFFA-A729856ED46D}">
  <sheetPr codeName="Hoja4">
    <tabColor rgb="FF00B050"/>
  </sheetPr>
  <dimension ref="A1:R59"/>
  <sheetViews>
    <sheetView zoomScaleNormal="100" workbookViewId="0">
      <selection activeCell="A61" sqref="A61"/>
    </sheetView>
  </sheetViews>
  <sheetFormatPr defaultColWidth="11.5703125" defaultRowHeight="12.75"/>
  <cols>
    <col min="1" max="1" width="17.5703125" style="43" customWidth="1"/>
    <col min="2" max="16" width="11.5703125" style="43"/>
    <col min="17" max="17" width="0" style="43" hidden="1" customWidth="1"/>
    <col min="18" max="16384" width="11.5703125" style="43"/>
  </cols>
  <sheetData>
    <row r="1" spans="1:14">
      <c r="A1" s="2"/>
      <c r="B1" s="44"/>
    </row>
    <row r="2" spans="1:14">
      <c r="A2" s="2"/>
      <c r="B2" s="44"/>
    </row>
    <row r="3" spans="1:14">
      <c r="A3" s="2"/>
      <c r="B3" s="44"/>
    </row>
    <row r="4" spans="1:14">
      <c r="A4" s="2"/>
      <c r="B4" s="44"/>
    </row>
    <row r="14" spans="1:14">
      <c r="N14" s="45"/>
    </row>
    <row r="33" spans="1:18">
      <c r="C33" s="45"/>
    </row>
    <row r="35" spans="1:18">
      <c r="A35" s="206"/>
      <c r="B35" s="206"/>
      <c r="C35" s="206"/>
    </row>
    <row r="36" spans="1:18">
      <c r="A36" s="18" t="s">
        <v>51</v>
      </c>
      <c r="B36" s="206"/>
      <c r="C36" s="17" t="s">
        <v>5</v>
      </c>
    </row>
    <row r="37" spans="1:18">
      <c r="A37" s="18" t="s">
        <v>52</v>
      </c>
      <c r="B37" s="206"/>
      <c r="C37" s="18" t="s">
        <v>55</v>
      </c>
    </row>
    <row r="38" spans="1:18">
      <c r="A38" s="18" t="s">
        <v>53</v>
      </c>
      <c r="B38" s="206"/>
      <c r="C38" s="18" t="s">
        <v>54</v>
      </c>
    </row>
    <row r="40" spans="1:18">
      <c r="A40" s="46" t="s">
        <v>56</v>
      </c>
    </row>
    <row r="41" spans="1:18">
      <c r="A41" s="47" t="s">
        <v>57</v>
      </c>
      <c r="B41" s="157" t="s">
        <v>58</v>
      </c>
      <c r="C41" s="157" t="s">
        <v>59</v>
      </c>
      <c r="D41" s="48" t="s">
        <v>60</v>
      </c>
      <c r="E41" s="48" t="s">
        <v>61</v>
      </c>
      <c r="F41" s="48" t="s">
        <v>62</v>
      </c>
      <c r="G41" s="48" t="s">
        <v>63</v>
      </c>
      <c r="H41" s="48" t="s">
        <v>64</v>
      </c>
      <c r="I41" s="48" t="s">
        <v>65</v>
      </c>
      <c r="J41" s="48" t="s">
        <v>66</v>
      </c>
      <c r="K41" s="48" t="s">
        <v>67</v>
      </c>
      <c r="L41" s="48" t="s">
        <v>68</v>
      </c>
      <c r="M41" s="48" t="s">
        <v>11</v>
      </c>
      <c r="N41" s="48" t="s">
        <v>12</v>
      </c>
      <c r="O41" s="49" t="s">
        <v>13</v>
      </c>
      <c r="P41" s="49" t="s">
        <v>124</v>
      </c>
    </row>
    <row r="42" spans="1:18">
      <c r="A42" s="50" t="s">
        <v>69</v>
      </c>
      <c r="B42" s="158">
        <v>51.4</v>
      </c>
      <c r="C42" s="158">
        <v>53.2</v>
      </c>
      <c r="D42" s="129" vm="1">
        <v>52.625073999999998</v>
      </c>
      <c r="E42" s="129" vm="2">
        <v>52.238892</v>
      </c>
      <c r="F42" s="129" vm="3">
        <v>52.205492</v>
      </c>
      <c r="G42" s="129" vm="4">
        <v>52.378222999999998</v>
      </c>
      <c r="H42" s="129" vm="5">
        <v>52.218352000000003</v>
      </c>
      <c r="I42" s="129" vm="6">
        <v>51.709096000000002</v>
      </c>
      <c r="J42" s="129" vm="7">
        <v>51.579509999999999</v>
      </c>
      <c r="K42" s="129" vm="8">
        <v>51.590887000000002</v>
      </c>
      <c r="L42" s="129" vm="9">
        <v>51.749282999999998</v>
      </c>
      <c r="M42" s="129" vm="10">
        <v>51.841293</v>
      </c>
      <c r="N42" s="129" vm="11">
        <v>53.216926999999998</v>
      </c>
      <c r="O42" s="130">
        <v>51.206605000000003</v>
      </c>
      <c r="P42" s="130" vm="12">
        <v>50.618077999999997</v>
      </c>
      <c r="R42" s="144"/>
    </row>
    <row r="43" spans="1:18">
      <c r="A43" s="51" t="s">
        <v>70</v>
      </c>
      <c r="B43" s="159">
        <v>5.8304346158416367</v>
      </c>
      <c r="C43" s="159">
        <v>6.0039536945618908</v>
      </c>
      <c r="D43" s="131">
        <v>6.037706597588377</v>
      </c>
      <c r="E43" s="131">
        <v>6.0745174783338669</v>
      </c>
      <c r="F43" s="131">
        <v>6.0498289948120165</v>
      </c>
      <c r="G43" s="131">
        <v>6.0359541986070564</v>
      </c>
      <c r="H43" s="131">
        <v>6.0278962618584115</v>
      </c>
      <c r="I43" s="131">
        <v>6.0074860535507622</v>
      </c>
      <c r="J43" s="131">
        <v>6.0391400877673442</v>
      </c>
      <c r="K43" s="131">
        <v>5.9564830569262055</v>
      </c>
      <c r="L43" s="131">
        <v>5.8604304779582872</v>
      </c>
      <c r="M43" s="131">
        <v>5.7552115247928191</v>
      </c>
      <c r="N43" s="131">
        <v>5.4462310073225115</v>
      </c>
      <c r="O43" s="211">
        <v>5.4410007847715587</v>
      </c>
      <c r="P43" s="211">
        <v>4.8439034291069181</v>
      </c>
    </row>
    <row r="44" spans="1:18">
      <c r="O44" s="144"/>
      <c r="P44" s="144">
        <f>O43-P43</f>
        <v>0.59709735566464062</v>
      </c>
    </row>
    <row r="48" spans="1:18">
      <c r="A48" s="46" t="s">
        <v>71</v>
      </c>
    </row>
    <row r="49" spans="1:16">
      <c r="A49" s="52" t="s">
        <v>57</v>
      </c>
      <c r="B49" s="160" t="s">
        <v>58</v>
      </c>
      <c r="C49" s="160" t="s">
        <v>59</v>
      </c>
      <c r="D49" s="53" t="s">
        <v>60</v>
      </c>
      <c r="E49" s="53" t="s">
        <v>61</v>
      </c>
      <c r="F49" s="53" t="s">
        <v>62</v>
      </c>
      <c r="G49" s="53" t="s">
        <v>63</v>
      </c>
      <c r="H49" s="53" t="s">
        <v>64</v>
      </c>
      <c r="I49" s="53" t="s">
        <v>65</v>
      </c>
      <c r="J49" s="53" t="s">
        <v>66</v>
      </c>
      <c r="K49" s="53" t="s">
        <v>67</v>
      </c>
      <c r="L49" s="53" t="s">
        <v>68</v>
      </c>
      <c r="M49" s="53" t="s">
        <v>11</v>
      </c>
      <c r="N49" s="53" t="s">
        <v>12</v>
      </c>
      <c r="O49" s="53" t="s">
        <v>13</v>
      </c>
      <c r="P49" s="53" t="s">
        <v>124</v>
      </c>
    </row>
    <row r="50" spans="1:16">
      <c r="A50" s="43" t="s">
        <v>69</v>
      </c>
      <c r="B50" s="161">
        <v>100</v>
      </c>
      <c r="C50" s="162">
        <f>C42/$B42*100</f>
        <v>103.50194552529184</v>
      </c>
      <c r="D50" s="54">
        <v>100</v>
      </c>
      <c r="E50" s="54">
        <f>E42/$D42*100</f>
        <v>99.266163502211896</v>
      </c>
      <c r="F50" s="54">
        <f t="shared" ref="F50:P50" si="0">F42/$D42*100</f>
        <v>99.202695657967155</v>
      </c>
      <c r="G50" s="54">
        <f t="shared" si="0"/>
        <v>99.530925125159925</v>
      </c>
      <c r="H50" s="54">
        <f t="shared" si="0"/>
        <v>99.227132678236245</v>
      </c>
      <c r="I50" s="54">
        <f t="shared" si="0"/>
        <v>98.259426675580556</v>
      </c>
      <c r="J50" s="54">
        <f t="shared" si="0"/>
        <v>98.013182841320088</v>
      </c>
      <c r="K50" s="54">
        <f t="shared" si="0"/>
        <v>98.034801813295331</v>
      </c>
      <c r="L50" s="54">
        <f t="shared" si="0"/>
        <v>98.335791413804003</v>
      </c>
      <c r="M50" s="54">
        <f t="shared" si="0"/>
        <v>98.510632023054256</v>
      </c>
      <c r="N50" s="54">
        <f t="shared" si="0"/>
        <v>101.12465970119111</v>
      </c>
      <c r="O50" s="54">
        <f t="shared" si="0"/>
        <v>97.304575761736714</v>
      </c>
      <c r="P50" s="54">
        <f t="shared" si="0"/>
        <v>96.186236241682053</v>
      </c>
    </row>
    <row r="51" spans="1:16">
      <c r="A51" s="43" t="s">
        <v>70</v>
      </c>
      <c r="B51" s="161">
        <v>100</v>
      </c>
      <c r="C51" s="162">
        <f>C43/$B43*100</f>
        <v>102.97609166645643</v>
      </c>
      <c r="D51" s="54">
        <v>100</v>
      </c>
      <c r="E51" s="54">
        <f>E43/$D43*100</f>
        <v>100.6096831661246</v>
      </c>
      <c r="F51" s="54">
        <f t="shared" ref="F51:O51" si="1">F43/$D43*100</f>
        <v>100.20077817674151</v>
      </c>
      <c r="G51" s="54">
        <f t="shared" si="1"/>
        <v>99.970975751255935</v>
      </c>
      <c r="H51" s="54">
        <f t="shared" si="1"/>
        <v>99.837515527271819</v>
      </c>
      <c r="I51" s="54">
        <f t="shared" si="1"/>
        <v>99.499469814421161</v>
      </c>
      <c r="J51" s="54">
        <f t="shared" si="1"/>
        <v>100.02374229611522</v>
      </c>
      <c r="K51" s="54">
        <f t="shared" si="1"/>
        <v>98.654728590246265</v>
      </c>
      <c r="L51" s="54">
        <f t="shared" si="1"/>
        <v>97.063850043642418</v>
      </c>
      <c r="M51" s="54">
        <f t="shared" si="1"/>
        <v>95.321152688863776</v>
      </c>
      <c r="N51" s="54">
        <f t="shared" si="1"/>
        <v>90.203638075057896</v>
      </c>
      <c r="O51" s="54">
        <f t="shared" si="1"/>
        <v>90.117012094374388</v>
      </c>
      <c r="P51" s="54">
        <f>P43/$D43*100</f>
        <v>80.227539228913571</v>
      </c>
    </row>
    <row r="55" spans="1:16">
      <c r="A55" s="43" t="s">
        <v>259</v>
      </c>
    </row>
    <row r="56" spans="1:16">
      <c r="A56" s="43" t="s">
        <v>261</v>
      </c>
    </row>
    <row r="58" spans="1:16">
      <c r="A58" s="43" t="s">
        <v>260</v>
      </c>
    </row>
    <row r="59" spans="1:16">
      <c r="A59" s="206" t="s">
        <v>272</v>
      </c>
    </row>
  </sheetData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ED42-F622-4012-8BFF-C518EC37D1EA}">
  <sheetPr codeName="Hoja5">
    <tabColor rgb="FF00B050"/>
    <pageSetUpPr fitToPage="1"/>
  </sheetPr>
  <dimension ref="B1:T98"/>
  <sheetViews>
    <sheetView showGridLines="0" zoomScaleNormal="100" workbookViewId="0">
      <selection activeCell="B2" sqref="B2:O26"/>
    </sheetView>
  </sheetViews>
  <sheetFormatPr defaultColWidth="11.42578125" defaultRowHeight="12.75"/>
  <cols>
    <col min="1" max="1" width="6.140625" style="2" customWidth="1"/>
    <col min="2" max="2" width="33.140625" style="2" customWidth="1"/>
    <col min="3" max="15" width="10.140625" style="2" customWidth="1"/>
    <col min="16" max="25" width="11.7109375" style="2" customWidth="1"/>
    <col min="26" max="16384" width="11.42578125" style="2"/>
  </cols>
  <sheetData>
    <row r="1" spans="2:20">
      <c r="B1" s="17"/>
      <c r="N1" s="133"/>
    </row>
    <row r="2" spans="2:20" ht="15.75">
      <c r="B2" s="196" t="s">
        <v>262</v>
      </c>
      <c r="C2" s="5"/>
      <c r="D2" s="5"/>
      <c r="E2" s="5"/>
      <c r="F2" s="5"/>
    </row>
    <row r="3" spans="2:20">
      <c r="B3" s="17"/>
    </row>
    <row r="4" spans="2:20">
      <c r="B4" s="261" t="s">
        <v>263</v>
      </c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2:20" s="3" customFormat="1">
      <c r="B5" s="259"/>
      <c r="C5" s="260" t="s">
        <v>60</v>
      </c>
      <c r="D5" s="260" t="s">
        <v>61</v>
      </c>
      <c r="E5" s="260" t="s">
        <v>62</v>
      </c>
      <c r="F5" s="260" t="s">
        <v>63</v>
      </c>
      <c r="G5" s="260" t="s">
        <v>64</v>
      </c>
      <c r="H5" s="260" t="s">
        <v>65</v>
      </c>
      <c r="I5" s="260" t="s">
        <v>66</v>
      </c>
      <c r="J5" s="260" t="s">
        <v>67</v>
      </c>
      <c r="K5" s="260" t="s">
        <v>68</v>
      </c>
      <c r="L5" s="260" t="s">
        <v>11</v>
      </c>
      <c r="M5" s="260" t="s">
        <v>12</v>
      </c>
      <c r="N5" s="260" t="s">
        <v>13</v>
      </c>
      <c r="O5" s="260" t="s">
        <v>124</v>
      </c>
      <c r="Q5" s="145"/>
    </row>
    <row r="6" spans="2:20">
      <c r="B6" s="197" t="s">
        <v>7</v>
      </c>
      <c r="C6" s="199">
        <v>259.17622</v>
      </c>
      <c r="D6" s="199">
        <v>271.88178000000005</v>
      </c>
      <c r="E6" s="199">
        <v>279.02305000000001</v>
      </c>
      <c r="F6" s="199">
        <v>284.76716999999996</v>
      </c>
      <c r="G6" s="199">
        <v>291.36912999999998</v>
      </c>
      <c r="H6" s="199">
        <v>299.80059</v>
      </c>
      <c r="I6" s="199">
        <v>310.44954999999999</v>
      </c>
      <c r="J6" s="199">
        <v>319.55778999999995</v>
      </c>
      <c r="K6" s="199">
        <v>326.24308000000002</v>
      </c>
      <c r="L6" s="199">
        <v>330.84571</v>
      </c>
      <c r="M6" s="199">
        <v>301.68984999999998</v>
      </c>
      <c r="N6" s="199">
        <v>330.21631000000002</v>
      </c>
      <c r="O6" s="199">
        <v>317.19038</v>
      </c>
      <c r="Q6" s="177"/>
    </row>
    <row r="7" spans="2:20">
      <c r="B7" s="198" t="s">
        <v>46</v>
      </c>
      <c r="C7" s="200">
        <v>197.63278</v>
      </c>
      <c r="D7" s="200">
        <v>208.31280999999998</v>
      </c>
      <c r="E7" s="200">
        <v>215.34009</v>
      </c>
      <c r="F7" s="200">
        <v>220.87782999999999</v>
      </c>
      <c r="G7" s="200">
        <v>225.95463000000001</v>
      </c>
      <c r="H7" s="200">
        <v>231.809</v>
      </c>
      <c r="I7" s="200">
        <v>240.74251000000001</v>
      </c>
      <c r="J7" s="200">
        <v>246.38632999999999</v>
      </c>
      <c r="K7" s="200">
        <v>252.64127999999999</v>
      </c>
      <c r="L7" s="200">
        <v>256.20638000000002</v>
      </c>
      <c r="M7" s="200">
        <v>231.9676</v>
      </c>
      <c r="N7" s="200">
        <v>257.84280999999999</v>
      </c>
      <c r="O7" s="200">
        <v>242.76473000000001</v>
      </c>
      <c r="Q7" s="177"/>
    </row>
    <row r="8" spans="2:20">
      <c r="B8" s="198" t="s">
        <v>47</v>
      </c>
      <c r="C8" s="200">
        <v>52.401489999999995</v>
      </c>
      <c r="D8" s="200">
        <v>54.060670000000002</v>
      </c>
      <c r="E8" s="200">
        <v>53.816300000000005</v>
      </c>
      <c r="F8" s="200">
        <v>54.077400000000004</v>
      </c>
      <c r="G8" s="200">
        <v>55.1768</v>
      </c>
      <c r="H8" s="200">
        <v>57.222070000000002</v>
      </c>
      <c r="I8" s="200">
        <v>58.940080000000002</v>
      </c>
      <c r="J8" s="200">
        <v>62.285350000000001</v>
      </c>
      <c r="K8" s="200">
        <v>62.404830000000004</v>
      </c>
      <c r="L8" s="200">
        <v>62.919019999999996</v>
      </c>
      <c r="M8" s="200">
        <v>58.126109999999997</v>
      </c>
      <c r="N8" s="200">
        <v>60.011230000000005</v>
      </c>
      <c r="O8" s="200">
        <v>60.820589999999996</v>
      </c>
      <c r="Q8" s="177"/>
    </row>
    <row r="9" spans="2:20">
      <c r="B9" s="198" t="s">
        <v>193</v>
      </c>
      <c r="C9" s="200">
        <v>9.1419500000000014</v>
      </c>
      <c r="D9" s="200">
        <v>9.5082999999999984</v>
      </c>
      <c r="E9" s="200">
        <v>9.8666700000000009</v>
      </c>
      <c r="F9" s="200">
        <v>9.8119399999999981</v>
      </c>
      <c r="G9" s="200">
        <v>10.2377</v>
      </c>
      <c r="H9" s="200">
        <v>10.76953</v>
      </c>
      <c r="I9" s="200">
        <v>10.76695</v>
      </c>
      <c r="J9" s="200">
        <v>10.886119999999998</v>
      </c>
      <c r="K9" s="200">
        <v>11.196960000000001</v>
      </c>
      <c r="L9" s="200">
        <v>11.720320000000001</v>
      </c>
      <c r="M9" s="200">
        <v>11.59614</v>
      </c>
      <c r="N9" s="200">
        <v>12.362269999999999</v>
      </c>
      <c r="O9" s="200">
        <v>13.605049999999999</v>
      </c>
      <c r="Q9" s="177"/>
    </row>
    <row r="10" spans="2:20">
      <c r="B10" s="227"/>
      <c r="N10" s="133"/>
    </row>
    <row r="11" spans="2:20"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</row>
    <row r="12" spans="2:20">
      <c r="B12" s="261" t="s">
        <v>264</v>
      </c>
      <c r="C12" s="263"/>
      <c r="D12" s="263"/>
      <c r="E12" s="263"/>
      <c r="F12" s="263"/>
      <c r="G12" s="263"/>
      <c r="H12" s="264"/>
      <c r="I12" s="264"/>
      <c r="J12" s="264"/>
      <c r="K12" s="264"/>
      <c r="L12" s="264"/>
      <c r="M12" s="264"/>
      <c r="N12" s="264"/>
      <c r="O12" s="264"/>
      <c r="P12" s="133"/>
      <c r="Q12" s="133"/>
      <c r="R12" s="133"/>
      <c r="S12" s="133"/>
      <c r="T12" s="133"/>
    </row>
    <row r="13" spans="2:20">
      <c r="B13" s="259"/>
      <c r="C13" s="262" t="s">
        <v>60</v>
      </c>
      <c r="D13" s="262" t="s">
        <v>61</v>
      </c>
      <c r="E13" s="262" t="s">
        <v>62</v>
      </c>
      <c r="F13" s="262" t="s">
        <v>63</v>
      </c>
      <c r="G13" s="262" t="s">
        <v>64</v>
      </c>
      <c r="H13" s="262" t="s">
        <v>65</v>
      </c>
      <c r="I13" s="262" t="s">
        <v>66</v>
      </c>
      <c r="J13" s="262" t="s">
        <v>67</v>
      </c>
      <c r="K13" s="262" t="s">
        <v>68</v>
      </c>
      <c r="L13" s="262" t="s">
        <v>11</v>
      </c>
      <c r="M13" s="262" t="s">
        <v>12</v>
      </c>
      <c r="N13" s="262" t="s">
        <v>13</v>
      </c>
      <c r="O13" s="262" t="s">
        <v>124</v>
      </c>
      <c r="P13" s="132"/>
      <c r="Q13" s="132"/>
      <c r="R13" s="132"/>
      <c r="S13" s="132"/>
      <c r="T13" s="132"/>
    </row>
    <row r="14" spans="2:20">
      <c r="B14" s="197" t="s">
        <v>46</v>
      </c>
      <c r="C14" s="201">
        <f t="shared" ref="C14:O14" si="0">C7/C$6</f>
        <v>0.76254210359268304</v>
      </c>
      <c r="D14" s="201">
        <f t="shared" si="0"/>
        <v>0.76618892961492291</v>
      </c>
      <c r="E14" s="201">
        <f t="shared" si="0"/>
        <v>0.77176451909618216</v>
      </c>
      <c r="F14" s="201">
        <f t="shared" si="0"/>
        <v>0.77564358981409276</v>
      </c>
      <c r="G14" s="201">
        <f t="shared" si="0"/>
        <v>0.77549268860431442</v>
      </c>
      <c r="H14" s="201">
        <f t="shared" si="0"/>
        <v>0.77321061976562488</v>
      </c>
      <c r="I14" s="201">
        <f t="shared" si="0"/>
        <v>0.77546419377963349</v>
      </c>
      <c r="J14" s="201">
        <f t="shared" si="0"/>
        <v>0.77102276242428647</v>
      </c>
      <c r="K14" s="201">
        <f t="shared" si="0"/>
        <v>0.77439582779809457</v>
      </c>
      <c r="L14" s="201">
        <f t="shared" si="0"/>
        <v>0.77439837439633119</v>
      </c>
      <c r="M14" s="201">
        <f t="shared" si="0"/>
        <v>0.76889428000312243</v>
      </c>
      <c r="N14" s="201">
        <f t="shared" si="0"/>
        <v>0.78083002623341036</v>
      </c>
      <c r="O14" s="201">
        <f t="shared" si="0"/>
        <v>0.76535968713805258</v>
      </c>
      <c r="P14" s="132"/>
      <c r="Q14" s="132"/>
      <c r="R14" s="132"/>
      <c r="S14" s="132"/>
      <c r="T14" s="132"/>
    </row>
    <row r="15" spans="2:20">
      <c r="B15" s="198" t="s">
        <v>47</v>
      </c>
      <c r="C15" s="202">
        <f t="shared" ref="C15:O15" si="1">C8/C$6</f>
        <v>0.20218479149051558</v>
      </c>
      <c r="D15" s="202">
        <f t="shared" si="1"/>
        <v>0.1988388850477586</v>
      </c>
      <c r="E15" s="202">
        <f t="shared" si="1"/>
        <v>0.19287402958286065</v>
      </c>
      <c r="F15" s="202">
        <f t="shared" si="1"/>
        <v>0.18990040179140036</v>
      </c>
      <c r="G15" s="202">
        <f t="shared" si="1"/>
        <v>0.18937078200425694</v>
      </c>
      <c r="H15" s="202">
        <f t="shared" si="1"/>
        <v>0.19086710269649571</v>
      </c>
      <c r="I15" s="202">
        <f t="shared" si="1"/>
        <v>0.18985397144238092</v>
      </c>
      <c r="J15" s="202">
        <f t="shared" si="1"/>
        <v>0.19491106757247259</v>
      </c>
      <c r="K15" s="202">
        <f t="shared" si="1"/>
        <v>0.19128322967034275</v>
      </c>
      <c r="L15" s="202">
        <f t="shared" si="1"/>
        <v>0.19017632116190958</v>
      </c>
      <c r="M15" s="202">
        <f t="shared" si="1"/>
        <v>0.19266843084048071</v>
      </c>
      <c r="N15" s="202">
        <f t="shared" si="1"/>
        <v>0.18173308883501244</v>
      </c>
      <c r="O15" s="202">
        <f t="shared" si="1"/>
        <v>0.19174790231658348</v>
      </c>
      <c r="P15" s="132"/>
      <c r="Q15" s="132"/>
      <c r="R15" s="132"/>
      <c r="S15" s="132"/>
      <c r="T15" s="132"/>
    </row>
    <row r="16" spans="2:20">
      <c r="B16" s="198" t="s">
        <v>193</v>
      </c>
      <c r="C16" s="202">
        <f t="shared" ref="C16:O16" si="2">C9/C$6</f>
        <v>3.5273104916801398E-2</v>
      </c>
      <c r="D16" s="202">
        <f t="shared" si="2"/>
        <v>3.4972185337318287E-2</v>
      </c>
      <c r="E16" s="202">
        <f t="shared" si="2"/>
        <v>3.5361487160290167E-2</v>
      </c>
      <c r="F16" s="202">
        <f t="shared" si="2"/>
        <v>3.4456008394506993E-2</v>
      </c>
      <c r="G16" s="202">
        <f t="shared" si="2"/>
        <v>3.5136529391428667E-2</v>
      </c>
      <c r="H16" s="202">
        <f t="shared" si="2"/>
        <v>3.5922310893384164E-2</v>
      </c>
      <c r="I16" s="202">
        <f t="shared" si="2"/>
        <v>3.4681802566632808E-2</v>
      </c>
      <c r="J16" s="202">
        <f t="shared" si="2"/>
        <v>3.4066201296485368E-2</v>
      </c>
      <c r="K16" s="202">
        <f t="shared" si="2"/>
        <v>3.4320911879571515E-2</v>
      </c>
      <c r="L16" s="202">
        <f t="shared" si="2"/>
        <v>3.5425334667328771E-2</v>
      </c>
      <c r="M16" s="202">
        <f t="shared" si="2"/>
        <v>3.8437289156396881E-2</v>
      </c>
      <c r="N16" s="202">
        <f t="shared" si="2"/>
        <v>3.7436884931577118E-2</v>
      </c>
      <c r="O16" s="202">
        <f t="shared" si="2"/>
        <v>4.2892379018556609E-2</v>
      </c>
    </row>
    <row r="17" spans="2:17">
      <c r="B17" s="227"/>
    </row>
    <row r="19" spans="2:17">
      <c r="B19" s="261" t="s">
        <v>265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</row>
    <row r="20" spans="2:17">
      <c r="B20" s="259"/>
      <c r="C20" s="262" t="s">
        <v>60</v>
      </c>
      <c r="D20" s="262" t="s">
        <v>61</v>
      </c>
      <c r="E20" s="262" t="s">
        <v>62</v>
      </c>
      <c r="F20" s="262" t="s">
        <v>63</v>
      </c>
      <c r="G20" s="262" t="s">
        <v>64</v>
      </c>
      <c r="H20" s="262" t="s">
        <v>65</v>
      </c>
      <c r="I20" s="262" t="s">
        <v>66</v>
      </c>
      <c r="J20" s="262" t="s">
        <v>67</v>
      </c>
      <c r="K20" s="262" t="s">
        <v>68</v>
      </c>
      <c r="L20" s="262" t="s">
        <v>11</v>
      </c>
      <c r="M20" s="262" t="s">
        <v>12</v>
      </c>
      <c r="N20" s="262" t="s">
        <v>13</v>
      </c>
      <c r="O20" s="262" t="s">
        <v>124</v>
      </c>
    </row>
    <row r="21" spans="2:17">
      <c r="B21" s="197" t="s">
        <v>7</v>
      </c>
      <c r="C21" s="203">
        <v>6.037706597588377E-2</v>
      </c>
      <c r="D21" s="203">
        <v>6.0745174783338671E-2</v>
      </c>
      <c r="E21" s="203">
        <v>6.0498289948120162E-2</v>
      </c>
      <c r="F21" s="203">
        <v>6.0359541986070561E-2</v>
      </c>
      <c r="G21" s="203">
        <v>6.0278962618584113E-2</v>
      </c>
      <c r="H21" s="203">
        <v>6.0074860535507618E-2</v>
      </c>
      <c r="I21" s="203">
        <v>6.0391400877673446E-2</v>
      </c>
      <c r="J21" s="203">
        <v>5.9564830569262053E-2</v>
      </c>
      <c r="K21" s="203">
        <v>5.8604304779582873E-2</v>
      </c>
      <c r="L21" s="203">
        <v>5.7552115247928193E-2</v>
      </c>
      <c r="M21" s="203">
        <v>5.4462310073225113E-2</v>
      </c>
      <c r="N21" s="203">
        <v>5.4410007847715589E-2</v>
      </c>
      <c r="O21" s="203">
        <v>4.8439034291069182E-2</v>
      </c>
    </row>
    <row r="22" spans="2:17">
      <c r="B22" s="198" t="s">
        <v>46</v>
      </c>
      <c r="C22" s="204">
        <v>4.6300000000000001E-2</v>
      </c>
      <c r="D22" s="204">
        <v>4.6799999999999994E-2</v>
      </c>
      <c r="E22" s="204">
        <v>4.6799999999999994E-2</v>
      </c>
      <c r="F22" s="204">
        <v>4.6900000000000004E-2</v>
      </c>
      <c r="G22" s="204">
        <v>4.6900000000000004E-2</v>
      </c>
      <c r="H22" s="204">
        <v>4.6600000000000003E-2</v>
      </c>
      <c r="I22" s="204">
        <v>4.7100000000000003E-2</v>
      </c>
      <c r="J22" s="204">
        <v>4.5999999999999999E-2</v>
      </c>
      <c r="K22" s="204">
        <v>4.5400000000000003E-2</v>
      </c>
      <c r="L22" s="204">
        <v>4.4800000000000006E-2</v>
      </c>
      <c r="M22" s="204">
        <v>4.2099999999999999E-2</v>
      </c>
      <c r="N22" s="204">
        <v>4.2599999999999999E-2</v>
      </c>
      <c r="O22" s="204">
        <v>3.7900000000000003E-2</v>
      </c>
    </row>
    <row r="23" spans="2:17">
      <c r="B23" s="198" t="s">
        <v>47</v>
      </c>
      <c r="C23" s="204">
        <v>1.21E-2</v>
      </c>
      <c r="D23" s="204">
        <v>1.2E-2</v>
      </c>
      <c r="E23" s="204">
        <v>1.1599999999999999E-2</v>
      </c>
      <c r="F23" s="204">
        <v>1.1399999999999999E-2</v>
      </c>
      <c r="G23" s="204">
        <v>1.1299999999999999E-2</v>
      </c>
      <c r="H23" s="204">
        <v>1.1399999999999999E-2</v>
      </c>
      <c r="I23" s="204">
        <v>1.1399999999999999E-2</v>
      </c>
      <c r="J23" s="204">
        <v>1.1200000000000002E-2</v>
      </c>
      <c r="K23" s="204">
        <v>1.11E-2</v>
      </c>
      <c r="L23" s="204">
        <v>1.09E-2</v>
      </c>
      <c r="M23" s="204">
        <v>1.04E-2</v>
      </c>
      <c r="N23" s="204">
        <v>9.7999999999999997E-3</v>
      </c>
      <c r="O23" s="204">
        <v>9.1999999999999998E-3</v>
      </c>
      <c r="P23" s="178"/>
    </row>
    <row r="24" spans="2:17">
      <c r="B24" s="198" t="s">
        <v>193</v>
      </c>
      <c r="C24" s="204">
        <v>2.2000000000000001E-3</v>
      </c>
      <c r="D24" s="204">
        <v>2.2000000000000001E-3</v>
      </c>
      <c r="E24" s="204">
        <v>2.2000000000000001E-3</v>
      </c>
      <c r="F24" s="204">
        <v>2.0999999999999999E-3</v>
      </c>
      <c r="G24" s="204">
        <v>2.2000000000000001E-3</v>
      </c>
      <c r="H24" s="204">
        <v>2.2000000000000001E-3</v>
      </c>
      <c r="I24" s="204">
        <v>2.0999999999999999E-3</v>
      </c>
      <c r="J24" s="204">
        <v>2.0999999999999999E-3</v>
      </c>
      <c r="K24" s="204">
        <v>2E-3</v>
      </c>
      <c r="L24" s="204">
        <v>1.9E-3</v>
      </c>
      <c r="M24" s="204">
        <v>2E-3</v>
      </c>
      <c r="N24" s="204">
        <v>1.9E-3</v>
      </c>
      <c r="O24" s="204">
        <v>1.9E-3</v>
      </c>
    </row>
    <row r="25" spans="2:17">
      <c r="B25" s="227"/>
    </row>
    <row r="26" spans="2:17" ht="15.75" customHeight="1">
      <c r="B26" s="16" t="s">
        <v>250</v>
      </c>
    </row>
    <row r="28" spans="2:17">
      <c r="C28" s="152"/>
      <c r="D28" s="152"/>
      <c r="E28" s="152"/>
      <c r="F28" s="152"/>
      <c r="G28" s="152"/>
      <c r="H28" s="152"/>
      <c r="I28" s="152"/>
      <c r="J28" s="152"/>
      <c r="L28" s="152"/>
      <c r="M28" s="152"/>
      <c r="N28" s="152"/>
      <c r="O28" s="152"/>
      <c r="Q28" s="133"/>
    </row>
    <row r="29" spans="2:17">
      <c r="C29" s="152"/>
      <c r="D29" s="152"/>
      <c r="E29" s="152"/>
      <c r="F29" s="152"/>
      <c r="G29" s="152"/>
      <c r="H29" s="152"/>
      <c r="I29" s="152"/>
      <c r="J29" s="152"/>
      <c r="L29" s="152"/>
      <c r="M29" s="152"/>
      <c r="N29" s="152"/>
      <c r="O29" s="152"/>
      <c r="Q29" s="133"/>
    </row>
    <row r="30" spans="2:17">
      <c r="C30" s="152"/>
      <c r="D30" s="152"/>
      <c r="E30" s="152"/>
      <c r="F30" s="152"/>
      <c r="G30" s="152"/>
      <c r="H30" s="152"/>
      <c r="I30" s="152"/>
      <c r="J30" s="152"/>
      <c r="L30" s="152"/>
      <c r="M30" s="152"/>
      <c r="N30" s="152"/>
      <c r="O30" s="152"/>
      <c r="Q30" s="133"/>
    </row>
    <row r="31" spans="2:17">
      <c r="C31" s="152"/>
      <c r="D31" s="152"/>
      <c r="E31" s="152"/>
      <c r="F31" s="152"/>
      <c r="G31" s="152"/>
      <c r="H31" s="152"/>
      <c r="I31" s="152"/>
      <c r="J31" s="152"/>
      <c r="L31" s="152"/>
      <c r="M31" s="152"/>
      <c r="N31" s="152"/>
      <c r="O31" s="152"/>
      <c r="Q31" s="133"/>
    </row>
    <row r="32" spans="2:17">
      <c r="C32" s="152"/>
      <c r="D32" s="152"/>
      <c r="E32" s="152"/>
      <c r="F32" s="152"/>
      <c r="G32" s="152"/>
      <c r="H32" s="152"/>
      <c r="I32" s="152"/>
      <c r="J32" s="152"/>
      <c r="L32" s="152"/>
      <c r="M32" s="152"/>
      <c r="N32" s="152"/>
      <c r="O32" s="152"/>
      <c r="Q32" s="133"/>
    </row>
    <row r="33" spans="3:17">
      <c r="C33" s="152"/>
      <c r="D33" s="152"/>
      <c r="E33" s="152"/>
      <c r="F33" s="152"/>
      <c r="G33" s="152"/>
      <c r="H33" s="152"/>
      <c r="I33" s="152"/>
      <c r="J33" s="152"/>
      <c r="L33" s="152"/>
      <c r="M33" s="152"/>
      <c r="N33" s="152"/>
      <c r="O33" s="152"/>
      <c r="Q33" s="133"/>
    </row>
    <row r="34" spans="3:17">
      <c r="C34" s="152"/>
      <c r="D34" s="152"/>
      <c r="E34" s="152"/>
      <c r="F34" s="152"/>
      <c r="G34" s="152"/>
      <c r="H34" s="152"/>
      <c r="I34" s="152"/>
      <c r="J34" s="152"/>
      <c r="L34" s="152"/>
      <c r="M34" s="152"/>
      <c r="N34" s="152"/>
      <c r="O34" s="152"/>
      <c r="Q34" s="133"/>
    </row>
    <row r="35" spans="3:17">
      <c r="C35" s="152"/>
      <c r="D35" s="152"/>
      <c r="E35" s="152"/>
      <c r="F35" s="152"/>
      <c r="G35" s="152"/>
      <c r="H35" s="152"/>
      <c r="I35" s="152"/>
      <c r="J35" s="152"/>
      <c r="L35" s="152"/>
      <c r="M35" s="152"/>
      <c r="N35" s="152"/>
      <c r="O35" s="152"/>
      <c r="Q35" s="133"/>
    </row>
    <row r="36" spans="3:17">
      <c r="C36" s="152"/>
      <c r="D36" s="152"/>
      <c r="E36" s="152"/>
      <c r="F36" s="152"/>
      <c r="G36" s="152"/>
      <c r="H36" s="152"/>
      <c r="I36" s="152"/>
      <c r="J36" s="152"/>
      <c r="L36" s="152"/>
      <c r="M36" s="152"/>
      <c r="N36" s="152"/>
      <c r="O36" s="152"/>
      <c r="Q36" s="133"/>
    </row>
    <row r="37" spans="3:17">
      <c r="C37" s="152"/>
      <c r="D37" s="152"/>
      <c r="E37" s="152"/>
      <c r="F37" s="152"/>
      <c r="G37" s="152"/>
      <c r="H37" s="152"/>
      <c r="I37" s="152"/>
      <c r="J37" s="152"/>
      <c r="L37" s="152"/>
      <c r="M37" s="152"/>
      <c r="N37" s="152"/>
      <c r="O37" s="152"/>
      <c r="Q37" s="133"/>
    </row>
    <row r="38" spans="3:17">
      <c r="C38" s="152"/>
      <c r="D38" s="152"/>
      <c r="E38" s="152"/>
      <c r="F38" s="152"/>
      <c r="G38" s="152"/>
      <c r="H38" s="152"/>
      <c r="I38" s="152"/>
      <c r="J38" s="152"/>
      <c r="L38" s="152"/>
      <c r="M38" s="152"/>
      <c r="N38" s="152"/>
      <c r="O38" s="152"/>
      <c r="Q38" s="133"/>
    </row>
    <row r="39" spans="3:17">
      <c r="C39" s="152"/>
      <c r="D39" s="152"/>
      <c r="E39" s="152"/>
      <c r="F39" s="152"/>
      <c r="G39" s="152"/>
      <c r="H39" s="152"/>
      <c r="I39" s="152"/>
      <c r="J39" s="152"/>
      <c r="L39" s="152"/>
      <c r="M39" s="152"/>
      <c r="N39" s="152"/>
      <c r="O39" s="152"/>
      <c r="Q39" s="133"/>
    </row>
    <row r="40" spans="3:17">
      <c r="C40" s="152"/>
      <c r="D40" s="152"/>
      <c r="E40" s="152"/>
      <c r="F40" s="152"/>
      <c r="G40" s="152"/>
      <c r="H40" s="152"/>
      <c r="I40" s="152"/>
      <c r="J40" s="152"/>
      <c r="L40" s="152"/>
      <c r="M40" s="152"/>
      <c r="N40" s="152"/>
      <c r="O40" s="152"/>
      <c r="Q40" s="133"/>
    </row>
    <row r="41" spans="3:17">
      <c r="C41" s="152"/>
      <c r="D41" s="152"/>
      <c r="E41" s="152"/>
      <c r="F41" s="152"/>
      <c r="G41" s="152"/>
      <c r="H41" s="152"/>
      <c r="I41" s="152"/>
      <c r="J41" s="152"/>
      <c r="L41" s="152"/>
      <c r="M41" s="152"/>
      <c r="N41" s="152"/>
      <c r="O41" s="152"/>
      <c r="Q41" s="133"/>
    </row>
    <row r="42" spans="3:17">
      <c r="C42" s="152"/>
      <c r="D42" s="152"/>
      <c r="E42" s="152"/>
      <c r="F42" s="152"/>
      <c r="G42" s="152"/>
      <c r="H42" s="152"/>
      <c r="I42" s="152"/>
      <c r="J42" s="152"/>
      <c r="L42" s="152"/>
      <c r="M42" s="152"/>
      <c r="N42" s="152"/>
      <c r="O42" s="152"/>
      <c r="Q42" s="133"/>
    </row>
    <row r="43" spans="3:17">
      <c r="C43" s="152"/>
      <c r="D43" s="152"/>
      <c r="E43" s="152"/>
      <c r="F43" s="152"/>
      <c r="G43" s="152"/>
      <c r="H43" s="152"/>
      <c r="I43" s="152"/>
      <c r="J43" s="152"/>
      <c r="L43" s="152"/>
      <c r="M43" s="152"/>
      <c r="N43" s="152"/>
      <c r="O43" s="152"/>
      <c r="Q43" s="133"/>
    </row>
    <row r="44" spans="3:17">
      <c r="C44" s="152"/>
      <c r="D44" s="152"/>
      <c r="E44" s="152"/>
      <c r="F44" s="152"/>
      <c r="G44" s="152"/>
      <c r="H44" s="152"/>
      <c r="I44" s="152"/>
      <c r="J44" s="152"/>
      <c r="L44" s="152"/>
      <c r="M44" s="152"/>
      <c r="N44" s="152"/>
      <c r="O44" s="152"/>
      <c r="Q44" s="133"/>
    </row>
    <row r="45" spans="3:17">
      <c r="C45" s="152"/>
      <c r="D45" s="152"/>
      <c r="E45" s="152"/>
      <c r="F45" s="152"/>
      <c r="G45" s="152"/>
      <c r="H45" s="152"/>
      <c r="I45" s="152"/>
      <c r="J45" s="152"/>
      <c r="L45" s="152"/>
      <c r="M45" s="152"/>
      <c r="N45" s="152"/>
      <c r="O45" s="152"/>
      <c r="Q45" s="133"/>
    </row>
    <row r="46" spans="3:17">
      <c r="C46" s="152"/>
      <c r="D46" s="152"/>
      <c r="E46" s="152"/>
      <c r="F46" s="152"/>
      <c r="G46" s="152"/>
      <c r="H46" s="152"/>
      <c r="I46" s="152"/>
      <c r="J46" s="152"/>
      <c r="L46" s="152"/>
      <c r="M46" s="152"/>
      <c r="N46" s="152"/>
      <c r="O46" s="152"/>
      <c r="Q46" s="133"/>
    </row>
    <row r="47" spans="3:17"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</row>
    <row r="48" spans="3:17"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</row>
    <row r="49" spans="3:15"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</row>
    <row r="50" spans="3:15"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4" spans="3:15">
      <c r="C54" s="179" t="s">
        <v>230</v>
      </c>
      <c r="D54" s="180" t="s">
        <v>231</v>
      </c>
    </row>
    <row r="55" spans="3:15">
      <c r="C55" s="181" t="s">
        <v>232</v>
      </c>
      <c r="D55" s="182" t="s">
        <v>233</v>
      </c>
    </row>
    <row r="56" spans="3:15">
      <c r="C56" s="181" t="s">
        <v>99</v>
      </c>
      <c r="D56" s="182" t="s">
        <v>34</v>
      </c>
    </row>
    <row r="57" spans="3:15">
      <c r="C57" s="181" t="s">
        <v>234</v>
      </c>
      <c r="D57" s="182" t="s">
        <v>235</v>
      </c>
    </row>
    <row r="58" spans="3:15">
      <c r="C58" s="181" t="s">
        <v>94</v>
      </c>
      <c r="D58" s="182" t="s">
        <v>15</v>
      </c>
    </row>
    <row r="59" spans="3:15">
      <c r="C59" s="181" t="s">
        <v>92</v>
      </c>
      <c r="D59" s="182" t="s">
        <v>16</v>
      </c>
    </row>
    <row r="60" spans="3:15">
      <c r="C60" s="181" t="s">
        <v>176</v>
      </c>
      <c r="D60" s="182" t="s">
        <v>45</v>
      </c>
    </row>
    <row r="61" spans="3:15">
      <c r="C61" s="181" t="s">
        <v>106</v>
      </c>
      <c r="D61" s="182" t="s">
        <v>27</v>
      </c>
    </row>
    <row r="62" spans="3:15">
      <c r="C62" s="181" t="s">
        <v>89</v>
      </c>
      <c r="D62" s="182" t="s">
        <v>236</v>
      </c>
    </row>
    <row r="63" spans="3:15">
      <c r="C63" s="181" t="s">
        <v>84</v>
      </c>
      <c r="D63" s="182" t="s">
        <v>19</v>
      </c>
    </row>
    <row r="64" spans="3:15">
      <c r="C64" s="181" t="s">
        <v>100</v>
      </c>
      <c r="D64" s="182" t="s">
        <v>18</v>
      </c>
    </row>
    <row r="65" spans="3:4">
      <c r="C65" s="181" t="s">
        <v>101</v>
      </c>
      <c r="D65" s="182" t="s">
        <v>20</v>
      </c>
    </row>
    <row r="66" spans="3:4">
      <c r="C66" s="181" t="s">
        <v>91</v>
      </c>
      <c r="D66" s="182" t="s">
        <v>22</v>
      </c>
    </row>
    <row r="67" spans="3:4">
      <c r="C67" s="181" t="s">
        <v>87</v>
      </c>
      <c r="D67" s="182" t="s">
        <v>23</v>
      </c>
    </row>
    <row r="68" spans="3:4">
      <c r="C68" s="181" t="s">
        <v>181</v>
      </c>
      <c r="D68" s="182" t="s">
        <v>128</v>
      </c>
    </row>
    <row r="69" spans="3:4">
      <c r="C69" s="181" t="s">
        <v>248</v>
      </c>
      <c r="D69" s="182" t="s">
        <v>128</v>
      </c>
    </row>
    <row r="70" spans="3:4">
      <c r="C70" s="181" t="s">
        <v>128</v>
      </c>
      <c r="D70" s="182" t="s">
        <v>128</v>
      </c>
    </row>
    <row r="71" spans="3:4">
      <c r="C71" s="181" t="s">
        <v>98</v>
      </c>
      <c r="D71" s="182" t="s">
        <v>40</v>
      </c>
    </row>
    <row r="72" spans="3:4">
      <c r="C72" s="181" t="s">
        <v>90</v>
      </c>
      <c r="D72" s="182" t="s">
        <v>24</v>
      </c>
    </row>
    <row r="73" spans="3:4">
      <c r="C73" s="181" t="s">
        <v>237</v>
      </c>
      <c r="D73" s="182" t="s">
        <v>238</v>
      </c>
    </row>
    <row r="74" spans="3:4">
      <c r="C74" s="181" t="s">
        <v>104</v>
      </c>
      <c r="D74" s="182" t="s">
        <v>25</v>
      </c>
    </row>
    <row r="75" spans="3:4">
      <c r="C75" s="181" t="s">
        <v>95</v>
      </c>
      <c r="D75" s="182" t="s">
        <v>31</v>
      </c>
    </row>
    <row r="76" spans="3:4">
      <c r="C76" s="181" t="s">
        <v>102</v>
      </c>
      <c r="D76" s="182" t="s">
        <v>21</v>
      </c>
    </row>
    <row r="77" spans="3:4">
      <c r="C77" s="181" t="s">
        <v>174</v>
      </c>
      <c r="D77" s="182" t="s">
        <v>42</v>
      </c>
    </row>
    <row r="78" spans="3:4">
      <c r="C78" s="181" t="s">
        <v>86</v>
      </c>
      <c r="D78" s="182" t="s">
        <v>26</v>
      </c>
    </row>
    <row r="79" spans="3:4">
      <c r="C79" s="181" t="s">
        <v>188</v>
      </c>
      <c r="D79" s="182" t="s">
        <v>239</v>
      </c>
    </row>
    <row r="80" spans="3:4">
      <c r="C80" s="181" t="s">
        <v>108</v>
      </c>
      <c r="D80" s="182" t="s">
        <v>29</v>
      </c>
    </row>
    <row r="81" spans="3:4">
      <c r="C81" s="181" t="s">
        <v>110</v>
      </c>
      <c r="D81" s="182" t="s">
        <v>30</v>
      </c>
    </row>
    <row r="82" spans="3:4">
      <c r="C82" s="181" t="s">
        <v>109</v>
      </c>
      <c r="D82" s="182" t="s">
        <v>28</v>
      </c>
    </row>
    <row r="83" spans="3:4">
      <c r="C83" s="181" t="s">
        <v>240</v>
      </c>
      <c r="D83" s="182" t="s">
        <v>241</v>
      </c>
    </row>
    <row r="84" spans="3:4">
      <c r="C84" s="181" t="s">
        <v>242</v>
      </c>
      <c r="D84" s="182" t="s">
        <v>243</v>
      </c>
    </row>
    <row r="85" spans="3:4">
      <c r="C85" s="181" t="s">
        <v>187</v>
      </c>
      <c r="D85" s="182" t="s">
        <v>177</v>
      </c>
    </row>
    <row r="86" spans="3:4">
      <c r="C86" s="181" t="s">
        <v>107</v>
      </c>
      <c r="D86" s="182" t="s">
        <v>32</v>
      </c>
    </row>
    <row r="87" spans="3:4">
      <c r="C87" s="181" t="s">
        <v>93</v>
      </c>
      <c r="D87" s="182" t="s">
        <v>33</v>
      </c>
    </row>
    <row r="88" spans="3:4">
      <c r="C88" s="181" t="s">
        <v>175</v>
      </c>
      <c r="D88" s="182" t="s">
        <v>44</v>
      </c>
    </row>
    <row r="89" spans="3:4">
      <c r="C89" s="181" t="s">
        <v>85</v>
      </c>
      <c r="D89" s="182" t="s">
        <v>35</v>
      </c>
    </row>
    <row r="90" spans="3:4">
      <c r="C90" s="181" t="s">
        <v>96</v>
      </c>
      <c r="D90" s="182" t="s">
        <v>36</v>
      </c>
    </row>
    <row r="91" spans="3:4">
      <c r="C91" s="181" t="s">
        <v>88</v>
      </c>
      <c r="D91" s="182" t="s">
        <v>37</v>
      </c>
    </row>
    <row r="92" spans="3:4">
      <c r="C92" s="181" t="s">
        <v>186</v>
      </c>
      <c r="D92" s="182" t="s">
        <v>146</v>
      </c>
    </row>
    <row r="93" spans="3:4">
      <c r="C93" s="181" t="s">
        <v>103</v>
      </c>
      <c r="D93" s="182" t="s">
        <v>41</v>
      </c>
    </row>
    <row r="94" spans="3:4">
      <c r="C94" s="181" t="s">
        <v>105</v>
      </c>
      <c r="D94" s="182" t="s">
        <v>38</v>
      </c>
    </row>
    <row r="95" spans="3:4">
      <c r="C95" s="181" t="s">
        <v>97</v>
      </c>
      <c r="D95" s="182" t="s">
        <v>39</v>
      </c>
    </row>
    <row r="96" spans="3:4">
      <c r="C96" s="181" t="s">
        <v>185</v>
      </c>
      <c r="D96" s="182" t="s">
        <v>145</v>
      </c>
    </row>
    <row r="97" spans="3:4">
      <c r="C97" s="181" t="s">
        <v>244</v>
      </c>
      <c r="D97" s="182" t="s">
        <v>245</v>
      </c>
    </row>
    <row r="98" spans="3:4">
      <c r="C98" s="183" t="s">
        <v>246</v>
      </c>
      <c r="D98" s="184" t="s">
        <v>247</v>
      </c>
    </row>
  </sheetData>
  <phoneticPr fontId="2" type="noConversion"/>
  <pageMargins left="0.75" right="0.75" top="1" bottom="1" header="0.4921259845" footer="0.4921259845"/>
  <pageSetup paperSize="9" scale="28" orientation="landscape" r:id="rId1"/>
  <headerFooter alignWithMargins="0"/>
  <ignoredErrors>
    <ignoredError sqref="C5 D5:O5 C13:O13 C20:O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E25B-456A-4EED-822E-F2784DC86432}">
  <sheetPr>
    <tabColor rgb="FF00B050"/>
    <pageSetUpPr fitToPage="1"/>
  </sheetPr>
  <dimension ref="B1:N12"/>
  <sheetViews>
    <sheetView showGridLines="0" zoomScaleNormal="100" workbookViewId="0">
      <selection activeCell="B1" sqref="B1:I11"/>
    </sheetView>
  </sheetViews>
  <sheetFormatPr defaultColWidth="11.42578125" defaultRowHeight="12.75"/>
  <cols>
    <col min="1" max="1" width="6.140625" style="2" customWidth="1"/>
    <col min="2" max="2" width="25.7109375" style="2" customWidth="1"/>
    <col min="3" max="3" width="10.140625" style="2" customWidth="1"/>
    <col min="4" max="4" width="15" style="2" customWidth="1"/>
    <col min="5" max="5" width="9.42578125" style="2" customWidth="1"/>
    <col min="6" max="6" width="13.28515625" style="2" customWidth="1"/>
    <col min="7" max="7" width="14.140625" style="2" customWidth="1"/>
    <col min="8" max="8" width="12.28515625" style="2" customWidth="1"/>
    <col min="9" max="9" width="13.7109375" style="2" customWidth="1"/>
    <col min="10" max="15" width="10.140625" style="2" customWidth="1"/>
    <col min="16" max="25" width="11.7109375" style="2" customWidth="1"/>
    <col min="26" max="16384" width="11.42578125" style="2"/>
  </cols>
  <sheetData>
    <row r="1" spans="2:14" ht="15.75">
      <c r="B1" s="185" t="s">
        <v>266</v>
      </c>
    </row>
    <row r="2" spans="2:14">
      <c r="B2" s="195"/>
      <c r="C2" s="195"/>
      <c r="D2" s="195"/>
      <c r="E2" s="195"/>
      <c r="F2" s="4"/>
      <c r="G2" s="4"/>
      <c r="H2" s="4"/>
      <c r="I2" s="4"/>
      <c r="J2" s="5"/>
    </row>
    <row r="3" spans="2:14" ht="96.6" customHeight="1">
      <c r="B3" s="250">
        <v>2022</v>
      </c>
      <c r="C3" s="249" t="s">
        <v>267</v>
      </c>
      <c r="D3" s="249" t="s">
        <v>191</v>
      </c>
      <c r="E3" s="250" t="s">
        <v>50</v>
      </c>
      <c r="F3" s="249" t="s">
        <v>73</v>
      </c>
      <c r="G3" s="253" t="s">
        <v>74</v>
      </c>
      <c r="H3" s="253"/>
      <c r="I3" s="269"/>
    </row>
    <row r="4" spans="2:14" s="6" customFormat="1">
      <c r="B4" s="279"/>
      <c r="C4" s="265"/>
      <c r="D4" s="266"/>
      <c r="E4" s="267"/>
      <c r="F4" s="266"/>
      <c r="G4" s="271" t="s">
        <v>75</v>
      </c>
      <c r="H4" s="266" t="s">
        <v>76</v>
      </c>
      <c r="I4" s="251" t="s">
        <v>77</v>
      </c>
      <c r="L4" s="7"/>
      <c r="M4" s="7"/>
      <c r="N4" s="7"/>
    </row>
    <row r="5" spans="2:14">
      <c r="B5" s="280" t="s">
        <v>7</v>
      </c>
      <c r="C5" s="268" t="s">
        <v>223</v>
      </c>
      <c r="D5" s="254">
        <v>100</v>
      </c>
      <c r="E5" s="255">
        <v>1.99</v>
      </c>
      <c r="F5" s="255">
        <v>4.8</v>
      </c>
      <c r="G5" s="270">
        <v>51.8</v>
      </c>
      <c r="H5" s="272">
        <v>44.9</v>
      </c>
      <c r="I5" s="275">
        <v>3.1</v>
      </c>
      <c r="J5" s="8"/>
      <c r="K5" s="194"/>
      <c r="L5" s="9"/>
      <c r="M5" s="9"/>
      <c r="N5" s="9"/>
    </row>
    <row r="6" spans="2:14">
      <c r="B6" s="281" t="s">
        <v>46</v>
      </c>
      <c r="C6" s="10" t="s">
        <v>224</v>
      </c>
      <c r="D6" s="189">
        <v>76.5</v>
      </c>
      <c r="E6" s="186">
        <v>1.5230657774047247</v>
      </c>
      <c r="F6" s="186">
        <v>3.7</v>
      </c>
      <c r="G6" s="191">
        <v>57.2</v>
      </c>
      <c r="H6" s="273">
        <v>38.700000000000003</v>
      </c>
      <c r="I6" s="276">
        <v>3.8</v>
      </c>
      <c r="J6" s="8"/>
      <c r="K6" s="194"/>
      <c r="L6" s="9"/>
      <c r="M6" s="9"/>
      <c r="N6" s="9"/>
    </row>
    <row r="7" spans="2:14">
      <c r="B7" s="282" t="s">
        <v>47</v>
      </c>
      <c r="C7" s="11" t="s">
        <v>225</v>
      </c>
      <c r="D7" s="189">
        <v>19.2</v>
      </c>
      <c r="E7" s="187">
        <v>0.3815783256100011</v>
      </c>
      <c r="F7" s="187">
        <v>0.9</v>
      </c>
      <c r="G7" s="192">
        <v>31.5</v>
      </c>
      <c r="H7" s="274">
        <v>67.599999999999994</v>
      </c>
      <c r="I7" s="277">
        <v>0.8</v>
      </c>
      <c r="J7" s="8"/>
      <c r="K7" s="194"/>
      <c r="N7" s="12"/>
    </row>
    <row r="8" spans="2:14">
      <c r="B8" s="283" t="s">
        <v>220</v>
      </c>
      <c r="C8" s="13" t="s">
        <v>226</v>
      </c>
      <c r="D8" s="190">
        <v>4.3</v>
      </c>
      <c r="E8" s="188">
        <v>8.535583424692765E-2</v>
      </c>
      <c r="F8" s="188">
        <v>0.2</v>
      </c>
      <c r="G8" s="193">
        <v>45.5</v>
      </c>
      <c r="H8" s="193">
        <v>53.4</v>
      </c>
      <c r="I8" s="278">
        <v>1</v>
      </c>
      <c r="J8" s="8"/>
      <c r="K8" s="194"/>
      <c r="L8" s="7"/>
      <c r="M8" s="9"/>
      <c r="N8" s="9"/>
    </row>
    <row r="9" spans="2:14" ht="15" customHeight="1">
      <c r="B9" s="225"/>
      <c r="J9" s="14"/>
      <c r="K9" s="15"/>
      <c r="L9" s="7"/>
      <c r="M9" s="9"/>
      <c r="N9" s="9"/>
    </row>
    <row r="10" spans="2:14" ht="15.75" customHeight="1">
      <c r="B10" s="226" t="s">
        <v>249</v>
      </c>
      <c r="C10" s="225"/>
      <c r="D10" s="225"/>
      <c r="E10" s="225"/>
      <c r="J10" s="14"/>
      <c r="K10" s="14"/>
      <c r="L10" s="14"/>
    </row>
    <row r="11" spans="2:14" ht="15.75" customHeight="1">
      <c r="B11" s="284" t="s">
        <v>250</v>
      </c>
    </row>
    <row r="12" spans="2:14">
      <c r="B12" s="16"/>
    </row>
  </sheetData>
  <mergeCells count="1">
    <mergeCell ref="G3:I3"/>
  </mergeCells>
  <pageMargins left="0.75" right="0.75" top="1" bottom="1" header="0.4921259845" footer="0.4921259845"/>
  <pageSetup paperSize="9" scale="28" orientation="landscape" r:id="rId1"/>
  <headerFooter alignWithMargins="0"/>
  <ignoredErrors>
    <ignoredError sqref="C5: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884F3-FECB-4E6D-8FF2-B6555CAB9D3D}">
  <sheetPr codeName="Hoja6">
    <tabColor rgb="FF00B050"/>
  </sheetPr>
  <dimension ref="A1:O48"/>
  <sheetViews>
    <sheetView topLeftCell="F1" zoomScaleNormal="100" workbookViewId="0">
      <selection activeCell="L52" sqref="L52"/>
    </sheetView>
  </sheetViews>
  <sheetFormatPr defaultColWidth="9.140625" defaultRowHeight="12.75"/>
  <cols>
    <col min="1" max="1" width="9.140625" style="206"/>
    <col min="2" max="2" width="16.140625" style="206" customWidth="1"/>
    <col min="3" max="3" width="10.42578125" style="206" customWidth="1"/>
    <col min="4" max="12" width="9.140625" style="206"/>
    <col min="13" max="13" width="9.85546875" style="206" customWidth="1"/>
    <col min="14" max="16384" width="9.140625" style="206"/>
  </cols>
  <sheetData>
    <row r="1" spans="1:12">
      <c r="A1" s="60"/>
    </row>
    <row r="2" spans="1:12">
      <c r="A2" s="60"/>
      <c r="B2" s="206" t="s">
        <v>228</v>
      </c>
    </row>
    <row r="3" spans="1:12">
      <c r="B3" s="1" t="s">
        <v>222</v>
      </c>
      <c r="C3" s="206">
        <v>2733.6973345699998</v>
      </c>
      <c r="D3" s="206">
        <v>3252.5366038800003</v>
      </c>
      <c r="E3" s="206">
        <v>4124.4430758199996</v>
      </c>
      <c r="F3" s="206">
        <v>4192.612799649999</v>
      </c>
      <c r="G3" s="206">
        <v>4788.5578426000002</v>
      </c>
      <c r="H3" s="206">
        <v>7979.7551388499996</v>
      </c>
      <c r="I3" s="206">
        <v>12210.186481310002</v>
      </c>
      <c r="J3" s="206">
        <v>13641.84167776</v>
      </c>
      <c r="K3" s="206">
        <v>19350.923599510006</v>
      </c>
      <c r="L3" s="206">
        <v>27221.355374000002</v>
      </c>
    </row>
    <row r="4" spans="1:12">
      <c r="B4" s="155"/>
      <c r="C4" s="156">
        <v>2013</v>
      </c>
      <c r="D4" s="156">
        <v>2014</v>
      </c>
      <c r="E4" s="156">
        <v>2015</v>
      </c>
      <c r="F4" s="156">
        <v>2016</v>
      </c>
      <c r="G4" s="156">
        <v>2017</v>
      </c>
      <c r="H4" s="156">
        <v>2018</v>
      </c>
      <c r="I4" s="156">
        <v>2019</v>
      </c>
      <c r="J4" s="156">
        <v>2020</v>
      </c>
      <c r="K4" s="156">
        <v>2021</v>
      </c>
      <c r="L4" s="156">
        <v>2022</v>
      </c>
    </row>
    <row r="5" spans="1:12">
      <c r="B5" s="156" t="s">
        <v>222</v>
      </c>
      <c r="C5" s="154">
        <f>C12/1000</f>
        <v>2.73369733457</v>
      </c>
      <c r="D5" s="154">
        <f t="shared" ref="D5:J5" si="0">D12/1000</f>
        <v>3.3775366038800003</v>
      </c>
      <c r="E5" s="154">
        <f t="shared" si="0"/>
        <v>4.1244430758199995</v>
      </c>
      <c r="F5" s="154">
        <f t="shared" si="0"/>
        <v>4.1926127996499991</v>
      </c>
      <c r="G5" s="154">
        <f t="shared" si="0"/>
        <v>4.7885578426000004</v>
      </c>
      <c r="H5" s="154">
        <f t="shared" si="0"/>
        <v>7.9797551388499999</v>
      </c>
      <c r="I5" s="154">
        <f t="shared" si="0"/>
        <v>12.210186481310002</v>
      </c>
      <c r="J5" s="154">
        <f t="shared" si="0"/>
        <v>13.64184167776</v>
      </c>
      <c r="K5" s="154">
        <f t="shared" ref="K5:L5" si="1">K12/1000</f>
        <v>19.350923599510008</v>
      </c>
      <c r="L5" s="154">
        <f t="shared" si="1"/>
        <v>27.221355374000002</v>
      </c>
    </row>
    <row r="6" spans="1:12">
      <c r="B6" s="156" t="s">
        <v>180</v>
      </c>
      <c r="C6" s="154"/>
      <c r="D6" s="175">
        <f>(D5-C5)/C5</f>
        <v>0.23551958776419329</v>
      </c>
      <c r="E6" s="175">
        <f t="shared" ref="E6:J6" si="2">(E5-D5)/D5</f>
        <v>0.2211394159524365</v>
      </c>
      <c r="F6" s="175">
        <f>(F5-E5)/E5</f>
        <v>1.6528225163211036E-2</v>
      </c>
      <c r="G6" s="175">
        <f t="shared" si="2"/>
        <v>0.1421416838205882</v>
      </c>
      <c r="H6" s="175">
        <f>(H5-G5)/G5</f>
        <v>0.66642137385507771</v>
      </c>
      <c r="I6" s="175">
        <f t="shared" si="2"/>
        <v>0.53014550808255367</v>
      </c>
      <c r="J6" s="175">
        <f t="shared" si="2"/>
        <v>0.11725088708853199</v>
      </c>
      <c r="K6" s="175">
        <f t="shared" ref="K6" si="3">(K5-J5)/J5</f>
        <v>0.418497887353245</v>
      </c>
      <c r="L6" s="175">
        <f t="shared" ref="L6" si="4">(L5-K5)/K5</f>
        <v>0.40672124687057748</v>
      </c>
    </row>
    <row r="7" spans="1:12">
      <c r="B7" s="1"/>
      <c r="D7" s="176"/>
      <c r="E7" s="176"/>
      <c r="F7" s="176"/>
      <c r="G7" s="176"/>
      <c r="H7" s="176"/>
      <c r="I7" s="176"/>
      <c r="J7" s="176"/>
      <c r="K7" s="176"/>
    </row>
    <row r="8" spans="1:12">
      <c r="B8" s="1"/>
    </row>
    <row r="11" spans="1:12">
      <c r="B11" s="228" t="s">
        <v>227</v>
      </c>
      <c r="C11" s="228">
        <v>2013</v>
      </c>
      <c r="D11" s="228">
        <v>2014</v>
      </c>
      <c r="E11" s="228">
        <v>2015</v>
      </c>
      <c r="F11" s="228">
        <v>2016</v>
      </c>
      <c r="G11" s="228">
        <v>2017</v>
      </c>
      <c r="H11" s="228">
        <v>2018</v>
      </c>
      <c r="I11" s="228">
        <v>2019</v>
      </c>
      <c r="J11" s="228">
        <v>2020</v>
      </c>
      <c r="K11" s="228">
        <v>2021</v>
      </c>
      <c r="L11" s="228">
        <v>2022</v>
      </c>
    </row>
    <row r="12" spans="1:12">
      <c r="B12" s="212" t="s">
        <v>229</v>
      </c>
      <c r="C12" s="212">
        <f>SUM(C14:C40)</f>
        <v>2733.6973345699998</v>
      </c>
      <c r="D12" s="212">
        <f t="shared" ref="D12:L12" si="5">SUM(D14:D40)</f>
        <v>3377.5366038800003</v>
      </c>
      <c r="E12" s="212">
        <f t="shared" si="5"/>
        <v>4124.4430758199996</v>
      </c>
      <c r="F12" s="212">
        <f t="shared" si="5"/>
        <v>4192.612799649999</v>
      </c>
      <c r="G12" s="212">
        <f t="shared" si="5"/>
        <v>4788.5578426000002</v>
      </c>
      <c r="H12" s="212">
        <f t="shared" si="5"/>
        <v>7979.7551388499996</v>
      </c>
      <c r="I12" s="212">
        <f t="shared" si="5"/>
        <v>12210.186481310002</v>
      </c>
      <c r="J12" s="212">
        <f t="shared" si="5"/>
        <v>13641.84167776</v>
      </c>
      <c r="K12" s="212">
        <f t="shared" si="5"/>
        <v>19350.923599510006</v>
      </c>
      <c r="L12" s="212">
        <f t="shared" si="5"/>
        <v>27221.355374000002</v>
      </c>
    </row>
    <row r="13" spans="1:12">
      <c r="C13" s="61"/>
    </row>
    <row r="14" spans="1:12">
      <c r="B14" s="206" t="s">
        <v>99</v>
      </c>
      <c r="C14" s="61">
        <v>34.534999999999997</v>
      </c>
      <c r="D14" s="61">
        <v>39.082000000000001</v>
      </c>
      <c r="E14" s="61">
        <v>67.352999999999994</v>
      </c>
      <c r="F14" s="61">
        <v>47.161000000000001</v>
      </c>
      <c r="G14" s="61">
        <v>63.304000000000002</v>
      </c>
      <c r="H14" s="61">
        <v>79.429000000000002</v>
      </c>
      <c r="I14" s="61">
        <v>210.369</v>
      </c>
      <c r="J14" s="61">
        <v>183.828</v>
      </c>
      <c r="K14" s="61">
        <v>184.22</v>
      </c>
      <c r="L14" s="229">
        <v>310.95100000000002</v>
      </c>
    </row>
    <row r="15" spans="1:12">
      <c r="B15" s="206" t="s">
        <v>94</v>
      </c>
      <c r="C15" s="61">
        <v>36.4</v>
      </c>
      <c r="D15" s="61">
        <v>157.30000000000001</v>
      </c>
      <c r="E15" s="61">
        <v>101.3</v>
      </c>
      <c r="F15" s="61">
        <v>135</v>
      </c>
      <c r="G15" s="61">
        <v>112.4</v>
      </c>
      <c r="H15" s="61">
        <v>193.4</v>
      </c>
      <c r="I15" s="61">
        <v>407.2</v>
      </c>
      <c r="J15" s="61">
        <v>349</v>
      </c>
      <c r="K15" s="61">
        <v>386.5</v>
      </c>
      <c r="L15" s="229">
        <v>705.3</v>
      </c>
    </row>
    <row r="16" spans="1:12">
      <c r="B16" s="206" t="s">
        <v>92</v>
      </c>
      <c r="C16" s="61">
        <v>22.138255449999999</v>
      </c>
      <c r="D16" s="61">
        <v>52.629614480000001</v>
      </c>
      <c r="E16" s="61">
        <v>36.415788939999999</v>
      </c>
      <c r="F16" s="61">
        <v>121.82176092</v>
      </c>
      <c r="G16" s="61">
        <v>85.329788320000006</v>
      </c>
      <c r="H16" s="61">
        <v>130.56498619000001</v>
      </c>
      <c r="I16" s="61">
        <v>368.39145107000002</v>
      </c>
      <c r="J16" s="61">
        <v>440.30626853000001</v>
      </c>
      <c r="K16" s="61">
        <v>448.8853666</v>
      </c>
      <c r="L16" s="229">
        <v>833.06524184</v>
      </c>
    </row>
    <row r="17" spans="2:12">
      <c r="B17" s="206" t="s">
        <v>106</v>
      </c>
      <c r="C17" s="61">
        <v>1.9279999999999999</v>
      </c>
      <c r="D17" s="61">
        <v>0.73</v>
      </c>
      <c r="E17" s="61">
        <v>1.3</v>
      </c>
      <c r="F17" s="61">
        <v>0.3</v>
      </c>
      <c r="G17" s="61">
        <v>0.3</v>
      </c>
      <c r="H17" s="61">
        <v>6.4</v>
      </c>
      <c r="I17" s="61">
        <v>25.6</v>
      </c>
      <c r="J17" s="61">
        <v>25.8</v>
      </c>
      <c r="K17" s="61">
        <v>39.5</v>
      </c>
      <c r="L17" s="229">
        <v>77.7</v>
      </c>
    </row>
    <row r="18" spans="2:12">
      <c r="B18" s="206" t="s">
        <v>89</v>
      </c>
      <c r="C18" s="61">
        <v>0</v>
      </c>
      <c r="D18" s="61">
        <v>81.384369550000002</v>
      </c>
      <c r="E18" s="61">
        <v>55.793834080000003</v>
      </c>
      <c r="F18" s="61">
        <v>111.93312125</v>
      </c>
      <c r="G18" s="61">
        <v>120.52723543</v>
      </c>
      <c r="H18" s="61">
        <v>203.53257690999999</v>
      </c>
      <c r="I18" s="61">
        <v>581.80755746</v>
      </c>
      <c r="J18" s="61">
        <v>608.50500851000004</v>
      </c>
      <c r="K18" s="61">
        <v>738.57254290000003</v>
      </c>
      <c r="L18" s="229">
        <v>626.76056338000001</v>
      </c>
    </row>
    <row r="19" spans="2:12">
      <c r="B19" s="206" t="s">
        <v>84</v>
      </c>
      <c r="C19" s="61">
        <v>877.16300000000001</v>
      </c>
      <c r="D19" s="61">
        <v>755.803</v>
      </c>
      <c r="E19" s="61">
        <v>1061.671</v>
      </c>
      <c r="F19" s="61">
        <v>895.74300000000005</v>
      </c>
      <c r="G19" s="61">
        <v>1504.585</v>
      </c>
      <c r="H19" s="61">
        <v>2751.837</v>
      </c>
      <c r="I19" s="61">
        <v>3083.6480000000001</v>
      </c>
      <c r="J19" s="61">
        <v>3278.1529999999998</v>
      </c>
      <c r="K19" s="61">
        <v>6322.0730000000003</v>
      </c>
      <c r="L19" s="229">
        <v>6967.4440000000004</v>
      </c>
    </row>
    <row r="20" spans="2:12">
      <c r="B20" s="206" t="s">
        <v>100</v>
      </c>
      <c r="C20" s="61">
        <v>801.16695047999997</v>
      </c>
      <c r="D20" s="61">
        <v>499.60146483</v>
      </c>
      <c r="E20" s="61">
        <v>538.55068577999998</v>
      </c>
      <c r="F20" s="61">
        <v>535.27695697000001</v>
      </c>
      <c r="G20" s="61">
        <v>559.98386792999997</v>
      </c>
      <c r="H20" s="61">
        <v>189.79767079999999</v>
      </c>
      <c r="I20" s="61">
        <v>166.07063929</v>
      </c>
      <c r="J20" s="61">
        <v>166.33575701999999</v>
      </c>
      <c r="K20" s="61">
        <v>166.79749899000001</v>
      </c>
      <c r="L20" s="229">
        <v>292.75001343999998</v>
      </c>
    </row>
    <row r="21" spans="2:12">
      <c r="B21" s="206" t="s">
        <v>101</v>
      </c>
      <c r="C21" s="61">
        <v>0</v>
      </c>
      <c r="D21" s="61">
        <v>18.074000000000002</v>
      </c>
      <c r="E21" s="61">
        <v>7.4459999999999997</v>
      </c>
      <c r="F21" s="61">
        <v>21.279</v>
      </c>
      <c r="G21" s="61">
        <v>23.611999999999998</v>
      </c>
      <c r="H21" s="61">
        <v>39.353999999999999</v>
      </c>
      <c r="I21" s="61">
        <v>140.03</v>
      </c>
      <c r="J21" s="61">
        <v>142.85</v>
      </c>
      <c r="K21" s="61">
        <v>142.43</v>
      </c>
      <c r="L21" s="229">
        <v>244.27</v>
      </c>
    </row>
    <row r="22" spans="2:12">
      <c r="B22" s="206" t="s">
        <v>91</v>
      </c>
      <c r="C22" s="61">
        <v>78</v>
      </c>
      <c r="D22" s="61">
        <v>148</v>
      </c>
      <c r="E22" s="61">
        <v>131</v>
      </c>
      <c r="F22" s="61">
        <v>195</v>
      </c>
      <c r="G22" s="61">
        <v>148</v>
      </c>
      <c r="H22" s="61">
        <v>196</v>
      </c>
      <c r="I22" s="61">
        <v>524</v>
      </c>
      <c r="J22" s="61">
        <v>509</v>
      </c>
      <c r="K22" s="61">
        <v>507</v>
      </c>
      <c r="L22" s="229">
        <v>1015</v>
      </c>
    </row>
    <row r="23" spans="2:12">
      <c r="B23" s="206" t="s">
        <v>87</v>
      </c>
      <c r="C23" s="61">
        <v>138</v>
      </c>
      <c r="D23" s="61">
        <v>248</v>
      </c>
      <c r="E23" s="61">
        <v>412</v>
      </c>
      <c r="F23" s="61">
        <v>396</v>
      </c>
      <c r="G23" s="61">
        <v>452</v>
      </c>
      <c r="H23" s="61">
        <v>723</v>
      </c>
      <c r="I23" s="61">
        <v>1015</v>
      </c>
      <c r="J23" s="61">
        <v>1264</v>
      </c>
      <c r="K23" s="61">
        <v>1656</v>
      </c>
      <c r="L23" s="229">
        <v>2318</v>
      </c>
    </row>
    <row r="24" spans="2:12">
      <c r="B24" s="206" t="s">
        <v>98</v>
      </c>
      <c r="C24" s="230">
        <v>0</v>
      </c>
      <c r="D24" s="61">
        <v>104</v>
      </c>
      <c r="E24" s="61">
        <v>63</v>
      </c>
      <c r="F24" s="61">
        <v>90</v>
      </c>
      <c r="G24" s="61">
        <v>75</v>
      </c>
      <c r="H24" s="61">
        <v>113.1</v>
      </c>
      <c r="I24" s="61">
        <v>263</v>
      </c>
      <c r="J24" s="61">
        <v>221.1</v>
      </c>
      <c r="K24" s="61">
        <v>238</v>
      </c>
      <c r="L24" s="229">
        <v>503</v>
      </c>
    </row>
    <row r="25" spans="2:12">
      <c r="B25" s="206" t="s">
        <v>90</v>
      </c>
      <c r="C25" s="61">
        <v>48.000999999999998</v>
      </c>
      <c r="D25" s="61">
        <v>219</v>
      </c>
      <c r="E25" s="61">
        <v>214.999</v>
      </c>
      <c r="F25" s="61">
        <v>312.00099999999998</v>
      </c>
      <c r="G25" s="61">
        <v>235</v>
      </c>
      <c r="H25" s="61">
        <v>313</v>
      </c>
      <c r="I25" s="61">
        <v>827.99900000000002</v>
      </c>
      <c r="J25" s="61">
        <v>727.00099999999998</v>
      </c>
      <c r="K25" s="61">
        <v>728</v>
      </c>
      <c r="L25" s="229">
        <v>1469</v>
      </c>
    </row>
    <row r="26" spans="2:12">
      <c r="B26" s="206" t="s">
        <v>104</v>
      </c>
      <c r="C26" s="61">
        <v>2.05497204</v>
      </c>
      <c r="D26" s="61">
        <v>1.2366038699999999</v>
      </c>
      <c r="E26" s="61">
        <v>29.541471860000001</v>
      </c>
      <c r="F26" s="61">
        <v>60.131577159999999</v>
      </c>
      <c r="G26" s="61">
        <v>21.524258509999999</v>
      </c>
      <c r="H26" s="61">
        <v>27.925041449999998</v>
      </c>
      <c r="I26" s="61">
        <v>72.415706869999994</v>
      </c>
      <c r="J26" s="61">
        <v>72.453498069999995</v>
      </c>
      <c r="K26" s="61">
        <v>73.059149419999997</v>
      </c>
      <c r="L26" s="229">
        <v>112.49502651</v>
      </c>
    </row>
    <row r="27" spans="2:12">
      <c r="B27" s="206" t="s">
        <v>95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211.18007116999999</v>
      </c>
      <c r="K27" s="61">
        <v>221.98203726</v>
      </c>
      <c r="L27" s="229">
        <v>263.02486647000001</v>
      </c>
    </row>
    <row r="28" spans="2:12">
      <c r="B28" s="206" t="s">
        <v>102</v>
      </c>
      <c r="C28" s="61">
        <v>16.917000000000002</v>
      </c>
      <c r="D28" s="61">
        <v>41.677</v>
      </c>
      <c r="E28" s="61">
        <v>35.981999999999999</v>
      </c>
      <c r="F28" s="61">
        <v>43.707000000000001</v>
      </c>
      <c r="G28" s="61">
        <v>43.191000000000003</v>
      </c>
      <c r="H28" s="61">
        <v>49.05</v>
      </c>
      <c r="I28" s="61">
        <v>78.585999999999999</v>
      </c>
      <c r="J28" s="61">
        <v>106.629</v>
      </c>
      <c r="K28" s="61">
        <v>130.28899999999999</v>
      </c>
      <c r="L28" s="229">
        <v>132.679</v>
      </c>
    </row>
    <row r="29" spans="2:12">
      <c r="B29" s="206" t="s">
        <v>86</v>
      </c>
      <c r="C29" s="61">
        <v>422</v>
      </c>
      <c r="D29" s="61">
        <v>404</v>
      </c>
      <c r="E29" s="61">
        <v>542</v>
      </c>
      <c r="F29" s="61">
        <v>411</v>
      </c>
      <c r="G29" s="61">
        <v>549</v>
      </c>
      <c r="H29" s="61">
        <v>1454</v>
      </c>
      <c r="I29" s="61">
        <v>1289</v>
      </c>
      <c r="J29" s="61">
        <v>1290</v>
      </c>
      <c r="K29" s="61">
        <v>2523</v>
      </c>
      <c r="L29" s="229">
        <v>3203</v>
      </c>
    </row>
    <row r="30" spans="2:12">
      <c r="B30" s="206" t="s">
        <v>108</v>
      </c>
      <c r="C30" s="231">
        <v>0</v>
      </c>
      <c r="D30" s="231">
        <v>0</v>
      </c>
      <c r="E30" s="231">
        <v>0</v>
      </c>
      <c r="F30" s="23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2:12">
      <c r="B31" s="206" t="s">
        <v>110</v>
      </c>
      <c r="C31" s="61">
        <v>4.9800000000000004</v>
      </c>
      <c r="D31" s="61">
        <v>5.16</v>
      </c>
      <c r="E31" s="61">
        <v>6.84</v>
      </c>
      <c r="F31" s="61">
        <v>5.14</v>
      </c>
      <c r="G31" s="61">
        <v>6.87</v>
      </c>
      <c r="H31" s="61">
        <v>18.29</v>
      </c>
      <c r="I31" s="61">
        <v>10.1</v>
      </c>
      <c r="J31" s="61">
        <v>14.08</v>
      </c>
      <c r="K31" s="61">
        <v>17.440000000000001</v>
      </c>
      <c r="L31" s="229">
        <v>14.04</v>
      </c>
    </row>
    <row r="32" spans="2:12">
      <c r="B32" s="206" t="s">
        <v>109</v>
      </c>
      <c r="C32" s="61">
        <v>0</v>
      </c>
      <c r="D32" s="61">
        <v>17.559999999999999</v>
      </c>
      <c r="E32" s="61">
        <v>10.635</v>
      </c>
      <c r="F32" s="61">
        <v>15.292</v>
      </c>
      <c r="G32" s="61">
        <v>11.294</v>
      </c>
      <c r="H32" s="61">
        <v>20.37</v>
      </c>
      <c r="I32" s="61">
        <v>54.046999999999997</v>
      </c>
      <c r="J32" s="61">
        <v>43.143000000000001</v>
      </c>
      <c r="K32" s="61">
        <v>54.161999999999999</v>
      </c>
      <c r="L32" s="229">
        <v>62.448999999999998</v>
      </c>
    </row>
    <row r="33" spans="2:15">
      <c r="B33" s="206" t="s">
        <v>107</v>
      </c>
      <c r="C33" s="61">
        <v>0.27200000000000002</v>
      </c>
      <c r="D33" s="61">
        <v>4.4669999999999996</v>
      </c>
      <c r="E33" s="61">
        <v>3.9140000000000001</v>
      </c>
      <c r="F33" s="61">
        <v>6.1849999999999996</v>
      </c>
      <c r="G33" s="61">
        <v>4.1989999999999998</v>
      </c>
      <c r="H33" s="61">
        <v>5.9249999999999998</v>
      </c>
      <c r="I33" s="61">
        <v>15.71</v>
      </c>
      <c r="J33" s="61">
        <v>15.911</v>
      </c>
      <c r="K33" s="61">
        <v>15.759</v>
      </c>
      <c r="L33" s="229">
        <v>30.745000000000001</v>
      </c>
    </row>
    <row r="34" spans="2:15">
      <c r="B34" s="206" t="s">
        <v>93</v>
      </c>
      <c r="C34" s="61">
        <v>49</v>
      </c>
      <c r="D34" s="61">
        <v>108</v>
      </c>
      <c r="E34" s="61">
        <v>137</v>
      </c>
      <c r="F34" s="61">
        <v>199</v>
      </c>
      <c r="G34" s="61">
        <v>200</v>
      </c>
      <c r="H34" s="61">
        <v>261</v>
      </c>
      <c r="I34" s="61">
        <v>524</v>
      </c>
      <c r="J34" s="61">
        <v>443</v>
      </c>
      <c r="K34" s="61">
        <v>488</v>
      </c>
      <c r="L34" s="229">
        <v>1039</v>
      </c>
    </row>
    <row r="35" spans="2:15">
      <c r="B35" s="206" t="s">
        <v>85</v>
      </c>
      <c r="C35" s="146">
        <v>0</v>
      </c>
      <c r="D35" s="231">
        <v>125</v>
      </c>
      <c r="E35" s="61">
        <v>192.87301929</v>
      </c>
      <c r="F35" s="61">
        <v>125.59818482</v>
      </c>
      <c r="G35" s="61">
        <v>138.12074231</v>
      </c>
      <c r="H35" s="61">
        <v>498.41605069000002</v>
      </c>
      <c r="I35" s="61">
        <v>1192.28871929</v>
      </c>
      <c r="J35" s="61">
        <v>2183.1352689599998</v>
      </c>
      <c r="K35" s="61">
        <v>2656.6174537799998</v>
      </c>
      <c r="L35" s="229">
        <v>5182.7788566199997</v>
      </c>
    </row>
    <row r="36" spans="2:15">
      <c r="B36" s="206" t="s">
        <v>96</v>
      </c>
      <c r="C36" s="61">
        <v>33.832000000000001</v>
      </c>
      <c r="D36" s="61">
        <v>47.853000000000002</v>
      </c>
      <c r="E36" s="61">
        <v>79.674000000000007</v>
      </c>
      <c r="F36" s="61">
        <v>79.085999999999999</v>
      </c>
      <c r="G36" s="61">
        <v>103.08799999999999</v>
      </c>
      <c r="H36" s="61">
        <v>217.72499999999999</v>
      </c>
      <c r="I36" s="61">
        <v>240.42400000000001</v>
      </c>
      <c r="J36" s="61">
        <v>222.75700000000001</v>
      </c>
      <c r="K36" s="61">
        <v>255.79400000000001</v>
      </c>
      <c r="L36" s="229">
        <v>513.9</v>
      </c>
    </row>
    <row r="37" spans="2:15">
      <c r="B37" s="206" t="s">
        <v>88</v>
      </c>
      <c r="C37" s="61">
        <v>92.132156600000002</v>
      </c>
      <c r="D37" s="61">
        <v>155.34734567999999</v>
      </c>
      <c r="E37" s="61">
        <v>221.28942276999999</v>
      </c>
      <c r="F37" s="61">
        <v>261.32861215000003</v>
      </c>
      <c r="G37" s="61">
        <v>225.86674837999999</v>
      </c>
      <c r="H37" s="61">
        <v>290.13687150999999</v>
      </c>
      <c r="I37" s="61">
        <v>705.28733694000005</v>
      </c>
      <c r="J37" s="61">
        <v>711.55137134999995</v>
      </c>
      <c r="K37" s="61">
        <v>787.84923295999999</v>
      </c>
      <c r="L37" s="229">
        <v>525.68288281000002</v>
      </c>
    </row>
    <row r="38" spans="2:15">
      <c r="B38" s="206" t="s">
        <v>103</v>
      </c>
      <c r="C38" s="146">
        <v>0</v>
      </c>
      <c r="D38" s="61">
        <v>20.11320547</v>
      </c>
      <c r="E38" s="61">
        <v>36.563853100000003</v>
      </c>
      <c r="F38" s="61">
        <v>35.484586380000003</v>
      </c>
      <c r="G38" s="61">
        <v>29.164201720000001</v>
      </c>
      <c r="H38" s="61">
        <v>85.433941300000001</v>
      </c>
      <c r="I38" s="61">
        <v>119.20607038999999</v>
      </c>
      <c r="J38" s="61">
        <v>102.63543414999999</v>
      </c>
      <c r="K38" s="61">
        <v>262.13531760000001</v>
      </c>
      <c r="L38" s="229">
        <v>372.35192293</v>
      </c>
    </row>
    <row r="39" spans="2:15">
      <c r="B39" s="206" t="s">
        <v>97</v>
      </c>
      <c r="C39" s="61">
        <v>7.5549999999999997</v>
      </c>
      <c r="D39" s="61">
        <v>53.649000000000001</v>
      </c>
      <c r="E39" s="61">
        <v>48.280999999999999</v>
      </c>
      <c r="F39" s="61">
        <v>64.727000000000004</v>
      </c>
      <c r="G39" s="61">
        <v>57.426000000000002</v>
      </c>
      <c r="H39" s="61">
        <v>86.975999999999999</v>
      </c>
      <c r="I39" s="61">
        <v>229.691</v>
      </c>
      <c r="J39" s="61">
        <v>244.18299999999999</v>
      </c>
      <c r="K39" s="61">
        <v>241.828</v>
      </c>
      <c r="L39" s="229">
        <v>275.88900000000001</v>
      </c>
    </row>
    <row r="40" spans="2:15">
      <c r="B40" s="206" t="s">
        <v>105</v>
      </c>
      <c r="C40" s="61">
        <v>67.622</v>
      </c>
      <c r="D40" s="61">
        <v>69.869</v>
      </c>
      <c r="E40" s="61">
        <v>89.02</v>
      </c>
      <c r="F40" s="61">
        <v>24.417000000000002</v>
      </c>
      <c r="G40" s="61">
        <v>18.771999999999998</v>
      </c>
      <c r="H40" s="61">
        <v>25.091999999999999</v>
      </c>
      <c r="I40" s="61">
        <v>66.314999999999998</v>
      </c>
      <c r="J40" s="61">
        <v>65.304000000000002</v>
      </c>
      <c r="K40" s="61">
        <v>65.03</v>
      </c>
      <c r="L40" s="229">
        <v>130.07900000000001</v>
      </c>
    </row>
    <row r="41" spans="2:15">
      <c r="L41" s="212"/>
    </row>
    <row r="42" spans="2:15">
      <c r="B42" s="206" t="s">
        <v>176</v>
      </c>
      <c r="C42" s="61">
        <v>0</v>
      </c>
      <c r="D42" s="61">
        <v>0</v>
      </c>
      <c r="E42" s="61">
        <v>4.4610918599999998</v>
      </c>
      <c r="F42" s="61">
        <v>3.67914144</v>
      </c>
      <c r="G42" s="61">
        <v>4.2286588099999998</v>
      </c>
      <c r="H42" s="61">
        <v>3.8207792199999999</v>
      </c>
      <c r="I42" s="61">
        <v>7.6941747600000001</v>
      </c>
      <c r="J42" s="61">
        <v>7.8477347000000002</v>
      </c>
      <c r="K42" s="61">
        <v>15.73952456</v>
      </c>
      <c r="L42" s="229">
        <v>47.73365184</v>
      </c>
    </row>
    <row r="43" spans="2:15">
      <c r="B43" s="206" t="s">
        <v>175</v>
      </c>
      <c r="C43" s="61">
        <v>36.891388169999999</v>
      </c>
      <c r="D43" s="61">
        <v>60.925979120000001</v>
      </c>
      <c r="E43" s="61">
        <v>87.601680520000002</v>
      </c>
      <c r="F43" s="61">
        <v>52.09566659</v>
      </c>
      <c r="G43" s="61">
        <v>60.576819980000003</v>
      </c>
      <c r="H43" s="61">
        <v>164.10523574000001</v>
      </c>
      <c r="I43" s="61">
        <v>237.53692480999999</v>
      </c>
      <c r="J43" s="61">
        <v>224.38169135000001</v>
      </c>
      <c r="K43" s="61">
        <v>620.27097498000001</v>
      </c>
      <c r="L43" s="229">
        <v>950.34941500000002</v>
      </c>
      <c r="O43" s="206" t="s">
        <v>268</v>
      </c>
    </row>
    <row r="44" spans="2:15">
      <c r="L44" s="212"/>
      <c r="O44" s="206" t="s">
        <v>269</v>
      </c>
    </row>
    <row r="45" spans="2:15">
      <c r="L45" s="212"/>
    </row>
    <row r="46" spans="2:15">
      <c r="L46" s="212"/>
      <c r="O46" s="206" t="s">
        <v>273</v>
      </c>
    </row>
    <row r="47" spans="2:15">
      <c r="L47" s="212"/>
    </row>
    <row r="48" spans="2:15">
      <c r="L48" s="2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38DF-17E3-4F8F-A230-C339AADAEBE1}">
  <sheetPr codeName="Hoja7">
    <tabColor rgb="FF00B050"/>
  </sheetPr>
  <dimension ref="A1:H49"/>
  <sheetViews>
    <sheetView topLeftCell="B4" zoomScaleNormal="100" workbookViewId="0">
      <selection activeCell="R48" sqref="R48"/>
    </sheetView>
  </sheetViews>
  <sheetFormatPr defaultColWidth="9.140625" defaultRowHeight="12.75"/>
  <cols>
    <col min="1" max="1" width="9.140625" style="206"/>
    <col min="2" max="2" width="43.42578125" style="206" customWidth="1"/>
    <col min="3" max="3" width="10.42578125" style="206" bestFit="1" customWidth="1"/>
    <col min="4" max="16384" width="9.140625" style="206"/>
  </cols>
  <sheetData>
    <row r="1" spans="1:5">
      <c r="A1" s="18" t="s">
        <v>4</v>
      </c>
      <c r="C1" s="17" t="s">
        <v>5</v>
      </c>
    </row>
    <row r="2" spans="1:5">
      <c r="A2" s="18" t="s">
        <v>6</v>
      </c>
      <c r="C2" s="17" t="s">
        <v>7</v>
      </c>
    </row>
    <row r="3" spans="1:5">
      <c r="A3" s="18" t="s">
        <v>8</v>
      </c>
      <c r="C3" s="17" t="s">
        <v>9</v>
      </c>
    </row>
    <row r="6" spans="1:5">
      <c r="B6" s="55" t="s">
        <v>184</v>
      </c>
      <c r="C6" s="56">
        <v>2010</v>
      </c>
      <c r="D6" s="56" t="s">
        <v>195</v>
      </c>
      <c r="E6" s="57">
        <v>2022</v>
      </c>
    </row>
    <row r="7" spans="1:5">
      <c r="B7" s="134" t="s">
        <v>128</v>
      </c>
      <c r="C7" s="232">
        <v>6.06</v>
      </c>
      <c r="D7" s="214">
        <f>E7-C7</f>
        <v>-0.62999999999999989</v>
      </c>
      <c r="E7" s="232">
        <v>5.43</v>
      </c>
    </row>
    <row r="8" spans="1:5">
      <c r="B8" s="59"/>
      <c r="C8" s="214"/>
      <c r="D8" s="214"/>
      <c r="E8" s="214"/>
    </row>
    <row r="9" spans="1:5">
      <c r="B9" s="59" t="s">
        <v>16</v>
      </c>
      <c r="C9" s="147">
        <v>10.81</v>
      </c>
      <c r="D9" s="147">
        <f t="shared" ref="D9:D35" si="0">E9-C9</f>
        <v>-1.7599999999999998</v>
      </c>
      <c r="E9" s="148">
        <v>9.0500000000000007</v>
      </c>
    </row>
    <row r="10" spans="1:5">
      <c r="B10" s="59" t="s">
        <v>25</v>
      </c>
      <c r="C10" s="147">
        <v>10.46</v>
      </c>
      <c r="D10" s="147">
        <f t="shared" si="0"/>
        <v>9.9999999999997868E-3</v>
      </c>
      <c r="E10" s="148">
        <v>10.47</v>
      </c>
    </row>
    <row r="11" spans="1:5">
      <c r="B11" s="59" t="s">
        <v>28</v>
      </c>
      <c r="C11" s="147">
        <v>10.4</v>
      </c>
      <c r="D11" s="147">
        <f t="shared" si="0"/>
        <v>-1.5400000000000009</v>
      </c>
      <c r="E11" s="148">
        <v>8.86</v>
      </c>
    </row>
    <row r="12" spans="1:5">
      <c r="B12" s="59" t="s">
        <v>33</v>
      </c>
      <c r="C12" s="147">
        <v>9.67</v>
      </c>
      <c r="D12" s="147">
        <f t="shared" si="0"/>
        <v>-2</v>
      </c>
      <c r="E12" s="148">
        <v>7.67</v>
      </c>
    </row>
    <row r="13" spans="1:5">
      <c r="A13" s="102"/>
      <c r="B13" s="59" t="s">
        <v>38</v>
      </c>
      <c r="C13" s="147">
        <v>9.42</v>
      </c>
      <c r="D13" s="147">
        <f t="shared" si="0"/>
        <v>-1.3599999999999994</v>
      </c>
      <c r="E13" s="148">
        <v>8.06</v>
      </c>
    </row>
    <row r="14" spans="1:5">
      <c r="B14" s="59" t="s">
        <v>20</v>
      </c>
      <c r="C14" s="147">
        <v>8.77</v>
      </c>
      <c r="D14" s="147">
        <f t="shared" si="0"/>
        <v>-1.96</v>
      </c>
      <c r="E14" s="148">
        <v>6.81</v>
      </c>
    </row>
    <row r="15" spans="1:5">
      <c r="B15" s="59" t="s">
        <v>32</v>
      </c>
      <c r="C15" s="147">
        <v>8.69</v>
      </c>
      <c r="D15" s="147">
        <f t="shared" si="0"/>
        <v>-2.67</v>
      </c>
      <c r="E15" s="148">
        <v>6.02</v>
      </c>
    </row>
    <row r="16" spans="1:5">
      <c r="B16" s="59" t="s">
        <v>18</v>
      </c>
      <c r="C16" s="147">
        <v>8.68</v>
      </c>
      <c r="D16" s="147">
        <f t="shared" si="0"/>
        <v>-2.8199999999999994</v>
      </c>
      <c r="E16" s="148">
        <v>5.86</v>
      </c>
    </row>
    <row r="17" spans="1:5">
      <c r="B17" s="59" t="s">
        <v>27</v>
      </c>
      <c r="C17" s="147">
        <v>8.67</v>
      </c>
      <c r="D17" s="147">
        <f t="shared" si="0"/>
        <v>-2.1799999999999997</v>
      </c>
      <c r="E17" s="148">
        <v>6.49</v>
      </c>
    </row>
    <row r="18" spans="1:5">
      <c r="B18" s="59" t="s">
        <v>21</v>
      </c>
      <c r="C18" s="147">
        <v>8.6199999999999992</v>
      </c>
      <c r="D18" s="147">
        <f t="shared" si="0"/>
        <v>-3.3299999999999992</v>
      </c>
      <c r="E18" s="148">
        <v>5.29</v>
      </c>
    </row>
    <row r="19" spans="1:5">
      <c r="B19" s="59" t="s">
        <v>35</v>
      </c>
      <c r="C19" s="147">
        <v>8.41</v>
      </c>
      <c r="D19" s="147">
        <f t="shared" si="0"/>
        <v>-0.75</v>
      </c>
      <c r="E19" s="148">
        <v>7.66</v>
      </c>
    </row>
    <row r="20" spans="1:5">
      <c r="B20" s="59" t="s">
        <v>37</v>
      </c>
      <c r="C20" s="147">
        <v>7.79</v>
      </c>
      <c r="D20" s="147">
        <f t="shared" si="0"/>
        <v>0.28000000000000025</v>
      </c>
      <c r="E20" s="148">
        <v>8.07</v>
      </c>
    </row>
    <row r="21" spans="1:5">
      <c r="B21" s="59" t="s">
        <v>22</v>
      </c>
      <c r="C21" s="147">
        <v>7.73</v>
      </c>
      <c r="D21" s="147">
        <f t="shared" si="0"/>
        <v>2.33</v>
      </c>
      <c r="E21" s="148">
        <v>10.06</v>
      </c>
    </row>
    <row r="22" spans="1:5">
      <c r="B22" s="59" t="s">
        <v>39</v>
      </c>
      <c r="C22" s="147">
        <v>7.37</v>
      </c>
      <c r="D22" s="147">
        <f t="shared" si="0"/>
        <v>-0.69000000000000039</v>
      </c>
      <c r="E22" s="148">
        <v>6.68</v>
      </c>
    </row>
    <row r="23" spans="1:5">
      <c r="B23" s="59" t="s">
        <v>36</v>
      </c>
      <c r="C23" s="147">
        <v>7.21</v>
      </c>
      <c r="D23" s="147">
        <f t="shared" si="0"/>
        <v>-1</v>
      </c>
      <c r="E23" s="148">
        <v>6.21</v>
      </c>
    </row>
    <row r="24" spans="1:5">
      <c r="A24" s="102"/>
      <c r="B24" s="59" t="s">
        <v>31</v>
      </c>
      <c r="C24" s="147">
        <v>7.15</v>
      </c>
      <c r="D24" s="147">
        <f t="shared" si="0"/>
        <v>-1.1100000000000003</v>
      </c>
      <c r="E24" s="148">
        <v>6.04</v>
      </c>
    </row>
    <row r="25" spans="1:5">
      <c r="B25" s="59" t="s">
        <v>17</v>
      </c>
      <c r="C25" s="147">
        <v>6.89</v>
      </c>
      <c r="D25" s="147">
        <f t="shared" si="0"/>
        <v>-1.7799999999999994</v>
      </c>
      <c r="E25" s="148">
        <v>5.1100000000000003</v>
      </c>
    </row>
    <row r="26" spans="1:5">
      <c r="B26" s="59" t="s">
        <v>26</v>
      </c>
      <c r="C26" s="147">
        <v>6.69</v>
      </c>
      <c r="D26" s="147">
        <f t="shared" si="0"/>
        <v>0.35999999999999943</v>
      </c>
      <c r="E26" s="148">
        <v>7.05</v>
      </c>
    </row>
    <row r="27" spans="1:5">
      <c r="A27" s="102"/>
      <c r="B27" s="59" t="s">
        <v>40</v>
      </c>
      <c r="C27" s="147">
        <v>6.55</v>
      </c>
      <c r="D27" s="147">
        <f t="shared" si="0"/>
        <v>-0.75999999999999979</v>
      </c>
      <c r="E27" s="148">
        <v>5.79</v>
      </c>
    </row>
    <row r="28" spans="1:5">
      <c r="B28" s="59" t="s">
        <v>29</v>
      </c>
      <c r="C28" s="147">
        <v>6.37</v>
      </c>
      <c r="D28" s="147">
        <f t="shared" si="0"/>
        <v>-0.66000000000000014</v>
      </c>
      <c r="E28" s="148">
        <v>5.71</v>
      </c>
    </row>
    <row r="29" spans="1:5">
      <c r="B29" s="59" t="s">
        <v>41</v>
      </c>
      <c r="C29" s="147">
        <v>6.14</v>
      </c>
      <c r="D29" s="147">
        <f t="shared" si="0"/>
        <v>-1.7799999999999994</v>
      </c>
      <c r="E29" s="148">
        <v>4.3600000000000003</v>
      </c>
    </row>
    <row r="30" spans="1:5">
      <c r="B30" s="59" t="s">
        <v>30</v>
      </c>
      <c r="C30" s="147">
        <v>6.1</v>
      </c>
      <c r="D30" s="147">
        <f t="shared" si="0"/>
        <v>-2.4199999999999995</v>
      </c>
      <c r="E30" s="148">
        <v>3.68</v>
      </c>
    </row>
    <row r="31" spans="1:5">
      <c r="B31" s="59" t="s">
        <v>34</v>
      </c>
      <c r="C31" s="147">
        <v>5.57</v>
      </c>
      <c r="D31" s="147">
        <f t="shared" si="0"/>
        <v>-0.64000000000000057</v>
      </c>
      <c r="E31" s="148">
        <v>4.93</v>
      </c>
    </row>
    <row r="32" spans="1:5">
      <c r="B32" s="59" t="s">
        <v>19</v>
      </c>
      <c r="C32" s="147">
        <v>5.55</v>
      </c>
      <c r="D32" s="147">
        <f t="shared" si="0"/>
        <v>-1.29</v>
      </c>
      <c r="E32" s="148">
        <v>4.26</v>
      </c>
    </row>
    <row r="33" spans="2:8">
      <c r="B33" s="59" t="s">
        <v>15</v>
      </c>
      <c r="C33" s="147">
        <v>5.32</v>
      </c>
      <c r="D33" s="147">
        <f t="shared" si="0"/>
        <v>0.10999999999999943</v>
      </c>
      <c r="E33" s="148">
        <v>5.43</v>
      </c>
    </row>
    <row r="34" spans="2:8">
      <c r="B34" s="59" t="s">
        <v>23</v>
      </c>
      <c r="C34" s="147">
        <v>5.1100000000000003</v>
      </c>
      <c r="D34" s="147">
        <f t="shared" si="0"/>
        <v>-0.61000000000000032</v>
      </c>
      <c r="E34" s="148">
        <v>4.5</v>
      </c>
    </row>
    <row r="35" spans="2:8">
      <c r="B35" s="59" t="s">
        <v>24</v>
      </c>
      <c r="C35" s="147">
        <v>4.2699999999999996</v>
      </c>
      <c r="D35" s="147">
        <f t="shared" si="0"/>
        <v>0.36000000000000032</v>
      </c>
      <c r="E35" s="148">
        <v>4.63</v>
      </c>
    </row>
    <row r="36" spans="2:8">
      <c r="B36" s="59"/>
      <c r="C36" s="214"/>
      <c r="D36" s="214"/>
      <c r="E36" s="214"/>
    </row>
    <row r="37" spans="2:8">
      <c r="B37" s="59" t="s">
        <v>42</v>
      </c>
      <c r="C37" s="147">
        <v>6.87</v>
      </c>
      <c r="D37" s="147">
        <f>E37-C37</f>
        <v>-2.0200000000000005</v>
      </c>
      <c r="E37" s="148">
        <v>4.8499999999999996</v>
      </c>
    </row>
    <row r="38" spans="2:8">
      <c r="B38" s="59" t="s">
        <v>44</v>
      </c>
      <c r="C38" s="147">
        <v>6.3</v>
      </c>
      <c r="D38" s="147">
        <f>E38-C38</f>
        <v>-2.1099999999999994</v>
      </c>
      <c r="E38" s="148">
        <v>4.1900000000000004</v>
      </c>
    </row>
    <row r="39" spans="2:8">
      <c r="B39" s="213" t="s">
        <v>45</v>
      </c>
      <c r="C39" s="149">
        <v>5.39</v>
      </c>
      <c r="D39" s="150">
        <f>E39-C39</f>
        <v>-0.63999999999999968</v>
      </c>
      <c r="E39" s="150">
        <v>4.75</v>
      </c>
    </row>
    <row r="40" spans="2:8">
      <c r="B40" s="65"/>
      <c r="C40" s="65"/>
      <c r="D40" s="123"/>
      <c r="E40" s="65"/>
    </row>
    <row r="45" spans="2:8">
      <c r="H45" s="206" t="s">
        <v>274</v>
      </c>
    </row>
    <row r="46" spans="2:8">
      <c r="H46" s="206" t="s">
        <v>275</v>
      </c>
    </row>
    <row r="49" spans="8:8">
      <c r="H49" s="206" t="s">
        <v>270</v>
      </c>
    </row>
  </sheetData>
  <sortState xmlns:xlrd2="http://schemas.microsoft.com/office/spreadsheetml/2017/richdata2" ref="B37:E39">
    <sortCondition descending="1" ref="C37:C39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F4E4-12D4-4D9A-B52C-54563DECEA97}">
  <sheetPr codeName="Hoja8">
    <tabColor rgb="FF00B050"/>
  </sheetPr>
  <dimension ref="A2:X103"/>
  <sheetViews>
    <sheetView zoomScaleNormal="100" workbookViewId="0">
      <selection activeCell="A18" sqref="A18"/>
    </sheetView>
  </sheetViews>
  <sheetFormatPr defaultColWidth="9.140625" defaultRowHeight="12.75"/>
  <cols>
    <col min="1" max="1" width="14.28515625" style="206" customWidth="1"/>
    <col min="2" max="2" width="11.140625" style="206" customWidth="1"/>
    <col min="3" max="5" width="11.7109375" style="206" bestFit="1" customWidth="1"/>
    <col min="6" max="21" width="12" style="206" bestFit="1" customWidth="1"/>
    <col min="22" max="22" width="11.7109375" style="206" customWidth="1"/>
    <col min="23" max="16384" width="9.140625" style="206"/>
  </cols>
  <sheetData>
    <row r="2" spans="2:2">
      <c r="B2" s="206" t="s">
        <v>278</v>
      </c>
    </row>
    <row r="3" spans="2:2">
      <c r="B3" s="206" t="s">
        <v>276</v>
      </c>
    </row>
    <row r="5" spans="2:2">
      <c r="B5" s="206" t="s">
        <v>260</v>
      </c>
    </row>
    <row r="6" spans="2:2">
      <c r="B6" s="206" t="s">
        <v>277</v>
      </c>
    </row>
    <row r="47" spans="1:24">
      <c r="W47" s="65"/>
    </row>
    <row r="48" spans="1:24">
      <c r="A48" s="62"/>
      <c r="B48" s="163" t="s">
        <v>112</v>
      </c>
      <c r="C48" s="163" t="s">
        <v>113</v>
      </c>
      <c r="D48" s="163" t="s">
        <v>114</v>
      </c>
      <c r="E48" s="163" t="s">
        <v>115</v>
      </c>
      <c r="F48" s="163" t="s">
        <v>116</v>
      </c>
      <c r="G48" s="163" t="s">
        <v>117</v>
      </c>
      <c r="H48" s="163" t="s">
        <v>58</v>
      </c>
      <c r="I48" s="163" t="s">
        <v>59</v>
      </c>
      <c r="J48" s="63" t="s">
        <v>60</v>
      </c>
      <c r="K48" s="63" t="s">
        <v>61</v>
      </c>
      <c r="L48" s="63" t="s">
        <v>62</v>
      </c>
      <c r="M48" s="63" t="s">
        <v>63</v>
      </c>
      <c r="N48" s="63" t="s">
        <v>64</v>
      </c>
      <c r="O48" s="63" t="s">
        <v>65</v>
      </c>
      <c r="P48" s="63" t="s">
        <v>66</v>
      </c>
      <c r="Q48" s="63" t="s">
        <v>67</v>
      </c>
      <c r="R48" s="63" t="s">
        <v>68</v>
      </c>
      <c r="S48" s="63" t="s">
        <v>11</v>
      </c>
      <c r="T48" s="63" t="s">
        <v>12</v>
      </c>
      <c r="U48" s="63" t="s">
        <v>13</v>
      </c>
      <c r="V48" s="63" t="s">
        <v>124</v>
      </c>
      <c r="W48" s="65"/>
      <c r="X48" s="65"/>
    </row>
    <row r="49" spans="1:24">
      <c r="A49" s="64" t="s">
        <v>118</v>
      </c>
      <c r="B49" s="153">
        <v>100</v>
      </c>
      <c r="C49" s="153">
        <f>(C58/$B58*100)</f>
        <v>102.66388704377125</v>
      </c>
      <c r="D49" s="153">
        <f t="shared" ref="D49:I49" si="0">(D58/$B58*100)</f>
        <v>106.60330484484797</v>
      </c>
      <c r="E49" s="153">
        <f t="shared" si="0"/>
        <v>111.89263147266489</v>
      </c>
      <c r="F49" s="153">
        <f t="shared" si="0"/>
        <v>119.2188786711974</v>
      </c>
      <c r="G49" s="153">
        <f t="shared" si="0"/>
        <v>126.82874395790414</v>
      </c>
      <c r="H49" s="153">
        <f t="shared" si="0"/>
        <v>129.16687996111983</v>
      </c>
      <c r="I49" s="153">
        <f t="shared" si="0"/>
        <v>122.22504259879041</v>
      </c>
      <c r="J49" s="61">
        <v>100</v>
      </c>
      <c r="K49" s="61">
        <f>(K58/$J58*100)</f>
        <v>104.26805218029618</v>
      </c>
      <c r="L49" s="61">
        <f t="shared" ref="L49:V49" si="1">(L58/$J58*100)</f>
        <v>107.4404703945557</v>
      </c>
      <c r="M49" s="61">
        <f t="shared" si="1"/>
        <v>109.9075860943113</v>
      </c>
      <c r="N49" s="61">
        <f t="shared" si="1"/>
        <v>112.60627349901888</v>
      </c>
      <c r="O49" s="61">
        <f t="shared" si="1"/>
        <v>116.26121623760947</v>
      </c>
      <c r="P49" s="61">
        <f t="shared" si="1"/>
        <v>119.75802585459301</v>
      </c>
      <c r="Q49" s="61">
        <f t="shared" si="1"/>
        <v>124.96506041643119</v>
      </c>
      <c r="R49" s="61">
        <f t="shared" si="1"/>
        <v>129.68119138319381</v>
      </c>
      <c r="S49" s="61">
        <f t="shared" si="1"/>
        <v>133.91722745331131</v>
      </c>
      <c r="T49" s="61">
        <f t="shared" si="1"/>
        <v>129.04189414240292</v>
      </c>
      <c r="U49" s="61">
        <f t="shared" si="1"/>
        <v>141.39213659734907</v>
      </c>
      <c r="V49" s="61">
        <f t="shared" si="1"/>
        <v>152.63351607798549</v>
      </c>
      <c r="W49" s="146"/>
      <c r="X49" s="146"/>
    </row>
    <row r="50" spans="1:24">
      <c r="A50" s="64" t="s">
        <v>119</v>
      </c>
      <c r="B50" s="153">
        <v>100</v>
      </c>
      <c r="C50" s="153">
        <f t="shared" ref="C50:I50" si="2">(C59/$B59*100)</f>
        <v>102.68944249966697</v>
      </c>
      <c r="D50" s="153">
        <f t="shared" si="2"/>
        <v>107.38873925045178</v>
      </c>
      <c r="E50" s="153">
        <f t="shared" si="2"/>
        <v>112.04000616113379</v>
      </c>
      <c r="F50" s="153">
        <f t="shared" si="2"/>
        <v>118.52990996760762</v>
      </c>
      <c r="G50" s="153">
        <f t="shared" si="2"/>
        <v>125.86072157415795</v>
      </c>
      <c r="H50" s="153">
        <f t="shared" si="2"/>
        <v>129.93183185036611</v>
      </c>
      <c r="I50" s="153">
        <f t="shared" si="2"/>
        <v>124.13695077180482</v>
      </c>
      <c r="J50" s="61">
        <v>100</v>
      </c>
      <c r="K50" s="61">
        <f t="shared" ref="K50:V50" si="3">(K59/$J59*100)</f>
        <v>103.22005787079709</v>
      </c>
      <c r="L50" s="61">
        <f t="shared" si="3"/>
        <v>103.79215034572726</v>
      </c>
      <c r="M50" s="61">
        <f t="shared" si="3"/>
        <v>104.94616522900021</v>
      </c>
      <c r="N50" s="61">
        <f t="shared" si="3"/>
        <v>107.3929137632268</v>
      </c>
      <c r="O50" s="61">
        <f t="shared" si="3"/>
        <v>111.37329850343407</v>
      </c>
      <c r="P50" s="61">
        <f t="shared" si="3"/>
        <v>114.3769166799805</v>
      </c>
      <c r="Q50" s="61">
        <f t="shared" si="3"/>
        <v>119.17209711770293</v>
      </c>
      <c r="R50" s="61">
        <f t="shared" si="3"/>
        <v>123.30786635915125</v>
      </c>
      <c r="S50" s="61">
        <f t="shared" si="3"/>
        <v>127.81209242030931</v>
      </c>
      <c r="T50" s="61">
        <f t="shared" si="3"/>
        <v>122.91707598170747</v>
      </c>
      <c r="U50" s="61">
        <f t="shared" si="3"/>
        <v>133.72987983866821</v>
      </c>
      <c r="V50" s="61">
        <f t="shared" si="3"/>
        <v>145.56272090153544</v>
      </c>
      <c r="W50" s="146"/>
      <c r="X50" s="146"/>
    </row>
    <row r="51" spans="1:24" ht="16.149999999999999" customHeight="1">
      <c r="A51" s="64" t="s">
        <v>7</v>
      </c>
      <c r="B51" s="153">
        <v>100</v>
      </c>
      <c r="C51" s="153">
        <f t="shared" ref="C51:I51" si="4">(C60/$B60*100)</f>
        <v>104.15106329752575</v>
      </c>
      <c r="D51" s="153">
        <f t="shared" si="4"/>
        <v>108.19075407228436</v>
      </c>
      <c r="E51" s="153">
        <f t="shared" si="4"/>
        <v>111.43662151886866</v>
      </c>
      <c r="F51" s="153">
        <f t="shared" si="4"/>
        <v>114.82268518140002</v>
      </c>
      <c r="G51" s="153">
        <f t="shared" si="4"/>
        <v>116.83225117195126</v>
      </c>
      <c r="H51" s="153">
        <f t="shared" si="4"/>
        <v>117.46595660760892</v>
      </c>
      <c r="I51" s="153">
        <f t="shared" si="4"/>
        <v>114.47584673956675</v>
      </c>
      <c r="J51" s="61">
        <v>100</v>
      </c>
      <c r="K51" s="61">
        <f t="shared" ref="K51:V51" si="5">(K60/$J60*100)</f>
        <v>104.90228363648637</v>
      </c>
      <c r="L51" s="61">
        <f t="shared" si="5"/>
        <v>107.65765703254233</v>
      </c>
      <c r="M51" s="61">
        <f t="shared" si="5"/>
        <v>109.87395783318681</v>
      </c>
      <c r="N51" s="61">
        <f t="shared" si="5"/>
        <v>112.42124281502718</v>
      </c>
      <c r="O51" s="61">
        <f t="shared" si="5"/>
        <v>115.67442013604372</v>
      </c>
      <c r="P51" s="61">
        <f t="shared" si="5"/>
        <v>119.78318876551988</v>
      </c>
      <c r="Q51" s="61">
        <f t="shared" si="5"/>
        <v>123.29749563482927</v>
      </c>
      <c r="R51" s="61">
        <f t="shared" si="5"/>
        <v>125.87693227794709</v>
      </c>
      <c r="S51" s="61">
        <f t="shared" si="5"/>
        <v>127.6528024456139</v>
      </c>
      <c r="T51" s="61">
        <f t="shared" si="5"/>
        <v>116.40336855312812</v>
      </c>
      <c r="U51" s="61">
        <f t="shared" si="5"/>
        <v>127.40995400639193</v>
      </c>
      <c r="V51" s="61">
        <f t="shared" si="5"/>
        <v>122.38405742580379</v>
      </c>
      <c r="W51" s="146"/>
      <c r="X51" s="146"/>
    </row>
    <row r="52" spans="1:24">
      <c r="A52" s="64" t="s">
        <v>46</v>
      </c>
      <c r="B52" s="153">
        <v>100</v>
      </c>
      <c r="C52" s="153">
        <f>(C61/$B61*100)</f>
        <v>104.95111633961895</v>
      </c>
      <c r="D52" s="153">
        <f t="shared" ref="D52:I52" si="6">(D61/$B61*100)</f>
        <v>107.04657615405073</v>
      </c>
      <c r="E52" s="153">
        <f t="shared" si="6"/>
        <v>109.10310847949046</v>
      </c>
      <c r="F52" s="153">
        <f t="shared" si="6"/>
        <v>111.42366617820059</v>
      </c>
      <c r="G52" s="153">
        <f t="shared" si="6"/>
        <v>112.00298103994974</v>
      </c>
      <c r="H52" s="153">
        <f t="shared" si="6"/>
        <v>113.58282458143817</v>
      </c>
      <c r="I52" s="153">
        <f t="shared" si="6"/>
        <v>113.17411603759369</v>
      </c>
      <c r="J52" s="61">
        <v>100</v>
      </c>
      <c r="K52" s="61">
        <f t="shared" ref="K52:V52" si="7">(K61/$J61*100)</f>
        <v>105.40397392558476</v>
      </c>
      <c r="L52" s="61">
        <f t="shared" si="7"/>
        <v>108.95969952012456</v>
      </c>
      <c r="M52" s="61">
        <f t="shared" si="7"/>
        <v>111.76173665209139</v>
      </c>
      <c r="N52" s="61">
        <f t="shared" si="7"/>
        <v>114.33054104051423</v>
      </c>
      <c r="O52" s="61">
        <f t="shared" si="7"/>
        <v>117.29278866316626</v>
      </c>
      <c r="P52" s="61">
        <f t="shared" si="7"/>
        <v>121.81304659310048</v>
      </c>
      <c r="Q52" s="61">
        <f t="shared" si="7"/>
        <v>124.66875288507356</v>
      </c>
      <c r="R52" s="61">
        <f t="shared" si="7"/>
        <v>127.83369125933106</v>
      </c>
      <c r="S52" s="61">
        <f t="shared" si="7"/>
        <v>129.63758989510683</v>
      </c>
      <c r="T52" s="61">
        <f t="shared" si="7"/>
        <v>117.37303488014868</v>
      </c>
      <c r="U52" s="61">
        <f t="shared" si="7"/>
        <v>130.46560855887634</v>
      </c>
      <c r="V52" s="61">
        <f t="shared" si="7"/>
        <v>122.83626360721208</v>
      </c>
      <c r="W52" s="146"/>
      <c r="X52" s="146"/>
    </row>
    <row r="53" spans="1:24">
      <c r="A53" s="64" t="s">
        <v>47</v>
      </c>
      <c r="B53" s="153">
        <v>100</v>
      </c>
      <c r="C53" s="153">
        <f t="shared" ref="C53:I53" si="8">(C62/$B62*100)</f>
        <v>102.04133980055792</v>
      </c>
      <c r="D53" s="153">
        <f t="shared" si="8"/>
        <v>114.28003207533011</v>
      </c>
      <c r="E53" s="153">
        <f t="shared" si="8"/>
        <v>122.5665900895373</v>
      </c>
      <c r="F53" s="153">
        <f t="shared" si="8"/>
        <v>129.23182367420216</v>
      </c>
      <c r="G53" s="153">
        <f t="shared" si="8"/>
        <v>136.07743409676823</v>
      </c>
      <c r="H53" s="153">
        <f t="shared" si="8"/>
        <v>132.46882498777094</v>
      </c>
      <c r="I53" s="153">
        <f t="shared" si="8"/>
        <v>119.96881358285816</v>
      </c>
      <c r="J53" s="61">
        <v>100</v>
      </c>
      <c r="K53" s="61">
        <f t="shared" ref="K53:V53" si="9">(K62/$J62*100)</f>
        <v>103.16626916671035</v>
      </c>
      <c r="L53" s="61">
        <f t="shared" si="9"/>
        <v>102.69992692824307</v>
      </c>
      <c r="M53" s="61">
        <f t="shared" si="9"/>
        <v>103.19819768964183</v>
      </c>
      <c r="N53" s="61">
        <f t="shared" si="9"/>
        <v>105.29624066107912</v>
      </c>
      <c r="O53" s="61">
        <f t="shared" si="9"/>
        <v>109.19930429875635</v>
      </c>
      <c r="P53" s="61">
        <f t="shared" si="9"/>
        <v>112.47785702866643</v>
      </c>
      <c r="Q53" s="61">
        <f t="shared" si="9"/>
        <v>118.86178337057171</v>
      </c>
      <c r="R53" s="61">
        <f t="shared" si="9"/>
        <v>119.08979715523917</v>
      </c>
      <c r="S53" s="61">
        <f t="shared" si="9"/>
        <v>120.07103879261736</v>
      </c>
      <c r="T53" s="61">
        <f t="shared" si="9"/>
        <v>110.92453359680438</v>
      </c>
      <c r="U53" s="61">
        <f t="shared" si="9"/>
        <v>114.5219876837498</v>
      </c>
      <c r="V53" s="61">
        <f t="shared" si="9"/>
        <v>116.06652651516036</v>
      </c>
      <c r="W53" s="146"/>
      <c r="X53" s="146"/>
    </row>
    <row r="54" spans="1:24">
      <c r="A54" s="64" t="s">
        <v>120</v>
      </c>
      <c r="B54" s="153">
        <v>100</v>
      </c>
      <c r="C54" s="153">
        <f t="shared" ref="C54:I54" si="10">(C63/$B63*100)</f>
        <v>98.646044034351732</v>
      </c>
      <c r="D54" s="153">
        <f t="shared" si="10"/>
        <v>99.825047077691522</v>
      </c>
      <c r="E54" s="153">
        <f t="shared" si="10"/>
        <v>101.18799737486354</v>
      </c>
      <c r="F54" s="153">
        <f t="shared" si="10"/>
        <v>109.42417256802761</v>
      </c>
      <c r="G54" s="153">
        <f t="shared" si="10"/>
        <v>115.64827398906291</v>
      </c>
      <c r="H54" s="153">
        <f t="shared" si="10"/>
        <v>119.00804486881059</v>
      </c>
      <c r="I54" s="153">
        <f t="shared" si="10"/>
        <v>112.54228923907405</v>
      </c>
      <c r="J54" s="61">
        <v>100</v>
      </c>
      <c r="K54" s="61">
        <f t="shared" ref="K54:V54" si="11">(K63/$J63*100)</f>
        <v>104.00743088065431</v>
      </c>
      <c r="L54" s="61">
        <f t="shared" si="11"/>
        <v>107.92742283950216</v>
      </c>
      <c r="M54" s="61">
        <f t="shared" si="11"/>
        <v>107.32885698739221</v>
      </c>
      <c r="N54" s="61">
        <f t="shared" si="11"/>
        <v>111.98597847251143</v>
      </c>
      <c r="O54" s="61">
        <f t="shared" si="11"/>
        <v>117.80340532488431</v>
      </c>
      <c r="P54" s="61">
        <f t="shared" si="11"/>
        <v>117.77528448737775</v>
      </c>
      <c r="Q54" s="61">
        <f t="shared" si="11"/>
        <v>119.07876207098538</v>
      </c>
      <c r="R54" s="61">
        <f t="shared" si="11"/>
        <v>122.47900143624098</v>
      </c>
      <c r="S54" s="61">
        <f t="shared" si="11"/>
        <v>128.20374378927198</v>
      </c>
      <c r="T54" s="61">
        <f t="shared" si="11"/>
        <v>126.84548647642538</v>
      </c>
      <c r="U54" s="61">
        <f t="shared" si="11"/>
        <v>135.2257051509751</v>
      </c>
      <c r="V54" s="61">
        <f t="shared" si="11"/>
        <v>148.82014450808643</v>
      </c>
      <c r="W54" s="146"/>
      <c r="X54" s="146"/>
    </row>
    <row r="56" spans="1:24">
      <c r="A56" s="62"/>
    </row>
    <row r="57" spans="1:24">
      <c r="A57" s="19" t="s">
        <v>10</v>
      </c>
      <c r="B57" s="164" t="s">
        <v>112</v>
      </c>
      <c r="C57" s="164" t="s">
        <v>113</v>
      </c>
      <c r="D57" s="164" t="s">
        <v>114</v>
      </c>
      <c r="E57" s="164" t="s">
        <v>115</v>
      </c>
      <c r="F57" s="164" t="s">
        <v>116</v>
      </c>
      <c r="G57" s="164" t="s">
        <v>117</v>
      </c>
      <c r="H57" s="164" t="s">
        <v>58</v>
      </c>
      <c r="I57" s="164" t="s">
        <v>59</v>
      </c>
      <c r="J57" s="20" t="s">
        <v>60</v>
      </c>
      <c r="K57" s="20" t="s">
        <v>61</v>
      </c>
      <c r="L57" s="20" t="s">
        <v>62</v>
      </c>
      <c r="M57" s="20" t="s">
        <v>63</v>
      </c>
      <c r="N57" s="20" t="s">
        <v>64</v>
      </c>
      <c r="O57" s="20" t="s">
        <v>65</v>
      </c>
      <c r="P57" s="20" t="s">
        <v>66</v>
      </c>
      <c r="Q57" s="20" t="s">
        <v>67</v>
      </c>
      <c r="R57" s="20" t="s">
        <v>68</v>
      </c>
      <c r="S57" s="20" t="s">
        <v>11</v>
      </c>
      <c r="T57" s="20" t="s">
        <v>12</v>
      </c>
      <c r="U57" s="20" t="s">
        <v>13</v>
      </c>
      <c r="V57" s="20" t="s">
        <v>124</v>
      </c>
    </row>
    <row r="58" spans="1:24">
      <c r="A58" s="64" t="s">
        <v>118</v>
      </c>
      <c r="B58" s="235">
        <v>3397103.5</v>
      </c>
      <c r="C58" s="235">
        <v>3487598.5</v>
      </c>
      <c r="D58" s="235">
        <v>3621424.6</v>
      </c>
      <c r="E58" s="235">
        <v>3801108.5</v>
      </c>
      <c r="F58" s="235">
        <v>4049988.7</v>
      </c>
      <c r="G58" s="235">
        <v>4308503.7</v>
      </c>
      <c r="H58" s="235">
        <v>4387932.5999999996</v>
      </c>
      <c r="I58" s="235">
        <v>4152111.2</v>
      </c>
      <c r="J58" s="29">
        <v>4292838.8</v>
      </c>
      <c r="K58" s="29">
        <v>4476059.4000000004</v>
      </c>
      <c r="L58" s="29">
        <v>4612246.2</v>
      </c>
      <c r="M58" s="29">
        <v>4718155.5</v>
      </c>
      <c r="N58" s="29">
        <v>4834005.8</v>
      </c>
      <c r="O58" s="29">
        <v>4990906.5999999996</v>
      </c>
      <c r="P58" s="29">
        <v>5141019</v>
      </c>
      <c r="Q58" s="29">
        <v>5364548.5999999996</v>
      </c>
      <c r="R58" s="29">
        <v>5567004.5</v>
      </c>
      <c r="S58" s="29">
        <v>5748850.7000000002</v>
      </c>
      <c r="T58" s="29">
        <v>5539560.5</v>
      </c>
      <c r="U58" s="29">
        <v>6069736.5</v>
      </c>
      <c r="V58" s="29">
        <v>6552310.7999999998</v>
      </c>
      <c r="W58" s="65"/>
    </row>
    <row r="59" spans="1:24">
      <c r="A59" s="64" t="s">
        <v>119</v>
      </c>
      <c r="B59" s="68">
        <v>8532195.8000000007</v>
      </c>
      <c r="C59" s="68">
        <v>8761664.3000000007</v>
      </c>
      <c r="D59" s="68">
        <v>9162617.5</v>
      </c>
      <c r="E59" s="68">
        <v>9559472.6999999993</v>
      </c>
      <c r="F59" s="68">
        <v>10113204</v>
      </c>
      <c r="G59" s="68">
        <v>10738683.199999999</v>
      </c>
      <c r="H59" s="68">
        <v>11086038.300000001</v>
      </c>
      <c r="I59" s="68">
        <v>10591607.699999999</v>
      </c>
      <c r="J59" s="206">
        <v>10984815</v>
      </c>
      <c r="K59" s="206">
        <v>11338532.4</v>
      </c>
      <c r="L59" s="206">
        <v>11401375.699999999</v>
      </c>
      <c r="M59" s="206">
        <v>11528142.1</v>
      </c>
      <c r="N59" s="206">
        <v>11796912.9</v>
      </c>
      <c r="O59" s="206">
        <v>12234150.800000001</v>
      </c>
      <c r="P59" s="206">
        <v>12564092.699999999</v>
      </c>
      <c r="Q59" s="206">
        <v>13090834.4</v>
      </c>
      <c r="R59" s="206">
        <v>13545141</v>
      </c>
      <c r="S59" s="206">
        <v>14039921.9</v>
      </c>
      <c r="T59" s="206">
        <v>13502213.4</v>
      </c>
      <c r="U59" s="206">
        <v>14689979.9</v>
      </c>
      <c r="V59" s="206">
        <v>15989795.6</v>
      </c>
      <c r="W59" s="65"/>
    </row>
    <row r="60" spans="1:24">
      <c r="A60" s="64" t="s">
        <v>7</v>
      </c>
      <c r="B60" s="68">
        <v>217771.37977487</v>
      </c>
      <c r="C60" s="68">
        <v>226811.20759322002</v>
      </c>
      <c r="D60" s="68">
        <v>235608.49793205</v>
      </c>
      <c r="E60" s="68">
        <v>242677.06825613999</v>
      </c>
      <c r="F60" s="68">
        <v>250050.94581409</v>
      </c>
      <c r="G60" s="68">
        <v>254427.2053992</v>
      </c>
      <c r="H60" s="68">
        <v>255807.23447014001</v>
      </c>
      <c r="I60" s="68">
        <v>249295.63095372001</v>
      </c>
      <c r="J60" s="206">
        <v>259176.22358885998</v>
      </c>
      <c r="K60" s="206">
        <v>271881.77718752</v>
      </c>
      <c r="L60" s="206">
        <v>279023.04990118998</v>
      </c>
      <c r="M60" s="206">
        <v>284767.17461966997</v>
      </c>
      <c r="N60" s="206">
        <v>291369.13163965003</v>
      </c>
      <c r="O60" s="206">
        <v>299800.59376690997</v>
      </c>
      <c r="P60" s="206">
        <v>310449.54513679002</v>
      </c>
      <c r="Q60" s="206">
        <v>319557.79296599003</v>
      </c>
      <c r="R60" s="206">
        <v>326243.07944749005</v>
      </c>
      <c r="S60" s="206">
        <v>330845.71268389001</v>
      </c>
      <c r="T60" s="206">
        <v>301689.85474622005</v>
      </c>
      <c r="U60" s="206">
        <v>330216.30727007001</v>
      </c>
      <c r="V60" s="206">
        <v>317190.37831102003</v>
      </c>
      <c r="W60" s="65"/>
    </row>
    <row r="61" spans="1:24">
      <c r="A61" s="64" t="s">
        <v>46</v>
      </c>
      <c r="B61" s="68">
        <v>167269.26988101</v>
      </c>
      <c r="C61" s="68">
        <v>175550.96603325001</v>
      </c>
      <c r="D61" s="68">
        <v>179056.0263655</v>
      </c>
      <c r="E61" s="68">
        <v>182495.97297112999</v>
      </c>
      <c r="F61" s="68">
        <v>186377.55289093</v>
      </c>
      <c r="G61" s="68">
        <v>187346.56863048999</v>
      </c>
      <c r="H61" s="68">
        <v>189989.1613876</v>
      </c>
      <c r="I61" s="68">
        <v>189305.51759037</v>
      </c>
      <c r="J61" s="206">
        <v>197632.78299430999</v>
      </c>
      <c r="K61" s="206">
        <v>208312.80705572999</v>
      </c>
      <c r="L61" s="206">
        <v>215340.08650385999</v>
      </c>
      <c r="M61" s="206">
        <v>220877.8304683</v>
      </c>
      <c r="N61" s="206">
        <v>225954.63007082001</v>
      </c>
      <c r="O61" s="206">
        <v>231809.00248664999</v>
      </c>
      <c r="P61" s="206">
        <v>240742.51403210001</v>
      </c>
      <c r="Q61" s="206">
        <v>246386.32585107</v>
      </c>
      <c r="R61" s="206">
        <v>252641.28164017</v>
      </c>
      <c r="S61" s="206">
        <v>256206.37671645</v>
      </c>
      <c r="T61" s="206">
        <v>231967.59531852001</v>
      </c>
      <c r="U61" s="206">
        <v>257842.81304537001</v>
      </c>
      <c r="V61" s="206">
        <v>242764.72629316</v>
      </c>
      <c r="W61" s="65"/>
    </row>
    <row r="62" spans="1:24">
      <c r="A62" s="64" t="s">
        <v>47</v>
      </c>
      <c r="B62" s="68">
        <v>42467.817094099999</v>
      </c>
      <c r="C62" s="68">
        <v>43334.729546870003</v>
      </c>
      <c r="D62" s="68">
        <v>48532.234996829997</v>
      </c>
      <c r="E62" s="68">
        <v>52051.3552977</v>
      </c>
      <c r="F62" s="68">
        <v>54881.934505329999</v>
      </c>
      <c r="G62" s="68">
        <v>57789.11581856</v>
      </c>
      <c r="H62" s="68">
        <v>56256.618302510004</v>
      </c>
      <c r="I62" s="68">
        <v>50948.13632233</v>
      </c>
      <c r="J62" s="206">
        <v>52401.494130829997</v>
      </c>
      <c r="K62" s="206">
        <v>54060.666482389999</v>
      </c>
      <c r="L62" s="206">
        <v>53816.296181669997</v>
      </c>
      <c r="M62" s="206">
        <v>54077.397505460001</v>
      </c>
      <c r="N62" s="206">
        <v>55176.803370000001</v>
      </c>
      <c r="O62" s="206">
        <v>57222.067033020001</v>
      </c>
      <c r="P62" s="206">
        <v>58940.077649359999</v>
      </c>
      <c r="Q62" s="206">
        <v>62285.350436729997</v>
      </c>
      <c r="R62" s="206">
        <v>62404.833066719999</v>
      </c>
      <c r="S62" s="206">
        <v>62919.018345739998</v>
      </c>
      <c r="T62" s="206">
        <v>58126.112962380001</v>
      </c>
      <c r="U62" s="206">
        <v>60011.232654610001</v>
      </c>
      <c r="V62" s="206">
        <v>60820.5940797</v>
      </c>
      <c r="W62" s="65"/>
    </row>
    <row r="63" spans="1:24">
      <c r="A63" s="64" t="s">
        <v>120</v>
      </c>
      <c r="B63" s="68">
        <v>8034.29279976</v>
      </c>
      <c r="C63" s="68">
        <v>7925.5120131000003</v>
      </c>
      <c r="D63" s="68">
        <v>8020.2365697200003</v>
      </c>
      <c r="E63" s="68">
        <v>8129.7399873100003</v>
      </c>
      <c r="F63" s="68">
        <v>8791.4584178299992</v>
      </c>
      <c r="G63" s="68">
        <v>9291.5209501499994</v>
      </c>
      <c r="H63" s="68">
        <v>9561.4547800299988</v>
      </c>
      <c r="I63" s="68">
        <v>9041.9770410199999</v>
      </c>
      <c r="J63" s="206">
        <v>9141.9464637199999</v>
      </c>
      <c r="K63" s="206">
        <v>9508.3036494000007</v>
      </c>
      <c r="L63" s="206">
        <v>9866.6672156599998</v>
      </c>
      <c r="M63" s="206">
        <v>9811.9466459099986</v>
      </c>
      <c r="N63" s="206">
        <v>10237.698198829999</v>
      </c>
      <c r="O63" s="206">
        <v>10769.52424724</v>
      </c>
      <c r="P63" s="206">
        <v>10766.95345533</v>
      </c>
      <c r="Q63" s="206">
        <v>10886.116678190001</v>
      </c>
      <c r="R63" s="206">
        <v>11196.9647406</v>
      </c>
      <c r="S63" s="206">
        <v>11720.3176217</v>
      </c>
      <c r="T63" s="206">
        <v>11596.14646532</v>
      </c>
      <c r="U63" s="206">
        <v>12362.261570090001</v>
      </c>
      <c r="V63" s="206">
        <v>13605.05793816</v>
      </c>
      <c r="W63" s="65"/>
    </row>
    <row r="66" spans="1:22">
      <c r="A66" s="17" t="s">
        <v>196</v>
      </c>
    </row>
    <row r="67" spans="1:22">
      <c r="A67" s="17" t="s">
        <v>0</v>
      </c>
      <c r="B67" s="18" t="s">
        <v>197</v>
      </c>
    </row>
    <row r="68" spans="1:22">
      <c r="A68" s="17" t="s">
        <v>1</v>
      </c>
      <c r="B68" s="17" t="s">
        <v>198</v>
      </c>
    </row>
    <row r="69" spans="1:22">
      <c r="A69" s="18" t="s">
        <v>111</v>
      </c>
      <c r="B69" s="138" t="s">
        <v>2</v>
      </c>
      <c r="C69" s="138" t="s">
        <v>3</v>
      </c>
    </row>
    <row r="70" spans="1:22">
      <c r="A70" s="18" t="s">
        <v>4</v>
      </c>
      <c r="C70" s="17" t="s">
        <v>5</v>
      </c>
    </row>
    <row r="71" spans="1:22">
      <c r="A71" s="18" t="s">
        <v>8</v>
      </c>
      <c r="C71" s="17" t="s">
        <v>121</v>
      </c>
    </row>
    <row r="72" spans="1:22">
      <c r="A72" s="18" t="s">
        <v>122</v>
      </c>
      <c r="C72" s="17" t="s">
        <v>123</v>
      </c>
    </row>
    <row r="74" spans="1:22">
      <c r="A74" s="19" t="s">
        <v>10</v>
      </c>
      <c r="B74" s="20" t="s">
        <v>112</v>
      </c>
      <c r="C74" s="20" t="s">
        <v>113</v>
      </c>
      <c r="D74" s="20" t="s">
        <v>114</v>
      </c>
      <c r="E74" s="20" t="s">
        <v>115</v>
      </c>
      <c r="F74" s="20" t="s">
        <v>116</v>
      </c>
      <c r="G74" s="20" t="s">
        <v>117</v>
      </c>
      <c r="H74" s="20" t="s">
        <v>58</v>
      </c>
      <c r="I74" s="20" t="s">
        <v>59</v>
      </c>
      <c r="J74" s="20" t="s">
        <v>60</v>
      </c>
      <c r="K74" s="20" t="s">
        <v>61</v>
      </c>
      <c r="L74" s="20" t="s">
        <v>62</v>
      </c>
      <c r="M74" s="20" t="s">
        <v>63</v>
      </c>
      <c r="N74" s="20" t="s">
        <v>64</v>
      </c>
      <c r="O74" s="20" t="s">
        <v>65</v>
      </c>
      <c r="P74" s="20" t="s">
        <v>66</v>
      </c>
      <c r="Q74" s="20" t="s">
        <v>67</v>
      </c>
      <c r="R74" s="20" t="s">
        <v>68</v>
      </c>
      <c r="S74" s="20" t="s">
        <v>11</v>
      </c>
      <c r="T74" s="20" t="s">
        <v>12</v>
      </c>
      <c r="U74" s="20" t="s">
        <v>13</v>
      </c>
      <c r="V74" s="20" t="s">
        <v>124</v>
      </c>
    </row>
    <row r="75" spans="1:22">
      <c r="A75" s="21" t="s">
        <v>125</v>
      </c>
      <c r="B75" s="236" t="s">
        <v>80</v>
      </c>
      <c r="C75" s="236" t="s">
        <v>80</v>
      </c>
      <c r="D75" s="236" t="s">
        <v>80</v>
      </c>
      <c r="E75" s="236" t="s">
        <v>80</v>
      </c>
      <c r="F75" s="236" t="s">
        <v>80</v>
      </c>
      <c r="G75" s="236" t="s">
        <v>80</v>
      </c>
      <c r="H75" s="236" t="s">
        <v>80</v>
      </c>
      <c r="I75" s="236" t="s">
        <v>80</v>
      </c>
      <c r="J75" s="236" t="s">
        <v>80</v>
      </c>
      <c r="K75" s="236" t="s">
        <v>80</v>
      </c>
      <c r="L75" s="236" t="s">
        <v>80</v>
      </c>
      <c r="M75" s="236" t="s">
        <v>80</v>
      </c>
      <c r="N75" s="236" t="s">
        <v>80</v>
      </c>
      <c r="O75" s="236" t="s">
        <v>80</v>
      </c>
      <c r="P75" s="236" t="s">
        <v>80</v>
      </c>
      <c r="Q75" s="236" t="s">
        <v>80</v>
      </c>
      <c r="R75" s="236" t="s">
        <v>80</v>
      </c>
      <c r="S75" s="236" t="s">
        <v>80</v>
      </c>
      <c r="T75" s="236" t="s">
        <v>80</v>
      </c>
      <c r="U75" s="236" t="s">
        <v>80</v>
      </c>
      <c r="V75" s="236" t="s">
        <v>80</v>
      </c>
    </row>
    <row r="76" spans="1:22">
      <c r="A76" s="22" t="s">
        <v>14</v>
      </c>
      <c r="B76" s="25">
        <v>8532195.8000000007</v>
      </c>
      <c r="C76" s="25">
        <v>8761664.3000000007</v>
      </c>
      <c r="D76" s="25">
        <v>9162617.5</v>
      </c>
      <c r="E76" s="25">
        <v>9559472.6999999993</v>
      </c>
      <c r="F76" s="66">
        <v>10113204</v>
      </c>
      <c r="G76" s="25">
        <v>10738683.199999999</v>
      </c>
      <c r="H76" s="25">
        <v>11086038.300000001</v>
      </c>
      <c r="I76" s="25">
        <v>10591607.699999999</v>
      </c>
      <c r="J76" s="66">
        <v>10984815</v>
      </c>
      <c r="K76" s="25">
        <v>11338532.4</v>
      </c>
      <c r="L76" s="25">
        <v>11401375.699999999</v>
      </c>
      <c r="M76" s="25">
        <v>11528142.1</v>
      </c>
      <c r="N76" s="25">
        <v>11796912.9</v>
      </c>
      <c r="O76" s="25">
        <v>12234150.800000001</v>
      </c>
      <c r="P76" s="25">
        <v>12564092.699999999</v>
      </c>
      <c r="Q76" s="25">
        <v>13090834.4</v>
      </c>
      <c r="R76" s="66">
        <v>13545141</v>
      </c>
      <c r="S76" s="25">
        <v>14039921.9</v>
      </c>
      <c r="T76" s="25">
        <v>13502213.4</v>
      </c>
      <c r="U76" s="25">
        <v>14689979.9</v>
      </c>
      <c r="V76" s="25">
        <v>15989795.6</v>
      </c>
    </row>
    <row r="77" spans="1:22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9" spans="1:22">
      <c r="A79" s="1"/>
    </row>
    <row r="80" spans="1:22">
      <c r="A80" s="67" t="s">
        <v>79</v>
      </c>
      <c r="B80" s="68"/>
      <c r="C80" s="68"/>
    </row>
    <row r="81" spans="1:22">
      <c r="A81" s="69" t="s">
        <v>126</v>
      </c>
      <c r="B81" s="70">
        <v>45516</v>
      </c>
    </row>
    <row r="82" spans="1:22">
      <c r="A82" s="69" t="s">
        <v>127</v>
      </c>
      <c r="B82" s="69" t="s">
        <v>128</v>
      </c>
    </row>
    <row r="83" spans="1:22">
      <c r="A83" s="69" t="s">
        <v>129</v>
      </c>
      <c r="B83" s="69" t="s">
        <v>72</v>
      </c>
    </row>
    <row r="84" spans="1:22">
      <c r="A84" s="19" t="s">
        <v>10</v>
      </c>
      <c r="B84" s="20" t="s">
        <v>112</v>
      </c>
      <c r="C84" s="20" t="s">
        <v>113</v>
      </c>
      <c r="D84" s="20" t="s">
        <v>114</v>
      </c>
      <c r="E84" s="20" t="s">
        <v>115</v>
      </c>
      <c r="F84" s="20" t="s">
        <v>116</v>
      </c>
      <c r="G84" s="20" t="s">
        <v>117</v>
      </c>
      <c r="H84" s="20" t="s">
        <v>58</v>
      </c>
      <c r="I84" s="20" t="s">
        <v>59</v>
      </c>
      <c r="J84" s="20" t="s">
        <v>60</v>
      </c>
      <c r="K84" s="20" t="s">
        <v>61</v>
      </c>
      <c r="L84" s="20" t="s">
        <v>62</v>
      </c>
      <c r="M84" s="20" t="s">
        <v>63</v>
      </c>
      <c r="N84" s="20" t="s">
        <v>64</v>
      </c>
      <c r="O84" s="20" t="s">
        <v>65</v>
      </c>
      <c r="P84" s="20" t="s">
        <v>66</v>
      </c>
      <c r="Q84" s="20" t="s">
        <v>67</v>
      </c>
      <c r="R84" s="20" t="s">
        <v>68</v>
      </c>
      <c r="S84" s="20" t="s">
        <v>11</v>
      </c>
      <c r="T84" s="20" t="s">
        <v>12</v>
      </c>
      <c r="U84" s="20" t="s">
        <v>13</v>
      </c>
      <c r="V84" s="20" t="s">
        <v>124</v>
      </c>
    </row>
    <row r="85" spans="1:22">
      <c r="A85" s="21" t="s">
        <v>125</v>
      </c>
      <c r="B85" s="236" t="s">
        <v>80</v>
      </c>
      <c r="C85" s="236" t="s">
        <v>80</v>
      </c>
      <c r="D85" s="236" t="s">
        <v>80</v>
      </c>
      <c r="E85" s="236" t="s">
        <v>80</v>
      </c>
      <c r="F85" s="236" t="s">
        <v>80</v>
      </c>
      <c r="G85" s="236" t="s">
        <v>80</v>
      </c>
      <c r="H85" s="236" t="s">
        <v>80</v>
      </c>
      <c r="I85" s="236" t="s">
        <v>80</v>
      </c>
      <c r="J85" s="236" t="s">
        <v>80</v>
      </c>
      <c r="K85" s="236" t="s">
        <v>80</v>
      </c>
      <c r="L85" s="236" t="s">
        <v>80</v>
      </c>
      <c r="M85" s="236" t="s">
        <v>80</v>
      </c>
      <c r="N85" s="236" t="s">
        <v>80</v>
      </c>
      <c r="O85" s="236" t="s">
        <v>80</v>
      </c>
      <c r="P85" s="236" t="s">
        <v>80</v>
      </c>
      <c r="Q85" s="236" t="s">
        <v>80</v>
      </c>
      <c r="R85" s="236" t="s">
        <v>80</v>
      </c>
      <c r="S85" s="236" t="s">
        <v>80</v>
      </c>
      <c r="T85" s="236" t="s">
        <v>80</v>
      </c>
      <c r="U85" s="236" t="s">
        <v>80</v>
      </c>
      <c r="V85" s="236" t="s">
        <v>80</v>
      </c>
    </row>
    <row r="86" spans="1:22">
      <c r="A86" s="71" t="s">
        <v>7</v>
      </c>
      <c r="B86" s="41">
        <f>SUM(B87:B89)</f>
        <v>217771.37977487</v>
      </c>
      <c r="C86" s="41">
        <f t="shared" ref="C86:V86" si="12">SUM(C87:C89)</f>
        <v>226811.20759322002</v>
      </c>
      <c r="D86" s="41">
        <f t="shared" si="12"/>
        <v>235608.49793205</v>
      </c>
      <c r="E86" s="41">
        <f t="shared" si="12"/>
        <v>242677.06825613999</v>
      </c>
      <c r="F86" s="41">
        <f t="shared" si="12"/>
        <v>250050.94581409</v>
      </c>
      <c r="G86" s="41">
        <f t="shared" si="12"/>
        <v>254427.2053992</v>
      </c>
      <c r="H86" s="41">
        <f t="shared" si="12"/>
        <v>255807.23447014001</v>
      </c>
      <c r="I86" s="41">
        <f t="shared" si="12"/>
        <v>249295.63095372001</v>
      </c>
      <c r="J86" s="41">
        <f t="shared" si="12"/>
        <v>259176.22358885998</v>
      </c>
      <c r="K86" s="41">
        <f t="shared" si="12"/>
        <v>271881.77718752</v>
      </c>
      <c r="L86" s="41">
        <f t="shared" si="12"/>
        <v>279023.04990118998</v>
      </c>
      <c r="M86" s="41">
        <f t="shared" si="12"/>
        <v>284767.17461966997</v>
      </c>
      <c r="N86" s="41">
        <f t="shared" si="12"/>
        <v>291369.13163965003</v>
      </c>
      <c r="O86" s="41">
        <f t="shared" si="12"/>
        <v>299800.59376690997</v>
      </c>
      <c r="P86" s="41">
        <f t="shared" si="12"/>
        <v>310449.54513679002</v>
      </c>
      <c r="Q86" s="41">
        <f t="shared" si="12"/>
        <v>319557.79296599003</v>
      </c>
      <c r="R86" s="41">
        <f t="shared" si="12"/>
        <v>326243.07944749005</v>
      </c>
      <c r="S86" s="41">
        <f t="shared" si="12"/>
        <v>330845.71268389001</v>
      </c>
      <c r="T86" s="41">
        <f t="shared" si="12"/>
        <v>301689.85474622005</v>
      </c>
      <c r="U86" s="41">
        <f t="shared" si="12"/>
        <v>330216.30727007001</v>
      </c>
      <c r="V86" s="41">
        <f t="shared" si="12"/>
        <v>317190.37831102003</v>
      </c>
    </row>
    <row r="87" spans="1:22">
      <c r="A87" s="71" t="s">
        <v>46</v>
      </c>
      <c r="B87" s="135">
        <v>167269.26988101</v>
      </c>
      <c r="C87" s="135">
        <v>175550.96603325001</v>
      </c>
      <c r="D87" s="135">
        <v>179056.0263655</v>
      </c>
      <c r="E87" s="135">
        <v>182495.97297112999</v>
      </c>
      <c r="F87" s="135">
        <v>186377.55289093</v>
      </c>
      <c r="G87" s="135">
        <v>187346.56863048999</v>
      </c>
      <c r="H87" s="136">
        <v>189989.1613876</v>
      </c>
      <c r="I87" s="137">
        <v>189305.51759037</v>
      </c>
      <c r="J87" s="137">
        <v>197632.78299430999</v>
      </c>
      <c r="K87" s="137">
        <v>208312.80705572999</v>
      </c>
      <c r="L87" s="137">
        <v>215340.08650385999</v>
      </c>
      <c r="M87" s="137">
        <v>220877.8304683</v>
      </c>
      <c r="N87" s="137">
        <v>225954.63007082001</v>
      </c>
      <c r="O87" s="137">
        <v>231809.00248664999</v>
      </c>
      <c r="P87" s="137">
        <v>240742.51403210001</v>
      </c>
      <c r="Q87" s="137">
        <v>246386.32585107</v>
      </c>
      <c r="R87" s="137">
        <v>252641.28164017</v>
      </c>
      <c r="S87" s="137">
        <v>256206.37671645</v>
      </c>
      <c r="T87" s="137">
        <v>231967.59531852001</v>
      </c>
      <c r="U87" s="137">
        <v>257842.81304537001</v>
      </c>
      <c r="V87" s="137">
        <v>242764.72629316</v>
      </c>
    </row>
    <row r="88" spans="1:22">
      <c r="A88" s="71" t="s">
        <v>47</v>
      </c>
      <c r="B88" s="135">
        <v>42467.817094099999</v>
      </c>
      <c r="C88" s="135">
        <v>43334.729546870003</v>
      </c>
      <c r="D88" s="135">
        <v>48532.234996829997</v>
      </c>
      <c r="E88" s="135">
        <v>52051.3552977</v>
      </c>
      <c r="F88" s="135">
        <v>54881.934505329999</v>
      </c>
      <c r="G88" s="135">
        <v>57789.11581856</v>
      </c>
      <c r="H88" s="136">
        <v>56256.618302510004</v>
      </c>
      <c r="I88" s="137">
        <v>50948.13632233</v>
      </c>
      <c r="J88" s="137">
        <v>52401.494130829997</v>
      </c>
      <c r="K88" s="137">
        <v>54060.666482389999</v>
      </c>
      <c r="L88" s="137">
        <v>53816.296181669997</v>
      </c>
      <c r="M88" s="137">
        <v>54077.397505460001</v>
      </c>
      <c r="N88" s="137">
        <v>55176.803370000001</v>
      </c>
      <c r="O88" s="137">
        <v>57222.067033020001</v>
      </c>
      <c r="P88" s="137">
        <v>58940.077649359999</v>
      </c>
      <c r="Q88" s="137">
        <v>62285.350436729997</v>
      </c>
      <c r="R88" s="137">
        <v>62404.833066719999</v>
      </c>
      <c r="S88" s="137">
        <v>62919.018345739998</v>
      </c>
      <c r="T88" s="137">
        <v>58126.112962380001</v>
      </c>
      <c r="U88" s="137">
        <v>60011.232654610001</v>
      </c>
      <c r="V88" s="137">
        <v>60820.5940797</v>
      </c>
    </row>
    <row r="89" spans="1:22">
      <c r="A89" s="71" t="s">
        <v>78</v>
      </c>
      <c r="B89" s="135">
        <v>8034.29279976</v>
      </c>
      <c r="C89" s="135">
        <v>7925.5120131000003</v>
      </c>
      <c r="D89" s="135">
        <v>8020.2365697200003</v>
      </c>
      <c r="E89" s="135">
        <v>8129.7399873100003</v>
      </c>
      <c r="F89" s="135">
        <v>8791.4584178299992</v>
      </c>
      <c r="G89" s="135">
        <v>9291.5209501499994</v>
      </c>
      <c r="H89" s="136">
        <v>9561.4547800299988</v>
      </c>
      <c r="I89" s="137">
        <v>9041.9770410199999</v>
      </c>
      <c r="J89" s="137">
        <v>9141.9464637199999</v>
      </c>
      <c r="K89" s="137">
        <v>9508.3036494000007</v>
      </c>
      <c r="L89" s="137">
        <v>9866.6672156599998</v>
      </c>
      <c r="M89" s="137">
        <v>9811.9466459099986</v>
      </c>
      <c r="N89" s="137">
        <v>10237.698198829999</v>
      </c>
      <c r="O89" s="137">
        <v>10769.52424724</v>
      </c>
      <c r="P89" s="137">
        <v>10766.95345533</v>
      </c>
      <c r="Q89" s="137">
        <v>10886.116678190001</v>
      </c>
      <c r="R89" s="137">
        <v>11196.9647406</v>
      </c>
      <c r="S89" s="137">
        <v>11720.3176217</v>
      </c>
      <c r="T89" s="137">
        <v>11596.14646532</v>
      </c>
      <c r="U89" s="137">
        <v>12362.261570090001</v>
      </c>
      <c r="V89" s="137">
        <v>13605.05793816</v>
      </c>
    </row>
    <row r="93" spans="1:22">
      <c r="A93" s="233" t="s">
        <v>199</v>
      </c>
      <c r="B93" s="43"/>
    </row>
    <row r="94" spans="1:22">
      <c r="A94" s="233" t="s">
        <v>0</v>
      </c>
      <c r="B94" s="234" t="s">
        <v>200</v>
      </c>
    </row>
    <row r="95" spans="1:22">
      <c r="A95" s="233" t="s">
        <v>1</v>
      </c>
      <c r="B95" s="233" t="s">
        <v>201</v>
      </c>
    </row>
    <row r="96" spans="1:22">
      <c r="A96" s="18" t="s">
        <v>4</v>
      </c>
      <c r="C96" s="17" t="s">
        <v>5</v>
      </c>
    </row>
    <row r="97" spans="1:22">
      <c r="A97" s="18" t="s">
        <v>8</v>
      </c>
      <c r="C97" s="17" t="s">
        <v>72</v>
      </c>
    </row>
    <row r="98" spans="1:22">
      <c r="A98" s="18" t="s">
        <v>130</v>
      </c>
      <c r="C98" s="17" t="s">
        <v>131</v>
      </c>
    </row>
    <row r="99" spans="1:22">
      <c r="A99" s="18" t="s">
        <v>122</v>
      </c>
      <c r="C99" s="17" t="s">
        <v>132</v>
      </c>
    </row>
    <row r="101" spans="1:22">
      <c r="A101" s="19" t="s">
        <v>10</v>
      </c>
      <c r="B101" s="20" t="s">
        <v>112</v>
      </c>
      <c r="C101" s="20" t="s">
        <v>113</v>
      </c>
      <c r="D101" s="20" t="s">
        <v>114</v>
      </c>
      <c r="E101" s="20" t="s">
        <v>115</v>
      </c>
      <c r="F101" s="20" t="s">
        <v>116</v>
      </c>
      <c r="G101" s="20" t="s">
        <v>117</v>
      </c>
      <c r="H101" s="20" t="s">
        <v>58</v>
      </c>
      <c r="I101" s="20" t="s">
        <v>59</v>
      </c>
      <c r="J101" s="20" t="s">
        <v>60</v>
      </c>
      <c r="K101" s="20" t="s">
        <v>61</v>
      </c>
      <c r="L101" s="20" t="s">
        <v>62</v>
      </c>
      <c r="M101" s="20" t="s">
        <v>63</v>
      </c>
      <c r="N101" s="20" t="s">
        <v>64</v>
      </c>
      <c r="O101" s="20" t="s">
        <v>65</v>
      </c>
      <c r="P101" s="20" t="s">
        <v>66</v>
      </c>
      <c r="Q101" s="20" t="s">
        <v>67</v>
      </c>
      <c r="R101" s="20" t="s">
        <v>68</v>
      </c>
      <c r="S101" s="20" t="s">
        <v>11</v>
      </c>
      <c r="T101" s="20" t="s">
        <v>12</v>
      </c>
      <c r="U101" s="20" t="s">
        <v>13</v>
      </c>
      <c r="V101" s="20" t="s">
        <v>124</v>
      </c>
    </row>
    <row r="102" spans="1:22">
      <c r="A102" s="21" t="s">
        <v>125</v>
      </c>
      <c r="B102" s="236" t="s">
        <v>80</v>
      </c>
      <c r="C102" s="236" t="s">
        <v>80</v>
      </c>
      <c r="D102" s="236" t="s">
        <v>80</v>
      </c>
      <c r="E102" s="236" t="s">
        <v>80</v>
      </c>
      <c r="F102" s="236" t="s">
        <v>80</v>
      </c>
      <c r="G102" s="236" t="s">
        <v>80</v>
      </c>
      <c r="H102" s="236" t="s">
        <v>80</v>
      </c>
      <c r="I102" s="236" t="s">
        <v>80</v>
      </c>
      <c r="J102" s="236" t="s">
        <v>80</v>
      </c>
      <c r="K102" s="236" t="s">
        <v>80</v>
      </c>
      <c r="L102" s="236" t="s">
        <v>80</v>
      </c>
      <c r="M102" s="236" t="s">
        <v>80</v>
      </c>
      <c r="N102" s="236" t="s">
        <v>80</v>
      </c>
      <c r="O102" s="236" t="s">
        <v>80</v>
      </c>
      <c r="P102" s="236" t="s">
        <v>80</v>
      </c>
      <c r="Q102" s="236" t="s">
        <v>80</v>
      </c>
      <c r="R102" s="236" t="s">
        <v>80</v>
      </c>
      <c r="S102" s="236" t="s">
        <v>80</v>
      </c>
      <c r="T102" s="236" t="s">
        <v>80</v>
      </c>
      <c r="U102" s="236" t="s">
        <v>80</v>
      </c>
      <c r="V102" s="236" t="s">
        <v>80</v>
      </c>
    </row>
    <row r="103" spans="1:22">
      <c r="A103" s="22" t="s">
        <v>14</v>
      </c>
      <c r="B103" s="23">
        <v>3397103.5</v>
      </c>
      <c r="C103" s="23">
        <v>3487598.5</v>
      </c>
      <c r="D103" s="23">
        <v>3621424.6</v>
      </c>
      <c r="E103" s="23">
        <v>3801108.5</v>
      </c>
      <c r="F103" s="72">
        <v>4049988.7</v>
      </c>
      <c r="G103" s="23">
        <v>4308503.7</v>
      </c>
      <c r="H103" s="23">
        <v>4387932.5999999996</v>
      </c>
      <c r="I103" s="23">
        <v>4152111.2</v>
      </c>
      <c r="J103" s="23">
        <v>4292838.8</v>
      </c>
      <c r="K103" s="23">
        <v>4476059.4000000004</v>
      </c>
      <c r="L103" s="23">
        <v>4612246.2</v>
      </c>
      <c r="M103" s="23">
        <v>4718155.5</v>
      </c>
      <c r="N103" s="23">
        <v>4834005.8</v>
      </c>
      <c r="O103" s="23">
        <v>4990906.5999999996</v>
      </c>
      <c r="P103" s="23">
        <v>5141019</v>
      </c>
      <c r="Q103" s="23">
        <v>5364548.5999999996</v>
      </c>
      <c r="R103" s="23">
        <v>5567004.5</v>
      </c>
      <c r="S103" s="72">
        <v>5748850.7000000002</v>
      </c>
      <c r="T103" s="23">
        <v>5539560.5</v>
      </c>
      <c r="U103" s="23">
        <v>6069736.5</v>
      </c>
      <c r="V103" s="24">
        <v>6552310.7999999998</v>
      </c>
    </row>
  </sheetData>
  <dataConsolidate/>
  <phoneticPr fontId="2" type="noConversion"/>
  <hyperlinks>
    <hyperlink ref="C69" r:id="rId1" xr:uid="{80056F19-F5BA-49AD-B9CD-F374433E993C}"/>
    <hyperlink ref="B69" r:id="rId2" xr:uid="{3621EDA8-64C1-4F51-B92D-639DDBA4793F}"/>
  </hyperlinks>
  <pageMargins left="0.7" right="0.7" top="0.75" bottom="0.75" header="0.3" footer="0.3"/>
  <pageSetup paperSize="9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43E3-743D-4073-961A-918587486CFE}">
  <sheetPr codeName="Hoja9">
    <tabColor rgb="FF00B050"/>
  </sheetPr>
  <dimension ref="A1:W111"/>
  <sheetViews>
    <sheetView topLeftCell="A7" zoomScaleNormal="100" workbookViewId="0">
      <selection activeCell="B4" sqref="B4"/>
    </sheetView>
  </sheetViews>
  <sheetFormatPr defaultColWidth="9.140625" defaultRowHeight="12.75"/>
  <cols>
    <col min="1" max="1" width="14.7109375" style="206" customWidth="1"/>
    <col min="2" max="21" width="12.140625" style="206" customWidth="1"/>
    <col min="22" max="22" width="10.7109375" style="206" customWidth="1"/>
    <col min="23" max="16384" width="9.140625" style="206"/>
  </cols>
  <sheetData>
    <row r="1" spans="2:2">
      <c r="B1" s="206" t="s">
        <v>279</v>
      </c>
    </row>
    <row r="2" spans="2:2">
      <c r="B2" s="206" t="s">
        <v>280</v>
      </c>
    </row>
    <row r="4" spans="2:2">
      <c r="B4" s="285" t="s">
        <v>260</v>
      </c>
    </row>
    <row r="5" spans="2:2">
      <c r="B5" s="206" t="s">
        <v>281</v>
      </c>
    </row>
    <row r="6" spans="2:2">
      <c r="B6" s="206" t="s">
        <v>282</v>
      </c>
    </row>
    <row r="52" spans="1:23">
      <c r="A52" s="73" t="s">
        <v>133</v>
      </c>
      <c r="B52" s="170" t="s">
        <v>112</v>
      </c>
      <c r="C52" s="171" t="s">
        <v>113</v>
      </c>
      <c r="D52" s="171" t="s">
        <v>114</v>
      </c>
      <c r="E52" s="171" t="s">
        <v>115</v>
      </c>
      <c r="F52" s="171" t="s">
        <v>116</v>
      </c>
      <c r="G52" s="171" t="s">
        <v>117</v>
      </c>
      <c r="H52" s="171" t="s">
        <v>58</v>
      </c>
      <c r="I52" s="171" t="s">
        <v>59</v>
      </c>
      <c r="J52" s="75" t="s">
        <v>60</v>
      </c>
      <c r="K52" s="75" t="s">
        <v>61</v>
      </c>
      <c r="L52" s="75">
        <v>2012</v>
      </c>
      <c r="M52" s="75">
        <v>2013</v>
      </c>
      <c r="N52" s="75">
        <v>2014</v>
      </c>
      <c r="O52" s="75">
        <v>2015</v>
      </c>
      <c r="P52" s="75">
        <v>2016</v>
      </c>
      <c r="Q52" s="75">
        <v>2017</v>
      </c>
      <c r="R52" s="75">
        <v>2018</v>
      </c>
      <c r="S52" s="75">
        <v>2019</v>
      </c>
      <c r="T52" s="74">
        <v>2020</v>
      </c>
      <c r="U52" s="74">
        <v>2021</v>
      </c>
      <c r="V52" s="74">
        <v>2022</v>
      </c>
    </row>
    <row r="53" spans="1:23">
      <c r="A53" s="76" t="s">
        <v>46</v>
      </c>
      <c r="B53" s="172">
        <v>100</v>
      </c>
      <c r="C53" s="172">
        <f>C82/$B82*100</f>
        <v>104.95111633961895</v>
      </c>
      <c r="D53" s="172">
        <f t="shared" ref="D53:I53" si="0">D82/$B82*100</f>
        <v>107.04657615405073</v>
      </c>
      <c r="E53" s="172">
        <f t="shared" si="0"/>
        <v>109.10310847949046</v>
      </c>
      <c r="F53" s="172">
        <f t="shared" si="0"/>
        <v>111.42366617820059</v>
      </c>
      <c r="G53" s="172">
        <f t="shared" si="0"/>
        <v>112.00298103994974</v>
      </c>
      <c r="H53" s="172">
        <f t="shared" si="0"/>
        <v>113.58282458143817</v>
      </c>
      <c r="I53" s="172">
        <f t="shared" si="0"/>
        <v>113.17411603759369</v>
      </c>
      <c r="J53" s="77">
        <v>100</v>
      </c>
      <c r="K53" s="77">
        <f>K82/$J82*100</f>
        <v>105.40397392558476</v>
      </c>
      <c r="L53" s="77">
        <f t="shared" ref="L53:V53" si="1">L82/$J82*100</f>
        <v>108.95969952012456</v>
      </c>
      <c r="M53" s="77">
        <f t="shared" si="1"/>
        <v>111.76173665209139</v>
      </c>
      <c r="N53" s="77">
        <f t="shared" si="1"/>
        <v>114.33054104051423</v>
      </c>
      <c r="O53" s="77">
        <f t="shared" si="1"/>
        <v>117.29278866316626</v>
      </c>
      <c r="P53" s="77">
        <f t="shared" si="1"/>
        <v>121.81304659310048</v>
      </c>
      <c r="Q53" s="77">
        <f t="shared" si="1"/>
        <v>124.66875288507356</v>
      </c>
      <c r="R53" s="77">
        <f t="shared" si="1"/>
        <v>127.83369125933106</v>
      </c>
      <c r="S53" s="77">
        <f t="shared" si="1"/>
        <v>129.63758989510683</v>
      </c>
      <c r="T53" s="77">
        <f t="shared" si="1"/>
        <v>117.37303488014868</v>
      </c>
      <c r="U53" s="77">
        <f t="shared" si="1"/>
        <v>130.46560855887634</v>
      </c>
      <c r="V53" s="77">
        <f t="shared" si="1"/>
        <v>122.83626360721208</v>
      </c>
    </row>
    <row r="54" spans="1:23">
      <c r="A54" s="139" t="s">
        <v>134</v>
      </c>
      <c r="B54" s="172">
        <v>100</v>
      </c>
      <c r="C54" s="173">
        <f>C96/$B96*100</f>
        <v>102.68944249966697</v>
      </c>
      <c r="D54" s="173">
        <f t="shared" ref="D54:I54" si="2">D96/$B96*100</f>
        <v>107.38873925045178</v>
      </c>
      <c r="E54" s="173">
        <f t="shared" si="2"/>
        <v>112.04000616113379</v>
      </c>
      <c r="F54" s="173">
        <f t="shared" si="2"/>
        <v>118.52990996760762</v>
      </c>
      <c r="G54" s="173">
        <f t="shared" si="2"/>
        <v>125.86072157415795</v>
      </c>
      <c r="H54" s="173">
        <f t="shared" si="2"/>
        <v>129.93183185036611</v>
      </c>
      <c r="I54" s="173">
        <f t="shared" si="2"/>
        <v>124.13695077180482</v>
      </c>
      <c r="J54" s="77">
        <v>100</v>
      </c>
      <c r="K54" s="78">
        <f>K96/$J96*100</f>
        <v>103.22005787079709</v>
      </c>
      <c r="L54" s="78">
        <f t="shared" ref="L54:V54" si="3">L96/$J96*100</f>
        <v>103.79215034572726</v>
      </c>
      <c r="M54" s="78">
        <f t="shared" si="3"/>
        <v>104.94616522900021</v>
      </c>
      <c r="N54" s="78">
        <f t="shared" si="3"/>
        <v>107.3929137632268</v>
      </c>
      <c r="O54" s="78">
        <f t="shared" si="3"/>
        <v>111.37329850343407</v>
      </c>
      <c r="P54" s="78">
        <f t="shared" si="3"/>
        <v>114.3769166799805</v>
      </c>
      <c r="Q54" s="78">
        <f t="shared" si="3"/>
        <v>119.17209711770293</v>
      </c>
      <c r="R54" s="78">
        <f t="shared" si="3"/>
        <v>123.30786635915125</v>
      </c>
      <c r="S54" s="78">
        <f t="shared" si="3"/>
        <v>127.81209242030931</v>
      </c>
      <c r="T54" s="78">
        <f t="shared" si="3"/>
        <v>122.91707598170747</v>
      </c>
      <c r="U54" s="78">
        <f t="shared" si="3"/>
        <v>133.72987983866821</v>
      </c>
      <c r="V54" s="78">
        <f t="shared" si="3"/>
        <v>145.56272090153544</v>
      </c>
    </row>
    <row r="55" spans="1:23">
      <c r="A55" s="76" t="s">
        <v>135</v>
      </c>
      <c r="B55" s="172">
        <v>100</v>
      </c>
      <c r="C55" s="174">
        <f>C110/$B110*100</f>
        <v>102.04081632653062</v>
      </c>
      <c r="D55" s="174">
        <f t="shared" ref="D55:I55" si="4">D110/$B110*100</f>
        <v>99.489795918367349</v>
      </c>
      <c r="E55" s="174">
        <f t="shared" si="4"/>
        <v>97.448979591836732</v>
      </c>
      <c r="F55" s="174">
        <f t="shared" si="4"/>
        <v>93.877551020408163</v>
      </c>
      <c r="G55" s="174">
        <f t="shared" si="4"/>
        <v>88.775510204081627</v>
      </c>
      <c r="H55" s="174">
        <f t="shared" si="4"/>
        <v>87.244897959183675</v>
      </c>
      <c r="I55" s="174">
        <f t="shared" si="4"/>
        <v>91.326530612244909</v>
      </c>
      <c r="J55" s="77">
        <v>100</v>
      </c>
      <c r="K55" s="79">
        <f>K110/$J110*100</f>
        <v>102.20994475138122</v>
      </c>
      <c r="L55" s="79">
        <f t="shared" ref="L55:V55" si="5">L110/$J110*100</f>
        <v>104.97237569060773</v>
      </c>
      <c r="M55" s="79">
        <f t="shared" si="5"/>
        <v>106.07734806629834</v>
      </c>
      <c r="N55" s="79">
        <f t="shared" si="5"/>
        <v>106.62983425414363</v>
      </c>
      <c r="O55" s="79">
        <f t="shared" si="5"/>
        <v>104.97237569060773</v>
      </c>
      <c r="P55" s="79">
        <f t="shared" si="5"/>
        <v>106.62983425414363</v>
      </c>
      <c r="Q55" s="79">
        <f t="shared" si="5"/>
        <v>104.41988950276242</v>
      </c>
      <c r="R55" s="79">
        <f t="shared" si="5"/>
        <v>103.31491712707184</v>
      </c>
      <c r="S55" s="79">
        <f t="shared" si="5"/>
        <v>101.65745856353593</v>
      </c>
      <c r="T55" s="79">
        <f t="shared" si="5"/>
        <v>95.58011049723757</v>
      </c>
      <c r="U55" s="79">
        <f t="shared" si="5"/>
        <v>97.790055248618785</v>
      </c>
      <c r="V55" s="79">
        <f t="shared" si="5"/>
        <v>86.187845303867405</v>
      </c>
    </row>
    <row r="56" spans="1:23">
      <c r="A56" s="139" t="s">
        <v>136</v>
      </c>
      <c r="B56" s="172">
        <v>100</v>
      </c>
      <c r="C56" s="172">
        <f>C70/$B70*100</f>
        <v>103.00535005454003</v>
      </c>
      <c r="D56" s="172">
        <f t="shared" ref="D56:I56" si="6">D70/$B70*100</f>
        <v>103.89500552818667</v>
      </c>
      <c r="E56" s="172">
        <f t="shared" si="6"/>
        <v>104.44503655268382</v>
      </c>
      <c r="F56" s="172">
        <f t="shared" si="6"/>
        <v>104.79284597975567</v>
      </c>
      <c r="G56" s="172">
        <f t="shared" si="6"/>
        <v>102.82055137367378</v>
      </c>
      <c r="H56" s="172">
        <f t="shared" si="6"/>
        <v>103.80998109410997</v>
      </c>
      <c r="I56" s="172">
        <f t="shared" si="6"/>
        <v>98.997128860781757</v>
      </c>
      <c r="J56" s="77">
        <v>100</v>
      </c>
      <c r="K56" s="77">
        <f>K70/$J70*100</f>
        <v>95.957130829783608</v>
      </c>
      <c r="L56" s="77">
        <f t="shared" ref="L56:U56" si="7">L70/$J70*100</f>
        <v>95.892491896156272</v>
      </c>
      <c r="M56" s="77">
        <f t="shared" si="7"/>
        <v>95.715892250755218</v>
      </c>
      <c r="N56" s="77">
        <f t="shared" si="7"/>
        <v>91.434482166904971</v>
      </c>
      <c r="O56" s="77">
        <f t="shared" si="7"/>
        <v>93.423193415715232</v>
      </c>
      <c r="P56" s="77">
        <f t="shared" si="7"/>
        <v>95.300519339707364</v>
      </c>
      <c r="Q56" s="77">
        <f t="shared" si="7"/>
        <v>96.634786142889013</v>
      </c>
      <c r="R56" s="77">
        <f t="shared" si="7"/>
        <v>96.81453614481363</v>
      </c>
      <c r="S56" s="77">
        <f t="shared" si="7"/>
        <v>96.306408063784104</v>
      </c>
      <c r="T56" s="77">
        <f t="shared" si="7"/>
        <v>90.879035079936045</v>
      </c>
      <c r="U56" s="77">
        <f t="shared" si="7"/>
        <v>96.426771848223538</v>
      </c>
      <c r="V56" s="205">
        <v>96.2661837859131</v>
      </c>
      <c r="W56" s="65"/>
    </row>
    <row r="59" spans="1:23">
      <c r="U59" s="61"/>
    </row>
    <row r="60" spans="1:23">
      <c r="A60" s="233" t="s">
        <v>202</v>
      </c>
      <c r="B60" s="43"/>
      <c r="C60" s="43"/>
    </row>
    <row r="61" spans="1:23">
      <c r="A61" s="233" t="s">
        <v>0</v>
      </c>
      <c r="B61" s="234" t="s">
        <v>203</v>
      </c>
      <c r="C61" s="43"/>
    </row>
    <row r="62" spans="1:23">
      <c r="A62" s="18" t="s">
        <v>111</v>
      </c>
      <c r="B62" s="138" t="s">
        <v>2</v>
      </c>
      <c r="C62" s="138" t="s">
        <v>3</v>
      </c>
    </row>
    <row r="63" spans="1:23">
      <c r="A63" s="18" t="s">
        <v>4</v>
      </c>
      <c r="C63" s="17" t="s">
        <v>5</v>
      </c>
    </row>
    <row r="64" spans="1:23">
      <c r="A64" s="18" t="s">
        <v>137</v>
      </c>
      <c r="C64" s="17" t="s">
        <v>138</v>
      </c>
    </row>
    <row r="65" spans="1:22">
      <c r="A65" s="18" t="s">
        <v>139</v>
      </c>
      <c r="C65" s="17" t="s">
        <v>81</v>
      </c>
    </row>
    <row r="66" spans="1:22">
      <c r="A66" s="18" t="s">
        <v>8</v>
      </c>
      <c r="C66" s="17" t="s">
        <v>140</v>
      </c>
    </row>
    <row r="68" spans="1:22">
      <c r="A68" s="19" t="s">
        <v>10</v>
      </c>
      <c r="B68" s="20" t="s">
        <v>112</v>
      </c>
      <c r="C68" s="20" t="s">
        <v>113</v>
      </c>
      <c r="D68" s="20" t="s">
        <v>114</v>
      </c>
      <c r="E68" s="20" t="s">
        <v>115</v>
      </c>
      <c r="F68" s="20" t="s">
        <v>116</v>
      </c>
      <c r="G68" s="20" t="s">
        <v>117</v>
      </c>
      <c r="H68" s="20" t="s">
        <v>58</v>
      </c>
      <c r="I68" s="20" t="s">
        <v>59</v>
      </c>
      <c r="J68" s="20" t="s">
        <v>60</v>
      </c>
      <c r="K68" s="20" t="s">
        <v>61</v>
      </c>
      <c r="L68" s="20" t="s">
        <v>62</v>
      </c>
      <c r="M68" s="20" t="s">
        <v>63</v>
      </c>
      <c r="N68" s="20" t="s">
        <v>64</v>
      </c>
      <c r="O68" s="20" t="s">
        <v>65</v>
      </c>
      <c r="P68" s="20" t="s">
        <v>66</v>
      </c>
      <c r="Q68" s="20" t="s">
        <v>67</v>
      </c>
      <c r="R68" s="20" t="s">
        <v>68</v>
      </c>
      <c r="S68" s="20" t="s">
        <v>11</v>
      </c>
      <c r="T68" s="20" t="s">
        <v>12</v>
      </c>
      <c r="U68" s="20" t="s">
        <v>13</v>
      </c>
      <c r="V68" s="20" t="s">
        <v>124</v>
      </c>
    </row>
    <row r="69" spans="1:22">
      <c r="A69" s="21" t="s">
        <v>125</v>
      </c>
      <c r="B69" s="236" t="s">
        <v>80</v>
      </c>
      <c r="C69" s="236" t="s">
        <v>80</v>
      </c>
      <c r="D69" s="236" t="s">
        <v>80</v>
      </c>
      <c r="E69" s="236" t="s">
        <v>80</v>
      </c>
      <c r="F69" s="236" t="s">
        <v>80</v>
      </c>
      <c r="G69" s="236" t="s">
        <v>80</v>
      </c>
      <c r="H69" s="236" t="s">
        <v>80</v>
      </c>
      <c r="I69" s="236" t="s">
        <v>80</v>
      </c>
      <c r="J69" s="236" t="s">
        <v>80</v>
      </c>
      <c r="K69" s="236" t="s">
        <v>80</v>
      </c>
      <c r="L69" s="236" t="s">
        <v>80</v>
      </c>
      <c r="M69" s="236" t="s">
        <v>80</v>
      </c>
      <c r="N69" s="236" t="s">
        <v>80</v>
      </c>
      <c r="O69" s="236" t="s">
        <v>80</v>
      </c>
      <c r="P69" s="236" t="s">
        <v>80</v>
      </c>
      <c r="Q69" s="236" t="s">
        <v>80</v>
      </c>
      <c r="R69" s="236" t="s">
        <v>80</v>
      </c>
      <c r="S69" s="236" t="s">
        <v>80</v>
      </c>
      <c r="T69" s="236" t="s">
        <v>80</v>
      </c>
      <c r="U69" s="236" t="s">
        <v>80</v>
      </c>
      <c r="V69" s="236" t="s">
        <v>80</v>
      </c>
    </row>
    <row r="70" spans="1:22">
      <c r="A70" s="22" t="s">
        <v>14</v>
      </c>
      <c r="B70" s="80">
        <v>944669.62199999997</v>
      </c>
      <c r="C70" s="23">
        <v>973060.25100000005</v>
      </c>
      <c r="D70" s="23">
        <v>981464.55599999998</v>
      </c>
      <c r="E70" s="23">
        <v>986660.53200000001</v>
      </c>
      <c r="F70" s="80">
        <v>989946.18200000003</v>
      </c>
      <c r="G70" s="23">
        <v>971314.51399999997</v>
      </c>
      <c r="H70" s="23">
        <v>980661.35600000003</v>
      </c>
      <c r="I70" s="23">
        <v>935195.80299999996</v>
      </c>
      <c r="J70" s="23">
        <v>973953.25800000003</v>
      </c>
      <c r="K70" s="23">
        <v>934577.60199999996</v>
      </c>
      <c r="L70" s="23">
        <v>933948.049</v>
      </c>
      <c r="M70" s="23">
        <v>932228.05099999998</v>
      </c>
      <c r="N70" s="23">
        <v>890529.11800000002</v>
      </c>
      <c r="O70" s="23">
        <v>909898.23600000003</v>
      </c>
      <c r="P70" s="23">
        <v>928182.51300000004</v>
      </c>
      <c r="Q70" s="23">
        <v>941177.64800000004</v>
      </c>
      <c r="R70" s="23">
        <v>942928.32900000003</v>
      </c>
      <c r="S70" s="23">
        <v>937979.39899999998</v>
      </c>
      <c r="T70" s="23">
        <v>885119.32299999997</v>
      </c>
      <c r="U70" s="80">
        <v>939151.68599999999</v>
      </c>
    </row>
    <row r="74" spans="1:22">
      <c r="A74" s="1"/>
    </row>
    <row r="75" spans="1:22">
      <c r="A75" s="67" t="s">
        <v>79</v>
      </c>
      <c r="B75" s="68"/>
      <c r="C75" s="68"/>
    </row>
    <row r="76" spans="1:22">
      <c r="A76" s="69" t="s">
        <v>126</v>
      </c>
      <c r="B76" s="70">
        <v>45516</v>
      </c>
    </row>
    <row r="77" spans="1:22">
      <c r="A77" s="69" t="s">
        <v>127</v>
      </c>
      <c r="B77" s="69" t="s">
        <v>128</v>
      </c>
    </row>
    <row r="78" spans="1:22">
      <c r="A78" s="69" t="s">
        <v>129</v>
      </c>
      <c r="B78" s="69" t="s">
        <v>72</v>
      </c>
    </row>
    <row r="79" spans="1:22">
      <c r="A79" s="19" t="s">
        <v>10</v>
      </c>
      <c r="B79" s="20" t="s">
        <v>112</v>
      </c>
      <c r="C79" s="20" t="s">
        <v>113</v>
      </c>
      <c r="D79" s="20" t="s">
        <v>114</v>
      </c>
      <c r="E79" s="20" t="s">
        <v>115</v>
      </c>
      <c r="F79" s="20" t="s">
        <v>116</v>
      </c>
      <c r="G79" s="20" t="s">
        <v>117</v>
      </c>
      <c r="H79" s="20" t="s">
        <v>58</v>
      </c>
      <c r="I79" s="20" t="s">
        <v>59</v>
      </c>
      <c r="J79" s="20" t="s">
        <v>60</v>
      </c>
      <c r="K79" s="20" t="s">
        <v>61</v>
      </c>
      <c r="L79" s="20" t="s">
        <v>62</v>
      </c>
      <c r="M79" s="20" t="s">
        <v>63</v>
      </c>
      <c r="N79" s="20" t="s">
        <v>64</v>
      </c>
      <c r="O79" s="20" t="s">
        <v>65</v>
      </c>
      <c r="P79" s="20" t="s">
        <v>66</v>
      </c>
      <c r="Q79" s="20" t="s">
        <v>67</v>
      </c>
      <c r="R79" s="20" t="s">
        <v>68</v>
      </c>
      <c r="S79" s="20" t="s">
        <v>11</v>
      </c>
      <c r="T79" s="20" t="s">
        <v>12</v>
      </c>
      <c r="U79" s="20" t="s">
        <v>13</v>
      </c>
      <c r="V79" s="20" t="s">
        <v>124</v>
      </c>
    </row>
    <row r="80" spans="1:22">
      <c r="A80" s="21" t="s">
        <v>125</v>
      </c>
      <c r="B80" s="236" t="s">
        <v>80</v>
      </c>
      <c r="C80" s="236" t="s">
        <v>80</v>
      </c>
      <c r="D80" s="236" t="s">
        <v>80</v>
      </c>
      <c r="E80" s="236" t="s">
        <v>80</v>
      </c>
      <c r="F80" s="236" t="s">
        <v>80</v>
      </c>
      <c r="G80" s="236" t="s">
        <v>80</v>
      </c>
      <c r="H80" s="236" t="s">
        <v>80</v>
      </c>
      <c r="I80" s="236" t="s">
        <v>80</v>
      </c>
      <c r="J80" s="236" t="s">
        <v>80</v>
      </c>
      <c r="K80" s="236" t="s">
        <v>80</v>
      </c>
      <c r="L80" s="236" t="s">
        <v>80</v>
      </c>
      <c r="M80" s="236" t="s">
        <v>80</v>
      </c>
      <c r="N80" s="236" t="s">
        <v>80</v>
      </c>
      <c r="O80" s="236" t="s">
        <v>80</v>
      </c>
      <c r="P80" s="236" t="s">
        <v>80</v>
      </c>
      <c r="Q80" s="236" t="s">
        <v>80</v>
      </c>
      <c r="R80" s="236" t="s">
        <v>80</v>
      </c>
      <c r="S80" s="236" t="s">
        <v>80</v>
      </c>
      <c r="T80" s="236" t="s">
        <v>80</v>
      </c>
      <c r="U80" s="236" t="s">
        <v>80</v>
      </c>
      <c r="V80" s="236" t="s">
        <v>80</v>
      </c>
    </row>
    <row r="81" spans="1:22">
      <c r="A81" s="71" t="s">
        <v>7</v>
      </c>
      <c r="B81" s="206">
        <v>217771.37977487</v>
      </c>
      <c r="C81" s="206">
        <v>226811.20759322002</v>
      </c>
      <c r="D81" s="206">
        <v>235608.49793205</v>
      </c>
      <c r="E81" s="206">
        <v>242677.06825613999</v>
      </c>
      <c r="F81" s="206">
        <v>250050.94581409</v>
      </c>
      <c r="G81" s="206">
        <v>254427.2053992</v>
      </c>
      <c r="H81" s="206">
        <v>255807.23447014001</v>
      </c>
      <c r="I81" s="206">
        <v>249295.63095372001</v>
      </c>
      <c r="J81" s="206">
        <v>259176.22358885998</v>
      </c>
      <c r="K81" s="206">
        <v>271881.77718752</v>
      </c>
      <c r="L81" s="206">
        <v>279023.04990118998</v>
      </c>
      <c r="M81" s="206">
        <v>284767.17461966997</v>
      </c>
      <c r="N81" s="206">
        <v>291369.13163965003</v>
      </c>
      <c r="O81" s="206">
        <v>299800.59376690997</v>
      </c>
      <c r="P81" s="206">
        <v>310449.54513679002</v>
      </c>
      <c r="Q81" s="206">
        <v>319557.79296599003</v>
      </c>
      <c r="R81" s="206">
        <v>326243.07944749005</v>
      </c>
      <c r="S81" s="206">
        <v>330845.71268389001</v>
      </c>
      <c r="T81" s="206">
        <v>301689.85474622005</v>
      </c>
      <c r="U81" s="206">
        <v>330216.30727007001</v>
      </c>
      <c r="V81" s="206">
        <v>317190.37831102003</v>
      </c>
    </row>
    <row r="82" spans="1:22">
      <c r="A82" s="71" t="s">
        <v>46</v>
      </c>
      <c r="B82" s="206">
        <v>167269.26988101</v>
      </c>
      <c r="C82" s="206">
        <v>175550.96603325001</v>
      </c>
      <c r="D82" s="206">
        <v>179056.0263655</v>
      </c>
      <c r="E82" s="206">
        <v>182495.97297112999</v>
      </c>
      <c r="F82" s="206">
        <v>186377.55289093</v>
      </c>
      <c r="G82" s="206">
        <v>187346.56863048999</v>
      </c>
      <c r="H82" s="206">
        <v>189989.1613876</v>
      </c>
      <c r="I82" s="206">
        <v>189305.51759037</v>
      </c>
      <c r="J82" s="206">
        <v>197632.78299430999</v>
      </c>
      <c r="K82" s="206">
        <v>208312.80705572999</v>
      </c>
      <c r="L82" s="206">
        <v>215340.08650385999</v>
      </c>
      <c r="M82" s="206">
        <v>220877.8304683</v>
      </c>
      <c r="N82" s="206">
        <v>225954.63007082001</v>
      </c>
      <c r="O82" s="206">
        <v>231809.00248664999</v>
      </c>
      <c r="P82" s="206">
        <v>240742.51403210001</v>
      </c>
      <c r="Q82" s="206">
        <v>246386.32585107</v>
      </c>
      <c r="R82" s="206">
        <v>252641.28164017</v>
      </c>
      <c r="S82" s="206">
        <v>256206.37671645</v>
      </c>
      <c r="T82" s="206">
        <v>231967.59531852001</v>
      </c>
      <c r="U82" s="206">
        <v>257842.81304537001</v>
      </c>
      <c r="V82" s="206">
        <v>242764.72629316</v>
      </c>
    </row>
    <row r="83" spans="1:22">
      <c r="A83" s="71" t="s">
        <v>47</v>
      </c>
      <c r="B83" s="206">
        <v>42467.817094099999</v>
      </c>
      <c r="C83" s="206">
        <v>43334.729546870003</v>
      </c>
      <c r="D83" s="206">
        <v>48532.234996829997</v>
      </c>
      <c r="E83" s="206">
        <v>52051.3552977</v>
      </c>
      <c r="F83" s="206">
        <v>54881.934505329999</v>
      </c>
      <c r="G83" s="206">
        <v>57789.11581856</v>
      </c>
      <c r="H83" s="206">
        <v>56256.618302510004</v>
      </c>
      <c r="I83" s="206">
        <v>50948.13632233</v>
      </c>
      <c r="J83" s="206">
        <v>52401.494130829997</v>
      </c>
      <c r="K83" s="206">
        <v>54060.666482389999</v>
      </c>
      <c r="L83" s="206">
        <v>53816.296181669997</v>
      </c>
      <c r="M83" s="206">
        <v>54077.397505460001</v>
      </c>
      <c r="N83" s="206">
        <v>55176.803370000001</v>
      </c>
      <c r="O83" s="206">
        <v>57222.067033020001</v>
      </c>
      <c r="P83" s="206">
        <v>58940.077649359999</v>
      </c>
      <c r="Q83" s="206">
        <v>62285.350436729997</v>
      </c>
      <c r="R83" s="206">
        <v>62404.833066719999</v>
      </c>
      <c r="S83" s="206">
        <v>62919.018345739998</v>
      </c>
      <c r="T83" s="206">
        <v>58126.112962380001</v>
      </c>
      <c r="U83" s="206">
        <v>60011.232654610001</v>
      </c>
      <c r="V83" s="206">
        <v>60820.5940797</v>
      </c>
    </row>
    <row r="84" spans="1:22">
      <c r="A84" s="71" t="s">
        <v>78</v>
      </c>
      <c r="B84" s="206">
        <v>8034.29279976</v>
      </c>
      <c r="C84" s="206">
        <v>7925.5120131000003</v>
      </c>
      <c r="D84" s="206">
        <v>8020.2365697200003</v>
      </c>
      <c r="E84" s="206">
        <v>8129.7399873100003</v>
      </c>
      <c r="F84" s="206">
        <v>8791.4584178299992</v>
      </c>
      <c r="G84" s="206">
        <v>9291.5209501499994</v>
      </c>
      <c r="H84" s="206">
        <v>9561.4547800299988</v>
      </c>
      <c r="I84" s="206">
        <v>9041.9770410199999</v>
      </c>
      <c r="J84" s="206">
        <v>9141.9464637199999</v>
      </c>
      <c r="K84" s="206">
        <v>9508.3036494000007</v>
      </c>
      <c r="L84" s="206">
        <v>9866.6672156599998</v>
      </c>
      <c r="M84" s="206">
        <v>9811.9466459099986</v>
      </c>
      <c r="N84" s="206">
        <v>10237.698198829999</v>
      </c>
      <c r="O84" s="206">
        <v>10769.52424724</v>
      </c>
      <c r="P84" s="206">
        <v>10766.95345533</v>
      </c>
      <c r="Q84" s="206">
        <v>10886.116678190001</v>
      </c>
      <c r="R84" s="206">
        <v>11196.9647406</v>
      </c>
      <c r="S84" s="206">
        <v>11720.3176217</v>
      </c>
      <c r="T84" s="206">
        <v>11596.14646532</v>
      </c>
      <c r="U84" s="206">
        <v>12362.261570090001</v>
      </c>
      <c r="V84" s="206">
        <v>13605.05793816</v>
      </c>
    </row>
    <row r="87" spans="1:22">
      <c r="A87" s="17" t="s">
        <v>196</v>
      </c>
    </row>
    <row r="88" spans="1:22">
      <c r="A88" s="17" t="s">
        <v>0</v>
      </c>
      <c r="B88" s="18" t="s">
        <v>197</v>
      </c>
    </row>
    <row r="89" spans="1:22">
      <c r="A89" s="17" t="s">
        <v>1</v>
      </c>
      <c r="B89" s="17" t="s">
        <v>198</v>
      </c>
    </row>
    <row r="90" spans="1:22">
      <c r="A90" s="18" t="s">
        <v>4</v>
      </c>
      <c r="C90" s="17" t="s">
        <v>5</v>
      </c>
    </row>
    <row r="91" spans="1:22">
      <c r="A91" s="18" t="s">
        <v>8</v>
      </c>
      <c r="C91" s="17" t="s">
        <v>121</v>
      </c>
    </row>
    <row r="92" spans="1:22">
      <c r="A92" s="18" t="s">
        <v>122</v>
      </c>
      <c r="C92" s="17" t="s">
        <v>123</v>
      </c>
    </row>
    <row r="94" spans="1:22">
      <c r="A94" s="19" t="s">
        <v>10</v>
      </c>
      <c r="B94" s="20" t="s">
        <v>112</v>
      </c>
      <c r="C94" s="20" t="s">
        <v>113</v>
      </c>
      <c r="D94" s="20" t="s">
        <v>114</v>
      </c>
      <c r="E94" s="20" t="s">
        <v>115</v>
      </c>
      <c r="F94" s="20" t="s">
        <v>116</v>
      </c>
      <c r="G94" s="20" t="s">
        <v>117</v>
      </c>
      <c r="H94" s="20" t="s">
        <v>58</v>
      </c>
      <c r="I94" s="20" t="s">
        <v>59</v>
      </c>
      <c r="J94" s="20" t="s">
        <v>60</v>
      </c>
      <c r="K94" s="20" t="s">
        <v>61</v>
      </c>
      <c r="L94" s="20" t="s">
        <v>62</v>
      </c>
      <c r="M94" s="20" t="s">
        <v>63</v>
      </c>
      <c r="N94" s="20" t="s">
        <v>64</v>
      </c>
      <c r="O94" s="20" t="s">
        <v>65</v>
      </c>
      <c r="P94" s="20" t="s">
        <v>66</v>
      </c>
      <c r="Q94" s="20" t="s">
        <v>67</v>
      </c>
      <c r="R94" s="20" t="s">
        <v>68</v>
      </c>
      <c r="S94" s="20" t="s">
        <v>11</v>
      </c>
      <c r="T94" s="20" t="s">
        <v>12</v>
      </c>
      <c r="U94" s="20" t="s">
        <v>13</v>
      </c>
      <c r="V94" s="20" t="s">
        <v>124</v>
      </c>
    </row>
    <row r="95" spans="1:22">
      <c r="A95" s="21" t="s">
        <v>125</v>
      </c>
      <c r="B95" s="236" t="s">
        <v>80</v>
      </c>
      <c r="C95" s="236" t="s">
        <v>80</v>
      </c>
      <c r="D95" s="236" t="s">
        <v>80</v>
      </c>
      <c r="E95" s="236" t="s">
        <v>80</v>
      </c>
      <c r="F95" s="236" t="s">
        <v>80</v>
      </c>
      <c r="G95" s="236" t="s">
        <v>80</v>
      </c>
      <c r="H95" s="236" t="s">
        <v>80</v>
      </c>
      <c r="I95" s="236" t="s">
        <v>80</v>
      </c>
      <c r="J95" s="236" t="s">
        <v>80</v>
      </c>
      <c r="K95" s="236" t="s">
        <v>80</v>
      </c>
      <c r="L95" s="236" t="s">
        <v>80</v>
      </c>
      <c r="M95" s="236" t="s">
        <v>80</v>
      </c>
      <c r="N95" s="236" t="s">
        <v>80</v>
      </c>
      <c r="O95" s="236" t="s">
        <v>80</v>
      </c>
      <c r="P95" s="236" t="s">
        <v>80</v>
      </c>
      <c r="Q95" s="236" t="s">
        <v>80</v>
      </c>
      <c r="R95" s="236" t="s">
        <v>80</v>
      </c>
      <c r="S95" s="236" t="s">
        <v>80</v>
      </c>
      <c r="T95" s="236" t="s">
        <v>80</v>
      </c>
      <c r="U95" s="236" t="s">
        <v>80</v>
      </c>
      <c r="V95" s="236" t="s">
        <v>80</v>
      </c>
    </row>
    <row r="96" spans="1:22">
      <c r="A96" s="22" t="s">
        <v>14</v>
      </c>
      <c r="B96" s="25">
        <v>8532195.8000000007</v>
      </c>
      <c r="C96" s="25">
        <v>8761664.3000000007</v>
      </c>
      <c r="D96" s="25">
        <v>9162617.5</v>
      </c>
      <c r="E96" s="25">
        <v>9559472.6999999993</v>
      </c>
      <c r="F96" s="66">
        <v>10113204</v>
      </c>
      <c r="G96" s="25">
        <v>10738683.199999999</v>
      </c>
      <c r="H96" s="25">
        <v>11086038.300000001</v>
      </c>
      <c r="I96" s="25">
        <v>10591607.699999999</v>
      </c>
      <c r="J96" s="66">
        <v>10984815</v>
      </c>
      <c r="K96" s="25">
        <v>11338532.4</v>
      </c>
      <c r="L96" s="25">
        <v>11401375.699999999</v>
      </c>
      <c r="M96" s="25">
        <v>11528142.1</v>
      </c>
      <c r="N96" s="25">
        <v>11796912.9</v>
      </c>
      <c r="O96" s="25">
        <v>12234150.800000001</v>
      </c>
      <c r="P96" s="25">
        <v>12564092.699999999</v>
      </c>
      <c r="Q96" s="25">
        <v>13090834.4</v>
      </c>
      <c r="R96" s="66">
        <v>13545141</v>
      </c>
      <c r="S96" s="25">
        <v>14039921.9</v>
      </c>
      <c r="T96" s="25">
        <v>13502213.4</v>
      </c>
      <c r="U96" s="25">
        <v>14689979.9</v>
      </c>
      <c r="V96" s="25">
        <v>15989795.6</v>
      </c>
    </row>
    <row r="97" spans="1:22">
      <c r="A97" s="18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66"/>
      <c r="R97" s="25"/>
      <c r="S97" s="66"/>
      <c r="T97" s="25"/>
      <c r="U97" s="25"/>
      <c r="V97" s="25"/>
    </row>
    <row r="98" spans="1:22">
      <c r="A98" s="18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66"/>
      <c r="R98" s="25"/>
      <c r="S98" s="66"/>
      <c r="T98" s="25"/>
      <c r="U98" s="25"/>
      <c r="V98" s="25"/>
    </row>
    <row r="100" spans="1:22">
      <c r="A100" s="17" t="s">
        <v>194</v>
      </c>
    </row>
    <row r="101" spans="1:22">
      <c r="A101" s="17" t="s">
        <v>0</v>
      </c>
      <c r="B101" s="18" t="s">
        <v>141</v>
      </c>
    </row>
    <row r="102" spans="1:22">
      <c r="A102" s="17" t="s">
        <v>178</v>
      </c>
      <c r="D102" s="17" t="s">
        <v>192</v>
      </c>
    </row>
    <row r="103" spans="1:22">
      <c r="A103" s="18" t="s">
        <v>111</v>
      </c>
      <c r="B103" s="28" t="s">
        <v>2</v>
      </c>
      <c r="C103" s="28" t="s">
        <v>3</v>
      </c>
    </row>
    <row r="104" spans="1:22">
      <c r="A104" s="18" t="s">
        <v>4</v>
      </c>
      <c r="C104" s="17" t="s">
        <v>5</v>
      </c>
    </row>
    <row r="105" spans="1:22">
      <c r="A105" s="18" t="s">
        <v>6</v>
      </c>
      <c r="C105" s="17" t="s">
        <v>46</v>
      </c>
      <c r="F105" s="206" t="s">
        <v>83</v>
      </c>
    </row>
    <row r="106" spans="1:22">
      <c r="A106" s="18" t="s">
        <v>8</v>
      </c>
      <c r="C106" s="17" t="s">
        <v>82</v>
      </c>
    </row>
    <row r="108" spans="1:22">
      <c r="A108" s="19" t="s">
        <v>10</v>
      </c>
      <c r="B108" s="20" t="s">
        <v>112</v>
      </c>
      <c r="C108" s="20" t="s">
        <v>113</v>
      </c>
      <c r="D108" s="20" t="s">
        <v>114</v>
      </c>
      <c r="E108" s="20" t="s">
        <v>115</v>
      </c>
      <c r="F108" s="20" t="s">
        <v>116</v>
      </c>
      <c r="G108" s="20" t="s">
        <v>117</v>
      </c>
      <c r="H108" s="20" t="s">
        <v>58</v>
      </c>
      <c r="I108" s="20" t="s">
        <v>59</v>
      </c>
      <c r="J108" s="20" t="s">
        <v>60</v>
      </c>
      <c r="K108" s="20" t="s">
        <v>61</v>
      </c>
      <c r="L108" s="20" t="s">
        <v>62</v>
      </c>
      <c r="M108" s="20" t="s">
        <v>63</v>
      </c>
      <c r="N108" s="20" t="s">
        <v>64</v>
      </c>
      <c r="O108" s="20" t="s">
        <v>65</v>
      </c>
      <c r="P108" s="20" t="s">
        <v>66</v>
      </c>
      <c r="Q108" s="20" t="s">
        <v>67</v>
      </c>
      <c r="R108" s="20" t="s">
        <v>68</v>
      </c>
      <c r="S108" s="20" t="s">
        <v>11</v>
      </c>
      <c r="T108" s="20" t="s">
        <v>12</v>
      </c>
      <c r="U108" s="20" t="s">
        <v>13</v>
      </c>
      <c r="V108" s="20" t="s">
        <v>124</v>
      </c>
    </row>
    <row r="109" spans="1:22">
      <c r="A109" s="81" t="s">
        <v>14</v>
      </c>
      <c r="B109" s="236" t="s">
        <v>80</v>
      </c>
      <c r="C109" s="236" t="s">
        <v>80</v>
      </c>
      <c r="D109" s="236" t="s">
        <v>80</v>
      </c>
      <c r="E109" s="236" t="s">
        <v>80</v>
      </c>
      <c r="F109" s="236" t="s">
        <v>80</v>
      </c>
      <c r="G109" s="236" t="s">
        <v>80</v>
      </c>
      <c r="H109" s="236" t="s">
        <v>80</v>
      </c>
      <c r="I109" s="236" t="s">
        <v>80</v>
      </c>
      <c r="J109" s="236" t="s">
        <v>80</v>
      </c>
      <c r="K109" s="236" t="s">
        <v>80</v>
      </c>
      <c r="L109" s="236" t="s">
        <v>80</v>
      </c>
      <c r="M109" s="236" t="s">
        <v>80</v>
      </c>
      <c r="N109" s="236" t="s">
        <v>80</v>
      </c>
      <c r="O109" s="236" t="s">
        <v>80</v>
      </c>
      <c r="P109" s="236" t="s">
        <v>80</v>
      </c>
      <c r="Q109" s="236" t="s">
        <v>80</v>
      </c>
      <c r="R109" s="236" t="s">
        <v>80</v>
      </c>
      <c r="S109" s="236" t="s">
        <v>80</v>
      </c>
      <c r="T109" s="236" t="s">
        <v>80</v>
      </c>
      <c r="U109" s="236" t="s">
        <v>80</v>
      </c>
      <c r="V109" s="236" t="s">
        <v>80</v>
      </c>
    </row>
    <row r="110" spans="1:22">
      <c r="A110" s="76" t="s">
        <v>135</v>
      </c>
      <c r="B110" s="25">
        <v>1.96</v>
      </c>
      <c r="C110" s="26">
        <v>2</v>
      </c>
      <c r="D110" s="25">
        <v>1.95</v>
      </c>
      <c r="E110" s="25">
        <v>1.91</v>
      </c>
      <c r="F110" s="25">
        <v>1.84</v>
      </c>
      <c r="G110" s="25">
        <v>1.74</v>
      </c>
      <c r="H110" s="25">
        <v>1.71</v>
      </c>
      <c r="I110" s="25">
        <v>1.79</v>
      </c>
      <c r="J110" s="25">
        <v>1.81</v>
      </c>
      <c r="K110" s="25">
        <v>1.85</v>
      </c>
      <c r="L110" s="25">
        <v>1.9</v>
      </c>
      <c r="M110" s="25">
        <v>1.92</v>
      </c>
      <c r="N110" s="25">
        <v>1.93</v>
      </c>
      <c r="O110" s="25">
        <v>1.9</v>
      </c>
      <c r="P110" s="25">
        <v>1.93</v>
      </c>
      <c r="Q110" s="25">
        <v>1.89</v>
      </c>
      <c r="R110" s="25">
        <v>1.87</v>
      </c>
      <c r="S110" s="25">
        <v>1.84</v>
      </c>
      <c r="T110" s="25">
        <v>1.73</v>
      </c>
      <c r="U110" s="25">
        <v>1.77</v>
      </c>
      <c r="V110" s="25">
        <v>1.56</v>
      </c>
    </row>
    <row r="111" spans="1:22">
      <c r="C111" s="29"/>
    </row>
  </sheetData>
  <phoneticPr fontId="2" type="noConversion"/>
  <hyperlinks>
    <hyperlink ref="B62" r:id="rId1" xr:uid="{517D5E00-58A9-44E8-A95A-429014D11CF5}"/>
    <hyperlink ref="C62" r:id="rId2" xr:uid="{48BC8E4F-CCD2-40B7-91CF-E36F62BCB87D}"/>
    <hyperlink ref="B103" r:id="rId3" xr:uid="{EE0C4DE3-9790-483A-AB0E-04484398D9FB}"/>
    <hyperlink ref="C103" r:id="rId4" xr:uid="{AD89B311-4300-42C8-BA7C-52FFC7936D24}"/>
  </hyperlinks>
  <pageMargins left="0.7" right="0.7" top="0.75" bottom="0.75" header="0.3" footer="0.3"/>
  <pageSetup paperSize="9" orientation="portrait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B878-15BE-47AA-A21D-975CEE2EDA85}">
  <sheetPr codeName="Hoja10">
    <tabColor rgb="FF00B050"/>
  </sheetPr>
  <dimension ref="A1:AF66"/>
  <sheetViews>
    <sheetView zoomScaleNormal="100" workbookViewId="0">
      <selection activeCell="B5" sqref="B5"/>
    </sheetView>
  </sheetViews>
  <sheetFormatPr defaultColWidth="9.140625" defaultRowHeight="12.75"/>
  <cols>
    <col min="1" max="1" width="19.42578125" style="206" customWidth="1"/>
    <col min="2" max="17" width="12.28515625" style="206" customWidth="1"/>
    <col min="18" max="18" width="13.42578125" style="206" customWidth="1"/>
    <col min="19" max="19" width="13.28515625" style="206" customWidth="1"/>
    <col min="20" max="20" width="14.42578125" style="206" customWidth="1"/>
    <col min="21" max="21" width="12.85546875" style="206" customWidth="1"/>
    <col min="22" max="22" width="13" style="206" customWidth="1"/>
    <col min="23" max="24" width="12.28515625" style="206" customWidth="1"/>
    <col min="25" max="16384" width="9.140625" style="206"/>
  </cols>
  <sheetData>
    <row r="1" spans="2:14">
      <c r="N1" s="82"/>
    </row>
    <row r="2" spans="2:14">
      <c r="B2" s="206" t="s">
        <v>283</v>
      </c>
    </row>
    <row r="3" spans="2:14">
      <c r="B3" s="206" t="s">
        <v>276</v>
      </c>
    </row>
    <row r="5" spans="2:14">
      <c r="B5" s="285" t="s">
        <v>260</v>
      </c>
    </row>
    <row r="6" spans="2:14">
      <c r="B6" s="206" t="s">
        <v>284</v>
      </c>
    </row>
    <row r="42" spans="1:18" s="85" customFormat="1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83"/>
      <c r="Q42" s="83"/>
      <c r="R42" s="84"/>
    </row>
    <row r="43" spans="1:18" s="85" customFormat="1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83"/>
      <c r="Q43" s="83"/>
      <c r="R43" s="84"/>
    </row>
    <row r="44" spans="1:18" s="85" customFormat="1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83"/>
      <c r="Q44" s="83"/>
      <c r="R44" s="84"/>
    </row>
    <row r="45" spans="1:18" s="85" customFormat="1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83"/>
      <c r="Q45" s="83"/>
      <c r="R45" s="84"/>
    </row>
    <row r="46" spans="1:18" s="85" customFormat="1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83"/>
      <c r="Q46" s="83"/>
      <c r="R46" s="84"/>
    </row>
    <row r="47" spans="1:18" s="85" customFormat="1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83"/>
      <c r="Q47" s="83"/>
      <c r="R47" s="84"/>
    </row>
    <row r="48" spans="1:18" s="85" customFormat="1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83"/>
      <c r="Q48" s="83"/>
      <c r="R48" s="84"/>
    </row>
    <row r="49" spans="1:32" s="85" customFormat="1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</row>
    <row r="50" spans="1:32" s="85" customFormat="1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84"/>
      <c r="Q50" s="84"/>
      <c r="R50" s="84"/>
    </row>
    <row r="51" spans="1:32" s="85" customFormat="1">
      <c r="A51" s="86"/>
      <c r="B51" s="165" t="s">
        <v>112</v>
      </c>
      <c r="C51" s="165" t="s">
        <v>113</v>
      </c>
      <c r="D51" s="165" t="s">
        <v>114</v>
      </c>
      <c r="E51" s="165" t="s">
        <v>115</v>
      </c>
      <c r="F51" s="165" t="s">
        <v>116</v>
      </c>
      <c r="G51" s="165" t="s">
        <v>117</v>
      </c>
      <c r="H51" s="165" t="s">
        <v>58</v>
      </c>
      <c r="I51" s="165" t="s">
        <v>59</v>
      </c>
      <c r="J51" s="86" t="s">
        <v>60</v>
      </c>
      <c r="K51" s="86" t="s">
        <v>61</v>
      </c>
      <c r="L51" s="86" t="s">
        <v>62</v>
      </c>
      <c r="M51" s="86" t="s">
        <v>63</v>
      </c>
      <c r="N51" s="86" t="s">
        <v>64</v>
      </c>
      <c r="O51" s="86" t="s">
        <v>65</v>
      </c>
      <c r="P51" s="86" t="s">
        <v>66</v>
      </c>
      <c r="Q51" s="86">
        <v>2017</v>
      </c>
      <c r="R51" s="86">
        <v>2018</v>
      </c>
      <c r="S51" s="86">
        <v>2019</v>
      </c>
      <c r="T51" s="86">
        <v>2020</v>
      </c>
      <c r="U51" s="86">
        <v>2021</v>
      </c>
      <c r="V51" s="86">
        <v>2022</v>
      </c>
    </row>
    <row r="52" spans="1:32" s="85" customFormat="1">
      <c r="A52" s="86" t="s">
        <v>147</v>
      </c>
      <c r="B52" s="166">
        <v>100</v>
      </c>
      <c r="C52" s="166">
        <v>103.00535005454003</v>
      </c>
      <c r="D52" s="166">
        <v>103.89500552818667</v>
      </c>
      <c r="E52" s="166">
        <v>104.44503655268382</v>
      </c>
      <c r="F52" s="166">
        <v>104.79284597975567</v>
      </c>
      <c r="G52" s="166">
        <v>102.82055137367378</v>
      </c>
      <c r="H52" s="166">
        <v>103.80998109410997</v>
      </c>
      <c r="I52" s="166">
        <v>98.997128860781757</v>
      </c>
      <c r="J52" s="87">
        <v>100</v>
      </c>
      <c r="K52" s="87">
        <v>95.957130829783608</v>
      </c>
      <c r="L52" s="87">
        <v>95.892491896156272</v>
      </c>
      <c r="M52" s="87">
        <v>95.715892250755218</v>
      </c>
      <c r="N52" s="87">
        <v>91.434482166904971</v>
      </c>
      <c r="O52" s="87">
        <v>93.423193415715232</v>
      </c>
      <c r="P52" s="87">
        <v>95.300519339707364</v>
      </c>
      <c r="Q52" s="87">
        <v>96.634786142889013</v>
      </c>
      <c r="R52" s="87">
        <v>96.81453614481363</v>
      </c>
      <c r="S52" s="87">
        <v>96.306408063784104</v>
      </c>
      <c r="T52" s="87">
        <v>90.879035079936045</v>
      </c>
      <c r="U52" s="87">
        <v>96.426771848223538</v>
      </c>
      <c r="V52" s="215">
        <v>96.26</v>
      </c>
      <c r="W52" s="216"/>
      <c r="X52" s="217"/>
      <c r="Y52" s="217"/>
      <c r="Z52" s="217"/>
      <c r="AA52" s="217"/>
      <c r="AB52" s="217"/>
      <c r="AC52" s="217"/>
      <c r="AD52" s="217"/>
      <c r="AE52" s="217"/>
      <c r="AF52" s="217"/>
    </row>
    <row r="53" spans="1:32" s="85" customFormat="1">
      <c r="A53" s="86" t="s">
        <v>148</v>
      </c>
      <c r="B53" s="166">
        <v>100</v>
      </c>
      <c r="C53" s="166">
        <v>100.08258841818889</v>
      </c>
      <c r="D53" s="166">
        <v>99.232413525068011</v>
      </c>
      <c r="E53" s="166">
        <v>98.285075787019039</v>
      </c>
      <c r="F53" s="166">
        <v>97.857559269335397</v>
      </c>
      <c r="G53" s="166">
        <v>97.362028760202094</v>
      </c>
      <c r="H53" s="166">
        <v>95.025262339681305</v>
      </c>
      <c r="I53" s="166">
        <v>100.05343956471044</v>
      </c>
      <c r="J53" s="87">
        <v>100</v>
      </c>
      <c r="K53" s="87">
        <v>108.39335587240923</v>
      </c>
      <c r="L53" s="87">
        <v>110.4267725023274</v>
      </c>
      <c r="M53" s="87">
        <v>112.15150178842666</v>
      </c>
      <c r="N53" s="87">
        <v>119.42280366504971</v>
      </c>
      <c r="O53" s="87">
        <v>118.07535891028466</v>
      </c>
      <c r="P53" s="87">
        <v>119.62369542848744</v>
      </c>
      <c r="Q53" s="87">
        <v>118.72213239257189</v>
      </c>
      <c r="R53" s="87">
        <v>119.7657896026263</v>
      </c>
      <c r="S53" s="87">
        <v>120.5693566563771</v>
      </c>
      <c r="T53" s="87">
        <v>113.64104071733058</v>
      </c>
      <c r="U53" s="87">
        <v>115.87044931157821</v>
      </c>
      <c r="V53" s="215">
        <v>122.22912648460201</v>
      </c>
      <c r="W53" s="216"/>
      <c r="X53" s="217"/>
      <c r="Y53" s="217"/>
      <c r="Z53" s="217"/>
      <c r="AA53" s="217"/>
      <c r="AB53" s="217"/>
      <c r="AC53" s="217"/>
      <c r="AD53" s="217"/>
      <c r="AE53" s="217"/>
      <c r="AF53" s="217"/>
    </row>
    <row r="54" spans="1:32" s="90" customFormat="1">
      <c r="A54" s="88" t="s">
        <v>149</v>
      </c>
      <c r="B54" s="167">
        <v>100</v>
      </c>
      <c r="C54" s="168">
        <v>104.95111863643574</v>
      </c>
      <c r="D54" s="168">
        <v>107.04657825074504</v>
      </c>
      <c r="E54" s="168">
        <v>109.10310662562227</v>
      </c>
      <c r="F54" s="168">
        <v>111.42366437062827</v>
      </c>
      <c r="G54" s="168">
        <v>112.00298177902015</v>
      </c>
      <c r="H54" s="168">
        <v>113.20227558833732</v>
      </c>
      <c r="I54" s="168">
        <v>113.44536267779492</v>
      </c>
      <c r="J54" s="87">
        <v>100</v>
      </c>
      <c r="K54" s="89">
        <v>105.40882663194529</v>
      </c>
      <c r="L54" s="89">
        <v>108.40425945915358</v>
      </c>
      <c r="M54" s="89">
        <v>111.17152243741502</v>
      </c>
      <c r="N54" s="89">
        <v>113.9041889017988</v>
      </c>
      <c r="O54" s="89">
        <v>116.63842106988108</v>
      </c>
      <c r="P54" s="89">
        <v>121.45097134797471</v>
      </c>
      <c r="Q54" s="89">
        <v>123.84387507537151</v>
      </c>
      <c r="R54" s="89">
        <v>126.94114912481946</v>
      </c>
      <c r="S54" s="89">
        <v>129.24683157705178</v>
      </c>
      <c r="T54" s="89">
        <v>116.99115246515517</v>
      </c>
      <c r="U54" s="89">
        <v>128.52737814155805</v>
      </c>
      <c r="V54" s="218">
        <v>159.68686445130163</v>
      </c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</row>
    <row r="55" spans="1:32" s="85" customFormat="1">
      <c r="A55" s="86" t="s">
        <v>182</v>
      </c>
      <c r="B55" s="169">
        <v>100</v>
      </c>
      <c r="C55" s="166">
        <v>100.86727290852097</v>
      </c>
      <c r="D55" s="166">
        <v>103.4214636199506</v>
      </c>
      <c r="E55" s="166">
        <v>105.40190290530886</v>
      </c>
      <c r="F55" s="166">
        <v>109.10359646888116</v>
      </c>
      <c r="G55" s="166">
        <v>112.54278214060231</v>
      </c>
      <c r="H55" s="166">
        <v>113.26827863495896</v>
      </c>
      <c r="I55" s="166">
        <v>108.40579068041603</v>
      </c>
      <c r="J55" s="87">
        <v>100</v>
      </c>
      <c r="K55" s="87">
        <v>101.93600000000001</v>
      </c>
      <c r="L55" s="87">
        <v>101.17</v>
      </c>
      <c r="M55" s="87">
        <v>101.14700000000001</v>
      </c>
      <c r="N55" s="87">
        <v>102.765</v>
      </c>
      <c r="O55" s="87">
        <v>105.11200000000001</v>
      </c>
      <c r="P55" s="87">
        <v>107.149</v>
      </c>
      <c r="Q55" s="87">
        <v>110.14299999999999</v>
      </c>
      <c r="R55" s="87">
        <v>112.34100000000001</v>
      </c>
      <c r="S55" s="87">
        <v>114.46099999999998</v>
      </c>
      <c r="T55" s="87">
        <v>108.08899999999998</v>
      </c>
      <c r="U55" s="87">
        <v>114.693</v>
      </c>
      <c r="V55" s="215">
        <v>118.634</v>
      </c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</row>
    <row r="56" spans="1:32" s="85" customFormat="1">
      <c r="A56" s="86" t="s">
        <v>150</v>
      </c>
      <c r="B56" s="169">
        <v>100</v>
      </c>
      <c r="C56" s="166">
        <v>101.58994145822247</v>
      </c>
      <c r="D56" s="166">
        <v>100.5055880787653</v>
      </c>
      <c r="E56" s="166">
        <v>99.121873336881322</v>
      </c>
      <c r="F56" s="166">
        <v>96.793507184672706</v>
      </c>
      <c r="G56" s="166">
        <v>92.795369877594482</v>
      </c>
      <c r="H56" s="166">
        <v>91.950505588078769</v>
      </c>
      <c r="I56" s="166">
        <v>90.274081958488551</v>
      </c>
      <c r="J56" s="87">
        <v>100</v>
      </c>
      <c r="K56" s="87">
        <v>95.350184688925921</v>
      </c>
      <c r="L56" s="87">
        <v>94.683856015064819</v>
      </c>
      <c r="M56" s="87">
        <v>93.698848410226702</v>
      </c>
      <c r="N56" s="87">
        <v>89.063518505106103</v>
      </c>
      <c r="O56" s="87">
        <v>87.81777359310496</v>
      </c>
      <c r="P56" s="87">
        <v>87.173173028174119</v>
      </c>
      <c r="Q56" s="87">
        <v>86.427174621568767</v>
      </c>
      <c r="R56" s="87">
        <v>83.95017020351996</v>
      </c>
      <c r="S56" s="87">
        <v>81.712174983703918</v>
      </c>
      <c r="T56" s="87">
        <v>79.524878684725138</v>
      </c>
      <c r="U56" s="87">
        <v>79.561092199608893</v>
      </c>
      <c r="V56" s="215">
        <v>76.534300782870304</v>
      </c>
      <c r="W56" s="216"/>
      <c r="X56" s="217"/>
      <c r="Y56" s="217"/>
      <c r="Z56" s="217"/>
      <c r="AA56" s="217"/>
      <c r="AB56" s="217"/>
      <c r="AC56" s="217"/>
      <c r="AD56" s="217"/>
      <c r="AE56" s="217"/>
      <c r="AF56" s="217"/>
    </row>
    <row r="57" spans="1:32" s="85" customFormat="1"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12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</row>
    <row r="58" spans="1:32" s="85" customFormat="1">
      <c r="B58" s="91"/>
    </row>
    <row r="66" spans="2:2">
      <c r="B66" s="285" t="s">
        <v>260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F333-7513-4BDC-A180-DBDD1E8D2F90}">
  <sheetPr codeName="Hoja11">
    <tabColor rgb="FF00B050"/>
  </sheetPr>
  <dimension ref="A2:P78"/>
  <sheetViews>
    <sheetView zoomScaleNormal="100" workbookViewId="0">
      <selection activeCell="B3" sqref="B3"/>
    </sheetView>
  </sheetViews>
  <sheetFormatPr defaultColWidth="9.140625" defaultRowHeight="12.75"/>
  <cols>
    <col min="1" max="1" width="16.7109375" style="206" customWidth="1"/>
    <col min="2" max="2" width="13.140625" style="206" customWidth="1"/>
    <col min="3" max="21" width="10.85546875" style="206" customWidth="1"/>
    <col min="22" max="16384" width="9.140625" style="206"/>
  </cols>
  <sheetData>
    <row r="2" spans="2:2">
      <c r="B2" s="85" t="s">
        <v>285</v>
      </c>
    </row>
    <row r="3" spans="2:2">
      <c r="B3" s="85" t="s">
        <v>276</v>
      </c>
    </row>
    <row r="5" spans="2:2">
      <c r="B5" s="206" t="s">
        <v>260</v>
      </c>
    </row>
    <row r="6" spans="2:2">
      <c r="B6" s="206" t="s">
        <v>286</v>
      </c>
    </row>
    <row r="46" spans="1:15" ht="10.9" customHeight="1"/>
    <row r="48" spans="1:15" s="84" customFormat="1">
      <c r="A48" s="93"/>
      <c r="B48" s="94" t="s">
        <v>60</v>
      </c>
      <c r="C48" s="94" t="s">
        <v>61</v>
      </c>
      <c r="D48" s="94" t="s">
        <v>62</v>
      </c>
      <c r="E48" s="94" t="s">
        <v>63</v>
      </c>
      <c r="F48" s="94" t="s">
        <v>64</v>
      </c>
      <c r="G48" s="94" t="s">
        <v>65</v>
      </c>
      <c r="H48" s="94" t="s">
        <v>66</v>
      </c>
      <c r="I48" s="94">
        <v>2017</v>
      </c>
      <c r="J48" s="94">
        <v>2018</v>
      </c>
      <c r="K48" s="94">
        <v>2019</v>
      </c>
      <c r="L48" s="94">
        <v>2020</v>
      </c>
      <c r="M48" s="94">
        <v>2021</v>
      </c>
      <c r="N48" s="94">
        <v>2022</v>
      </c>
      <c r="O48" s="85"/>
    </row>
    <row r="49" spans="1:15" s="84" customFormat="1">
      <c r="A49" s="93" t="s">
        <v>81</v>
      </c>
      <c r="B49" s="87">
        <v>100</v>
      </c>
      <c r="C49" s="87">
        <v>96.027609702971134</v>
      </c>
      <c r="D49" s="87">
        <v>95.962923293151377</v>
      </c>
      <c r="E49" s="87">
        <v>95.786193938327941</v>
      </c>
      <c r="F49" s="87">
        <v>91.501639231918091</v>
      </c>
      <c r="G49" s="87">
        <v>93.491811155163902</v>
      </c>
      <c r="H49" s="87">
        <v>95.370515942973483</v>
      </c>
      <c r="I49" s="87">
        <v>96.705762742326414</v>
      </c>
      <c r="J49" s="87">
        <v>96.885644767556457</v>
      </c>
      <c r="K49" s="87">
        <v>96.377143475132669</v>
      </c>
      <c r="L49" s="87">
        <v>90.945784178553467</v>
      </c>
      <c r="M49" s="87">
        <v>96.497595664715391</v>
      </c>
      <c r="N49" s="87">
        <v>92.695836627931115</v>
      </c>
      <c r="O49" s="65"/>
    </row>
    <row r="50" spans="1:15" s="84" customFormat="1">
      <c r="A50" s="93" t="s">
        <v>153</v>
      </c>
      <c r="B50" s="87">
        <v>100</v>
      </c>
      <c r="C50" s="87">
        <v>98.88593644809653</v>
      </c>
      <c r="D50" s="87">
        <v>95.398807121820695</v>
      </c>
      <c r="E50" s="87">
        <v>91.148604059612822</v>
      </c>
      <c r="F50" s="87">
        <v>85.384661198692939</v>
      </c>
      <c r="G50" s="87">
        <v>86.352525839613136</v>
      </c>
      <c r="H50" s="87">
        <v>87.238335234900191</v>
      </c>
      <c r="I50" s="87">
        <v>87.887292915034934</v>
      </c>
      <c r="J50" s="87">
        <v>83.153422072629596</v>
      </c>
      <c r="K50" s="87">
        <v>72.790920713645875</v>
      </c>
      <c r="L50" s="87">
        <v>70.328697522422459</v>
      </c>
      <c r="M50" s="87">
        <v>69.237384433106214</v>
      </c>
      <c r="N50" s="87">
        <v>59.86798559093279</v>
      </c>
      <c r="O50" s="65"/>
    </row>
    <row r="51" spans="1:15" s="84" customFormat="1">
      <c r="A51" s="93" t="s">
        <v>154</v>
      </c>
      <c r="B51" s="87">
        <v>100</v>
      </c>
      <c r="C51" s="87">
        <v>91.866894015997602</v>
      </c>
      <c r="D51" s="87">
        <v>94.126503761416217</v>
      </c>
      <c r="E51" s="87">
        <v>96.322734914874303</v>
      </c>
      <c r="F51" s="87">
        <v>85.566703250041428</v>
      </c>
      <c r="G51" s="87">
        <v>88.364604093753172</v>
      </c>
      <c r="H51" s="87">
        <v>91.948608466138808</v>
      </c>
      <c r="I51" s="87">
        <v>92.667006654754459</v>
      </c>
      <c r="J51" s="87">
        <v>92.671666865603697</v>
      </c>
      <c r="K51" s="87">
        <v>91.494492828210639</v>
      </c>
      <c r="L51" s="87">
        <v>89.181544199952612</v>
      </c>
      <c r="M51" s="87">
        <v>98.384378480847616</v>
      </c>
      <c r="N51" s="87">
        <v>84.826111875163889</v>
      </c>
      <c r="O51" s="65"/>
    </row>
    <row r="52" spans="1:15" s="84" customFormat="1">
      <c r="A52" s="93" t="s">
        <v>155</v>
      </c>
      <c r="B52" s="87">
        <v>100</v>
      </c>
      <c r="C52" s="87">
        <v>97.406945237543638</v>
      </c>
      <c r="D52" s="87">
        <v>105.08122451358597</v>
      </c>
      <c r="E52" s="87">
        <v>105.71749550653576</v>
      </c>
      <c r="F52" s="87">
        <v>101.42806250787027</v>
      </c>
      <c r="G52" s="87">
        <v>105.63318190027024</v>
      </c>
      <c r="H52" s="87">
        <v>107.22726637583553</v>
      </c>
      <c r="I52" s="87">
        <v>114.37978648141021</v>
      </c>
      <c r="J52" s="87">
        <v>120.10114320802292</v>
      </c>
      <c r="K52" s="87">
        <v>121.90882860565362</v>
      </c>
      <c r="L52" s="87">
        <v>121.12443416682743</v>
      </c>
      <c r="M52" s="87">
        <v>129.68507511210075</v>
      </c>
      <c r="N52" s="87">
        <v>128.70839168020544</v>
      </c>
      <c r="O52" s="65"/>
    </row>
    <row r="53" spans="1:15" s="84" customFormat="1">
      <c r="A53" s="95" t="s">
        <v>156</v>
      </c>
      <c r="B53" s="87">
        <v>100</v>
      </c>
      <c r="C53" s="87">
        <v>98.597922909076459</v>
      </c>
      <c r="D53" s="87">
        <v>98.94032959488294</v>
      </c>
      <c r="E53" s="87">
        <v>98.033214225352665</v>
      </c>
      <c r="F53" s="87">
        <v>95.959649375598204</v>
      </c>
      <c r="G53" s="87">
        <v>97.580657108029712</v>
      </c>
      <c r="H53" s="87">
        <v>98.82384501558667</v>
      </c>
      <c r="I53" s="87">
        <v>99.800530858468065</v>
      </c>
      <c r="J53" s="87">
        <v>99.806814977875732</v>
      </c>
      <c r="K53" s="87">
        <v>98.723341258599518</v>
      </c>
      <c r="L53" s="87">
        <v>94.945989323148638</v>
      </c>
      <c r="M53" s="87">
        <v>99.217144452597921</v>
      </c>
      <c r="N53" s="87">
        <v>96.023735257044066</v>
      </c>
      <c r="O53" s="65"/>
    </row>
    <row r="54" spans="1:15" s="84" customFormat="1">
      <c r="A54" s="95" t="s">
        <v>149</v>
      </c>
      <c r="B54" s="89">
        <v>100</v>
      </c>
      <c r="C54" s="89">
        <v>105.40882663194529</v>
      </c>
      <c r="D54" s="89">
        <v>108.74303041598429</v>
      </c>
      <c r="E54" s="89">
        <v>111.5008588967186</v>
      </c>
      <c r="F54" s="89">
        <v>114.2278415042677</v>
      </c>
      <c r="G54" s="89">
        <v>116.96486777380545</v>
      </c>
      <c r="H54" s="89">
        <v>121.76700687746677</v>
      </c>
      <c r="I54" s="89">
        <v>124.16220126461535</v>
      </c>
      <c r="J54" s="89">
        <v>127.262027763501</v>
      </c>
      <c r="K54" s="89">
        <v>129.67211395624477</v>
      </c>
      <c r="L54" s="89">
        <v>117.43035500745522</v>
      </c>
      <c r="M54" s="87">
        <v>130.2255876964486</v>
      </c>
      <c r="N54" s="87">
        <v>125.0479515636723</v>
      </c>
      <c r="O54" s="90"/>
    </row>
    <row r="55" spans="1:15" s="84" customFormat="1">
      <c r="A55" s="206"/>
      <c r="B55" s="20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85"/>
      <c r="O55" s="85"/>
    </row>
    <row r="56" spans="1:15" s="84" customFormat="1">
      <c r="A56" s="206"/>
      <c r="B56" s="20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85"/>
      <c r="O56" s="85"/>
    </row>
    <row r="57" spans="1:15" s="84" customFormat="1">
      <c r="A57" s="206"/>
      <c r="B57" s="20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85"/>
      <c r="O57" s="85"/>
    </row>
    <row r="58" spans="1:15" s="84" customFormat="1">
      <c r="A58" s="206"/>
      <c r="B58" s="20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85"/>
      <c r="O58" s="85"/>
    </row>
    <row r="60" spans="1:15">
      <c r="A60" s="233" t="s">
        <v>206</v>
      </c>
      <c r="B60" s="43"/>
    </row>
    <row r="61" spans="1:15" s="84" customFormat="1">
      <c r="A61" s="233" t="s">
        <v>0</v>
      </c>
      <c r="B61" s="234" t="s">
        <v>207</v>
      </c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85"/>
    </row>
    <row r="62" spans="1:15" s="84" customFormat="1">
      <c r="A62" s="233" t="s">
        <v>1</v>
      </c>
      <c r="B62" s="233" t="s">
        <v>204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85"/>
    </row>
    <row r="63" spans="1:15" s="84" customFormat="1">
      <c r="A63" s="18" t="s">
        <v>111</v>
      </c>
      <c r="B63" s="28" t="s">
        <v>2</v>
      </c>
      <c r="C63" s="28" t="s">
        <v>3</v>
      </c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85"/>
    </row>
    <row r="64" spans="1:15" s="84" customFormat="1">
      <c r="A64" s="18" t="s">
        <v>4</v>
      </c>
      <c r="B64" s="206"/>
      <c r="C64" s="17" t="s">
        <v>5</v>
      </c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85"/>
    </row>
    <row r="65" spans="1:16" s="84" customFormat="1">
      <c r="A65" s="18" t="s">
        <v>137</v>
      </c>
      <c r="B65" s="206"/>
      <c r="C65" s="17" t="s">
        <v>138</v>
      </c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85"/>
    </row>
    <row r="66" spans="1:16" s="84" customFormat="1">
      <c r="A66" s="18" t="s">
        <v>139</v>
      </c>
      <c r="B66" s="206"/>
      <c r="C66" s="17" t="s">
        <v>159</v>
      </c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85"/>
    </row>
    <row r="67" spans="1:16" s="84" customFormat="1">
      <c r="A67" s="18" t="s">
        <v>8</v>
      </c>
      <c r="B67" s="206"/>
      <c r="C67" s="17" t="s">
        <v>140</v>
      </c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85"/>
    </row>
    <row r="68" spans="1:16" s="84" customFormat="1">
      <c r="A68" s="18"/>
      <c r="B68" s="69" t="s">
        <v>205</v>
      </c>
      <c r="C68" s="17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85"/>
    </row>
    <row r="69" spans="1:16" s="84" customFormat="1">
      <c r="A69" s="97" t="s">
        <v>10</v>
      </c>
      <c r="B69" s="92" t="s">
        <v>60</v>
      </c>
      <c r="C69" s="92" t="s">
        <v>61</v>
      </c>
      <c r="D69" s="92" t="s">
        <v>62</v>
      </c>
      <c r="E69" s="92" t="s">
        <v>63</v>
      </c>
      <c r="F69" s="92" t="s">
        <v>64</v>
      </c>
      <c r="G69" s="92" t="s">
        <v>65</v>
      </c>
      <c r="H69" s="92" t="s">
        <v>66</v>
      </c>
      <c r="I69" s="92" t="s">
        <v>67</v>
      </c>
      <c r="J69" s="92" t="s">
        <v>68</v>
      </c>
      <c r="K69" s="92" t="s">
        <v>11</v>
      </c>
      <c r="L69" s="98" t="s">
        <v>12</v>
      </c>
      <c r="M69" s="92" t="s">
        <v>13</v>
      </c>
      <c r="N69" s="92" t="s">
        <v>124</v>
      </c>
      <c r="O69" s="85"/>
    </row>
    <row r="70" spans="1:16" s="84" customFormat="1">
      <c r="A70" s="99" t="s">
        <v>157</v>
      </c>
      <c r="B70" s="236" t="s">
        <v>80</v>
      </c>
      <c r="C70" s="236" t="s">
        <v>80</v>
      </c>
      <c r="D70" s="236" t="s">
        <v>80</v>
      </c>
      <c r="E70" s="236" t="s">
        <v>80</v>
      </c>
      <c r="F70" s="236" t="s">
        <v>80</v>
      </c>
      <c r="G70" s="236" t="s">
        <v>80</v>
      </c>
      <c r="H70" s="236" t="s">
        <v>80</v>
      </c>
      <c r="I70" s="236" t="s">
        <v>80</v>
      </c>
      <c r="J70" s="236" t="s">
        <v>80</v>
      </c>
      <c r="K70" s="236" t="s">
        <v>80</v>
      </c>
      <c r="L70" s="236" t="s">
        <v>80</v>
      </c>
      <c r="M70" s="236" t="s">
        <v>80</v>
      </c>
      <c r="N70" s="236" t="s">
        <v>80</v>
      </c>
      <c r="O70" s="85"/>
      <c r="P70" s="85"/>
    </row>
    <row r="71" spans="1:16">
      <c r="A71" s="27" t="s">
        <v>81</v>
      </c>
      <c r="B71" s="23">
        <v>973238.43099999998</v>
      </c>
      <c r="C71" s="23">
        <v>934577.60199999996</v>
      </c>
      <c r="D71" s="23">
        <v>933948.049</v>
      </c>
      <c r="E71" s="23">
        <v>932228.05099999998</v>
      </c>
      <c r="F71" s="23">
        <v>890529.11800000002</v>
      </c>
      <c r="G71" s="23">
        <v>909898.23600000003</v>
      </c>
      <c r="H71" s="23">
        <v>928182.51300000004</v>
      </c>
      <c r="I71" s="23">
        <v>941177.64800000004</v>
      </c>
      <c r="J71" s="23">
        <v>942928.32900000003</v>
      </c>
      <c r="K71" s="23">
        <v>937979.39899999998</v>
      </c>
      <c r="L71" s="23">
        <v>885119.32299999997</v>
      </c>
      <c r="M71" s="80">
        <v>939151.68599999999</v>
      </c>
      <c r="N71" s="212">
        <v>902151.50600000005</v>
      </c>
    </row>
    <row r="72" spans="1:16">
      <c r="A72" s="27" t="s">
        <v>153</v>
      </c>
      <c r="B72" s="23">
        <v>27217.028999999999</v>
      </c>
      <c r="C72" s="237">
        <v>26913.813999999998</v>
      </c>
      <c r="D72" s="237">
        <v>25964.721000000001</v>
      </c>
      <c r="E72" s="237">
        <v>24807.941999999999</v>
      </c>
      <c r="F72" s="237">
        <v>23239.168000000001</v>
      </c>
      <c r="G72" s="237">
        <v>23502.592000000001</v>
      </c>
      <c r="H72" s="237">
        <v>23743.683000000001</v>
      </c>
      <c r="I72" s="238">
        <v>23920.31</v>
      </c>
      <c r="J72" s="237">
        <v>22631.891</v>
      </c>
      <c r="K72" s="237">
        <v>19811.526000000002</v>
      </c>
      <c r="L72" s="237">
        <v>19141.382000000001</v>
      </c>
      <c r="M72" s="237">
        <v>18844.359</v>
      </c>
      <c r="N72" s="212">
        <v>16294.287</v>
      </c>
    </row>
    <row r="73" spans="1:16">
      <c r="A73" s="27" t="s">
        <v>154</v>
      </c>
      <c r="B73" s="23">
        <v>217715.47099999999</v>
      </c>
      <c r="C73" s="237">
        <v>200008.44099999999</v>
      </c>
      <c r="D73" s="237">
        <v>204927.96100000001</v>
      </c>
      <c r="E73" s="237">
        <v>209709.49600000001</v>
      </c>
      <c r="F73" s="237">
        <v>186291.951</v>
      </c>
      <c r="G73" s="237">
        <v>192383.41399999999</v>
      </c>
      <c r="H73" s="237">
        <v>200186.34599999999</v>
      </c>
      <c r="I73" s="238">
        <v>201750.41</v>
      </c>
      <c r="J73" s="237">
        <v>201760.55600000001</v>
      </c>
      <c r="K73" s="237">
        <v>199197.666</v>
      </c>
      <c r="L73" s="237">
        <v>194162.019</v>
      </c>
      <c r="M73" s="237">
        <v>214198.01300000001</v>
      </c>
      <c r="N73" s="212">
        <v>184679.56899999999</v>
      </c>
    </row>
    <row r="74" spans="1:16">
      <c r="A74" s="27" t="s">
        <v>155</v>
      </c>
      <c r="B74" s="23">
        <v>85750.097999999998</v>
      </c>
      <c r="C74" s="237">
        <v>83526.551000000007</v>
      </c>
      <c r="D74" s="237">
        <v>90107.252999999997</v>
      </c>
      <c r="E74" s="237">
        <v>90652.856</v>
      </c>
      <c r="F74" s="237">
        <v>86974.663</v>
      </c>
      <c r="G74" s="237">
        <v>90580.557000000001</v>
      </c>
      <c r="H74" s="237">
        <v>91947.486000000004</v>
      </c>
      <c r="I74" s="237">
        <v>98080.778999999995</v>
      </c>
      <c r="J74" s="237">
        <v>102986.848</v>
      </c>
      <c r="K74" s="238">
        <v>104536.94</v>
      </c>
      <c r="L74" s="237">
        <v>103864.321</v>
      </c>
      <c r="M74" s="237">
        <v>111205.079</v>
      </c>
      <c r="N74" s="212">
        <v>110367.572</v>
      </c>
    </row>
    <row r="75" spans="1:16">
      <c r="A75" s="27" t="s">
        <v>156</v>
      </c>
      <c r="B75" s="23">
        <v>215877.50200000001</v>
      </c>
      <c r="C75" s="23">
        <v>212850.73300000001</v>
      </c>
      <c r="D75" s="23">
        <v>213589.91200000001</v>
      </c>
      <c r="E75" s="23">
        <v>211631.65400000001</v>
      </c>
      <c r="F75" s="23">
        <v>207155.29399999999</v>
      </c>
      <c r="G75" s="23">
        <v>210654.685</v>
      </c>
      <c r="H75" s="80">
        <v>213338.448</v>
      </c>
      <c r="I75" s="23">
        <v>215446.89300000001</v>
      </c>
      <c r="J75" s="23">
        <v>215460.459</v>
      </c>
      <c r="K75" s="23">
        <v>213121.48300000001</v>
      </c>
      <c r="L75" s="23">
        <v>204967.03</v>
      </c>
      <c r="M75" s="23">
        <v>214187.49299999999</v>
      </c>
      <c r="N75" s="212">
        <v>207293.641</v>
      </c>
    </row>
    <row r="76" spans="1:16">
      <c r="A76" s="27" t="s">
        <v>149</v>
      </c>
      <c r="B76" s="25">
        <v>198.63273000000001</v>
      </c>
      <c r="C76" s="25">
        <v>209.37643</v>
      </c>
      <c r="D76" s="25">
        <v>215.99924999999999</v>
      </c>
      <c r="E76" s="25">
        <v>221.47720000000001</v>
      </c>
      <c r="F76" s="25">
        <v>226.89388</v>
      </c>
      <c r="G76" s="25">
        <v>232.33051</v>
      </c>
      <c r="H76" s="25">
        <v>241.86913000000001</v>
      </c>
      <c r="I76" s="25">
        <v>246.62676999999999</v>
      </c>
      <c r="J76" s="25">
        <v>252.78404</v>
      </c>
      <c r="K76" s="25">
        <v>257.57126</v>
      </c>
      <c r="L76" s="25">
        <v>233.25512000000001</v>
      </c>
      <c r="M76" s="25">
        <v>258.67063999999999</v>
      </c>
      <c r="N76" s="212">
        <v>248.38615999999999</v>
      </c>
    </row>
    <row r="77" spans="1:16">
      <c r="A77" s="66"/>
      <c r="B77" s="17"/>
      <c r="C77" s="18"/>
    </row>
    <row r="78" spans="1:16">
      <c r="B78" s="17"/>
      <c r="C78" s="18"/>
    </row>
  </sheetData>
  <phoneticPr fontId="2" type="noConversion"/>
  <hyperlinks>
    <hyperlink ref="B63" r:id="rId1" xr:uid="{9A32BF8F-7257-49BD-8B3F-7E7A42B23682}"/>
    <hyperlink ref="C63" r:id="rId2" xr:uid="{304A069E-6FC6-44C5-ABBE-1A400FE6FEFD}"/>
  </hyperlinks>
  <pageMargins left="0.7" right="0.7" top="0.75" bottom="0.75" header="0.3" footer="0.3"/>
  <pageSetup paperSize="9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3E83-0C27-420E-A2C6-FAB22A07E2C3}">
  <sheetPr codeName="Hoja12">
    <tabColor rgb="FF00B050"/>
  </sheetPr>
  <dimension ref="A1:N75"/>
  <sheetViews>
    <sheetView topLeftCell="A11" zoomScaleNormal="100" workbookViewId="0">
      <selection activeCell="A41" sqref="A41"/>
    </sheetView>
  </sheetViews>
  <sheetFormatPr defaultColWidth="8.85546875" defaultRowHeight="11.45" customHeight="1"/>
  <cols>
    <col min="1" max="1" width="41.7109375" style="43" bestFit="1" customWidth="1"/>
    <col min="2" max="23" width="10" style="43" customWidth="1"/>
    <col min="24" max="16384" width="8.85546875" style="43"/>
  </cols>
  <sheetData>
    <row r="1" spans="1:14" ht="12.75">
      <c r="A1" s="233" t="s">
        <v>208</v>
      </c>
    </row>
    <row r="2" spans="1:14" ht="12.75">
      <c r="A2" s="233" t="s">
        <v>0</v>
      </c>
      <c r="B2" s="234" t="s">
        <v>209</v>
      </c>
    </row>
    <row r="3" spans="1:14" ht="12.75">
      <c r="A3" s="233" t="s">
        <v>1</v>
      </c>
      <c r="B3" s="233" t="s">
        <v>210</v>
      </c>
    </row>
    <row r="4" spans="1:14" ht="12.75">
      <c r="A4" s="239" t="s">
        <v>2</v>
      </c>
      <c r="B4" s="239" t="s">
        <v>3</v>
      </c>
    </row>
    <row r="5" spans="1:14" ht="12.75">
      <c r="A5" s="234" t="s">
        <v>4</v>
      </c>
      <c r="C5" s="233" t="s">
        <v>5</v>
      </c>
    </row>
    <row r="6" spans="1:14" ht="12.75">
      <c r="A6" s="234" t="s">
        <v>8</v>
      </c>
      <c r="C6" s="233" t="s">
        <v>189</v>
      </c>
    </row>
    <row r="7" spans="1:14" ht="12.75"/>
    <row r="8" spans="1:14" ht="12.75">
      <c r="A8" s="52" t="s">
        <v>10</v>
      </c>
      <c r="B8" s="53" t="s">
        <v>60</v>
      </c>
      <c r="C8" s="53" t="s">
        <v>61</v>
      </c>
      <c r="D8" s="53" t="s">
        <v>62</v>
      </c>
      <c r="E8" s="53" t="s">
        <v>63</v>
      </c>
      <c r="F8" s="53" t="s">
        <v>64</v>
      </c>
      <c r="G8" s="53" t="s">
        <v>65</v>
      </c>
      <c r="H8" s="53" t="s">
        <v>66</v>
      </c>
      <c r="I8" s="53" t="s">
        <v>67</v>
      </c>
      <c r="J8" s="53" t="s">
        <v>68</v>
      </c>
      <c r="K8" s="53" t="s">
        <v>11</v>
      </c>
      <c r="L8" s="53" t="s">
        <v>12</v>
      </c>
      <c r="M8" s="53" t="s">
        <v>13</v>
      </c>
      <c r="N8" s="53" t="s">
        <v>124</v>
      </c>
    </row>
    <row r="9" spans="1:14" ht="12.75">
      <c r="A9" s="240" t="s">
        <v>125</v>
      </c>
      <c r="B9" s="243" t="s">
        <v>80</v>
      </c>
      <c r="C9" s="243" t="s">
        <v>80</v>
      </c>
      <c r="D9" s="243" t="s">
        <v>80</v>
      </c>
      <c r="E9" s="243" t="s">
        <v>80</v>
      </c>
      <c r="F9" s="243" t="s">
        <v>80</v>
      </c>
      <c r="G9" s="243" t="s">
        <v>80</v>
      </c>
      <c r="H9" s="243" t="s">
        <v>80</v>
      </c>
      <c r="I9" s="243" t="s">
        <v>80</v>
      </c>
      <c r="J9" s="243" t="s">
        <v>80</v>
      </c>
      <c r="K9" s="243" t="s">
        <v>80</v>
      </c>
      <c r="L9" s="243" t="s">
        <v>80</v>
      </c>
      <c r="M9" s="243" t="s">
        <v>80</v>
      </c>
      <c r="N9" s="243" t="s">
        <v>80</v>
      </c>
    </row>
    <row r="10" spans="1:14" ht="12.75">
      <c r="A10" s="241" t="s">
        <v>14</v>
      </c>
      <c r="B10" s="242">
        <v>83.4</v>
      </c>
      <c r="C10" s="237">
        <v>81.2</v>
      </c>
      <c r="D10" s="237">
        <v>79.8</v>
      </c>
      <c r="E10" s="237">
        <v>77.7</v>
      </c>
      <c r="F10" s="237">
        <v>75.099999999999994</v>
      </c>
      <c r="G10" s="237">
        <v>76.400000000000006</v>
      </c>
      <c r="H10" s="237">
        <v>76.599999999999994</v>
      </c>
      <c r="I10" s="237">
        <v>78.7</v>
      </c>
      <c r="J10" s="237">
        <v>77</v>
      </c>
      <c r="K10" s="237">
        <v>73.900000000000006</v>
      </c>
      <c r="L10" s="237">
        <v>66.099999999999994</v>
      </c>
      <c r="M10" s="237">
        <v>69.900000000000006</v>
      </c>
      <c r="N10" s="43">
        <v>69</v>
      </c>
    </row>
    <row r="12" spans="1:14" ht="12.75">
      <c r="A12" s="234"/>
    </row>
    <row r="13" spans="1:14" ht="12.75">
      <c r="A13" s="234"/>
      <c r="B13" s="53" t="s">
        <v>60</v>
      </c>
      <c r="C13" s="53" t="s">
        <v>61</v>
      </c>
      <c r="D13" s="53" t="s">
        <v>62</v>
      </c>
      <c r="E13" s="53" t="s">
        <v>63</v>
      </c>
      <c r="F13" s="53" t="s">
        <v>64</v>
      </c>
      <c r="G13" s="53" t="s">
        <v>65</v>
      </c>
      <c r="H13" s="53" t="s">
        <v>66</v>
      </c>
      <c r="I13" s="53" t="s">
        <v>67</v>
      </c>
      <c r="J13" s="53" t="s">
        <v>68</v>
      </c>
      <c r="K13" s="53" t="s">
        <v>11</v>
      </c>
      <c r="L13" s="53" t="s">
        <v>12</v>
      </c>
      <c r="M13" s="53" t="s">
        <v>13</v>
      </c>
      <c r="N13" s="53" t="s">
        <v>124</v>
      </c>
    </row>
    <row r="14" spans="1:14" ht="11.45" customHeight="1">
      <c r="A14" s="128" t="s">
        <v>190</v>
      </c>
      <c r="B14" s="244">
        <v>100</v>
      </c>
      <c r="C14" s="244">
        <f>C10/$B10*100</f>
        <v>97.362110311750598</v>
      </c>
      <c r="D14" s="244">
        <f t="shared" ref="D14:N14" si="0">D10/$B10*100</f>
        <v>95.683453237410063</v>
      </c>
      <c r="E14" s="244">
        <f t="shared" si="0"/>
        <v>93.165467625899282</v>
      </c>
      <c r="F14" s="244">
        <f t="shared" si="0"/>
        <v>90.047961630695426</v>
      </c>
      <c r="G14" s="244">
        <f t="shared" si="0"/>
        <v>91.606714628297354</v>
      </c>
      <c r="H14" s="244">
        <f t="shared" si="0"/>
        <v>91.846522781774567</v>
      </c>
      <c r="I14" s="244">
        <f t="shared" si="0"/>
        <v>94.364508393285377</v>
      </c>
      <c r="J14" s="244">
        <f t="shared" si="0"/>
        <v>92.326139088729008</v>
      </c>
      <c r="K14" s="244">
        <f t="shared" si="0"/>
        <v>88.609112709832132</v>
      </c>
      <c r="L14" s="244">
        <f t="shared" si="0"/>
        <v>79.256594724220605</v>
      </c>
      <c r="M14" s="244">
        <f t="shared" si="0"/>
        <v>83.812949640287769</v>
      </c>
      <c r="N14" s="244">
        <f t="shared" si="0"/>
        <v>82.733812949640281</v>
      </c>
    </row>
    <row r="15" spans="1:14" ht="11.45" customHeight="1">
      <c r="A15" s="128" t="s">
        <v>46</v>
      </c>
      <c r="B15" s="244">
        <v>100</v>
      </c>
      <c r="C15" s="244">
        <v>105.40397392558476</v>
      </c>
      <c r="D15" s="244">
        <v>108.95969952012456</v>
      </c>
      <c r="E15" s="244">
        <v>111.76173665209139</v>
      </c>
      <c r="F15" s="244">
        <v>114.33054104051423</v>
      </c>
      <c r="G15" s="244">
        <v>117.29278866316626</v>
      </c>
      <c r="H15" s="244">
        <v>121.81304659310048</v>
      </c>
      <c r="I15" s="244">
        <v>124.66875288507356</v>
      </c>
      <c r="J15" s="244">
        <v>127.83369125933106</v>
      </c>
      <c r="K15" s="244">
        <v>129.63758989510683</v>
      </c>
      <c r="L15" s="244">
        <v>117.37303488014868</v>
      </c>
      <c r="M15" s="244">
        <v>130.46560855887634</v>
      </c>
      <c r="N15" s="244">
        <v>122.83626360721208</v>
      </c>
    </row>
    <row r="16" spans="1:14" ht="11.45" customHeight="1">
      <c r="A16" s="128" t="s">
        <v>119</v>
      </c>
      <c r="B16" s="127">
        <v>100</v>
      </c>
      <c r="C16" s="127">
        <v>103.22005787079709</v>
      </c>
      <c r="D16" s="127">
        <v>103.79215034572726</v>
      </c>
      <c r="E16" s="127">
        <v>104.94616522900021</v>
      </c>
      <c r="F16" s="127">
        <v>107.3929137632268</v>
      </c>
      <c r="G16" s="127">
        <v>111.37329850343407</v>
      </c>
      <c r="H16" s="127">
        <v>114.3769166799805</v>
      </c>
      <c r="I16" s="127">
        <v>119.17209711770293</v>
      </c>
      <c r="J16" s="127">
        <v>123.30786635915125</v>
      </c>
      <c r="K16" s="127">
        <v>127.81209242030931</v>
      </c>
      <c r="L16" s="127">
        <v>122.91707598170747</v>
      </c>
      <c r="M16" s="127">
        <v>133.72987983866821</v>
      </c>
      <c r="N16" s="244">
        <v>145.56272090153544</v>
      </c>
    </row>
    <row r="64" ht="35.1" customHeight="1"/>
    <row r="71" spans="2:2" ht="11.45" customHeight="1">
      <c r="B71" s="43" t="s">
        <v>288</v>
      </c>
    </row>
    <row r="72" spans="2:2" ht="11.45" customHeight="1">
      <c r="B72" s="43" t="s">
        <v>276</v>
      </c>
    </row>
    <row r="74" spans="2:2" ht="11.45" customHeight="1">
      <c r="B74" s="206" t="s">
        <v>260</v>
      </c>
    </row>
    <row r="75" spans="2:2" ht="11.45" customHeight="1">
      <c r="B75" s="224" t="s">
        <v>287</v>
      </c>
    </row>
  </sheetData>
  <phoneticPr fontId="2" type="noConversion"/>
  <hyperlinks>
    <hyperlink ref="A4" r:id="rId1" xr:uid="{00000000-0004-0000-0000-000000000000}"/>
    <hyperlink ref="B4" r:id="rId2" xr:uid="{00000000-0004-0000-0000-000001000000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275E-E408-4729-901C-5D0FDC03D512}">
  <sheetPr codeName="Hoja13">
    <tabColor rgb="FF00B050"/>
  </sheetPr>
  <dimension ref="B2:T88"/>
  <sheetViews>
    <sheetView zoomScaleNormal="100" workbookViewId="0">
      <selection activeCell="I54" sqref="I54"/>
    </sheetView>
  </sheetViews>
  <sheetFormatPr defaultColWidth="9.140625" defaultRowHeight="12.75"/>
  <cols>
    <col min="1" max="1" width="9.140625" style="206"/>
    <col min="2" max="2" width="42.85546875" style="206" bestFit="1" customWidth="1"/>
    <col min="3" max="21" width="9.140625" style="206"/>
    <col min="22" max="22" width="7.5703125" style="206" bestFit="1" customWidth="1"/>
    <col min="23" max="16384" width="9.140625" style="206"/>
  </cols>
  <sheetData>
    <row r="2" spans="2:2">
      <c r="B2" s="69" t="s">
        <v>289</v>
      </c>
    </row>
    <row r="3" spans="2:2">
      <c r="B3" s="206" t="s">
        <v>290</v>
      </c>
    </row>
    <row r="5" spans="2:2">
      <c r="B5" s="206" t="s">
        <v>291</v>
      </c>
    </row>
    <row r="49" spans="2:20">
      <c r="B49" s="17"/>
    </row>
    <row r="50" spans="2:20">
      <c r="B50" s="17" t="s">
        <v>0</v>
      </c>
      <c r="C50" s="18" t="s">
        <v>161</v>
      </c>
    </row>
    <row r="51" spans="2:20">
      <c r="B51" s="18" t="s">
        <v>4</v>
      </c>
      <c r="D51" s="17" t="s">
        <v>5</v>
      </c>
    </row>
    <row r="52" spans="2:20">
      <c r="B52" s="18" t="s">
        <v>8</v>
      </c>
      <c r="D52" s="17" t="s">
        <v>152</v>
      </c>
    </row>
    <row r="53" spans="2:20">
      <c r="B53" s="17"/>
      <c r="C53" s="17"/>
    </row>
    <row r="54" spans="2:20">
      <c r="B54" s="19"/>
      <c r="C54" s="20">
        <v>2010</v>
      </c>
      <c r="D54" s="20">
        <v>2022</v>
      </c>
      <c r="E54" s="20" t="s">
        <v>160</v>
      </c>
      <c r="F54" s="20" t="s">
        <v>162</v>
      </c>
    </row>
    <row r="55" spans="2:20">
      <c r="B55" s="22" t="s">
        <v>128</v>
      </c>
      <c r="C55" s="209">
        <v>203.94</v>
      </c>
      <c r="D55" s="209">
        <v>224.92</v>
      </c>
      <c r="E55" s="61">
        <f>D55-C55</f>
        <v>20.97999999999999</v>
      </c>
      <c r="F55" s="100">
        <v>0</v>
      </c>
      <c r="G55" s="29"/>
    </row>
    <row r="56" spans="2:20">
      <c r="B56" s="22"/>
      <c r="C56" s="209"/>
      <c r="D56" s="209"/>
      <c r="E56" s="61"/>
      <c r="F56" s="100">
        <v>0</v>
      </c>
      <c r="G56" s="29"/>
    </row>
    <row r="57" spans="2:20">
      <c r="B57" s="22" t="s">
        <v>22</v>
      </c>
      <c r="C57" s="207">
        <v>242.41</v>
      </c>
      <c r="D57" s="207">
        <v>617.19000000000005</v>
      </c>
      <c r="E57" s="61">
        <f t="shared" ref="E57:E85" si="0">D57-C57</f>
        <v>374.78000000000009</v>
      </c>
      <c r="F57" s="100">
        <v>0</v>
      </c>
      <c r="G57" s="29"/>
      <c r="M57" s="61"/>
      <c r="N57" s="61"/>
      <c r="O57" s="61"/>
    </row>
    <row r="58" spans="2:20">
      <c r="B58" s="22" t="s">
        <v>18</v>
      </c>
      <c r="C58" s="208">
        <v>386.86</v>
      </c>
      <c r="D58" s="208">
        <v>335.49</v>
      </c>
      <c r="E58" s="61">
        <f t="shared" si="0"/>
        <v>-51.370000000000005</v>
      </c>
      <c r="F58" s="100">
        <v>0</v>
      </c>
      <c r="M58" s="61"/>
      <c r="N58" s="61"/>
      <c r="O58" s="61"/>
    </row>
    <row r="59" spans="2:20">
      <c r="B59" s="22" t="s">
        <v>24</v>
      </c>
      <c r="C59" s="208">
        <v>203.95</v>
      </c>
      <c r="D59" s="208">
        <v>294.07</v>
      </c>
      <c r="E59" s="61">
        <f t="shared" si="0"/>
        <v>90.12</v>
      </c>
      <c r="F59" s="100">
        <v>0</v>
      </c>
      <c r="M59" s="61"/>
      <c r="N59" s="61"/>
      <c r="O59" s="61"/>
      <c r="Q59" s="61"/>
      <c r="S59" s="61"/>
      <c r="T59" s="61"/>
    </row>
    <row r="60" spans="2:20">
      <c r="B60" s="22" t="s">
        <v>26</v>
      </c>
      <c r="C60" s="208">
        <v>287.58</v>
      </c>
      <c r="D60" s="208">
        <v>242.78</v>
      </c>
      <c r="E60" s="61">
        <f t="shared" si="0"/>
        <v>-44.799999999999983</v>
      </c>
      <c r="F60" s="100">
        <v>0</v>
      </c>
      <c r="M60" s="61"/>
      <c r="N60" s="61"/>
      <c r="O60" s="61"/>
      <c r="Q60" s="61"/>
      <c r="S60" s="61"/>
      <c r="T60" s="61"/>
    </row>
    <row r="61" spans="2:20">
      <c r="B61" s="22" t="s">
        <v>27</v>
      </c>
      <c r="C61" s="207">
        <v>213.88</v>
      </c>
      <c r="D61" s="207">
        <v>238.12</v>
      </c>
      <c r="E61" s="61">
        <f t="shared" si="0"/>
        <v>24.240000000000009</v>
      </c>
      <c r="F61" s="100">
        <v>0</v>
      </c>
      <c r="M61" s="61"/>
      <c r="N61" s="61"/>
      <c r="O61" s="61"/>
      <c r="Q61" s="61"/>
      <c r="S61" s="61"/>
      <c r="T61" s="61"/>
    </row>
    <row r="62" spans="2:20">
      <c r="B62" s="22" t="s">
        <v>38</v>
      </c>
      <c r="C62" s="208">
        <v>219.39</v>
      </c>
      <c r="D62" s="208">
        <v>233.6</v>
      </c>
      <c r="E62" s="61">
        <f t="shared" si="0"/>
        <v>14.210000000000008</v>
      </c>
      <c r="F62" s="100">
        <v>0</v>
      </c>
      <c r="M62" s="61"/>
      <c r="N62" s="61"/>
      <c r="O62" s="61"/>
      <c r="Q62" s="61"/>
      <c r="S62" s="61"/>
      <c r="T62" s="61"/>
    </row>
    <row r="63" spans="2:20">
      <c r="B63" s="22" t="s">
        <v>33</v>
      </c>
      <c r="C63" s="207">
        <v>236.55</v>
      </c>
      <c r="D63" s="207">
        <v>231</v>
      </c>
      <c r="E63" s="61">
        <f t="shared" si="0"/>
        <v>-5.5500000000000114</v>
      </c>
      <c r="F63" s="100">
        <v>0</v>
      </c>
      <c r="M63" s="61"/>
      <c r="N63" s="61"/>
      <c r="O63" s="61"/>
      <c r="Q63" s="61"/>
      <c r="S63" s="61"/>
      <c r="T63" s="61"/>
    </row>
    <row r="64" spans="2:20">
      <c r="B64" s="22" t="s">
        <v>16</v>
      </c>
      <c r="C64" s="208">
        <v>106.54</v>
      </c>
      <c r="D64" s="208">
        <v>226.74</v>
      </c>
      <c r="E64" s="61">
        <f t="shared" si="0"/>
        <v>120.2</v>
      </c>
      <c r="F64" s="100">
        <v>0</v>
      </c>
      <c r="M64" s="61"/>
      <c r="N64" s="61"/>
      <c r="O64" s="61"/>
    </row>
    <row r="65" spans="2:20">
      <c r="B65" s="22" t="s">
        <v>41</v>
      </c>
      <c r="C65" s="207">
        <v>250.11</v>
      </c>
      <c r="D65" s="207">
        <v>226.65</v>
      </c>
      <c r="E65" s="61">
        <f t="shared" si="0"/>
        <v>-23.460000000000008</v>
      </c>
      <c r="F65" s="100">
        <v>0</v>
      </c>
      <c r="G65" s="29"/>
      <c r="M65" s="61"/>
      <c r="N65" s="61"/>
      <c r="O65" s="61"/>
      <c r="Q65" s="61"/>
      <c r="S65" s="61"/>
      <c r="T65" s="61"/>
    </row>
    <row r="66" spans="2:20">
      <c r="B66" s="22" t="s">
        <v>15</v>
      </c>
      <c r="C66" s="207">
        <v>160.35</v>
      </c>
      <c r="D66" s="207">
        <v>220.84</v>
      </c>
      <c r="E66" s="61">
        <f t="shared" si="0"/>
        <v>60.490000000000009</v>
      </c>
      <c r="F66" s="100">
        <v>0</v>
      </c>
      <c r="M66" s="61"/>
      <c r="N66" s="61"/>
      <c r="O66" s="61"/>
      <c r="Q66" s="61"/>
      <c r="S66" s="61"/>
      <c r="T66" s="61"/>
    </row>
    <row r="67" spans="2:20">
      <c r="B67" s="22" t="s">
        <v>19</v>
      </c>
      <c r="C67" s="207">
        <v>222.33</v>
      </c>
      <c r="D67" s="207">
        <v>215.26</v>
      </c>
      <c r="E67" s="61">
        <f t="shared" si="0"/>
        <v>-7.0700000000000216</v>
      </c>
      <c r="F67" s="100">
        <v>0</v>
      </c>
      <c r="M67" s="61"/>
      <c r="N67" s="61"/>
      <c r="O67" s="61"/>
    </row>
    <row r="68" spans="2:20">
      <c r="B68" s="22" t="s">
        <v>30</v>
      </c>
      <c r="C68" s="208">
        <v>227.64</v>
      </c>
      <c r="D68" s="208">
        <v>208.42</v>
      </c>
      <c r="E68" s="61">
        <f t="shared" si="0"/>
        <v>-19.22</v>
      </c>
      <c r="F68" s="100">
        <v>0</v>
      </c>
      <c r="M68" s="61"/>
      <c r="N68" s="61"/>
      <c r="O68" s="61"/>
      <c r="Q68" s="61"/>
      <c r="S68" s="61"/>
      <c r="T68" s="61"/>
    </row>
    <row r="69" spans="2:20">
      <c r="B69" s="22" t="s">
        <v>37</v>
      </c>
      <c r="C69" s="207">
        <v>101.44</v>
      </c>
      <c r="D69" s="207">
        <v>204.46</v>
      </c>
      <c r="E69" s="61">
        <f t="shared" si="0"/>
        <v>103.02000000000001</v>
      </c>
      <c r="F69" s="100">
        <v>0</v>
      </c>
      <c r="M69" s="61"/>
      <c r="N69" s="61"/>
      <c r="O69" s="61"/>
      <c r="Q69" s="61"/>
      <c r="S69" s="61"/>
      <c r="T69" s="61"/>
    </row>
    <row r="70" spans="2:20">
      <c r="B70" s="22" t="s">
        <v>39</v>
      </c>
      <c r="C70" s="207">
        <v>110.83</v>
      </c>
      <c r="D70" s="207">
        <v>203.98</v>
      </c>
      <c r="E70" s="61">
        <f t="shared" si="0"/>
        <v>93.149999999999991</v>
      </c>
      <c r="F70" s="100">
        <v>0</v>
      </c>
      <c r="G70" s="29"/>
      <c r="M70" s="61"/>
      <c r="N70" s="61"/>
      <c r="O70" s="61"/>
      <c r="Q70" s="61"/>
      <c r="S70" s="61"/>
      <c r="T70" s="61"/>
    </row>
    <row r="71" spans="2:20">
      <c r="B71" s="22" t="s">
        <v>35</v>
      </c>
      <c r="C71" s="207">
        <v>126.87</v>
      </c>
      <c r="D71" s="207">
        <v>198.17</v>
      </c>
      <c r="E71" s="61">
        <f t="shared" si="0"/>
        <v>71.299999999999983</v>
      </c>
      <c r="F71" s="100">
        <v>0</v>
      </c>
      <c r="M71" s="61"/>
      <c r="N71" s="61"/>
      <c r="O71" s="61"/>
      <c r="Q71" s="61"/>
      <c r="S71" s="61"/>
      <c r="T71" s="61"/>
    </row>
    <row r="72" spans="2:20">
      <c r="B72" s="22" t="s">
        <v>23</v>
      </c>
      <c r="C72" s="207">
        <v>168.69</v>
      </c>
      <c r="D72" s="207">
        <v>187.27</v>
      </c>
      <c r="E72" s="61">
        <f t="shared" si="0"/>
        <v>18.580000000000013</v>
      </c>
      <c r="F72" s="100">
        <v>0</v>
      </c>
      <c r="M72" s="61"/>
      <c r="N72" s="61"/>
      <c r="O72" s="61"/>
    </row>
    <row r="73" spans="2:20">
      <c r="B73" s="22" t="s">
        <v>21</v>
      </c>
      <c r="C73" s="208">
        <v>225.27</v>
      </c>
      <c r="D73" s="208">
        <v>186.78</v>
      </c>
      <c r="E73" s="61">
        <f t="shared" si="0"/>
        <v>-38.490000000000009</v>
      </c>
      <c r="F73" s="100">
        <v>0</v>
      </c>
      <c r="M73" s="61"/>
      <c r="N73" s="61"/>
      <c r="O73" s="61"/>
      <c r="Q73" s="61"/>
      <c r="S73" s="61"/>
      <c r="T73" s="61"/>
    </row>
    <row r="74" spans="2:20">
      <c r="B74" s="22" t="s">
        <v>32</v>
      </c>
      <c r="C74" s="207">
        <v>231.02</v>
      </c>
      <c r="D74" s="207">
        <v>183.25</v>
      </c>
      <c r="E74" s="61">
        <f t="shared" si="0"/>
        <v>-47.77000000000001</v>
      </c>
      <c r="F74" s="100">
        <v>0</v>
      </c>
      <c r="M74" s="61"/>
      <c r="N74" s="61"/>
      <c r="O74" s="61"/>
      <c r="Q74" s="61"/>
      <c r="S74" s="61"/>
      <c r="T74" s="61"/>
    </row>
    <row r="75" spans="2:20">
      <c r="B75" s="22" t="s">
        <v>25</v>
      </c>
      <c r="C75" s="208">
        <v>137.51</v>
      </c>
      <c r="D75" s="208">
        <v>173.72</v>
      </c>
      <c r="E75" s="61">
        <f t="shared" si="0"/>
        <v>36.210000000000008</v>
      </c>
      <c r="F75" s="100">
        <v>0</v>
      </c>
      <c r="M75" s="61"/>
      <c r="N75" s="61"/>
      <c r="O75" s="61"/>
      <c r="Q75" s="61"/>
      <c r="S75" s="61"/>
      <c r="T75" s="61"/>
    </row>
    <row r="76" spans="2:20">
      <c r="B76" s="22" t="s">
        <v>36</v>
      </c>
      <c r="C76" s="208">
        <v>183.95</v>
      </c>
      <c r="D76" s="208">
        <v>169.98</v>
      </c>
      <c r="E76" s="61">
        <f t="shared" si="0"/>
        <v>-13.969999999999999</v>
      </c>
      <c r="F76" s="100">
        <v>0</v>
      </c>
      <c r="M76" s="61"/>
      <c r="N76" s="61"/>
      <c r="O76" s="61"/>
      <c r="Q76" s="61"/>
      <c r="S76" s="61"/>
      <c r="T76" s="61"/>
    </row>
    <row r="77" spans="2:20">
      <c r="B77" s="22" t="s">
        <v>20</v>
      </c>
      <c r="C77" s="208">
        <v>131.65</v>
      </c>
      <c r="D77" s="208">
        <v>167.46</v>
      </c>
      <c r="E77" s="61">
        <f t="shared" si="0"/>
        <v>35.81</v>
      </c>
      <c r="F77" s="100">
        <v>0</v>
      </c>
      <c r="M77" s="61"/>
      <c r="N77" s="61"/>
      <c r="O77" s="61"/>
      <c r="Q77" s="61"/>
      <c r="S77" s="61"/>
      <c r="T77" s="61"/>
    </row>
    <row r="78" spans="2:20">
      <c r="B78" s="22" t="s">
        <v>40</v>
      </c>
      <c r="C78" s="208">
        <v>128.66</v>
      </c>
      <c r="D78" s="208">
        <v>163.85</v>
      </c>
      <c r="E78" s="61">
        <f t="shared" si="0"/>
        <v>35.19</v>
      </c>
      <c r="F78" s="100">
        <v>0</v>
      </c>
      <c r="M78" s="61"/>
      <c r="N78" s="61"/>
      <c r="O78" s="61"/>
      <c r="Q78" s="61"/>
      <c r="S78" s="61"/>
      <c r="T78" s="61"/>
    </row>
    <row r="79" spans="2:20">
      <c r="B79" s="22" t="s">
        <v>34</v>
      </c>
      <c r="C79" s="207">
        <v>176.64</v>
      </c>
      <c r="D79" s="207">
        <v>150.34</v>
      </c>
      <c r="E79" s="61">
        <f t="shared" si="0"/>
        <v>-26.299999999999983</v>
      </c>
      <c r="F79" s="100">
        <v>0</v>
      </c>
      <c r="M79" s="61"/>
      <c r="N79" s="61"/>
      <c r="O79" s="61"/>
      <c r="Q79" s="61"/>
      <c r="S79" s="61"/>
      <c r="T79" s="61"/>
    </row>
    <row r="80" spans="2:20">
      <c r="B80" s="22" t="s">
        <v>236</v>
      </c>
      <c r="C80" s="208">
        <v>137.43</v>
      </c>
      <c r="D80" s="208">
        <v>117.66</v>
      </c>
      <c r="E80" s="61">
        <f t="shared" si="0"/>
        <v>-19.77000000000001</v>
      </c>
      <c r="F80" s="100">
        <v>0</v>
      </c>
      <c r="M80" s="61"/>
      <c r="N80" s="61"/>
      <c r="O80" s="61"/>
      <c r="Q80" s="61"/>
      <c r="S80" s="61"/>
      <c r="T80" s="61"/>
    </row>
    <row r="81" spans="2:20">
      <c r="B81" s="22" t="s">
        <v>28</v>
      </c>
      <c r="C81" s="207">
        <v>114.09</v>
      </c>
      <c r="D81" s="207">
        <v>115.94</v>
      </c>
      <c r="E81" s="61">
        <f t="shared" si="0"/>
        <v>1.8499999999999943</v>
      </c>
      <c r="F81" s="100">
        <v>0</v>
      </c>
      <c r="M81" s="61"/>
      <c r="N81" s="61"/>
      <c r="O81" s="61"/>
      <c r="Q81" s="61"/>
      <c r="S81" s="61"/>
      <c r="T81" s="61"/>
    </row>
    <row r="82" spans="2:20">
      <c r="B82" s="22" t="s">
        <v>31</v>
      </c>
      <c r="C82" s="207">
        <v>122.63</v>
      </c>
      <c r="D82" s="207">
        <v>109.01</v>
      </c>
      <c r="E82" s="61">
        <f t="shared" si="0"/>
        <v>-13.61999999999999</v>
      </c>
      <c r="F82" s="100">
        <v>0</v>
      </c>
      <c r="M82" s="61"/>
      <c r="N82" s="61"/>
      <c r="O82" s="61"/>
      <c r="Q82" s="61"/>
      <c r="S82" s="61"/>
      <c r="T82" s="61"/>
    </row>
    <row r="83" spans="2:20">
      <c r="B83" s="22" t="s">
        <v>29</v>
      </c>
      <c r="C83" s="207">
        <v>103.47</v>
      </c>
      <c r="D83" s="207">
        <v>103.1</v>
      </c>
      <c r="E83" s="61">
        <f t="shared" si="0"/>
        <v>-0.37000000000000455</v>
      </c>
      <c r="F83" s="100">
        <v>0</v>
      </c>
      <c r="M83" s="61"/>
      <c r="N83" s="61"/>
      <c r="O83" s="61"/>
      <c r="Q83" s="61"/>
      <c r="S83" s="61"/>
      <c r="T83" s="61"/>
    </row>
    <row r="84" spans="2:20">
      <c r="B84" s="22"/>
      <c r="C84" s="207"/>
      <c r="D84" s="207"/>
      <c r="E84" s="61"/>
      <c r="F84" s="100">
        <v>0</v>
      </c>
      <c r="M84" s="61"/>
      <c r="N84" s="61"/>
      <c r="O84" s="61"/>
      <c r="Q84" s="61"/>
      <c r="S84" s="61"/>
      <c r="T84" s="61"/>
    </row>
    <row r="85" spans="2:20">
      <c r="B85" s="22" t="s">
        <v>44</v>
      </c>
      <c r="C85" s="210">
        <v>225.61</v>
      </c>
      <c r="D85" s="207">
        <v>216.52</v>
      </c>
      <c r="E85" s="61">
        <f t="shared" si="0"/>
        <v>-9.0900000000000034</v>
      </c>
      <c r="F85" s="100">
        <v>0</v>
      </c>
      <c r="M85" s="61"/>
      <c r="N85" s="61"/>
      <c r="O85" s="61"/>
      <c r="Q85" s="61"/>
      <c r="S85" s="61"/>
      <c r="T85" s="61"/>
    </row>
    <row r="86" spans="2:20">
      <c r="B86" s="22" t="s">
        <v>42</v>
      </c>
      <c r="C86" s="210">
        <v>55.33</v>
      </c>
      <c r="D86" s="207">
        <v>39.520000000000003</v>
      </c>
      <c r="E86" s="61">
        <f t="shared" ref="E86" si="1">D86-C86</f>
        <v>-15.809999999999995</v>
      </c>
      <c r="F86" s="100">
        <v>0</v>
      </c>
      <c r="M86" s="61"/>
      <c r="N86" s="61"/>
      <c r="O86" s="61"/>
    </row>
    <row r="87" spans="2:20">
      <c r="M87" s="61"/>
      <c r="N87" s="61"/>
      <c r="O87" s="61"/>
    </row>
    <row r="88" spans="2:20">
      <c r="D88" s="206" t="s">
        <v>211</v>
      </c>
      <c r="M88" s="61"/>
      <c r="N88" s="61"/>
      <c r="O88" s="61"/>
    </row>
  </sheetData>
  <sortState xmlns:xlrd2="http://schemas.microsoft.com/office/spreadsheetml/2017/richdata2" ref="Q87:T87">
    <sortCondition descending="1" ref="T87"/>
  </sortState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BCB3-BA26-4104-99D2-C3D4E3FF97B1}">
  <sheetPr codeName="Hoja14">
    <tabColor rgb="FF00B050"/>
  </sheetPr>
  <dimension ref="B1:P50"/>
  <sheetViews>
    <sheetView zoomScaleNormal="100" workbookViewId="0">
      <selection activeCell="O12" sqref="O12"/>
    </sheetView>
  </sheetViews>
  <sheetFormatPr defaultColWidth="9.140625" defaultRowHeight="12.75"/>
  <cols>
    <col min="1" max="1" width="17.85546875" style="206" customWidth="1"/>
    <col min="2" max="2" width="12.42578125" style="206" customWidth="1"/>
    <col min="3" max="21" width="12.28515625" style="206" bestFit="1" customWidth="1"/>
    <col min="22" max="22" width="11.42578125" style="206" customWidth="1"/>
    <col min="23" max="16384" width="9.140625" style="206"/>
  </cols>
  <sheetData>
    <row r="1" spans="2:14">
      <c r="B1" s="206" t="s">
        <v>293</v>
      </c>
      <c r="N1" s="82"/>
    </row>
    <row r="2" spans="2:14">
      <c r="B2" s="206" t="s">
        <v>276</v>
      </c>
    </row>
    <row r="4" spans="2:14">
      <c r="B4" s="206" t="s">
        <v>260</v>
      </c>
    </row>
    <row r="5" spans="2:14">
      <c r="B5" s="206" t="s">
        <v>294</v>
      </c>
    </row>
    <row r="6" spans="2:14">
      <c r="B6" s="206" t="s">
        <v>292</v>
      </c>
    </row>
    <row r="44" spans="2:16">
      <c r="C44" s="101">
        <v>2010</v>
      </c>
      <c r="D44" s="101">
        <v>2011</v>
      </c>
      <c r="E44" s="101">
        <v>2012</v>
      </c>
      <c r="F44" s="101">
        <v>2013</v>
      </c>
      <c r="G44" s="101">
        <v>2014</v>
      </c>
      <c r="H44" s="101">
        <v>2015</v>
      </c>
      <c r="I44" s="101">
        <v>2016</v>
      </c>
      <c r="J44" s="101">
        <v>2017</v>
      </c>
      <c r="K44" s="101">
        <v>2018</v>
      </c>
      <c r="L44" s="71">
        <v>2019</v>
      </c>
      <c r="M44" s="71">
        <v>2020</v>
      </c>
      <c r="N44" s="71">
        <v>2021</v>
      </c>
      <c r="O44" s="71">
        <v>2022</v>
      </c>
    </row>
    <row r="45" spans="2:16">
      <c r="B45" s="64" t="s">
        <v>47</v>
      </c>
      <c r="C45" s="220">
        <v>52401.494130829997</v>
      </c>
      <c r="D45" s="220">
        <v>54060.666482389999</v>
      </c>
      <c r="E45" s="220">
        <v>53816.296181669997</v>
      </c>
      <c r="F45" s="220">
        <v>54077.397505460001</v>
      </c>
      <c r="G45" s="220">
        <v>55176.803370000001</v>
      </c>
      <c r="H45" s="220">
        <v>57222.067033020001</v>
      </c>
      <c r="I45" s="220">
        <v>58940.077649359999</v>
      </c>
      <c r="J45" s="220">
        <v>62285.350436729997</v>
      </c>
      <c r="K45" s="220">
        <v>62404.833066719999</v>
      </c>
      <c r="L45" s="220">
        <v>62919.018345739998</v>
      </c>
      <c r="M45" s="220">
        <v>58126.112962380001</v>
      </c>
      <c r="N45" s="220">
        <v>60011.232654610001</v>
      </c>
      <c r="O45" s="220">
        <v>60820.5940797</v>
      </c>
      <c r="P45" s="65"/>
    </row>
    <row r="46" spans="2:16">
      <c r="B46" s="71" t="s">
        <v>221</v>
      </c>
      <c r="C46" s="220">
        <v>12678380</v>
      </c>
      <c r="D46" s="220">
        <v>12629275</v>
      </c>
      <c r="E46" s="220">
        <v>11319010</v>
      </c>
      <c r="F46" s="209">
        <v>9656306</v>
      </c>
      <c r="G46" s="209">
        <v>10098893</v>
      </c>
      <c r="H46" s="209">
        <v>11146774</v>
      </c>
      <c r="I46" s="209">
        <v>12035832</v>
      </c>
      <c r="J46" s="209">
        <v>12765078</v>
      </c>
      <c r="K46" s="209">
        <v>13098746</v>
      </c>
      <c r="L46" s="209">
        <v>13321929</v>
      </c>
      <c r="M46" s="209">
        <v>10131015</v>
      </c>
      <c r="N46" s="209">
        <v>9881857</v>
      </c>
      <c r="O46" s="209">
        <v>9360706</v>
      </c>
      <c r="P46" s="65"/>
    </row>
    <row r="47" spans="2:16">
      <c r="D47" s="102"/>
    </row>
    <row r="48" spans="2:16">
      <c r="C48" s="101">
        <v>2010</v>
      </c>
      <c r="D48" s="103">
        <v>2011</v>
      </c>
      <c r="E48" s="101">
        <v>2012</v>
      </c>
      <c r="F48" s="101">
        <v>2013</v>
      </c>
      <c r="G48" s="101">
        <v>2014</v>
      </c>
      <c r="H48" s="101">
        <v>2015</v>
      </c>
      <c r="I48" s="101">
        <v>2016</v>
      </c>
      <c r="J48" s="101">
        <v>2017</v>
      </c>
      <c r="K48" s="101">
        <v>2018</v>
      </c>
      <c r="L48" s="71">
        <v>2019</v>
      </c>
      <c r="M48" s="71">
        <v>2020</v>
      </c>
      <c r="N48" s="71">
        <v>2021</v>
      </c>
      <c r="O48" s="71">
        <v>2022</v>
      </c>
    </row>
    <row r="49" spans="2:16">
      <c r="B49" s="71" t="s">
        <v>47</v>
      </c>
      <c r="C49" s="61">
        <v>100</v>
      </c>
      <c r="D49" s="61">
        <v>103.16626916671035</v>
      </c>
      <c r="E49" s="61">
        <v>102.69992692824307</v>
      </c>
      <c r="F49" s="61">
        <v>103.19819768964183</v>
      </c>
      <c r="G49" s="61">
        <v>105.29624066107912</v>
      </c>
      <c r="H49" s="61">
        <v>109.19930429875635</v>
      </c>
      <c r="I49" s="61">
        <v>112.47785702866643</v>
      </c>
      <c r="J49" s="61">
        <v>118.86178337057171</v>
      </c>
      <c r="K49" s="61">
        <v>119.08979715523917</v>
      </c>
      <c r="L49" s="61">
        <v>120.07103879261736</v>
      </c>
      <c r="M49" s="61">
        <v>110.92453359680438</v>
      </c>
      <c r="N49" s="61">
        <v>114.5219876837498</v>
      </c>
      <c r="O49" s="61">
        <v>116.06652651516036</v>
      </c>
    </row>
    <row r="50" spans="2:16">
      <c r="B50" s="71" t="s">
        <v>163</v>
      </c>
      <c r="C50" s="61">
        <v>100</v>
      </c>
      <c r="D50" s="61">
        <v>99.612687109867352</v>
      </c>
      <c r="E50" s="61">
        <v>89.278046564308681</v>
      </c>
      <c r="F50" s="61">
        <v>76.163563483662742</v>
      </c>
      <c r="G50" s="61">
        <v>79.654443233283743</v>
      </c>
      <c r="H50" s="61">
        <v>87.919544926086772</v>
      </c>
      <c r="I50" s="61">
        <v>94.931939254068737</v>
      </c>
      <c r="J50" s="61">
        <v>100.68382553607007</v>
      </c>
      <c r="K50" s="61">
        <v>103.31561287798598</v>
      </c>
      <c r="L50" s="61">
        <v>105.07595607640722</v>
      </c>
      <c r="M50" s="61">
        <v>79.907803678387936</v>
      </c>
      <c r="N50" s="61">
        <v>77.942584147185997</v>
      </c>
      <c r="O50" s="61">
        <v>73.832035323124884</v>
      </c>
      <c r="P50" s="65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F379-F428-4586-AC9E-BFAC4925290A}">
  <sheetPr codeName="Hoja15">
    <tabColor rgb="FF00B050"/>
  </sheetPr>
  <dimension ref="A1:U22"/>
  <sheetViews>
    <sheetView topLeftCell="A19" zoomScaleNormal="100" workbookViewId="0">
      <selection activeCell="K47" sqref="K47"/>
    </sheetView>
  </sheetViews>
  <sheetFormatPr defaultColWidth="9.85546875" defaultRowHeight="12.75"/>
  <cols>
    <col min="1" max="1" width="36.7109375" style="84" customWidth="1"/>
    <col min="2" max="3" width="15" style="84" customWidth="1"/>
    <col min="4" max="4" width="13.85546875" style="84" customWidth="1"/>
    <col min="5" max="5" width="15" style="84" customWidth="1"/>
    <col min="6" max="6" width="15.5703125" style="84" customWidth="1"/>
    <col min="7" max="7" width="13.28515625" style="84" customWidth="1"/>
    <col min="8" max="9" width="13.85546875" style="84" customWidth="1"/>
    <col min="10" max="10" width="13.7109375" style="84" customWidth="1"/>
    <col min="11" max="11" width="14.28515625" style="84" customWidth="1"/>
    <col min="12" max="13" width="13.140625" style="84" customWidth="1"/>
    <col min="14" max="14" width="13.28515625" style="84" customWidth="1"/>
    <col min="15" max="15" width="13.85546875" style="84" customWidth="1"/>
    <col min="16" max="16" width="13.140625" style="84" customWidth="1"/>
    <col min="17" max="17" width="13.42578125" style="84" bestFit="1" customWidth="1"/>
    <col min="18" max="18" width="13.28515625" style="84" customWidth="1"/>
    <col min="19" max="19" width="12.85546875" style="84" customWidth="1"/>
    <col min="20" max="20" width="12.42578125" style="84" bestFit="1" customWidth="1"/>
    <col min="21" max="21" width="9.85546875" style="84"/>
    <col min="22" max="22" width="13" style="84" customWidth="1"/>
    <col min="23" max="16384" width="9.85546875" style="84"/>
  </cols>
  <sheetData>
    <row r="1" spans="1:21" ht="12.75" customHeight="1">
      <c r="J1" s="82"/>
    </row>
    <row r="2" spans="1:21">
      <c r="A2" s="84" t="s">
        <v>158</v>
      </c>
      <c r="B2" s="84" t="s">
        <v>47</v>
      </c>
    </row>
    <row r="3" spans="1:21">
      <c r="A3" s="84" t="s">
        <v>129</v>
      </c>
      <c r="B3" s="84" t="s">
        <v>72</v>
      </c>
    </row>
    <row r="4" spans="1:21">
      <c r="A4" s="104" t="s">
        <v>151</v>
      </c>
      <c r="B4" s="105" t="s">
        <v>60</v>
      </c>
      <c r="C4" s="105" t="s">
        <v>61</v>
      </c>
      <c r="D4" s="105" t="s">
        <v>62</v>
      </c>
      <c r="E4" s="105" t="s">
        <v>63</v>
      </c>
      <c r="F4" s="105" t="s">
        <v>64</v>
      </c>
      <c r="G4" s="105" t="s">
        <v>65</v>
      </c>
      <c r="H4" s="105" t="s">
        <v>66</v>
      </c>
      <c r="I4" s="105">
        <v>2017</v>
      </c>
      <c r="J4" s="105">
        <v>2018</v>
      </c>
      <c r="K4" s="105">
        <v>2019</v>
      </c>
      <c r="L4" s="105">
        <v>2020</v>
      </c>
      <c r="M4" s="105">
        <v>2021</v>
      </c>
      <c r="N4" s="105">
        <v>2022</v>
      </c>
    </row>
    <row r="5" spans="1:21">
      <c r="A5" s="104" t="s">
        <v>164</v>
      </c>
      <c r="B5" s="106">
        <v>52401.494130829997</v>
      </c>
      <c r="C5" s="106">
        <v>54060.666482389999</v>
      </c>
      <c r="D5" s="106">
        <v>53816.296181669997</v>
      </c>
      <c r="E5" s="106">
        <v>54077.397505460001</v>
      </c>
      <c r="F5" s="106">
        <v>55176.803370000001</v>
      </c>
      <c r="G5" s="106">
        <v>57222.067033020001</v>
      </c>
      <c r="H5" s="106">
        <v>58940.077649359999</v>
      </c>
      <c r="I5" s="106">
        <v>62285.350436729997</v>
      </c>
      <c r="J5" s="106">
        <v>62404.833066719999</v>
      </c>
      <c r="K5" s="106">
        <v>62919.018345739998</v>
      </c>
      <c r="L5" s="106">
        <v>58126.112962380001</v>
      </c>
      <c r="M5" s="106">
        <v>60011.232654610001</v>
      </c>
      <c r="N5" s="106">
        <v>60820.5940797</v>
      </c>
    </row>
    <row r="6" spans="1:21">
      <c r="A6" s="104" t="s">
        <v>165</v>
      </c>
      <c r="B6" s="106">
        <v>211705073</v>
      </c>
      <c r="C6" s="106">
        <v>214519310</v>
      </c>
      <c r="D6" s="106">
        <v>216287410</v>
      </c>
      <c r="E6" s="106">
        <v>217950736</v>
      </c>
      <c r="F6" s="106">
        <v>220443211</v>
      </c>
      <c r="G6" s="106">
        <v>223622291</v>
      </c>
      <c r="H6" s="106">
        <v>233463391</v>
      </c>
      <c r="I6" s="106">
        <v>238605702</v>
      </c>
      <c r="J6" s="106">
        <v>240394240</v>
      </c>
      <c r="K6" s="106">
        <v>244833391</v>
      </c>
      <c r="L6" s="106">
        <v>247629728</v>
      </c>
      <c r="M6" s="106">
        <v>250231162</v>
      </c>
      <c r="N6" s="106">
        <v>252581343</v>
      </c>
    </row>
    <row r="7" spans="1:21">
      <c r="A7" s="104" t="s">
        <v>166</v>
      </c>
      <c r="B7" s="106">
        <v>710160</v>
      </c>
      <c r="C7" s="106">
        <v>713481</v>
      </c>
      <c r="D7" s="106">
        <v>707687</v>
      </c>
      <c r="E7" s="106">
        <v>710640</v>
      </c>
      <c r="F7" s="106">
        <v>719092</v>
      </c>
      <c r="G7" s="106">
        <v>731753</v>
      </c>
      <c r="H7" s="106">
        <v>730788</v>
      </c>
      <c r="I7" s="106">
        <v>737236</v>
      </c>
      <c r="J7" s="106">
        <v>749664</v>
      </c>
      <c r="K7" s="106">
        <v>763551</v>
      </c>
      <c r="L7" s="106">
        <v>742588</v>
      </c>
      <c r="M7" s="106">
        <v>753587</v>
      </c>
      <c r="N7" s="106">
        <v>763353</v>
      </c>
    </row>
    <row r="8" spans="1:21">
      <c r="A8" s="104" t="s">
        <v>167</v>
      </c>
      <c r="B8" s="106">
        <v>28670580</v>
      </c>
      <c r="C8" s="106">
        <v>28932577</v>
      </c>
      <c r="D8" s="106">
        <v>28951092</v>
      </c>
      <c r="E8" s="106">
        <v>29053850</v>
      </c>
      <c r="F8" s="106">
        <v>29481440</v>
      </c>
      <c r="G8" s="106">
        <v>29819314</v>
      </c>
      <c r="H8" s="106">
        <v>27342242</v>
      </c>
      <c r="I8" s="106">
        <v>28072675</v>
      </c>
      <c r="J8" s="106">
        <v>30038554</v>
      </c>
      <c r="K8" s="106">
        <v>30677019</v>
      </c>
      <c r="L8" s="106">
        <v>31038173</v>
      </c>
      <c r="M8" s="106">
        <v>31696898</v>
      </c>
      <c r="N8" s="106">
        <v>32113481</v>
      </c>
    </row>
    <row r="9" spans="1:21">
      <c r="B9" s="83"/>
      <c r="C9" s="83"/>
      <c r="D9" s="83"/>
      <c r="E9" s="83"/>
      <c r="F9" s="83"/>
      <c r="G9" s="83"/>
      <c r="H9" s="83"/>
      <c r="I9" s="83"/>
    </row>
    <row r="10" spans="1:21">
      <c r="A10" s="104"/>
      <c r="B10" s="105" t="s">
        <v>60</v>
      </c>
      <c r="C10" s="105" t="s">
        <v>61</v>
      </c>
      <c r="D10" s="105" t="s">
        <v>62</v>
      </c>
      <c r="E10" s="105" t="s">
        <v>63</v>
      </c>
      <c r="F10" s="105" t="s">
        <v>64</v>
      </c>
      <c r="G10" s="105" t="s">
        <v>65</v>
      </c>
      <c r="H10" s="105" t="s">
        <v>66</v>
      </c>
      <c r="I10" s="105">
        <v>2017</v>
      </c>
      <c r="J10" s="105">
        <v>2018</v>
      </c>
      <c r="K10" s="105">
        <v>2019</v>
      </c>
      <c r="L10" s="105">
        <v>2020</v>
      </c>
      <c r="M10" s="105">
        <v>2021</v>
      </c>
      <c r="N10" s="105">
        <v>2022</v>
      </c>
    </row>
    <row r="11" spans="1:21">
      <c r="A11" s="104" t="s">
        <v>164</v>
      </c>
      <c r="B11" s="83">
        <v>100</v>
      </c>
      <c r="C11" s="83">
        <v>103.16626916671035</v>
      </c>
      <c r="D11" s="83">
        <v>102.69992692824307</v>
      </c>
      <c r="E11" s="83">
        <v>103.19819768964183</v>
      </c>
      <c r="F11" s="83">
        <v>105.29624066107912</v>
      </c>
      <c r="G11" s="83">
        <v>109.19930429875635</v>
      </c>
      <c r="H11" s="83">
        <v>112.47785702866643</v>
      </c>
      <c r="I11" s="83">
        <v>118.86178337057171</v>
      </c>
      <c r="J11" s="83">
        <v>119.08979715523917</v>
      </c>
      <c r="K11" s="83">
        <v>120.07103879261736</v>
      </c>
      <c r="L11" s="83">
        <v>110.92453359680438</v>
      </c>
      <c r="M11" s="83">
        <v>114.5219876837498</v>
      </c>
      <c r="N11" s="83">
        <v>116.06652651516036</v>
      </c>
    </row>
    <row r="12" spans="1:21">
      <c r="A12" s="104" t="s">
        <v>168</v>
      </c>
      <c r="B12" s="83">
        <v>100</v>
      </c>
      <c r="C12" s="83">
        <v>101.32931958602617</v>
      </c>
      <c r="D12" s="83">
        <v>102.16449088114199</v>
      </c>
      <c r="E12" s="83">
        <v>102.95017162862223</v>
      </c>
      <c r="F12" s="83">
        <v>104.12750524877596</v>
      </c>
      <c r="G12" s="83">
        <v>105.62916033665381</v>
      </c>
      <c r="H12" s="83">
        <v>110.27765546270116</v>
      </c>
      <c r="I12" s="83">
        <v>112.70665299550946</v>
      </c>
      <c r="J12" s="83">
        <v>113.55147828696575</v>
      </c>
      <c r="K12" s="83">
        <v>115.64833451109602</v>
      </c>
      <c r="L12" s="83">
        <v>116.96919893837405</v>
      </c>
      <c r="M12" s="83">
        <v>118.19799991283158</v>
      </c>
      <c r="N12" s="83">
        <v>119.30812021684525</v>
      </c>
    </row>
    <row r="13" spans="1:21">
      <c r="A13" s="104" t="s">
        <v>169</v>
      </c>
      <c r="B13" s="83">
        <v>100</v>
      </c>
      <c r="C13" s="83">
        <v>100.46764109496451</v>
      </c>
      <c r="D13" s="83">
        <v>99.651768615523267</v>
      </c>
      <c r="E13" s="83">
        <v>100.06759040216289</v>
      </c>
      <c r="F13" s="83">
        <v>101.25774473358116</v>
      </c>
      <c r="G13" s="83">
        <v>103.0405824039653</v>
      </c>
      <c r="H13" s="83">
        <v>102.90469753295032</v>
      </c>
      <c r="I13" s="83">
        <v>103.81266193533851</v>
      </c>
      <c r="J13" s="83">
        <v>105.56269009800607</v>
      </c>
      <c r="K13" s="83">
        <v>107.51816492058128</v>
      </c>
      <c r="L13" s="83">
        <v>104.56629491945478</v>
      </c>
      <c r="M13" s="83">
        <v>106.11510082234989</v>
      </c>
      <c r="N13" s="83">
        <v>107.49028387968909</v>
      </c>
    </row>
    <row r="14" spans="1:21">
      <c r="A14" s="104" t="s">
        <v>170</v>
      </c>
      <c r="B14" s="83">
        <v>100</v>
      </c>
      <c r="C14" s="83">
        <v>100.91381827643528</v>
      </c>
      <c r="D14" s="83">
        <v>100.97839667003596</v>
      </c>
      <c r="E14" s="83">
        <v>101.3368058825458</v>
      </c>
      <c r="F14" s="83">
        <v>102.82819531380252</v>
      </c>
      <c r="G14" s="83">
        <v>104.00666467159019</v>
      </c>
      <c r="H14" s="83">
        <v>95.366895263367539</v>
      </c>
      <c r="I14" s="83">
        <v>97.914569569223914</v>
      </c>
      <c r="J14" s="83">
        <v>104.77135098069171</v>
      </c>
      <c r="K14" s="83">
        <v>106.99825047138913</v>
      </c>
      <c r="L14" s="83">
        <v>108.25791804700148</v>
      </c>
      <c r="M14" s="83">
        <v>110.55548230974051</v>
      </c>
      <c r="N14" s="83">
        <v>112.00848047022419</v>
      </c>
    </row>
    <row r="15" spans="1:2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</row>
    <row r="16" spans="1:2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</row>
    <row r="17" spans="1:16">
      <c r="A17" s="107" t="s">
        <v>296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</row>
    <row r="18" spans="1:16">
      <c r="A18" s="108" t="s">
        <v>276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20" spans="1:16">
      <c r="A20" s="206" t="s">
        <v>260</v>
      </c>
    </row>
    <row r="21" spans="1:16">
      <c r="A21" s="206" t="s">
        <v>294</v>
      </c>
    </row>
    <row r="22" spans="1:16" ht="15">
      <c r="A22" s="257" t="s">
        <v>295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7F7F-DE7F-4EC2-A70A-D39A43120CA8}">
  <sheetPr codeName="Hoja16">
    <tabColor rgb="FF00B050"/>
  </sheetPr>
  <dimension ref="A1:AH60"/>
  <sheetViews>
    <sheetView showGridLines="0" topLeftCell="B1" zoomScaleNormal="100" workbookViewId="0">
      <selection activeCell="O5" sqref="O5"/>
    </sheetView>
  </sheetViews>
  <sheetFormatPr defaultColWidth="9" defaultRowHeight="12.75"/>
  <cols>
    <col min="1" max="1" width="9" style="111"/>
    <col min="2" max="2" width="16.28515625" style="110" customWidth="1"/>
    <col min="3" max="3" width="14.5703125" style="110" customWidth="1"/>
    <col min="4" max="4" width="15.5703125" style="110" customWidth="1"/>
    <col min="5" max="5" width="9.140625" style="110" bestFit="1" customWidth="1"/>
    <col min="6" max="6" width="11.140625" style="110" customWidth="1"/>
    <col min="7" max="7" width="12.28515625" style="110" customWidth="1"/>
    <col min="8" max="8" width="9.140625" style="110" bestFit="1" customWidth="1"/>
    <col min="9" max="9" width="11.85546875" style="110" customWidth="1"/>
    <col min="10" max="11" width="16.5703125" style="110" customWidth="1"/>
    <col min="12" max="15" width="9.140625" style="110" bestFit="1" customWidth="1"/>
    <col min="16" max="16" width="9.85546875" style="110" bestFit="1" customWidth="1"/>
    <col min="17" max="17" width="9.140625" style="110" bestFit="1" customWidth="1"/>
    <col min="18" max="26" width="9" style="111"/>
    <col min="27" max="27" width="7.28515625" style="111" customWidth="1"/>
    <col min="28" max="28" width="12.28515625" style="111" customWidth="1"/>
    <col min="29" max="16384" width="9" style="111"/>
  </cols>
  <sheetData>
    <row r="1" spans="1:34">
      <c r="A1" s="18"/>
      <c r="B1" s="206"/>
      <c r="C1" s="206"/>
      <c r="D1" s="206"/>
      <c r="E1" s="206"/>
      <c r="F1" s="206"/>
      <c r="G1" s="206"/>
      <c r="H1" s="206"/>
      <c r="I1" s="206"/>
      <c r="J1" s="206" t="s">
        <v>297</v>
      </c>
      <c r="K1" s="206"/>
      <c r="L1" s="206"/>
      <c r="M1" s="206"/>
      <c r="N1" s="206"/>
      <c r="O1" s="206"/>
      <c r="P1" s="122"/>
      <c r="AD1" s="114"/>
      <c r="AE1" s="114"/>
      <c r="AF1" s="114"/>
      <c r="AG1" s="114"/>
      <c r="AH1" s="114"/>
    </row>
    <row r="2" spans="1:34">
      <c r="A2" s="17"/>
      <c r="B2" s="206"/>
      <c r="C2" s="206"/>
      <c r="D2" s="17" t="s">
        <v>213</v>
      </c>
      <c r="E2" s="206"/>
      <c r="F2" s="122"/>
      <c r="G2" s="122"/>
      <c r="H2" s="122"/>
      <c r="I2" s="122"/>
      <c r="J2" s="122" t="s">
        <v>298</v>
      </c>
      <c r="K2" s="122"/>
      <c r="L2" s="122"/>
      <c r="M2" s="122"/>
      <c r="N2" s="122"/>
      <c r="O2" s="122"/>
      <c r="P2" s="122"/>
      <c r="Q2" s="111"/>
      <c r="S2" s="116"/>
      <c r="T2" s="116"/>
      <c r="U2" s="116"/>
      <c r="V2" s="116"/>
      <c r="W2" s="116"/>
      <c r="X2" s="116"/>
    </row>
    <row r="3" spans="1:34">
      <c r="A3" s="17"/>
      <c r="B3" s="206"/>
      <c r="C3" s="206"/>
      <c r="D3" s="17" t="s">
        <v>214</v>
      </c>
      <c r="E3" s="206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11"/>
      <c r="S3" s="116"/>
      <c r="T3" s="116"/>
      <c r="U3" s="116"/>
      <c r="V3" s="116"/>
      <c r="W3" s="116"/>
      <c r="X3" s="116"/>
    </row>
    <row r="4" spans="1:34">
      <c r="B4" s="58"/>
      <c r="C4" s="58"/>
      <c r="D4" s="58"/>
      <c r="E4" s="58"/>
      <c r="F4" s="58"/>
      <c r="G4" s="58"/>
      <c r="I4" s="58"/>
      <c r="J4" s="110" t="s">
        <v>299</v>
      </c>
      <c r="L4" s="109"/>
      <c r="M4" s="109"/>
      <c r="N4" s="109"/>
      <c r="O4" s="109"/>
      <c r="P4" s="109"/>
      <c r="Q4" s="111"/>
      <c r="S4" s="116"/>
      <c r="T4" s="116"/>
      <c r="U4" s="116"/>
      <c r="V4" s="116"/>
      <c r="W4" s="116"/>
      <c r="X4" s="116"/>
    </row>
    <row r="5" spans="1:34">
      <c r="A5" s="117"/>
      <c r="B5" s="58"/>
      <c r="C5" s="58"/>
      <c r="D5" s="58"/>
      <c r="E5" s="58"/>
      <c r="F5" s="58"/>
      <c r="G5" s="58"/>
      <c r="I5" s="58"/>
      <c r="L5" s="109"/>
      <c r="M5" s="109"/>
      <c r="N5" s="109"/>
      <c r="O5" s="109"/>
      <c r="P5" s="109"/>
      <c r="Q5" s="111"/>
      <c r="S5" s="116"/>
      <c r="T5" s="116"/>
      <c r="U5" s="116"/>
      <c r="V5" s="116"/>
      <c r="W5" s="116"/>
      <c r="X5" s="116"/>
    </row>
    <row r="6" spans="1:34">
      <c r="B6" s="58"/>
      <c r="C6" s="58"/>
      <c r="D6" s="58"/>
      <c r="E6" s="58"/>
      <c r="F6" s="58"/>
      <c r="G6" s="58"/>
      <c r="I6" s="58"/>
      <c r="L6" s="109"/>
      <c r="M6" s="109"/>
      <c r="N6" s="109"/>
      <c r="O6" s="109"/>
      <c r="P6" s="109"/>
      <c r="Q6" s="111"/>
      <c r="S6" s="116"/>
      <c r="T6" s="116"/>
      <c r="U6" s="116"/>
      <c r="V6" s="116"/>
      <c r="W6" s="116"/>
      <c r="X6" s="116"/>
    </row>
    <row r="7" spans="1:34">
      <c r="B7" s="58"/>
      <c r="C7" s="58"/>
      <c r="D7" s="58"/>
      <c r="E7" s="58"/>
      <c r="F7" s="58"/>
      <c r="G7" s="58"/>
      <c r="I7" s="58"/>
      <c r="L7" s="109"/>
      <c r="M7" s="109"/>
      <c r="N7" s="109"/>
      <c r="O7" s="109"/>
      <c r="P7" s="109"/>
      <c r="Q7" s="111"/>
      <c r="S7" s="116"/>
      <c r="T7" s="116"/>
      <c r="U7" s="116"/>
      <c r="V7" s="116"/>
      <c r="W7" s="116"/>
      <c r="X7" s="116"/>
    </row>
    <row r="8" spans="1:34">
      <c r="B8" s="118" t="s">
        <v>10</v>
      </c>
      <c r="C8" s="222" t="s">
        <v>212</v>
      </c>
      <c r="D8" s="223"/>
      <c r="E8" s="223"/>
      <c r="F8" s="223"/>
      <c r="G8" s="223"/>
      <c r="I8" s="58"/>
      <c r="L8" s="109"/>
      <c r="M8" s="109"/>
      <c r="N8" s="109"/>
      <c r="O8" s="109"/>
      <c r="P8" s="109"/>
      <c r="Q8" s="111"/>
      <c r="S8" s="116"/>
      <c r="T8" s="116"/>
      <c r="U8" s="116"/>
      <c r="V8" s="116"/>
      <c r="W8" s="116"/>
      <c r="X8" s="116"/>
    </row>
    <row r="9" spans="1:34">
      <c r="B9" s="112" t="s">
        <v>125</v>
      </c>
      <c r="C9" s="113" t="s">
        <v>142</v>
      </c>
      <c r="D9" s="113" t="s">
        <v>143</v>
      </c>
      <c r="E9" s="113" t="s">
        <v>144</v>
      </c>
      <c r="F9" s="113" t="s">
        <v>76</v>
      </c>
      <c r="G9" s="113" t="s">
        <v>77</v>
      </c>
      <c r="I9" s="58"/>
      <c r="L9" s="109"/>
      <c r="M9" s="109"/>
      <c r="N9" s="109"/>
      <c r="O9" s="109"/>
      <c r="P9" s="109"/>
      <c r="Q9" s="111"/>
      <c r="S9" s="116"/>
      <c r="T9" s="116"/>
      <c r="U9" s="116"/>
      <c r="V9" s="116"/>
      <c r="W9" s="116"/>
      <c r="X9" s="116"/>
    </row>
    <row r="10" spans="1:34">
      <c r="B10" s="119" t="s">
        <v>128</v>
      </c>
      <c r="C10" s="58">
        <v>2.7765654374544981</v>
      </c>
      <c r="D10" s="58">
        <v>31.989218070480884</v>
      </c>
      <c r="E10" s="58">
        <v>24.843310351426197</v>
      </c>
      <c r="F10" s="124">
        <v>40.390906140638414</v>
      </c>
      <c r="G10" s="221">
        <v>0</v>
      </c>
      <c r="H10" s="114"/>
      <c r="I10" s="58"/>
      <c r="L10" s="109"/>
      <c r="M10" s="109"/>
      <c r="N10" s="109"/>
      <c r="O10" s="109"/>
      <c r="P10" s="109"/>
      <c r="Q10" s="111"/>
      <c r="S10" s="116"/>
      <c r="T10" s="116"/>
      <c r="U10" s="116"/>
      <c r="V10" s="116"/>
      <c r="W10" s="116"/>
      <c r="X10" s="116"/>
    </row>
    <row r="11" spans="1:34">
      <c r="B11" s="119"/>
      <c r="C11" s="58"/>
      <c r="D11" s="58"/>
      <c r="E11" s="58"/>
      <c r="F11" s="124"/>
      <c r="G11" s="126"/>
      <c r="I11" s="58"/>
      <c r="L11" s="109"/>
      <c r="M11" s="109"/>
      <c r="N11" s="109"/>
      <c r="O11" s="109"/>
      <c r="P11" s="109"/>
      <c r="Q11" s="111"/>
      <c r="S11" s="116"/>
      <c r="T11" s="116"/>
      <c r="U11" s="116"/>
      <c r="V11" s="116"/>
      <c r="W11" s="116"/>
      <c r="X11" s="116"/>
    </row>
    <row r="12" spans="1:34">
      <c r="B12" s="119" t="s">
        <v>18</v>
      </c>
      <c r="C12" s="58">
        <v>3.5271517829016914</v>
      </c>
      <c r="D12" s="58">
        <v>16.174728424193582</v>
      </c>
      <c r="E12" s="58">
        <v>20.497523398712516</v>
      </c>
      <c r="F12" s="124">
        <v>59.800596394192205</v>
      </c>
      <c r="G12" s="126">
        <v>0</v>
      </c>
      <c r="I12" s="58"/>
      <c r="L12" s="109"/>
      <c r="M12" s="109"/>
      <c r="N12" s="109"/>
      <c r="O12" s="109"/>
      <c r="P12" s="109"/>
      <c r="Q12" s="111"/>
      <c r="S12" s="116"/>
      <c r="T12" s="116"/>
      <c r="U12" s="116"/>
      <c r="V12" s="116"/>
      <c r="W12" s="116"/>
      <c r="X12" s="116"/>
    </row>
    <row r="13" spans="1:34">
      <c r="B13" s="119" t="s">
        <v>38</v>
      </c>
      <c r="C13" s="58">
        <v>0.2976818661523345</v>
      </c>
      <c r="D13" s="58">
        <v>32.533207176389247</v>
      </c>
      <c r="E13" s="58">
        <v>10.863568543251208</v>
      </c>
      <c r="F13" s="124">
        <v>52.159103315258925</v>
      </c>
      <c r="G13" s="126">
        <v>4.1464390989482878</v>
      </c>
      <c r="I13" s="58"/>
      <c r="L13" s="109"/>
      <c r="M13" s="109"/>
      <c r="N13" s="109"/>
      <c r="O13" s="109"/>
      <c r="P13" s="109"/>
      <c r="Q13" s="111"/>
      <c r="S13" s="116"/>
      <c r="T13" s="116"/>
      <c r="U13" s="116"/>
      <c r="V13" s="116"/>
      <c r="W13" s="116"/>
      <c r="X13" s="116"/>
    </row>
    <row r="14" spans="1:34">
      <c r="B14" s="119" t="s">
        <v>27</v>
      </c>
      <c r="C14" s="58">
        <v>0.41318411484157341</v>
      </c>
      <c r="D14" s="58">
        <v>29.392737403787127</v>
      </c>
      <c r="E14" s="58">
        <v>18.206072625962129</v>
      </c>
      <c r="F14" s="124">
        <v>47.879775227841535</v>
      </c>
      <c r="G14" s="126">
        <v>4.1082306275676439</v>
      </c>
      <c r="I14" s="58"/>
      <c r="L14" s="109"/>
      <c r="M14" s="109"/>
      <c r="N14" s="109"/>
      <c r="O14" s="109"/>
      <c r="P14" s="109"/>
      <c r="Q14" s="111"/>
      <c r="S14" s="116"/>
      <c r="T14" s="116"/>
      <c r="U14" s="116"/>
      <c r="V14" s="116"/>
      <c r="W14" s="116"/>
      <c r="X14" s="116"/>
    </row>
    <row r="15" spans="1:34">
      <c r="B15" s="119" t="s">
        <v>23</v>
      </c>
      <c r="C15" s="58">
        <v>0.89096949562065841</v>
      </c>
      <c r="D15" s="58">
        <v>27.450317124735729</v>
      </c>
      <c r="E15" s="58">
        <v>23.819389912413168</v>
      </c>
      <c r="F15" s="124">
        <v>47.839323467230443</v>
      </c>
      <c r="G15" s="126">
        <v>0</v>
      </c>
      <c r="I15" s="58"/>
      <c r="L15" s="109"/>
      <c r="M15" s="109"/>
      <c r="N15" s="109"/>
      <c r="O15" s="109"/>
      <c r="P15" s="109"/>
      <c r="Q15" s="111"/>
      <c r="S15" s="116"/>
      <c r="T15" s="116"/>
      <c r="U15" s="116"/>
      <c r="V15" s="116"/>
      <c r="W15" s="116"/>
      <c r="X15" s="116"/>
    </row>
    <row r="16" spans="1:34">
      <c r="B16" s="119" t="s">
        <v>26</v>
      </c>
      <c r="C16" s="58">
        <v>1.8539215449080666</v>
      </c>
      <c r="D16" s="58">
        <v>37.271154945767584</v>
      </c>
      <c r="E16" s="58">
        <v>14.011675560336611</v>
      </c>
      <c r="F16" s="124">
        <v>45.033490671530593</v>
      </c>
      <c r="G16" s="126">
        <v>1.829757277457128</v>
      </c>
      <c r="I16" s="58"/>
      <c r="L16" s="109"/>
      <c r="M16" s="109"/>
      <c r="N16" s="109"/>
      <c r="O16" s="109"/>
      <c r="P16" s="109"/>
      <c r="Q16" s="111"/>
      <c r="S16" s="116"/>
      <c r="T16" s="116"/>
      <c r="U16" s="116"/>
      <c r="V16" s="116"/>
      <c r="W16" s="116"/>
      <c r="X16" s="116"/>
    </row>
    <row r="17" spans="2:24">
      <c r="B17" s="119" t="s">
        <v>24</v>
      </c>
      <c r="C17" s="58">
        <v>4.2458239646099054</v>
      </c>
      <c r="D17" s="58">
        <v>25.475463452116813</v>
      </c>
      <c r="E17" s="58">
        <v>25.217237459020325</v>
      </c>
      <c r="F17" s="124">
        <v>43.785226459141022</v>
      </c>
      <c r="G17" s="126">
        <v>1.2762486651119249</v>
      </c>
      <c r="I17" s="58"/>
      <c r="L17" s="109"/>
      <c r="M17" s="109"/>
      <c r="N17" s="109"/>
      <c r="O17" s="109"/>
      <c r="P17" s="109"/>
      <c r="Q17" s="111"/>
      <c r="S17" s="116"/>
      <c r="T17" s="116"/>
      <c r="U17" s="116"/>
      <c r="V17" s="116"/>
      <c r="W17" s="116"/>
      <c r="X17" s="116"/>
    </row>
    <row r="18" spans="2:24">
      <c r="B18" s="119" t="s">
        <v>21</v>
      </c>
      <c r="C18" s="58">
        <v>2.1058912172938578</v>
      </c>
      <c r="D18" s="58">
        <v>14.129283209093657</v>
      </c>
      <c r="E18" s="58">
        <v>39.171259518773638</v>
      </c>
      <c r="F18" s="124">
        <v>43.20022030391231</v>
      </c>
      <c r="G18" s="126">
        <v>1.3933457509265386</v>
      </c>
      <c r="I18" s="58"/>
      <c r="L18" s="109"/>
      <c r="M18" s="109"/>
      <c r="N18" s="109"/>
      <c r="O18" s="109"/>
      <c r="P18" s="109"/>
      <c r="Q18" s="111"/>
      <c r="S18" s="116"/>
      <c r="T18" s="116"/>
      <c r="U18" s="116"/>
      <c r="V18" s="116"/>
      <c r="W18" s="116"/>
      <c r="X18" s="116"/>
    </row>
    <row r="19" spans="2:24">
      <c r="B19" s="119" t="s">
        <v>19</v>
      </c>
      <c r="C19" s="58">
        <v>2.6044018365753372</v>
      </c>
      <c r="D19" s="58">
        <v>26.081660417669788</v>
      </c>
      <c r="E19" s="58">
        <v>20.112719213662889</v>
      </c>
      <c r="F19" s="124">
        <v>41.825261313443583</v>
      </c>
      <c r="G19" s="126">
        <v>9.3759572186484093</v>
      </c>
      <c r="I19" s="58"/>
      <c r="L19" s="109"/>
      <c r="M19" s="109"/>
      <c r="N19" s="109"/>
      <c r="O19" s="109"/>
      <c r="P19" s="109"/>
      <c r="Q19" s="111"/>
      <c r="S19" s="116"/>
      <c r="T19" s="116"/>
      <c r="U19" s="116"/>
      <c r="V19" s="116"/>
      <c r="W19" s="116"/>
      <c r="X19" s="116"/>
    </row>
    <row r="20" spans="2:24">
      <c r="B20" s="119" t="s">
        <v>36</v>
      </c>
      <c r="C20" s="58">
        <v>2.0693732755222705</v>
      </c>
      <c r="D20" s="58">
        <v>26.674609715603015</v>
      </c>
      <c r="E20" s="58">
        <v>28.602142831547638</v>
      </c>
      <c r="F20" s="124">
        <v>39.981306960021982</v>
      </c>
      <c r="G20" s="126">
        <v>2.6725672173050965</v>
      </c>
      <c r="I20" s="58"/>
      <c r="L20" s="109"/>
      <c r="M20" s="109"/>
      <c r="N20" s="109"/>
      <c r="O20" s="109"/>
      <c r="P20" s="109"/>
      <c r="Q20" s="111"/>
      <c r="S20" s="116"/>
      <c r="T20" s="116"/>
      <c r="U20" s="116"/>
      <c r="V20" s="116"/>
      <c r="W20" s="116"/>
      <c r="X20" s="116"/>
    </row>
    <row r="21" spans="2:24">
      <c r="B21" s="119" t="s">
        <v>29</v>
      </c>
      <c r="C21" s="58">
        <v>3.7720945141496474</v>
      </c>
      <c r="D21" s="58">
        <v>13.854290685960253</v>
      </c>
      <c r="E21" s="58">
        <v>44.064245810055866</v>
      </c>
      <c r="F21" s="124">
        <v>38.309368989834233</v>
      </c>
      <c r="G21" s="126">
        <v>0</v>
      </c>
      <c r="I21" s="58"/>
      <c r="L21" s="109"/>
      <c r="M21" s="109"/>
      <c r="N21" s="109"/>
      <c r="O21" s="109"/>
      <c r="P21" s="109"/>
      <c r="Q21" s="111"/>
      <c r="S21" s="116"/>
      <c r="T21" s="116"/>
      <c r="U21" s="116"/>
      <c r="V21" s="116"/>
      <c r="W21" s="116"/>
      <c r="X21" s="116"/>
    </row>
    <row r="22" spans="2:24">
      <c r="B22" s="119" t="s">
        <v>15</v>
      </c>
      <c r="C22" s="58">
        <v>2.7202057464710059</v>
      </c>
      <c r="D22" s="58">
        <v>28.440027463895447</v>
      </c>
      <c r="E22" s="58">
        <v>28.195528970918527</v>
      </c>
      <c r="F22" s="124">
        <v>38.119072278921465</v>
      </c>
      <c r="G22" s="126">
        <v>2.5251655397935555</v>
      </c>
      <c r="I22" s="58"/>
      <c r="L22" s="109"/>
      <c r="M22" s="109"/>
      <c r="N22" s="109"/>
      <c r="O22" s="109"/>
      <c r="P22" s="109"/>
      <c r="Q22" s="111"/>
      <c r="S22" s="116"/>
      <c r="T22" s="116"/>
      <c r="U22" s="116"/>
      <c r="V22" s="116"/>
      <c r="W22" s="116"/>
      <c r="X22" s="116"/>
    </row>
    <row r="23" spans="2:24">
      <c r="B23" s="119" t="s">
        <v>39</v>
      </c>
      <c r="C23" s="58">
        <v>3.9524112065255261</v>
      </c>
      <c r="D23" s="58">
        <v>24.814010206382061</v>
      </c>
      <c r="E23" s="58">
        <v>33.604205521283788</v>
      </c>
      <c r="F23" s="124">
        <v>37.052958416166248</v>
      </c>
      <c r="G23" s="126">
        <v>0.57641464964236666</v>
      </c>
      <c r="I23" s="58"/>
      <c r="L23" s="109"/>
      <c r="M23" s="109"/>
      <c r="N23" s="109"/>
      <c r="O23" s="109"/>
      <c r="P23" s="109"/>
      <c r="Q23" s="111"/>
      <c r="S23" s="116"/>
      <c r="T23" s="116"/>
      <c r="U23" s="116"/>
      <c r="V23" s="116"/>
      <c r="W23" s="116"/>
      <c r="X23" s="116"/>
    </row>
    <row r="24" spans="2:24">
      <c r="B24" s="119" t="s">
        <v>31</v>
      </c>
      <c r="C24" s="58">
        <v>4.7482769802502558</v>
      </c>
      <c r="D24" s="58">
        <v>32.553878145572654</v>
      </c>
      <c r="E24" s="58">
        <v>25.833715082792448</v>
      </c>
      <c r="F24" s="124">
        <v>36.864129791384642</v>
      </c>
      <c r="G24" s="126">
        <v>0</v>
      </c>
      <c r="I24" s="58"/>
      <c r="L24" s="109"/>
      <c r="M24" s="109"/>
      <c r="N24" s="109"/>
      <c r="O24" s="109"/>
      <c r="P24" s="109"/>
      <c r="Q24" s="111"/>
      <c r="S24" s="116"/>
      <c r="T24" s="116"/>
      <c r="U24" s="116"/>
      <c r="V24" s="116"/>
      <c r="W24" s="116"/>
      <c r="X24" s="116"/>
    </row>
    <row r="25" spans="2:24">
      <c r="B25" s="119" t="s">
        <v>41</v>
      </c>
      <c r="C25" s="58">
        <v>6.1272776910530409</v>
      </c>
      <c r="D25" s="58">
        <v>36.306319549933605</v>
      </c>
      <c r="E25" s="58">
        <v>20.836570927223555</v>
      </c>
      <c r="F25" s="124">
        <v>36.729831831789781</v>
      </c>
      <c r="G25" s="141" t="s">
        <v>43</v>
      </c>
      <c r="I25" s="58"/>
      <c r="L25" s="109"/>
      <c r="M25" s="109"/>
      <c r="N25" s="109"/>
      <c r="O25" s="109"/>
      <c r="P25" s="109"/>
      <c r="Q25" s="111"/>
      <c r="S25" s="116"/>
      <c r="T25" s="116"/>
      <c r="U25" s="116"/>
      <c r="V25" s="116"/>
      <c r="W25" s="116"/>
      <c r="X25" s="116"/>
    </row>
    <row r="26" spans="2:24">
      <c r="B26" s="119" t="s">
        <v>25</v>
      </c>
      <c r="C26" s="58">
        <v>6.5479671626919655</v>
      </c>
      <c r="D26" s="58">
        <v>27.560089818846073</v>
      </c>
      <c r="E26" s="58">
        <v>25.200540068302757</v>
      </c>
      <c r="F26" s="124">
        <v>35.435123212106774</v>
      </c>
      <c r="G26" s="126">
        <v>5.2562797380524326</v>
      </c>
      <c r="I26" s="58"/>
      <c r="L26" s="109"/>
      <c r="M26" s="109"/>
      <c r="N26" s="109"/>
      <c r="O26" s="109"/>
      <c r="P26" s="109"/>
      <c r="Q26" s="111"/>
      <c r="S26" s="116"/>
      <c r="T26" s="116"/>
      <c r="U26" s="116"/>
      <c r="V26" s="116"/>
      <c r="W26" s="116"/>
      <c r="X26" s="116"/>
    </row>
    <row r="27" spans="2:24">
      <c r="B27" s="119" t="s">
        <v>34</v>
      </c>
      <c r="C27" s="58">
        <v>2.4095028288189058</v>
      </c>
      <c r="D27" s="58">
        <v>17.862447637644156</v>
      </c>
      <c r="E27" s="58">
        <v>23.068434052637731</v>
      </c>
      <c r="F27" s="124">
        <v>34.835778300705954</v>
      </c>
      <c r="G27" s="126">
        <v>21.823837180193266</v>
      </c>
      <c r="I27" s="58"/>
      <c r="L27" s="109"/>
      <c r="M27" s="109"/>
      <c r="N27" s="109"/>
      <c r="O27" s="109"/>
      <c r="P27" s="109"/>
      <c r="Q27" s="111"/>
      <c r="S27" s="116"/>
      <c r="T27" s="116"/>
      <c r="U27" s="116"/>
      <c r="V27" s="116"/>
      <c r="W27" s="116"/>
      <c r="X27" s="116"/>
    </row>
    <row r="28" spans="2:24">
      <c r="B28" s="119" t="s">
        <v>40</v>
      </c>
      <c r="C28" s="58">
        <v>2.6759007634055361</v>
      </c>
      <c r="D28" s="58">
        <v>31.006025166452623</v>
      </c>
      <c r="E28" s="58">
        <v>32.750281249298155</v>
      </c>
      <c r="F28" s="124">
        <v>31.893568323672511</v>
      </c>
      <c r="G28" s="126">
        <v>1.6742244971711733</v>
      </c>
      <c r="I28" s="58"/>
      <c r="L28" s="109"/>
      <c r="M28" s="109"/>
      <c r="N28" s="109"/>
      <c r="O28" s="109"/>
      <c r="P28" s="109"/>
      <c r="Q28" s="111"/>
      <c r="S28" s="116"/>
      <c r="T28" s="116"/>
      <c r="U28" s="116"/>
      <c r="V28" s="116"/>
      <c r="W28" s="116"/>
      <c r="X28" s="116"/>
    </row>
    <row r="29" spans="2:24">
      <c r="B29" s="119" t="s">
        <v>35</v>
      </c>
      <c r="C29" s="58">
        <v>2.4112317029589532</v>
      </c>
      <c r="D29" s="58">
        <v>41.336213011588356</v>
      </c>
      <c r="E29" s="58">
        <v>24.182533131165236</v>
      </c>
      <c r="F29" s="124">
        <v>28.680793292297118</v>
      </c>
      <c r="G29" s="126">
        <v>3.3892288619903428</v>
      </c>
      <c r="I29" s="58"/>
      <c r="L29" s="109"/>
      <c r="M29" s="109"/>
      <c r="N29" s="109"/>
      <c r="O29" s="109"/>
      <c r="P29" s="109"/>
      <c r="Q29" s="111"/>
      <c r="S29" s="116"/>
      <c r="T29" s="116"/>
      <c r="U29" s="116"/>
      <c r="V29" s="116"/>
      <c r="W29" s="116"/>
      <c r="X29" s="116"/>
    </row>
    <row r="30" spans="2:24">
      <c r="B30" s="119" t="s">
        <v>28</v>
      </c>
      <c r="C30" s="58">
        <v>5.8725149430636563</v>
      </c>
      <c r="D30" s="58">
        <v>22.669827373074853</v>
      </c>
      <c r="E30" s="58">
        <v>44.068585389973961</v>
      </c>
      <c r="F30" s="124">
        <v>26.407411177847912</v>
      </c>
      <c r="G30" s="126">
        <v>0.98166111603961537</v>
      </c>
      <c r="I30" s="58"/>
      <c r="L30" s="109"/>
      <c r="M30" s="109"/>
      <c r="N30" s="109"/>
      <c r="O30" s="109"/>
      <c r="P30" s="109"/>
      <c r="Q30" s="111"/>
      <c r="S30" s="116"/>
      <c r="T30" s="116"/>
      <c r="U30" s="116"/>
      <c r="V30" s="116"/>
      <c r="W30" s="116"/>
      <c r="X30" s="116"/>
    </row>
    <row r="31" spans="2:24">
      <c r="B31" s="119" t="s">
        <v>22</v>
      </c>
      <c r="C31" s="58">
        <v>3.2145590012082157</v>
      </c>
      <c r="D31" s="58">
        <v>51.94502617801048</v>
      </c>
      <c r="E31" s="58">
        <v>19.941401530406765</v>
      </c>
      <c r="F31" s="124">
        <v>23.936568666935159</v>
      </c>
      <c r="G31" s="126">
        <v>0.96244462343938797</v>
      </c>
      <c r="I31" s="58"/>
      <c r="L31" s="109"/>
      <c r="M31" s="109"/>
      <c r="N31" s="109"/>
      <c r="O31" s="109"/>
      <c r="P31" s="109"/>
      <c r="Q31" s="111"/>
      <c r="S31" s="116"/>
      <c r="T31" s="116"/>
      <c r="U31" s="116"/>
      <c r="V31" s="116"/>
      <c r="W31" s="116"/>
      <c r="X31" s="116"/>
    </row>
    <row r="32" spans="2:24">
      <c r="B32" s="119" t="s">
        <v>33</v>
      </c>
      <c r="C32" s="58">
        <v>5.2893590541381457</v>
      </c>
      <c r="D32" s="58">
        <v>27.709129700417819</v>
      </c>
      <c r="E32" s="58">
        <v>45.746288558983025</v>
      </c>
      <c r="F32" s="124">
        <v>21.930838296737488</v>
      </c>
      <c r="G32" s="126">
        <v>-0.67561561027646899</v>
      </c>
      <c r="I32" s="58"/>
      <c r="L32" s="109"/>
      <c r="M32" s="109"/>
      <c r="N32" s="109"/>
      <c r="O32" s="109"/>
      <c r="P32" s="109"/>
      <c r="Q32" s="111"/>
      <c r="S32" s="116"/>
      <c r="T32" s="116"/>
      <c r="U32" s="116"/>
      <c r="V32" s="116"/>
      <c r="W32" s="116"/>
      <c r="X32" s="116"/>
    </row>
    <row r="33" spans="1:24">
      <c r="B33" s="119" t="s">
        <v>17</v>
      </c>
      <c r="C33" s="58">
        <v>3.7673222981528802</v>
      </c>
      <c r="D33" s="58">
        <v>38.81387458668825</v>
      </c>
      <c r="E33" s="58">
        <v>34.64180494476912</v>
      </c>
      <c r="F33" s="124">
        <v>21.588132148104535</v>
      </c>
      <c r="G33" s="126">
        <v>1.188866022285211</v>
      </c>
      <c r="I33" s="58"/>
      <c r="L33" s="109"/>
      <c r="M33" s="109"/>
      <c r="N33" s="109"/>
      <c r="O33" s="109"/>
      <c r="P33" s="109"/>
      <c r="Q33" s="111"/>
      <c r="S33" s="116"/>
      <c r="T33" s="116"/>
      <c r="U33" s="116"/>
      <c r="V33" s="116"/>
      <c r="W33" s="116"/>
      <c r="X33" s="116"/>
    </row>
    <row r="34" spans="1:24">
      <c r="B34" s="119" t="s">
        <v>20</v>
      </c>
      <c r="C34" s="58">
        <v>5.6923117513587682</v>
      </c>
      <c r="D34" s="58">
        <v>42.706189646984335</v>
      </c>
      <c r="E34" s="58">
        <v>28.106696216558497</v>
      </c>
      <c r="F34" s="124">
        <v>21.031871669041216</v>
      </c>
      <c r="G34" s="126">
        <v>2.4629307160572012</v>
      </c>
      <c r="I34" s="58"/>
      <c r="L34" s="109"/>
      <c r="M34" s="109"/>
      <c r="N34" s="109"/>
      <c r="O34" s="109"/>
      <c r="P34" s="109"/>
      <c r="Q34" s="111"/>
      <c r="S34" s="116"/>
      <c r="T34" s="116"/>
      <c r="U34" s="116"/>
      <c r="V34" s="116"/>
      <c r="W34" s="116"/>
      <c r="X34" s="116"/>
    </row>
    <row r="35" spans="1:24">
      <c r="B35" s="119" t="s">
        <v>37</v>
      </c>
      <c r="C35" s="58">
        <v>1.1775696399107056</v>
      </c>
      <c r="D35" s="58">
        <v>67.776861108415019</v>
      </c>
      <c r="E35" s="58">
        <v>13.987188197612349</v>
      </c>
      <c r="F35" s="124">
        <v>14.999757352227505</v>
      </c>
      <c r="G35" s="126">
        <v>2.0586237018344176</v>
      </c>
      <c r="I35" s="58"/>
      <c r="L35" s="109"/>
      <c r="M35" s="109"/>
      <c r="N35" s="109"/>
      <c r="O35" s="109"/>
      <c r="P35" s="109"/>
      <c r="Q35" s="111"/>
      <c r="S35" s="116"/>
      <c r="T35" s="116"/>
      <c r="U35" s="116"/>
      <c r="V35" s="116"/>
      <c r="W35" s="116"/>
      <c r="X35" s="116"/>
    </row>
    <row r="36" spans="1:24">
      <c r="B36" s="119" t="s">
        <v>32</v>
      </c>
      <c r="C36" s="58">
        <v>0.96153846153846156</v>
      </c>
      <c r="D36" s="58">
        <v>20.475926950747095</v>
      </c>
      <c r="E36" s="58">
        <v>27.725511898173767</v>
      </c>
      <c r="F36" s="124">
        <v>13.482291090204759</v>
      </c>
      <c r="G36" s="126">
        <v>37.354731599335913</v>
      </c>
      <c r="I36" s="58"/>
      <c r="L36" s="109"/>
      <c r="M36" s="109"/>
      <c r="N36" s="109"/>
      <c r="O36" s="109"/>
      <c r="P36" s="109"/>
      <c r="Q36" s="111"/>
      <c r="S36" s="116"/>
      <c r="T36" s="116"/>
      <c r="U36" s="116"/>
      <c r="V36" s="116"/>
      <c r="W36" s="116"/>
      <c r="X36" s="116"/>
    </row>
    <row r="37" spans="1:24">
      <c r="B37" s="119" t="s">
        <v>16</v>
      </c>
      <c r="C37" s="58">
        <v>1.6117787620481696</v>
      </c>
      <c r="D37" s="58">
        <v>29.911337913732648</v>
      </c>
      <c r="E37" s="58">
        <v>54.452930824912457</v>
      </c>
      <c r="F37" s="124">
        <v>13.013707505824849</v>
      </c>
      <c r="G37" s="126">
        <v>1.0102449934818725</v>
      </c>
      <c r="I37" s="58"/>
      <c r="L37" s="109"/>
      <c r="M37" s="109"/>
      <c r="N37" s="109"/>
      <c r="O37" s="109"/>
      <c r="P37" s="109"/>
      <c r="Q37" s="111"/>
      <c r="T37" s="116"/>
      <c r="U37" s="116"/>
      <c r="V37" s="116"/>
      <c r="W37" s="116"/>
      <c r="X37" s="116"/>
    </row>
    <row r="38" spans="1:24">
      <c r="B38" s="119" t="s">
        <v>30</v>
      </c>
      <c r="C38" s="58">
        <v>4.8167347126014948E-2</v>
      </c>
      <c r="D38" s="58">
        <v>8.6540667003073537</v>
      </c>
      <c r="E38" s="58">
        <v>29.424514886003944</v>
      </c>
      <c r="F38" s="124">
        <v>10.791779439423825</v>
      </c>
      <c r="G38" s="126">
        <v>51.08147162713886</v>
      </c>
      <c r="I38" s="58"/>
      <c r="L38" s="109"/>
      <c r="M38" s="109"/>
      <c r="N38" s="109"/>
      <c r="O38" s="109"/>
      <c r="P38" s="109"/>
      <c r="Q38" s="111"/>
      <c r="S38" s="116"/>
      <c r="T38" s="116"/>
      <c r="U38" s="116"/>
      <c r="V38" s="116"/>
      <c r="W38" s="116"/>
      <c r="X38" s="116"/>
    </row>
    <row r="39" spans="1:24">
      <c r="B39" s="119"/>
      <c r="C39" s="109"/>
      <c r="D39" s="109"/>
      <c r="E39" s="109"/>
      <c r="F39" s="109"/>
      <c r="G39" s="126"/>
      <c r="I39" s="58"/>
      <c r="L39" s="109"/>
      <c r="M39" s="109"/>
      <c r="N39" s="109"/>
      <c r="O39" s="109"/>
      <c r="P39" s="109"/>
      <c r="Q39" s="111"/>
      <c r="S39" s="116"/>
      <c r="T39" s="116"/>
      <c r="U39" s="116"/>
      <c r="V39" s="116"/>
      <c r="W39" s="116"/>
      <c r="X39" s="116"/>
    </row>
    <row r="40" spans="1:24">
      <c r="B40" s="119" t="s">
        <v>45</v>
      </c>
      <c r="C40" s="124">
        <v>2.1670096571560675</v>
      </c>
      <c r="D40" s="124">
        <v>15.963311600359113</v>
      </c>
      <c r="E40" s="124">
        <v>25.144488584869933</v>
      </c>
      <c r="F40" s="124">
        <v>47.401049253056065</v>
      </c>
      <c r="G40" s="126">
        <v>9.3241409045588188</v>
      </c>
      <c r="I40" s="58"/>
      <c r="L40" s="109"/>
      <c r="M40" s="109"/>
      <c r="N40" s="109"/>
      <c r="O40" s="109"/>
      <c r="P40" s="109"/>
      <c r="Q40" s="111"/>
      <c r="S40" s="116"/>
      <c r="T40" s="116"/>
      <c r="U40" s="116"/>
      <c r="V40" s="116"/>
      <c r="W40" s="116"/>
      <c r="X40" s="116"/>
    </row>
    <row r="41" spans="1:24">
      <c r="B41" s="119" t="s">
        <v>44</v>
      </c>
      <c r="C41" s="58">
        <v>2.6539799543544249</v>
      </c>
      <c r="D41" s="58">
        <v>38.554630662303992</v>
      </c>
      <c r="E41" s="58">
        <v>26.41829959155335</v>
      </c>
      <c r="F41" s="124">
        <v>32.373089791788232</v>
      </c>
      <c r="G41" s="141" t="s">
        <v>43</v>
      </c>
      <c r="I41" s="58"/>
      <c r="L41" s="109"/>
      <c r="M41" s="109"/>
      <c r="N41" s="109"/>
      <c r="O41" s="109"/>
      <c r="P41" s="109"/>
      <c r="Q41" s="111"/>
      <c r="S41" s="116"/>
      <c r="T41" s="116"/>
      <c r="U41" s="116"/>
      <c r="V41" s="116"/>
      <c r="W41" s="116"/>
      <c r="X41" s="116"/>
    </row>
    <row r="42" spans="1:24">
      <c r="B42" s="119" t="s">
        <v>42</v>
      </c>
      <c r="C42" s="58"/>
      <c r="D42" s="58"/>
      <c r="E42" s="58"/>
      <c r="F42" s="124"/>
      <c r="G42" s="126"/>
      <c r="I42" s="58"/>
      <c r="L42" s="109"/>
      <c r="M42" s="109"/>
      <c r="N42" s="109"/>
      <c r="O42" s="109"/>
      <c r="P42" s="109"/>
      <c r="S42" s="116"/>
      <c r="T42" s="116"/>
      <c r="U42" s="116"/>
      <c r="V42" s="116"/>
      <c r="W42" s="116"/>
      <c r="X42" s="116"/>
    </row>
    <row r="43" spans="1:24">
      <c r="B43" s="119"/>
      <c r="C43" s="58"/>
      <c r="D43" s="58"/>
      <c r="E43" s="58"/>
      <c r="F43" s="124"/>
      <c r="G43" s="141"/>
      <c r="I43" s="58"/>
      <c r="L43" s="109"/>
      <c r="M43" s="109"/>
      <c r="N43" s="109"/>
      <c r="O43" s="109"/>
      <c r="P43" s="109"/>
      <c r="S43" s="116"/>
      <c r="T43" s="116"/>
      <c r="U43" s="116"/>
      <c r="V43" s="116"/>
      <c r="W43" s="116"/>
      <c r="X43" s="116"/>
    </row>
    <row r="44" spans="1:24">
      <c r="B44" s="119" t="s">
        <v>177</v>
      </c>
      <c r="C44" s="124">
        <v>10.413950456323338</v>
      </c>
      <c r="D44" s="124">
        <v>23.652759669708821</v>
      </c>
      <c r="E44" s="124">
        <v>38.298565840938721</v>
      </c>
      <c r="F44" s="124">
        <v>26.564537157757496</v>
      </c>
      <c r="G44" s="126">
        <v>1.0701868752716208</v>
      </c>
      <c r="K44" s="116"/>
      <c r="L44" s="116"/>
      <c r="M44" s="116"/>
      <c r="N44" s="116"/>
      <c r="O44" s="116"/>
      <c r="P44" s="116"/>
      <c r="S44" s="116"/>
      <c r="T44" s="116"/>
      <c r="U44" s="116"/>
      <c r="V44" s="116"/>
      <c r="W44" s="116"/>
      <c r="X44" s="116"/>
    </row>
    <row r="45" spans="1:24">
      <c r="B45" s="119" t="s">
        <v>145</v>
      </c>
      <c r="C45" s="124"/>
      <c r="D45" s="124"/>
      <c r="E45" s="124"/>
      <c r="F45" s="124"/>
      <c r="G45" s="126"/>
      <c r="K45" s="116"/>
      <c r="L45" s="116"/>
      <c r="M45" s="116"/>
      <c r="N45" s="116"/>
      <c r="O45" s="116"/>
      <c r="P45" s="116"/>
      <c r="S45" s="116"/>
      <c r="T45" s="116"/>
      <c r="U45" s="116"/>
      <c r="V45" s="116"/>
      <c r="W45" s="116"/>
      <c r="X45" s="116"/>
    </row>
    <row r="46" spans="1:24">
      <c r="B46" s="119" t="s">
        <v>146</v>
      </c>
      <c r="C46" s="124"/>
      <c r="D46" s="124"/>
      <c r="E46" s="124"/>
      <c r="F46" s="124"/>
      <c r="G46" s="126"/>
      <c r="S46" s="116"/>
      <c r="T46" s="116"/>
      <c r="U46" s="116"/>
      <c r="V46" s="116"/>
      <c r="W46" s="116"/>
      <c r="X46" s="116"/>
    </row>
    <row r="47" spans="1:24">
      <c r="A47" s="110"/>
      <c r="C47" s="120"/>
      <c r="D47" s="111"/>
      <c r="E47" s="120"/>
      <c r="F47" s="120"/>
      <c r="G47" s="120"/>
      <c r="J47" s="111"/>
      <c r="K47" s="111"/>
      <c r="L47" s="111"/>
      <c r="M47" s="111"/>
      <c r="N47" s="111"/>
      <c r="O47" s="111"/>
      <c r="P47" s="111"/>
      <c r="Q47" s="111"/>
    </row>
    <row r="48" spans="1:24">
      <c r="A48" s="110"/>
      <c r="J48" s="111"/>
      <c r="K48" s="111"/>
      <c r="L48" s="111"/>
      <c r="M48" s="111"/>
      <c r="N48" s="111"/>
      <c r="O48" s="111"/>
      <c r="P48" s="111"/>
      <c r="Q48" s="111"/>
    </row>
    <row r="49" spans="1:17">
      <c r="A49" s="110"/>
      <c r="J49" s="111"/>
      <c r="K49" s="111"/>
      <c r="L49" s="111"/>
      <c r="M49" s="111"/>
      <c r="N49" s="111"/>
      <c r="O49" s="111"/>
      <c r="P49" s="111"/>
      <c r="Q49" s="111"/>
    </row>
    <row r="50" spans="1:17">
      <c r="A50" s="110"/>
      <c r="B50" s="206"/>
      <c r="J50" s="111"/>
      <c r="K50" s="111"/>
      <c r="L50" s="111"/>
      <c r="M50" s="111"/>
      <c r="N50" s="111"/>
      <c r="O50" s="111"/>
      <c r="P50" s="111"/>
      <c r="Q50" s="111"/>
    </row>
    <row r="51" spans="1:17">
      <c r="A51" s="110"/>
      <c r="B51" s="206"/>
      <c r="J51" s="111"/>
      <c r="K51" s="111"/>
      <c r="L51" s="111"/>
      <c r="M51" s="111"/>
      <c r="N51" s="111"/>
      <c r="O51" s="111"/>
      <c r="P51" s="111"/>
      <c r="Q51" s="111"/>
    </row>
    <row r="52" spans="1:17">
      <c r="A52" s="110"/>
      <c r="B52" s="206"/>
      <c r="J52" s="111"/>
      <c r="K52" s="111"/>
      <c r="L52" s="111"/>
      <c r="M52" s="111"/>
      <c r="N52" s="111"/>
      <c r="O52" s="111"/>
      <c r="P52" s="111"/>
      <c r="Q52" s="111"/>
    </row>
    <row r="53" spans="1:17">
      <c r="A53" s="110"/>
      <c r="B53" s="206"/>
      <c r="J53" s="111"/>
      <c r="K53" s="111"/>
      <c r="L53" s="111"/>
      <c r="M53" s="111"/>
      <c r="N53" s="111"/>
      <c r="O53" s="111"/>
      <c r="P53" s="111"/>
      <c r="Q53" s="111"/>
    </row>
    <row r="54" spans="1:17">
      <c r="A54" s="110"/>
      <c r="B54" s="206"/>
      <c r="J54" s="111"/>
      <c r="K54" s="111"/>
      <c r="L54" s="111"/>
      <c r="M54" s="111"/>
      <c r="N54" s="111"/>
      <c r="O54" s="111"/>
      <c r="P54" s="111"/>
      <c r="Q54" s="111"/>
    </row>
    <row r="55" spans="1:17">
      <c r="A55" s="110"/>
      <c r="B55" s="206"/>
      <c r="J55" s="111"/>
      <c r="K55" s="111"/>
      <c r="L55" s="111"/>
      <c r="M55" s="111"/>
      <c r="N55" s="111"/>
      <c r="O55" s="111"/>
      <c r="P55" s="111"/>
      <c r="Q55" s="111"/>
    </row>
    <row r="56" spans="1:17">
      <c r="B56" s="206"/>
      <c r="C56" s="206"/>
      <c r="D56" s="206"/>
      <c r="E56" s="206"/>
      <c r="F56" s="206"/>
      <c r="G56" s="206"/>
    </row>
    <row r="57" spans="1:17">
      <c r="B57" s="206"/>
    </row>
    <row r="58" spans="1:17">
      <c r="B58" s="206"/>
    </row>
    <row r="59" spans="1:17">
      <c r="B59" s="206"/>
    </row>
    <row r="60" spans="1:17">
      <c r="B60" s="206"/>
    </row>
  </sheetData>
  <sortState xmlns:xlrd2="http://schemas.microsoft.com/office/spreadsheetml/2017/richdata2" ref="B44:G46">
    <sortCondition descending="1" ref="F44:F46"/>
  </sortState>
  <mergeCells count="1">
    <mergeCell ref="C8:G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0AF6-5617-46B8-931E-1E4E122D9147}">
  <sheetPr codeName="Hoja17">
    <tabColor rgb="FF00B050"/>
  </sheetPr>
  <dimension ref="A1:W52"/>
  <sheetViews>
    <sheetView showGridLines="0" topLeftCell="E4" zoomScaleNormal="100" workbookViewId="0">
      <selection activeCell="I19" sqref="I19"/>
    </sheetView>
  </sheetViews>
  <sheetFormatPr defaultColWidth="9" defaultRowHeight="12.75"/>
  <cols>
    <col min="1" max="1" width="9" style="111"/>
    <col min="2" max="2" width="16.28515625" style="110" customWidth="1"/>
    <col min="3" max="3" width="14.5703125" style="110" customWidth="1"/>
    <col min="4" max="5" width="17.7109375" style="110" bestFit="1" customWidth="1"/>
    <col min="6" max="6" width="11.140625" style="110" customWidth="1"/>
    <col min="7" max="7" width="12.28515625" style="110" customWidth="1"/>
    <col min="8" max="8" width="9.140625" style="110" bestFit="1" customWidth="1"/>
    <col min="9" max="9" width="11.85546875" style="110" customWidth="1"/>
    <col min="10" max="11" width="16.5703125" style="110" customWidth="1"/>
    <col min="12" max="15" width="9.140625" style="110" bestFit="1" customWidth="1"/>
    <col min="16" max="16" width="9.85546875" style="110" bestFit="1" customWidth="1"/>
    <col min="17" max="17" width="9.140625" style="110" bestFit="1" customWidth="1"/>
    <col min="18" max="16384" width="9" style="111"/>
  </cols>
  <sheetData>
    <row r="1" spans="1:23">
      <c r="B1" s="115"/>
      <c r="J1" s="110" t="s">
        <v>300</v>
      </c>
    </row>
    <row r="2" spans="1:23">
      <c r="A2" s="18" t="s">
        <v>216</v>
      </c>
      <c r="B2" s="206"/>
      <c r="C2" s="206"/>
      <c r="D2" s="206"/>
      <c r="E2" s="206"/>
      <c r="F2" s="206"/>
      <c r="G2" s="206"/>
      <c r="H2" s="206"/>
      <c r="I2" s="206"/>
      <c r="J2" s="206" t="s">
        <v>301</v>
      </c>
      <c r="K2" s="206"/>
      <c r="L2" s="206"/>
      <c r="M2" s="206"/>
      <c r="N2" s="206"/>
      <c r="O2" s="206"/>
    </row>
    <row r="3" spans="1:23">
      <c r="A3" s="28" t="s">
        <v>2</v>
      </c>
      <c r="B3" s="28" t="s">
        <v>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1:23" ht="25.5">
      <c r="A4" s="245" t="s">
        <v>171</v>
      </c>
      <c r="B4" s="246" t="s">
        <v>172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23" ht="15">
      <c r="A5" s="151" t="s">
        <v>215</v>
      </c>
      <c r="B5" s="1"/>
      <c r="C5" s="1"/>
      <c r="D5" s="1" t="s">
        <v>217</v>
      </c>
      <c r="E5" s="206"/>
      <c r="F5" s="206"/>
      <c r="G5" s="206"/>
      <c r="H5" s="206"/>
      <c r="I5" s="206"/>
      <c r="J5" s="257" t="s">
        <v>299</v>
      </c>
      <c r="K5" s="206"/>
      <c r="L5" s="206"/>
      <c r="M5" s="206"/>
      <c r="N5" s="206"/>
      <c r="O5" s="206"/>
      <c r="Q5" s="111"/>
    </row>
    <row r="6" spans="1:23">
      <c r="A6" s="17" t="s">
        <v>178</v>
      </c>
      <c r="B6" s="206"/>
      <c r="C6" s="206"/>
      <c r="D6" s="17" t="s">
        <v>213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114"/>
      <c r="Q6" s="111"/>
      <c r="W6" s="116"/>
    </row>
    <row r="7" spans="1:23">
      <c r="A7" s="17" t="s">
        <v>179</v>
      </c>
      <c r="B7" s="206"/>
      <c r="C7" s="206"/>
      <c r="D7" s="17" t="s">
        <v>214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114"/>
      <c r="Q7" s="111"/>
    </row>
    <row r="8" spans="1:23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114"/>
      <c r="Q8" s="111"/>
    </row>
    <row r="9" spans="1:23">
      <c r="B9" s="58"/>
      <c r="C9" s="58"/>
      <c r="D9" s="58"/>
      <c r="E9" s="58"/>
      <c r="F9" s="58"/>
      <c r="G9" s="58"/>
      <c r="I9" s="58"/>
      <c r="L9" s="114"/>
      <c r="M9" s="114"/>
      <c r="N9" s="114"/>
      <c r="O9" s="114"/>
      <c r="P9" s="114"/>
      <c r="Q9" s="111"/>
    </row>
    <row r="10" spans="1:23">
      <c r="B10" s="58"/>
      <c r="C10" s="58"/>
      <c r="D10" s="58"/>
      <c r="E10" s="58"/>
      <c r="F10" s="58"/>
      <c r="G10" s="58"/>
      <c r="I10" s="58"/>
      <c r="L10" s="114"/>
      <c r="M10" s="114"/>
      <c r="N10" s="114"/>
      <c r="O10" s="114"/>
      <c r="P10" s="114"/>
      <c r="Q10" s="111"/>
    </row>
    <row r="11" spans="1:23">
      <c r="B11" s="58"/>
      <c r="C11" s="58"/>
      <c r="D11" s="58"/>
      <c r="E11" s="58"/>
      <c r="F11" s="58"/>
      <c r="G11" s="58"/>
      <c r="I11" s="58"/>
      <c r="L11" s="114"/>
      <c r="M11" s="114"/>
      <c r="N11" s="114"/>
      <c r="O11" s="114"/>
      <c r="P11" s="114"/>
      <c r="Q11" s="111"/>
    </row>
    <row r="12" spans="1:23">
      <c r="B12" s="118" t="s">
        <v>10</v>
      </c>
      <c r="C12" s="222" t="s">
        <v>173</v>
      </c>
      <c r="D12" s="223"/>
      <c r="E12" s="223"/>
      <c r="F12" s="223"/>
      <c r="G12" s="223"/>
      <c r="I12" s="58"/>
      <c r="L12" s="114"/>
      <c r="M12" s="114"/>
      <c r="N12" s="114"/>
      <c r="O12" s="114"/>
      <c r="P12" s="114"/>
      <c r="Q12" s="111"/>
    </row>
    <row r="13" spans="1:23">
      <c r="A13" s="111" t="s">
        <v>183</v>
      </c>
      <c r="B13" s="112" t="s">
        <v>125</v>
      </c>
      <c r="C13" s="121" t="s">
        <v>142</v>
      </c>
      <c r="D13" s="121" t="s">
        <v>143</v>
      </c>
      <c r="E13" s="121" t="s">
        <v>144</v>
      </c>
      <c r="F13" s="121" t="s">
        <v>76</v>
      </c>
      <c r="G13" s="121" t="s">
        <v>77</v>
      </c>
      <c r="I13" s="58"/>
      <c r="L13" s="114"/>
      <c r="M13" s="114"/>
      <c r="N13" s="114"/>
      <c r="O13" s="114"/>
      <c r="P13" s="114"/>
      <c r="Q13" s="111"/>
    </row>
    <row r="14" spans="1:23">
      <c r="A14" s="111" t="s">
        <v>128</v>
      </c>
      <c r="B14" s="119" t="s">
        <v>128</v>
      </c>
      <c r="C14" s="142">
        <v>0.98461580300321339</v>
      </c>
      <c r="D14" s="58">
        <v>6.8052196228687825</v>
      </c>
      <c r="E14" s="124">
        <v>24.027248935987451</v>
      </c>
      <c r="F14" s="124">
        <v>68.182915638140557</v>
      </c>
      <c r="G14" s="125">
        <v>0</v>
      </c>
      <c r="I14" s="58"/>
      <c r="L14" s="114"/>
      <c r="M14" s="114"/>
      <c r="N14" s="114"/>
      <c r="O14" s="114"/>
      <c r="P14" s="114"/>
      <c r="Q14" s="111"/>
    </row>
    <row r="15" spans="1:23">
      <c r="B15" s="119"/>
      <c r="C15" s="142"/>
      <c r="D15" s="123"/>
      <c r="E15" s="124"/>
      <c r="F15" s="124"/>
      <c r="G15" s="126"/>
      <c r="I15" s="58"/>
      <c r="L15" s="114"/>
      <c r="M15" s="114"/>
      <c r="N15" s="114"/>
      <c r="O15" s="114"/>
      <c r="P15" s="114"/>
      <c r="Q15" s="111"/>
    </row>
    <row r="16" spans="1:23">
      <c r="A16" s="111" t="s">
        <v>94</v>
      </c>
      <c r="B16" s="119" t="s">
        <v>32</v>
      </c>
      <c r="C16" s="142">
        <v>1.1473484506278797</v>
      </c>
      <c r="D16" s="142">
        <v>5.3121329840093958</v>
      </c>
      <c r="E16" s="124">
        <v>15.069111934230733</v>
      </c>
      <c r="F16" s="124">
        <v>78.471406631131984</v>
      </c>
      <c r="G16" s="126">
        <v>0</v>
      </c>
      <c r="I16" s="58"/>
      <c r="L16" s="114"/>
      <c r="M16" s="114"/>
      <c r="N16" s="114"/>
      <c r="O16" s="114"/>
      <c r="P16" s="114"/>
      <c r="Q16" s="111"/>
    </row>
    <row r="17" spans="1:17">
      <c r="A17" s="111" t="s">
        <v>92</v>
      </c>
      <c r="B17" s="119" t="s">
        <v>40</v>
      </c>
      <c r="C17" s="142">
        <v>2.3453288095370524</v>
      </c>
      <c r="D17" s="142">
        <v>6.2189838762506868</v>
      </c>
      <c r="E17" s="124">
        <v>13.666561605824077</v>
      </c>
      <c r="F17" s="124">
        <v>77.769125708388174</v>
      </c>
      <c r="G17" s="126">
        <v>0</v>
      </c>
      <c r="I17" s="58"/>
      <c r="L17" s="114"/>
      <c r="M17" s="114"/>
      <c r="N17" s="114"/>
      <c r="O17" s="114"/>
      <c r="P17" s="114"/>
      <c r="Q17" s="111"/>
    </row>
    <row r="18" spans="1:17">
      <c r="A18" s="111" t="s">
        <v>89</v>
      </c>
      <c r="B18" s="119" t="s">
        <v>34</v>
      </c>
      <c r="C18" s="142">
        <v>0.29967053430740587</v>
      </c>
      <c r="D18" s="142">
        <v>6.1930955450508538</v>
      </c>
      <c r="E18" s="124">
        <v>16.587021916630857</v>
      </c>
      <c r="F18" s="124">
        <v>76.920212004010892</v>
      </c>
      <c r="G18" s="126">
        <v>0</v>
      </c>
      <c r="I18" s="58"/>
      <c r="L18" s="114"/>
      <c r="M18" s="114"/>
      <c r="N18" s="114"/>
      <c r="O18" s="114"/>
      <c r="P18" s="114"/>
      <c r="Q18" s="111"/>
    </row>
    <row r="19" spans="1:17">
      <c r="A19" s="111" t="s">
        <v>100</v>
      </c>
      <c r="B19" s="119" t="s">
        <v>23</v>
      </c>
      <c r="C19" s="142">
        <v>5.97609561752988E-2</v>
      </c>
      <c r="D19" s="142">
        <v>1.1852589641434264</v>
      </c>
      <c r="E19" s="124">
        <v>22.211155378486058</v>
      </c>
      <c r="F19" s="124">
        <v>76.54382470119522</v>
      </c>
      <c r="G19" s="126" t="s">
        <v>43</v>
      </c>
      <c r="I19" s="58"/>
      <c r="L19" s="114"/>
      <c r="M19" s="114"/>
      <c r="N19" s="114"/>
      <c r="O19" s="114"/>
      <c r="P19" s="114"/>
      <c r="Q19" s="111"/>
    </row>
    <row r="20" spans="1:17">
      <c r="A20" s="111" t="s">
        <v>84</v>
      </c>
      <c r="B20" s="119" t="s">
        <v>26</v>
      </c>
      <c r="C20" s="142">
        <v>1.4279967243222895</v>
      </c>
      <c r="D20" s="142">
        <v>7.7679811103859437</v>
      </c>
      <c r="E20" s="124">
        <v>15.128222524393195</v>
      </c>
      <c r="F20" s="124">
        <v>75.675799640898575</v>
      </c>
      <c r="G20" s="126">
        <v>0</v>
      </c>
      <c r="I20" s="58"/>
      <c r="L20" s="114"/>
      <c r="M20" s="114"/>
      <c r="N20" s="114"/>
      <c r="O20" s="114"/>
      <c r="P20" s="114"/>
      <c r="Q20" s="111"/>
    </row>
    <row r="21" spans="1:17">
      <c r="A21" s="111" t="s">
        <v>101</v>
      </c>
      <c r="B21" s="119" t="s">
        <v>21</v>
      </c>
      <c r="C21" s="142">
        <v>0.19072811593544761</v>
      </c>
      <c r="D21" s="142">
        <v>10.038202387507308</v>
      </c>
      <c r="E21" s="124">
        <v>17.865434502489116</v>
      </c>
      <c r="F21" s="124">
        <v>71.905634994068123</v>
      </c>
      <c r="G21" s="126">
        <v>0</v>
      </c>
      <c r="I21" s="58"/>
      <c r="L21" s="114"/>
      <c r="M21" s="114"/>
      <c r="N21" s="114"/>
      <c r="O21" s="114"/>
      <c r="P21" s="114"/>
      <c r="Q21" s="111"/>
    </row>
    <row r="22" spans="1:17">
      <c r="A22" s="111" t="s">
        <v>102</v>
      </c>
      <c r="B22" s="119" t="s">
        <v>19</v>
      </c>
      <c r="C22" s="142">
        <v>0.20558944547098548</v>
      </c>
      <c r="D22" s="142">
        <v>6.2497128966362263</v>
      </c>
      <c r="E22" s="124">
        <v>21.951290394857359</v>
      </c>
      <c r="F22" s="124">
        <v>71.593407263035431</v>
      </c>
      <c r="G22" s="126" t="s">
        <v>43</v>
      </c>
      <c r="I22" s="58"/>
      <c r="L22" s="114"/>
      <c r="M22" s="114"/>
      <c r="N22" s="114"/>
      <c r="O22" s="114"/>
      <c r="P22" s="114"/>
      <c r="Q22" s="111"/>
    </row>
    <row r="23" spans="1:17">
      <c r="A23" s="111" t="s">
        <v>91</v>
      </c>
      <c r="B23" s="119" t="s">
        <v>33</v>
      </c>
      <c r="C23" s="142">
        <v>0.27131782945736432</v>
      </c>
      <c r="D23" s="142">
        <v>2.8036175710594318</v>
      </c>
      <c r="E23" s="124">
        <v>25.762273901808786</v>
      </c>
      <c r="F23" s="124">
        <v>71.085271317829452</v>
      </c>
      <c r="G23" s="126">
        <v>7.7519379844961239E-2</v>
      </c>
      <c r="I23" s="58"/>
      <c r="L23" s="114"/>
      <c r="M23" s="114"/>
      <c r="N23" s="114"/>
      <c r="O23" s="114"/>
      <c r="P23" s="114"/>
      <c r="Q23" s="111"/>
    </row>
    <row r="24" spans="1:17">
      <c r="A24" s="111" t="s">
        <v>87</v>
      </c>
      <c r="B24" s="119" t="s">
        <v>27</v>
      </c>
      <c r="C24" s="142">
        <v>1.1065249846315974</v>
      </c>
      <c r="D24" s="142">
        <v>6.7006235180468954</v>
      </c>
      <c r="E24" s="124">
        <v>20.400456661104769</v>
      </c>
      <c r="F24" s="124">
        <v>70.352155967331171</v>
      </c>
      <c r="G24" s="126">
        <v>1.440238868885571</v>
      </c>
      <c r="I24" s="58"/>
      <c r="L24" s="114"/>
      <c r="M24" s="114"/>
      <c r="N24" s="114"/>
      <c r="O24" s="114"/>
      <c r="P24" s="114"/>
      <c r="Q24" s="111"/>
    </row>
    <row r="25" spans="1:17">
      <c r="A25" s="111" t="s">
        <v>90</v>
      </c>
      <c r="B25" s="119" t="s">
        <v>37</v>
      </c>
      <c r="C25" s="142">
        <v>3.1619550322285952</v>
      </c>
      <c r="D25" s="142">
        <v>6.5396132568644374</v>
      </c>
      <c r="E25" s="124">
        <v>22.486423387301429</v>
      </c>
      <c r="F25" s="124">
        <v>67.512561538851955</v>
      </c>
      <c r="G25" s="126">
        <v>0.29944678475359082</v>
      </c>
      <c r="I25" s="58"/>
      <c r="L25" s="114"/>
      <c r="M25" s="114"/>
      <c r="N25" s="114"/>
      <c r="O25" s="114"/>
      <c r="P25" s="114"/>
      <c r="Q25" s="111"/>
    </row>
    <row r="26" spans="1:17">
      <c r="A26" s="111" t="s">
        <v>104</v>
      </c>
      <c r="B26" s="119" t="s">
        <v>25</v>
      </c>
      <c r="C26" s="142">
        <v>0.96793708408953427</v>
      </c>
      <c r="D26" s="142">
        <v>5.628554143980641</v>
      </c>
      <c r="E26" s="124">
        <v>18.823956442831214</v>
      </c>
      <c r="F26" s="124">
        <v>66.930429522081056</v>
      </c>
      <c r="G26" s="126">
        <v>7.6491228070175445</v>
      </c>
      <c r="I26" s="58"/>
      <c r="L26" s="114"/>
      <c r="M26" s="114"/>
      <c r="N26" s="114"/>
      <c r="O26" s="114"/>
      <c r="P26" s="114"/>
      <c r="Q26" s="111"/>
    </row>
    <row r="27" spans="1:17">
      <c r="A27" s="111" t="s">
        <v>86</v>
      </c>
      <c r="B27" s="119" t="s">
        <v>35</v>
      </c>
      <c r="C27" s="142">
        <v>1.6895449144601473</v>
      </c>
      <c r="D27" s="142">
        <v>3.3520416541890854</v>
      </c>
      <c r="E27" s="124">
        <v>17.509829113496071</v>
      </c>
      <c r="F27" s="124">
        <v>66.050676687371407</v>
      </c>
      <c r="G27" s="126">
        <v>11.397907630483292</v>
      </c>
      <c r="I27" s="58"/>
      <c r="L27" s="114"/>
      <c r="M27" s="114"/>
      <c r="N27" s="114"/>
      <c r="O27" s="114"/>
      <c r="P27" s="114"/>
      <c r="Q27" s="111"/>
    </row>
    <row r="28" spans="1:17">
      <c r="A28" s="111" t="s">
        <v>106</v>
      </c>
      <c r="B28" s="119" t="s">
        <v>38</v>
      </c>
      <c r="C28" s="142">
        <v>0.13638577691183637</v>
      </c>
      <c r="D28" s="142">
        <v>5.2459814905017037</v>
      </c>
      <c r="E28" s="124">
        <v>28.899171943497322</v>
      </c>
      <c r="F28" s="124">
        <v>65.718460789089136</v>
      </c>
      <c r="G28" s="126" t="s">
        <v>43</v>
      </c>
      <c r="I28" s="58"/>
      <c r="L28" s="114"/>
      <c r="M28" s="114"/>
      <c r="N28" s="114"/>
      <c r="O28" s="114"/>
      <c r="P28" s="114"/>
      <c r="Q28" s="111"/>
    </row>
    <row r="29" spans="1:17">
      <c r="A29" s="111" t="s">
        <v>109</v>
      </c>
      <c r="B29" s="119" t="s">
        <v>31</v>
      </c>
      <c r="C29" s="142">
        <v>2.0610817266678043</v>
      </c>
      <c r="D29" s="142">
        <v>3.6603537507820056</v>
      </c>
      <c r="E29" s="124">
        <v>26.028550304271175</v>
      </c>
      <c r="F29" s="124">
        <v>65.092418813626793</v>
      </c>
      <c r="G29" s="126">
        <v>3.1575954046522212</v>
      </c>
      <c r="I29" s="58"/>
      <c r="L29" s="114"/>
      <c r="M29" s="114"/>
      <c r="N29" s="114"/>
      <c r="O29" s="114"/>
      <c r="P29" s="114"/>
      <c r="Q29" s="111"/>
    </row>
    <row r="30" spans="1:17">
      <c r="A30" s="111" t="s">
        <v>108</v>
      </c>
      <c r="B30" s="119" t="s">
        <v>22</v>
      </c>
      <c r="C30" s="142">
        <v>7.6102504116312026</v>
      </c>
      <c r="D30" s="142">
        <v>6.0533626613943969</v>
      </c>
      <c r="E30" s="124">
        <v>22.777350430067195</v>
      </c>
      <c r="F30" s="124">
        <v>63.559036496907204</v>
      </c>
      <c r="G30" s="126">
        <v>0</v>
      </c>
      <c r="I30" s="58"/>
      <c r="L30" s="114"/>
      <c r="M30" s="114"/>
      <c r="N30" s="114"/>
      <c r="O30" s="114"/>
      <c r="P30" s="114"/>
      <c r="Q30" s="111"/>
    </row>
    <row r="31" spans="1:17">
      <c r="A31" s="111" t="s">
        <v>110</v>
      </c>
      <c r="B31" s="119" t="s">
        <v>15</v>
      </c>
      <c r="C31" s="142">
        <v>1.2077170418006431</v>
      </c>
      <c r="D31" s="142">
        <v>5.0684887459807078</v>
      </c>
      <c r="E31" s="124">
        <v>26.22475884244373</v>
      </c>
      <c r="F31" s="124">
        <v>62.752411575562697</v>
      </c>
      <c r="G31" s="126">
        <v>4.7466237942122191</v>
      </c>
      <c r="I31" s="58"/>
      <c r="L31" s="114"/>
      <c r="M31" s="114"/>
      <c r="N31" s="114"/>
      <c r="O31" s="114"/>
      <c r="P31" s="114"/>
      <c r="Q31" s="111"/>
    </row>
    <row r="32" spans="1:17">
      <c r="A32" s="111" t="s">
        <v>95</v>
      </c>
      <c r="B32" s="119" t="s">
        <v>18</v>
      </c>
      <c r="C32" s="142">
        <v>1.092056054810232</v>
      </c>
      <c r="D32" s="142">
        <v>5.6701502644727935</v>
      </c>
      <c r="E32" s="124">
        <v>33.467552513254141</v>
      </c>
      <c r="F32" s="124">
        <v>59.770241167462821</v>
      </c>
      <c r="G32" s="126">
        <v>0</v>
      </c>
      <c r="I32" s="58"/>
      <c r="L32" s="114"/>
      <c r="M32" s="114"/>
      <c r="N32" s="114"/>
      <c r="O32" s="114"/>
      <c r="P32" s="114"/>
      <c r="Q32" s="111"/>
    </row>
    <row r="33" spans="1:17">
      <c r="A33" s="111" t="s">
        <v>107</v>
      </c>
      <c r="B33" s="119" t="s">
        <v>30</v>
      </c>
      <c r="C33" s="142">
        <v>4.3202764976958526E-2</v>
      </c>
      <c r="D33" s="142">
        <v>7.8773041474654377</v>
      </c>
      <c r="E33" s="124">
        <v>33.352534562211979</v>
      </c>
      <c r="F33" s="124">
        <v>58.72695852534563</v>
      </c>
      <c r="G33" s="126">
        <v>0</v>
      </c>
      <c r="I33" s="58"/>
      <c r="L33" s="114"/>
      <c r="M33" s="114"/>
      <c r="N33" s="114"/>
      <c r="O33" s="114"/>
      <c r="P33" s="114"/>
      <c r="Q33" s="111"/>
    </row>
    <row r="34" spans="1:17">
      <c r="A34" s="111" t="s">
        <v>93</v>
      </c>
      <c r="B34" s="119" t="s">
        <v>29</v>
      </c>
      <c r="C34" s="142">
        <v>1.1161697752974005</v>
      </c>
      <c r="D34" s="142">
        <v>5.5661624320751946</v>
      </c>
      <c r="E34" s="124">
        <v>35.99647525334116</v>
      </c>
      <c r="F34" s="124">
        <v>57.321192539286237</v>
      </c>
      <c r="G34" s="126" t="s">
        <v>43</v>
      </c>
      <c r="I34" s="58"/>
      <c r="L34" s="114"/>
      <c r="M34" s="114"/>
      <c r="N34" s="114"/>
      <c r="O34" s="114"/>
      <c r="P34" s="114"/>
      <c r="Q34" s="111"/>
    </row>
    <row r="35" spans="1:17">
      <c r="A35" s="111" t="s">
        <v>99</v>
      </c>
      <c r="B35" s="119" t="s">
        <v>41</v>
      </c>
      <c r="C35" s="142">
        <v>0.78462427498234266</v>
      </c>
      <c r="D35" s="142">
        <v>11.425636196305888</v>
      </c>
      <c r="E35" s="124">
        <v>31.082764377287415</v>
      </c>
      <c r="F35" s="124">
        <v>56.706975151424366</v>
      </c>
      <c r="G35" s="126" t="s">
        <v>43</v>
      </c>
      <c r="I35" s="58"/>
      <c r="L35" s="114"/>
      <c r="M35" s="114"/>
      <c r="N35" s="114"/>
      <c r="O35" s="114"/>
      <c r="P35" s="114"/>
      <c r="Q35" s="111"/>
    </row>
    <row r="36" spans="1:17">
      <c r="A36" s="111" t="s">
        <v>85</v>
      </c>
      <c r="B36" s="119" t="s">
        <v>28</v>
      </c>
      <c r="C36" s="142">
        <v>0.3550964409652167</v>
      </c>
      <c r="D36" s="142">
        <v>2.3242676135905094</v>
      </c>
      <c r="E36" s="124">
        <v>40.626260995884103</v>
      </c>
      <c r="F36" s="124">
        <v>56.694374949560164</v>
      </c>
      <c r="G36" s="126">
        <v>0</v>
      </c>
      <c r="I36" s="58"/>
      <c r="L36" s="114"/>
      <c r="M36" s="114"/>
      <c r="N36" s="114"/>
      <c r="O36" s="114"/>
      <c r="P36" s="114"/>
      <c r="Q36" s="111"/>
    </row>
    <row r="37" spans="1:17">
      <c r="A37" s="111" t="s">
        <v>96</v>
      </c>
      <c r="B37" s="119" t="s">
        <v>24</v>
      </c>
      <c r="C37" s="142">
        <v>0.84653412515538085</v>
      </c>
      <c r="D37" s="142">
        <v>12.561381991008581</v>
      </c>
      <c r="E37" s="124">
        <v>34.470412640293638</v>
      </c>
      <c r="F37" s="124">
        <v>50.416878976583526</v>
      </c>
      <c r="G37" s="126">
        <v>1.7047922669588651</v>
      </c>
      <c r="I37" s="58"/>
      <c r="K37" s="114"/>
      <c r="L37" s="114"/>
      <c r="M37" s="114"/>
      <c r="N37" s="114"/>
      <c r="O37" s="114"/>
      <c r="P37" s="114"/>
      <c r="Q37" s="111"/>
    </row>
    <row r="38" spans="1:17">
      <c r="A38" s="111" t="s">
        <v>88</v>
      </c>
      <c r="B38" s="119" t="s">
        <v>36</v>
      </c>
      <c r="C38" s="142">
        <v>3.9957159334321966</v>
      </c>
      <c r="D38" s="142">
        <v>8.3242708848245197</v>
      </c>
      <c r="E38" s="124">
        <v>38.882847256549681</v>
      </c>
      <c r="F38" s="124">
        <v>48.797165925193603</v>
      </c>
      <c r="G38" s="126">
        <v>0</v>
      </c>
      <c r="I38" s="58"/>
      <c r="K38" s="114"/>
      <c r="L38" s="114"/>
      <c r="M38" s="114"/>
      <c r="N38" s="114"/>
      <c r="O38" s="114"/>
      <c r="P38" s="114"/>
      <c r="Q38" s="111"/>
    </row>
    <row r="39" spans="1:17">
      <c r="A39" s="111" t="s">
        <v>105</v>
      </c>
      <c r="B39" s="119" t="s">
        <v>16</v>
      </c>
      <c r="C39" s="142">
        <v>1.8509729473184622</v>
      </c>
      <c r="D39" s="142">
        <v>8.2059800664451821</v>
      </c>
      <c r="E39" s="124">
        <v>37.807308970099669</v>
      </c>
      <c r="F39" s="124">
        <v>39.33554817275747</v>
      </c>
      <c r="G39" s="126">
        <v>12.800189843379211</v>
      </c>
      <c r="K39" s="114"/>
      <c r="L39" s="114"/>
      <c r="M39" s="114"/>
      <c r="N39" s="114"/>
      <c r="O39" s="114"/>
      <c r="P39" s="114"/>
      <c r="Q39" s="111"/>
    </row>
    <row r="40" spans="1:17">
      <c r="A40" s="111" t="s">
        <v>97</v>
      </c>
      <c r="B40" s="119" t="s">
        <v>20</v>
      </c>
      <c r="C40" s="142">
        <v>5.4202670856245083</v>
      </c>
      <c r="D40" s="142">
        <v>11.704634721131187</v>
      </c>
      <c r="E40" s="124">
        <v>48.546739984289083</v>
      </c>
      <c r="F40" s="124">
        <v>34.328358208955223</v>
      </c>
      <c r="G40" s="126">
        <v>0</v>
      </c>
      <c r="K40" s="114"/>
      <c r="L40" s="114"/>
      <c r="M40" s="114"/>
      <c r="N40" s="114"/>
      <c r="O40" s="114"/>
      <c r="P40" s="114"/>
      <c r="Q40" s="111"/>
    </row>
    <row r="41" spans="1:17">
      <c r="A41" s="111" t="s">
        <v>98</v>
      </c>
      <c r="B41" s="119" t="s">
        <v>17</v>
      </c>
      <c r="C41" s="142">
        <v>4.4681216703901008</v>
      </c>
      <c r="D41" s="142">
        <v>22.92490118577075</v>
      </c>
      <c r="E41" s="124">
        <v>59.529128716274279</v>
      </c>
      <c r="F41" s="124">
        <v>13.077848427564875</v>
      </c>
      <c r="G41" s="126">
        <v>0</v>
      </c>
      <c r="K41" s="114"/>
      <c r="L41" s="114"/>
      <c r="M41" s="114"/>
      <c r="N41" s="114"/>
      <c r="O41" s="114"/>
      <c r="P41" s="114"/>
      <c r="Q41" s="111"/>
    </row>
    <row r="42" spans="1:17">
      <c r="A42" s="111" t="s">
        <v>103</v>
      </c>
      <c r="B42" s="119" t="s">
        <v>39</v>
      </c>
      <c r="C42" s="142">
        <v>4.8105166851254397</v>
      </c>
      <c r="D42" s="142">
        <v>24.606346607598592</v>
      </c>
      <c r="E42" s="124">
        <v>62.782298839504989</v>
      </c>
      <c r="F42" s="124">
        <v>7.8008378677709835</v>
      </c>
      <c r="G42" s="126">
        <v>0</v>
      </c>
      <c r="Q42" s="111"/>
    </row>
    <row r="43" spans="1:17">
      <c r="A43" s="111" t="s">
        <v>174</v>
      </c>
      <c r="B43" s="119"/>
      <c r="C43" s="142"/>
      <c r="D43" s="142"/>
      <c r="E43" s="124"/>
      <c r="F43" s="124"/>
      <c r="G43" s="126"/>
    </row>
    <row r="44" spans="1:17">
      <c r="A44" s="111" t="s">
        <v>188</v>
      </c>
      <c r="B44" s="119" t="s">
        <v>45</v>
      </c>
      <c r="C44" s="142">
        <v>4.5561551028427756</v>
      </c>
      <c r="D44" s="142">
        <v>11.550118797687357</v>
      </c>
      <c r="E44" s="124">
        <v>18.28283673595622</v>
      </c>
      <c r="F44" s="124">
        <v>65.61088936351365</v>
      </c>
      <c r="G44" s="126">
        <v>0</v>
      </c>
    </row>
    <row r="45" spans="1:17">
      <c r="A45" s="111" t="s">
        <v>175</v>
      </c>
      <c r="B45" s="119" t="s">
        <v>44</v>
      </c>
      <c r="C45" s="142">
        <v>0.48082444947949843</v>
      </c>
      <c r="D45" s="142">
        <v>3.9844214966639866</v>
      </c>
      <c r="E45" s="124">
        <v>40.065049648648369</v>
      </c>
      <c r="F45" s="124">
        <v>55.469704405208141</v>
      </c>
      <c r="G45" s="124">
        <v>0</v>
      </c>
      <c r="H45" s="114"/>
    </row>
    <row r="46" spans="1:17">
      <c r="A46" s="111" t="s">
        <v>176</v>
      </c>
      <c r="B46" s="119" t="s">
        <v>42</v>
      </c>
      <c r="C46" s="123"/>
      <c r="D46" s="142"/>
      <c r="E46" s="124"/>
      <c r="F46" s="124"/>
      <c r="G46" s="124"/>
    </row>
    <row r="47" spans="1:17">
      <c r="B47" s="119"/>
      <c r="C47" s="142"/>
      <c r="D47" s="142"/>
      <c r="E47" s="124"/>
      <c r="F47" s="124"/>
      <c r="G47" s="124"/>
    </row>
    <row r="48" spans="1:17">
      <c r="A48" s="111" t="s">
        <v>187</v>
      </c>
      <c r="B48" s="119" t="s">
        <v>177</v>
      </c>
      <c r="C48" s="142">
        <v>1.4481897627965041</v>
      </c>
      <c r="D48" s="142">
        <v>27.028714107365786</v>
      </c>
      <c r="E48" s="124">
        <v>71.523096129837711</v>
      </c>
      <c r="F48" s="124">
        <v>0</v>
      </c>
      <c r="G48" s="126">
        <v>0</v>
      </c>
      <c r="H48" s="114"/>
    </row>
    <row r="49" spans="1:17">
      <c r="A49" s="111" t="s">
        <v>186</v>
      </c>
      <c r="B49" s="119" t="s">
        <v>146</v>
      </c>
      <c r="C49" s="142"/>
      <c r="D49" s="142"/>
      <c r="E49" s="124"/>
      <c r="F49" s="124"/>
      <c r="G49" s="126"/>
    </row>
    <row r="50" spans="1:17">
      <c r="A50" s="111" t="s">
        <v>185</v>
      </c>
      <c r="B50" s="119" t="s">
        <v>145</v>
      </c>
      <c r="C50" s="142"/>
      <c r="D50" s="142"/>
      <c r="E50" s="124"/>
      <c r="F50" s="124"/>
      <c r="G50" s="126"/>
    </row>
    <row r="51" spans="1:17">
      <c r="C51" s="114"/>
      <c r="D51" s="114"/>
      <c r="E51" s="114"/>
      <c r="F51" s="114"/>
      <c r="G51" s="114"/>
      <c r="K51" s="111"/>
      <c r="L51" s="111"/>
      <c r="M51" s="111"/>
      <c r="N51" s="111"/>
      <c r="O51" s="111"/>
      <c r="P51" s="111"/>
      <c r="Q51" s="111"/>
    </row>
    <row r="52" spans="1:17">
      <c r="K52" s="111"/>
      <c r="L52" s="111"/>
      <c r="M52" s="111"/>
      <c r="N52" s="111"/>
      <c r="O52" s="111"/>
      <c r="P52" s="111"/>
      <c r="Q52" s="111"/>
    </row>
  </sheetData>
  <sortState xmlns:xlrd2="http://schemas.microsoft.com/office/spreadsheetml/2017/richdata2" ref="B16:G42">
    <sortCondition descending="1" ref="F16:F42"/>
  </sortState>
  <mergeCells count="2">
    <mergeCell ref="C12:G12"/>
    <mergeCell ref="B4:O4"/>
  </mergeCells>
  <hyperlinks>
    <hyperlink ref="A3" r:id="rId1" xr:uid="{78E6F890-F41F-499B-9FE6-DD920D47216A}"/>
    <hyperlink ref="B3" r:id="rId2" xr:uid="{1F86B6B2-6562-4BB6-8FA8-CCDF5C57CE7E}"/>
  </hyperlinks>
  <pageMargins left="0.7" right="0.7" top="0.75" bottom="0.75" header="0.3" footer="0.3"/>
  <pageSetup paperSize="9" orientation="portrait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C955-620C-4FB3-900E-A79FC56E93A1}">
  <sheetPr codeName="Hoja18">
    <tabColor rgb="FF00B050"/>
  </sheetPr>
  <dimension ref="A1:W63"/>
  <sheetViews>
    <sheetView showGridLines="0" topLeftCell="F4" zoomScaleNormal="100" workbookViewId="0">
      <selection activeCell="K19" sqref="K19"/>
    </sheetView>
  </sheetViews>
  <sheetFormatPr defaultColWidth="9" defaultRowHeight="12.75"/>
  <cols>
    <col min="1" max="1" width="5.140625" style="111" customWidth="1"/>
    <col min="2" max="2" width="11.85546875" style="111" customWidth="1"/>
    <col min="3" max="3" width="16.28515625" style="111" customWidth="1"/>
    <col min="4" max="9" width="9" style="111"/>
    <col min="10" max="14" width="13" style="111" customWidth="1"/>
    <col min="15" max="26" width="9" style="111"/>
    <col min="27" max="27" width="10.28515625" style="111" customWidth="1"/>
    <col min="28" max="16384" width="9" style="111"/>
  </cols>
  <sheetData>
    <row r="1" spans="1:23">
      <c r="B1" s="115"/>
      <c r="C1" s="110"/>
      <c r="D1" s="110"/>
      <c r="E1" s="110"/>
      <c r="F1" s="110"/>
      <c r="G1" s="110"/>
      <c r="H1" s="110"/>
      <c r="I1" s="110"/>
      <c r="J1" s="110"/>
      <c r="K1" s="110"/>
      <c r="L1" s="248" t="s">
        <v>302</v>
      </c>
      <c r="M1" s="110"/>
      <c r="N1" s="110"/>
      <c r="O1" s="110"/>
      <c r="P1" s="110"/>
      <c r="Q1" s="110"/>
    </row>
    <row r="2" spans="1:23">
      <c r="A2" s="18" t="s">
        <v>218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 t="s">
        <v>303</v>
      </c>
      <c r="M2" s="206"/>
      <c r="N2" s="206"/>
      <c r="O2" s="206"/>
      <c r="P2" s="110"/>
      <c r="Q2" s="110"/>
    </row>
    <row r="3" spans="1:23">
      <c r="A3" s="28" t="s">
        <v>2</v>
      </c>
      <c r="B3" s="28" t="s">
        <v>3</v>
      </c>
      <c r="C3" s="206"/>
      <c r="D3" s="206"/>
      <c r="E3" s="206"/>
      <c r="F3" s="206"/>
      <c r="G3" s="206"/>
      <c r="H3" s="206"/>
      <c r="I3" s="206"/>
      <c r="J3" s="206"/>
      <c r="K3" s="206"/>
      <c r="M3" s="206"/>
      <c r="N3" s="206"/>
      <c r="O3" s="206"/>
      <c r="P3" s="110"/>
      <c r="Q3" s="110"/>
    </row>
    <row r="4" spans="1:23" ht="22.9" customHeight="1">
      <c r="A4" s="245" t="s">
        <v>171</v>
      </c>
      <c r="B4" s="246" t="s">
        <v>172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110"/>
      <c r="Q4" s="110"/>
    </row>
    <row r="5" spans="1:23" ht="15">
      <c r="A5" s="151" t="s">
        <v>215</v>
      </c>
      <c r="B5" s="1"/>
      <c r="C5" s="1"/>
      <c r="D5" s="1" t="s">
        <v>219</v>
      </c>
      <c r="E5" s="1"/>
      <c r="F5" s="206"/>
      <c r="G5" s="206"/>
      <c r="H5" s="206"/>
      <c r="I5" s="206"/>
      <c r="J5" s="206"/>
      <c r="K5" s="206"/>
      <c r="L5" s="257" t="s">
        <v>271</v>
      </c>
      <c r="M5" s="206"/>
      <c r="N5" s="206"/>
      <c r="O5" s="206"/>
      <c r="P5" s="110"/>
    </row>
    <row r="6" spans="1:23">
      <c r="A6" s="17" t="s">
        <v>178</v>
      </c>
      <c r="B6" s="206"/>
      <c r="C6" s="206"/>
      <c r="D6" s="17" t="s">
        <v>213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114"/>
      <c r="W6" s="116"/>
    </row>
    <row r="7" spans="1:23">
      <c r="A7" s="17" t="s">
        <v>179</v>
      </c>
      <c r="B7" s="206"/>
      <c r="C7" s="206"/>
      <c r="D7" s="17" t="s">
        <v>214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114"/>
    </row>
    <row r="8" spans="1:23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114"/>
    </row>
    <row r="9" spans="1:23">
      <c r="B9" s="58"/>
      <c r="C9" s="58"/>
      <c r="D9" s="58"/>
      <c r="E9" s="58"/>
      <c r="F9" s="58"/>
      <c r="G9" s="58"/>
      <c r="H9" s="110"/>
      <c r="I9" s="58"/>
      <c r="J9" s="110"/>
      <c r="K9" s="110"/>
      <c r="L9" s="114"/>
      <c r="M9" s="114"/>
      <c r="N9" s="114"/>
      <c r="O9" s="114"/>
      <c r="P9" s="114"/>
    </row>
    <row r="10" spans="1:23">
      <c r="B10" s="58"/>
      <c r="C10" s="58"/>
      <c r="D10" s="58"/>
      <c r="E10" s="58"/>
      <c r="F10" s="58"/>
      <c r="G10" s="58"/>
      <c r="H10" s="110"/>
      <c r="I10" s="58"/>
      <c r="J10" s="110"/>
      <c r="K10" s="110"/>
      <c r="L10" s="114"/>
      <c r="M10" s="114"/>
      <c r="N10" s="114"/>
      <c r="O10" s="114"/>
      <c r="P10" s="114"/>
    </row>
    <row r="11" spans="1:23">
      <c r="B11" s="58"/>
      <c r="C11" s="58"/>
      <c r="D11" s="58"/>
      <c r="E11" s="58"/>
      <c r="F11" s="58"/>
      <c r="G11" s="58"/>
      <c r="H11" s="110"/>
      <c r="I11" s="58"/>
      <c r="J11" s="110"/>
      <c r="K11" s="110"/>
      <c r="L11" s="114"/>
      <c r="M11" s="114"/>
      <c r="N11" s="114"/>
      <c r="O11" s="114"/>
      <c r="P11" s="114"/>
    </row>
    <row r="12" spans="1:23">
      <c r="B12" s="118" t="s">
        <v>10</v>
      </c>
      <c r="C12" s="222" t="s">
        <v>173</v>
      </c>
      <c r="D12" s="223"/>
      <c r="E12" s="223"/>
      <c r="F12" s="223"/>
      <c r="G12" s="223"/>
      <c r="H12" s="110"/>
      <c r="I12" s="58"/>
      <c r="J12" s="110"/>
      <c r="K12" s="110"/>
      <c r="L12" s="114"/>
      <c r="M12" s="114"/>
      <c r="N12" s="114"/>
      <c r="O12" s="114"/>
      <c r="P12" s="114"/>
    </row>
    <row r="13" spans="1:23">
      <c r="A13" s="111" t="s">
        <v>183</v>
      </c>
      <c r="B13" s="112" t="s">
        <v>125</v>
      </c>
      <c r="C13" s="121" t="s">
        <v>142</v>
      </c>
      <c r="D13" s="121" t="s">
        <v>143</v>
      </c>
      <c r="E13" s="121" t="s">
        <v>144</v>
      </c>
      <c r="F13" s="121" t="s">
        <v>76</v>
      </c>
      <c r="G13" s="121" t="s">
        <v>77</v>
      </c>
      <c r="H13" s="110"/>
      <c r="I13" s="58"/>
      <c r="J13" s="110"/>
      <c r="K13" s="110"/>
      <c r="L13" s="114"/>
      <c r="M13" s="114"/>
      <c r="N13" s="114"/>
      <c r="O13" s="114"/>
      <c r="P13" s="114"/>
    </row>
    <row r="14" spans="1:23">
      <c r="A14" s="111" t="s">
        <v>128</v>
      </c>
      <c r="B14" s="119" t="s">
        <v>128</v>
      </c>
      <c r="C14" s="142">
        <v>6.0340166530208705</v>
      </c>
      <c r="D14" s="58">
        <v>47.536243281844442</v>
      </c>
      <c r="E14" s="124">
        <v>33.382579912170698</v>
      </c>
      <c r="F14" s="124">
        <v>13.047160152963993</v>
      </c>
      <c r="G14" s="125">
        <v>0</v>
      </c>
      <c r="H14" s="110"/>
      <c r="I14" s="58"/>
      <c r="J14" s="110"/>
      <c r="K14" s="110"/>
      <c r="L14" s="114"/>
      <c r="M14" s="114"/>
      <c r="N14" s="114"/>
      <c r="O14" s="114"/>
      <c r="P14" s="114"/>
    </row>
    <row r="15" spans="1:23">
      <c r="B15" s="119"/>
      <c r="C15" s="142"/>
      <c r="D15" s="123"/>
      <c r="E15" s="124"/>
      <c r="F15" s="124"/>
      <c r="G15" s="126"/>
      <c r="H15" s="110"/>
      <c r="I15" s="58"/>
      <c r="J15" s="110"/>
      <c r="K15" s="110"/>
      <c r="L15" s="114"/>
      <c r="M15" s="114"/>
      <c r="N15" s="114"/>
      <c r="O15" s="114"/>
      <c r="P15" s="114"/>
    </row>
    <row r="16" spans="1:23">
      <c r="A16" s="111" t="s">
        <v>94</v>
      </c>
      <c r="B16" s="119" t="s">
        <v>36</v>
      </c>
      <c r="C16" s="142">
        <v>1.5878658608839908</v>
      </c>
      <c r="D16" s="142">
        <v>12.880673065529091</v>
      </c>
      <c r="E16" s="124">
        <v>5.3442350989453731</v>
      </c>
      <c r="F16" s="124">
        <v>80.187225974641549</v>
      </c>
      <c r="G16" s="126">
        <v>0</v>
      </c>
      <c r="H16" s="110"/>
      <c r="I16" s="58"/>
      <c r="J16" s="110"/>
      <c r="K16" s="110"/>
      <c r="L16" s="114"/>
      <c r="M16" s="114"/>
      <c r="N16" s="114"/>
      <c r="O16" s="114"/>
      <c r="P16" s="114"/>
    </row>
    <row r="17" spans="1:16">
      <c r="A17" s="111" t="s">
        <v>92</v>
      </c>
      <c r="B17" s="119" t="s">
        <v>33</v>
      </c>
      <c r="C17" s="142">
        <v>0.61056543668701879</v>
      </c>
      <c r="D17" s="142">
        <v>9.8221396336607381</v>
      </c>
      <c r="E17" s="124">
        <v>17.812582957260421</v>
      </c>
      <c r="F17" s="124">
        <v>71.701619325723385</v>
      </c>
      <c r="G17" s="126">
        <v>5.3092646668436425E-2</v>
      </c>
      <c r="H17" s="110"/>
      <c r="I17" s="58"/>
      <c r="J17" s="110"/>
      <c r="K17" s="110"/>
      <c r="L17" s="114"/>
      <c r="M17" s="114"/>
      <c r="N17" s="114"/>
      <c r="O17" s="114"/>
      <c r="P17" s="114"/>
    </row>
    <row r="18" spans="1:16">
      <c r="A18" s="111" t="s">
        <v>89</v>
      </c>
      <c r="B18" s="119" t="s">
        <v>30</v>
      </c>
      <c r="C18" s="142">
        <v>3.2748538011695909</v>
      </c>
      <c r="D18" s="142">
        <v>11.929824561403509</v>
      </c>
      <c r="E18" s="124">
        <v>23.976608187134499</v>
      </c>
      <c r="F18" s="124">
        <v>60.818713450292393</v>
      </c>
      <c r="G18" s="126">
        <v>0</v>
      </c>
      <c r="H18" s="110"/>
      <c r="I18" s="58"/>
      <c r="J18" s="110"/>
      <c r="K18" s="110"/>
      <c r="L18" s="114"/>
      <c r="M18" s="114"/>
      <c r="N18" s="114"/>
      <c r="O18" s="114"/>
      <c r="P18" s="114"/>
    </row>
    <row r="19" spans="1:16">
      <c r="A19" s="111" t="s">
        <v>100</v>
      </c>
      <c r="B19" s="119" t="s">
        <v>21</v>
      </c>
      <c r="C19" s="142">
        <v>1.4446227929373996</v>
      </c>
      <c r="D19" s="142">
        <v>2.9962546816479403</v>
      </c>
      <c r="E19" s="124">
        <v>35.313001605136435</v>
      </c>
      <c r="F19" s="124">
        <v>58.855002675227382</v>
      </c>
      <c r="G19" s="126">
        <v>1.3911182450508293</v>
      </c>
      <c r="H19" s="110"/>
      <c r="I19" s="58"/>
      <c r="J19" s="110"/>
      <c r="K19" s="110"/>
      <c r="L19" s="114"/>
      <c r="M19" s="114"/>
      <c r="N19" s="114"/>
      <c r="O19" s="114"/>
      <c r="P19" s="114"/>
    </row>
    <row r="20" spans="1:16">
      <c r="A20" s="111" t="s">
        <v>84</v>
      </c>
      <c r="B20" s="119" t="s">
        <v>26</v>
      </c>
      <c r="C20" s="142">
        <v>0.41650827231707521</v>
      </c>
      <c r="D20" s="142">
        <v>19.331272829446476</v>
      </c>
      <c r="E20" s="124">
        <v>19.909756540997968</v>
      </c>
      <c r="F20" s="124">
        <v>58.651637108903699</v>
      </c>
      <c r="G20" s="126">
        <v>1.6908252483347934</v>
      </c>
      <c r="H20" s="110"/>
      <c r="I20" s="58"/>
      <c r="J20" s="110"/>
      <c r="K20" s="110"/>
      <c r="L20" s="114"/>
      <c r="M20" s="114"/>
      <c r="N20" s="114"/>
      <c r="O20" s="114"/>
      <c r="P20" s="114"/>
    </row>
    <row r="21" spans="1:16">
      <c r="A21" s="111" t="s">
        <v>101</v>
      </c>
      <c r="B21" s="119" t="s">
        <v>40</v>
      </c>
      <c r="C21" s="142">
        <v>0</v>
      </c>
      <c r="D21" s="142">
        <v>42.222222222222221</v>
      </c>
      <c r="E21" s="124">
        <v>0</v>
      </c>
      <c r="F21" s="124">
        <v>57.777777777777771</v>
      </c>
      <c r="G21" s="126">
        <v>0</v>
      </c>
      <c r="H21" s="110"/>
      <c r="I21" s="58"/>
      <c r="J21" s="110"/>
      <c r="K21" s="110"/>
      <c r="L21" s="114"/>
      <c r="M21" s="114"/>
      <c r="N21" s="114"/>
      <c r="O21" s="114"/>
      <c r="P21" s="114"/>
    </row>
    <row r="22" spans="1:16">
      <c r="A22" s="111" t="s">
        <v>102</v>
      </c>
      <c r="B22" s="119" t="s">
        <v>24</v>
      </c>
      <c r="C22" s="142">
        <v>5.1835483188834841</v>
      </c>
      <c r="D22" s="142">
        <v>17.753436244449141</v>
      </c>
      <c r="E22" s="124">
        <v>17.608585324592937</v>
      </c>
      <c r="F22" s="124">
        <v>57.26707549164729</v>
      </c>
      <c r="G22" s="126">
        <v>2.1873546204271519</v>
      </c>
      <c r="H22" s="110"/>
      <c r="I22" s="58"/>
      <c r="J22" s="110"/>
      <c r="K22" s="110"/>
      <c r="L22" s="114"/>
      <c r="M22" s="114"/>
      <c r="N22" s="114"/>
      <c r="O22" s="114"/>
      <c r="P22" s="114"/>
    </row>
    <row r="23" spans="1:16">
      <c r="A23" s="111" t="s">
        <v>91</v>
      </c>
      <c r="B23" s="119" t="s">
        <v>18</v>
      </c>
      <c r="C23" s="142">
        <v>10.270991164539611</v>
      </c>
      <c r="D23" s="142">
        <v>17.085594680200789</v>
      </c>
      <c r="E23" s="124">
        <v>16.35949395224776</v>
      </c>
      <c r="F23" s="124">
        <v>56.283920203011839</v>
      </c>
      <c r="G23" s="126">
        <v>0</v>
      </c>
      <c r="H23" s="110"/>
      <c r="I23" s="58"/>
      <c r="J23" s="110"/>
      <c r="K23" s="110"/>
      <c r="L23" s="114"/>
      <c r="M23" s="114"/>
      <c r="N23" s="114"/>
      <c r="O23" s="114"/>
      <c r="P23" s="114"/>
    </row>
    <row r="24" spans="1:16">
      <c r="A24" s="111" t="s">
        <v>87</v>
      </c>
      <c r="B24" s="119" t="s">
        <v>27</v>
      </c>
      <c r="C24" s="142">
        <v>3.8088642659279781</v>
      </c>
      <c r="D24" s="142">
        <v>15.180055401662052</v>
      </c>
      <c r="E24" s="124">
        <v>27.686980609418281</v>
      </c>
      <c r="F24" s="124">
        <v>53.324099722991704</v>
      </c>
      <c r="G24" s="126">
        <v>0</v>
      </c>
      <c r="H24" s="110"/>
      <c r="I24" s="58"/>
      <c r="J24" s="110"/>
      <c r="K24" s="110"/>
      <c r="L24" s="114"/>
      <c r="M24" s="114"/>
      <c r="N24" s="114"/>
      <c r="O24" s="114"/>
      <c r="P24" s="114"/>
    </row>
    <row r="25" spans="1:16">
      <c r="A25" s="111" t="s">
        <v>90</v>
      </c>
      <c r="B25" s="119" t="s">
        <v>41</v>
      </c>
      <c r="C25" s="142">
        <v>4.0033884479026129</v>
      </c>
      <c r="D25" s="142">
        <v>39.927211119129041</v>
      </c>
      <c r="E25" s="124">
        <v>3.8998525397672004</v>
      </c>
      <c r="F25" s="124">
        <v>52.169547893201141</v>
      </c>
      <c r="G25" s="126" t="s">
        <v>43</v>
      </c>
      <c r="H25" s="110"/>
      <c r="I25" s="58"/>
      <c r="J25" s="110"/>
      <c r="K25" s="110"/>
      <c r="L25" s="114"/>
      <c r="M25" s="114"/>
      <c r="N25" s="114"/>
      <c r="O25" s="114"/>
      <c r="P25" s="114"/>
    </row>
    <row r="26" spans="1:16">
      <c r="A26" s="111" t="s">
        <v>104</v>
      </c>
      <c r="B26" s="119" t="s">
        <v>31</v>
      </c>
      <c r="C26" s="142">
        <v>0.17815784785319791</v>
      </c>
      <c r="D26" s="142">
        <v>38.660252984143945</v>
      </c>
      <c r="E26" s="124">
        <v>12.086228398360948</v>
      </c>
      <c r="F26" s="124">
        <v>49.075360769641904</v>
      </c>
      <c r="G26" s="126">
        <v>0</v>
      </c>
      <c r="H26" s="110"/>
      <c r="I26" s="58"/>
      <c r="J26" s="110"/>
      <c r="K26" s="110"/>
      <c r="L26" s="114"/>
      <c r="M26" s="114"/>
      <c r="N26" s="114"/>
      <c r="O26" s="114"/>
      <c r="P26" s="114"/>
    </row>
    <row r="27" spans="1:16">
      <c r="A27" s="111" t="s">
        <v>86</v>
      </c>
      <c r="B27" s="119" t="s">
        <v>15</v>
      </c>
      <c r="C27" s="142">
        <v>1.2062250132976442</v>
      </c>
      <c r="D27" s="142">
        <v>33.043358899126652</v>
      </c>
      <c r="E27" s="124">
        <v>21.25907242497555</v>
      </c>
      <c r="F27" s="124">
        <v>44.491343662600173</v>
      </c>
      <c r="G27" s="126">
        <v>0</v>
      </c>
      <c r="H27" s="110"/>
      <c r="I27" s="58"/>
      <c r="J27" s="110"/>
      <c r="K27" s="110"/>
      <c r="L27" s="114"/>
      <c r="M27" s="114"/>
      <c r="N27" s="114"/>
      <c r="O27" s="114"/>
      <c r="P27" s="114"/>
    </row>
    <row r="28" spans="1:16">
      <c r="A28" s="111" t="s">
        <v>106</v>
      </c>
      <c r="B28" s="119" t="s">
        <v>25</v>
      </c>
      <c r="C28" s="142">
        <v>1.3114409009577939</v>
      </c>
      <c r="D28" s="142">
        <v>32.451320913588042</v>
      </c>
      <c r="E28" s="124">
        <v>21.481949268498052</v>
      </c>
      <c r="F28" s="124">
        <v>43.904852120829382</v>
      </c>
      <c r="G28" s="126">
        <v>0.85043679612672352</v>
      </c>
      <c r="H28" s="110"/>
      <c r="I28" s="58"/>
      <c r="J28" s="110"/>
      <c r="K28" s="110"/>
      <c r="L28" s="114"/>
      <c r="M28" s="114"/>
      <c r="N28" s="114"/>
      <c r="O28" s="114"/>
      <c r="P28" s="114"/>
    </row>
    <row r="29" spans="1:16">
      <c r="A29" s="111" t="s">
        <v>109</v>
      </c>
      <c r="B29" s="119" t="s">
        <v>38</v>
      </c>
      <c r="C29" s="142">
        <v>9.0220137134608441E-2</v>
      </c>
      <c r="D29" s="142">
        <v>53.644893540238179</v>
      </c>
      <c r="E29" s="124">
        <v>5.5395164200649587</v>
      </c>
      <c r="F29" s="124">
        <v>40.72536990256225</v>
      </c>
      <c r="G29" s="126" t="s">
        <v>43</v>
      </c>
      <c r="H29" s="110"/>
      <c r="I29" s="58"/>
      <c r="J29" s="110"/>
      <c r="K29" s="110"/>
      <c r="L29" s="114"/>
      <c r="M29" s="114"/>
      <c r="N29" s="114"/>
      <c r="O29" s="114"/>
      <c r="P29" s="114"/>
    </row>
    <row r="30" spans="1:16">
      <c r="A30" s="111" t="s">
        <v>108</v>
      </c>
      <c r="B30" s="119" t="s">
        <v>22</v>
      </c>
      <c r="C30" s="142">
        <v>0</v>
      </c>
      <c r="D30" s="142">
        <v>60.301369863013697</v>
      </c>
      <c r="E30" s="124">
        <v>1.5890410958904109</v>
      </c>
      <c r="F30" s="124">
        <v>38.109589041095894</v>
      </c>
      <c r="G30" s="126">
        <v>0</v>
      </c>
      <c r="H30" s="110"/>
      <c r="I30" s="58"/>
      <c r="J30" s="110"/>
      <c r="K30" s="110"/>
      <c r="L30" s="114"/>
      <c r="M30" s="114"/>
      <c r="N30" s="114"/>
      <c r="O30" s="114"/>
      <c r="P30" s="114"/>
    </row>
    <row r="31" spans="1:16">
      <c r="A31" s="111" t="s">
        <v>110</v>
      </c>
      <c r="B31" s="119" t="s">
        <v>35</v>
      </c>
      <c r="C31" s="142">
        <v>2.5711187980794055</v>
      </c>
      <c r="D31" s="142">
        <v>32.856626568227583</v>
      </c>
      <c r="E31" s="124">
        <v>32.811881528903577</v>
      </c>
      <c r="F31" s="124">
        <v>29.715869000292567</v>
      </c>
      <c r="G31" s="126">
        <v>2.0445041044968768</v>
      </c>
      <c r="H31" s="110"/>
      <c r="I31" s="58"/>
      <c r="J31" s="110"/>
      <c r="K31" s="110"/>
      <c r="L31" s="114"/>
      <c r="M31" s="114"/>
      <c r="N31" s="114"/>
      <c r="O31" s="114"/>
      <c r="P31" s="114"/>
    </row>
    <row r="32" spans="1:16">
      <c r="A32" s="111" t="s">
        <v>95</v>
      </c>
      <c r="B32" s="119" t="s">
        <v>34</v>
      </c>
      <c r="C32" s="142">
        <v>2.969392416628597</v>
      </c>
      <c r="D32" s="142">
        <v>47.841480127912291</v>
      </c>
      <c r="E32" s="124">
        <v>27.444038373686613</v>
      </c>
      <c r="F32" s="124">
        <v>21.745089081772498</v>
      </c>
      <c r="G32" s="126">
        <v>0</v>
      </c>
      <c r="H32" s="110"/>
      <c r="I32" s="58"/>
      <c r="J32" s="110"/>
      <c r="K32" s="110"/>
      <c r="L32" s="114"/>
      <c r="M32" s="114"/>
      <c r="N32" s="114"/>
      <c r="O32" s="114"/>
      <c r="P32" s="114"/>
    </row>
    <row r="33" spans="1:17">
      <c r="A33" s="111" t="s">
        <v>107</v>
      </c>
      <c r="B33" s="119" t="s">
        <v>16</v>
      </c>
      <c r="C33" s="142">
        <v>4.9249711427472098</v>
      </c>
      <c r="D33" s="142">
        <v>64.755675259715261</v>
      </c>
      <c r="E33" s="124">
        <v>12.466333205078877</v>
      </c>
      <c r="F33" s="124">
        <v>17.853020392458635</v>
      </c>
      <c r="G33" s="126">
        <v>0</v>
      </c>
      <c r="H33" s="110"/>
      <c r="I33" s="58"/>
      <c r="J33" s="110"/>
      <c r="K33" s="110"/>
      <c r="L33" s="114"/>
      <c r="M33" s="114"/>
      <c r="N33" s="114"/>
      <c r="O33" s="114"/>
      <c r="P33" s="114"/>
    </row>
    <row r="34" spans="1:17">
      <c r="A34" s="111" t="s">
        <v>93</v>
      </c>
      <c r="B34" s="119" t="s">
        <v>17</v>
      </c>
      <c r="C34" s="142">
        <v>0.31347962382445149</v>
      </c>
      <c r="D34" s="142">
        <v>82.758620689655189</v>
      </c>
      <c r="E34" s="124">
        <v>1.2931034482758621</v>
      </c>
      <c r="F34" s="124">
        <v>15.634796238244517</v>
      </c>
      <c r="G34" s="126">
        <v>0</v>
      </c>
      <c r="H34" s="110"/>
      <c r="I34" s="58"/>
      <c r="J34" s="110"/>
      <c r="K34" s="110"/>
      <c r="L34" s="114"/>
      <c r="M34" s="114"/>
      <c r="N34" s="114"/>
      <c r="O34" s="114"/>
      <c r="P34" s="114"/>
    </row>
    <row r="35" spans="1:17">
      <c r="A35" s="111" t="s">
        <v>99</v>
      </c>
      <c r="B35" s="119" t="s">
        <v>32</v>
      </c>
      <c r="C35" s="142">
        <v>0.28222013170272808</v>
      </c>
      <c r="D35" s="142">
        <v>59.956099090624029</v>
      </c>
      <c r="E35" s="124">
        <v>26.40326121041079</v>
      </c>
      <c r="F35" s="124">
        <v>13.358419567262464</v>
      </c>
      <c r="G35" s="126">
        <v>0</v>
      </c>
      <c r="H35" s="110"/>
      <c r="I35" s="58"/>
      <c r="J35" s="110"/>
      <c r="K35" s="110"/>
      <c r="L35" s="114"/>
      <c r="M35" s="114"/>
      <c r="N35" s="114"/>
      <c r="O35" s="114"/>
      <c r="P35" s="114"/>
    </row>
    <row r="36" spans="1:17">
      <c r="A36" s="111" t="s">
        <v>85</v>
      </c>
      <c r="B36" s="119" t="s">
        <v>37</v>
      </c>
      <c r="C36" s="142">
        <v>0.69991251093613305</v>
      </c>
      <c r="D36" s="142">
        <v>83.814523184601924</v>
      </c>
      <c r="E36" s="124">
        <v>6.9116360454943129</v>
      </c>
      <c r="F36" s="124">
        <v>8.57392825896763</v>
      </c>
      <c r="G36" s="126">
        <v>0</v>
      </c>
      <c r="H36" s="110"/>
      <c r="I36" s="58"/>
      <c r="J36" s="110"/>
      <c r="K36" s="110"/>
      <c r="L36" s="114"/>
      <c r="M36" s="114"/>
      <c r="N36" s="114"/>
      <c r="O36" s="114"/>
      <c r="P36" s="114"/>
    </row>
    <row r="37" spans="1:17">
      <c r="A37" s="111" t="s">
        <v>96</v>
      </c>
      <c r="B37" s="119" t="s">
        <v>23</v>
      </c>
      <c r="C37" s="142">
        <v>0.87318087318087323</v>
      </c>
      <c r="D37" s="142">
        <v>85.29106029106029</v>
      </c>
      <c r="E37" s="124">
        <v>11.133056133056133</v>
      </c>
      <c r="F37" s="124">
        <v>2.7027027027027026</v>
      </c>
      <c r="G37" s="126" t="s">
        <v>43</v>
      </c>
      <c r="H37" s="110"/>
      <c r="I37" s="58"/>
      <c r="J37" s="110"/>
      <c r="K37" s="114"/>
      <c r="L37" s="114"/>
      <c r="M37" s="114"/>
      <c r="N37" s="114"/>
      <c r="O37" s="114"/>
      <c r="P37" s="114"/>
    </row>
    <row r="38" spans="1:17">
      <c r="A38" s="111" t="s">
        <v>88</v>
      </c>
      <c r="B38" s="119" t="s">
        <v>28</v>
      </c>
      <c r="C38" s="142">
        <v>5.790605951954106</v>
      </c>
      <c r="D38" s="142">
        <v>82.861240588024387</v>
      </c>
      <c r="E38" s="124">
        <v>9.4119756185012555</v>
      </c>
      <c r="F38" s="124">
        <v>1.9361778415202584</v>
      </c>
      <c r="G38" s="126">
        <v>0</v>
      </c>
      <c r="H38" s="110"/>
      <c r="I38" s="58"/>
      <c r="J38" s="110"/>
      <c r="K38" s="114"/>
      <c r="L38" s="114"/>
      <c r="M38" s="114"/>
      <c r="N38" s="114"/>
      <c r="O38" s="114"/>
      <c r="P38" s="114"/>
    </row>
    <row r="39" spans="1:17">
      <c r="A39" s="111" t="s">
        <v>105</v>
      </c>
      <c r="B39" s="119" t="s">
        <v>20</v>
      </c>
      <c r="C39" s="142">
        <v>3.9639333106498809</v>
      </c>
      <c r="D39" s="142">
        <v>93.773392310309632</v>
      </c>
      <c r="E39" s="124">
        <v>1.463082681184076</v>
      </c>
      <c r="F39" s="124">
        <v>0.7995916978564136</v>
      </c>
      <c r="G39" s="126">
        <v>0</v>
      </c>
      <c r="H39" s="110"/>
      <c r="I39" s="110"/>
      <c r="J39" s="110"/>
      <c r="K39" s="114"/>
      <c r="L39" s="114"/>
      <c r="M39" s="114"/>
      <c r="N39" s="114"/>
      <c r="O39" s="114"/>
      <c r="P39" s="114"/>
    </row>
    <row r="40" spans="1:17">
      <c r="A40" s="111" t="s">
        <v>98</v>
      </c>
      <c r="B40" s="119" t="s">
        <v>29</v>
      </c>
      <c r="C40" s="142">
        <v>59.105237633365661</v>
      </c>
      <c r="D40" s="142">
        <v>26.370029097963144</v>
      </c>
      <c r="E40" s="124">
        <v>14.524733268671191</v>
      </c>
      <c r="F40" s="124">
        <v>0</v>
      </c>
      <c r="G40" s="126" t="s">
        <v>43</v>
      </c>
      <c r="H40" s="110"/>
      <c r="I40" s="110"/>
      <c r="J40" s="110"/>
      <c r="K40" s="114"/>
      <c r="L40" s="114"/>
      <c r="M40" s="114"/>
      <c r="N40" s="114"/>
      <c r="O40" s="114"/>
      <c r="P40" s="114"/>
    </row>
    <row r="41" spans="1:17">
      <c r="A41" s="111" t="s">
        <v>103</v>
      </c>
      <c r="B41" s="119" t="s">
        <v>39</v>
      </c>
      <c r="C41" s="142">
        <v>1.9470977222630421</v>
      </c>
      <c r="D41" s="142">
        <v>89.786921381337251</v>
      </c>
      <c r="E41" s="124">
        <v>8.2659808963997072</v>
      </c>
      <c r="F41" s="124">
        <v>0</v>
      </c>
      <c r="G41" s="126">
        <v>0</v>
      </c>
      <c r="H41" s="110"/>
      <c r="I41" s="110"/>
      <c r="J41" s="110"/>
      <c r="K41" s="110"/>
      <c r="L41" s="110"/>
      <c r="M41" s="110"/>
      <c r="N41" s="110"/>
      <c r="O41" s="110"/>
      <c r="P41" s="110"/>
    </row>
    <row r="42" spans="1:17">
      <c r="B42" s="119" t="s">
        <v>19</v>
      </c>
      <c r="C42" s="142">
        <v>0</v>
      </c>
      <c r="D42" s="142">
        <v>0</v>
      </c>
      <c r="E42" s="124">
        <v>0</v>
      </c>
      <c r="F42" s="124">
        <v>0</v>
      </c>
      <c r="G42" s="126">
        <v>0</v>
      </c>
      <c r="H42" s="110"/>
      <c r="I42" s="110"/>
      <c r="J42" s="110"/>
      <c r="K42" s="110"/>
      <c r="L42" s="110"/>
      <c r="M42" s="110"/>
      <c r="N42" s="110"/>
      <c r="O42" s="110"/>
      <c r="P42" s="110"/>
    </row>
    <row r="43" spans="1:17">
      <c r="A43" s="111" t="s">
        <v>174</v>
      </c>
      <c r="B43" s="119"/>
      <c r="C43" s="142"/>
      <c r="D43" s="142"/>
      <c r="E43" s="124"/>
      <c r="F43" s="124"/>
      <c r="G43" s="126"/>
      <c r="H43" s="110"/>
      <c r="I43" s="110"/>
      <c r="J43" s="110"/>
      <c r="K43" s="110"/>
      <c r="L43" s="110"/>
      <c r="M43" s="110"/>
      <c r="N43" s="110"/>
      <c r="O43" s="110"/>
      <c r="P43" s="110"/>
      <c r="Q43" s="110"/>
    </row>
    <row r="44" spans="1:17">
      <c r="A44" s="111" t="s">
        <v>175</v>
      </c>
      <c r="B44" s="119" t="s">
        <v>44</v>
      </c>
      <c r="C44" s="142">
        <v>10.923703871405932</v>
      </c>
      <c r="D44" s="142">
        <v>6.497622820919176</v>
      </c>
      <c r="E44" s="124">
        <v>8.0654290242245867</v>
      </c>
      <c r="F44" s="124">
        <v>74.513244283450305</v>
      </c>
      <c r="G44" s="124">
        <v>0</v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</row>
    <row r="45" spans="1:17">
      <c r="A45" s="111" t="s">
        <v>176</v>
      </c>
      <c r="B45" s="119" t="s">
        <v>45</v>
      </c>
      <c r="C45" s="142">
        <v>0.34203143614772685</v>
      </c>
      <c r="D45" s="142">
        <v>80.561853887244922</v>
      </c>
      <c r="E45" s="124">
        <v>8.7121939971561435</v>
      </c>
      <c r="F45" s="124">
        <v>10.383920679451213</v>
      </c>
      <c r="G45" s="124">
        <v>0</v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</row>
    <row r="46" spans="1:17">
      <c r="B46" s="119" t="s">
        <v>42</v>
      </c>
      <c r="C46" s="142"/>
      <c r="D46" s="142"/>
      <c r="E46" s="124"/>
      <c r="F46" s="124"/>
      <c r="G46" s="124"/>
      <c r="H46" s="110"/>
      <c r="I46" s="110"/>
      <c r="J46" s="110"/>
      <c r="K46" s="110"/>
      <c r="L46" s="110"/>
      <c r="M46" s="110"/>
      <c r="N46" s="110"/>
      <c r="O46" s="110"/>
      <c r="P46" s="110"/>
      <c r="Q46" s="110"/>
    </row>
    <row r="47" spans="1:17">
      <c r="B47" s="119"/>
      <c r="C47" s="142"/>
      <c r="D47" s="142"/>
      <c r="E47" s="124"/>
      <c r="F47" s="124"/>
      <c r="G47" s="124"/>
      <c r="H47" s="110"/>
      <c r="I47" s="110"/>
      <c r="J47" s="110"/>
      <c r="K47" s="110"/>
      <c r="L47" s="110"/>
      <c r="M47" s="110"/>
      <c r="N47" s="110"/>
      <c r="O47" s="110"/>
      <c r="P47" s="110"/>
      <c r="Q47" s="110"/>
    </row>
    <row r="48" spans="1:17">
      <c r="A48" s="111" t="s">
        <v>187</v>
      </c>
      <c r="B48" s="119" t="s">
        <v>177</v>
      </c>
      <c r="C48" s="142">
        <v>86.802030456852791</v>
      </c>
      <c r="D48" s="142">
        <v>7.1065989847715745</v>
      </c>
      <c r="E48" s="124">
        <v>6.0913705583756332</v>
      </c>
      <c r="F48" s="124">
        <v>0</v>
      </c>
      <c r="G48" s="126">
        <v>0</v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1:17">
      <c r="A49" s="111" t="s">
        <v>186</v>
      </c>
      <c r="B49" s="119" t="s">
        <v>146</v>
      </c>
      <c r="C49" s="142"/>
      <c r="D49" s="142"/>
      <c r="E49" s="124"/>
      <c r="F49" s="124"/>
      <c r="G49" s="126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>
      <c r="A50" s="111" t="s">
        <v>185</v>
      </c>
      <c r="B50" s="119" t="s">
        <v>145</v>
      </c>
      <c r="C50" s="142"/>
      <c r="D50" s="142"/>
      <c r="E50" s="124"/>
      <c r="F50" s="124"/>
      <c r="G50" s="126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>
      <c r="B51" s="110"/>
      <c r="C51" s="114"/>
      <c r="D51" s="114"/>
      <c r="E51" s="114"/>
      <c r="F51" s="114"/>
      <c r="G51" s="114"/>
      <c r="H51" s="110"/>
      <c r="I51" s="110"/>
      <c r="J51" s="110"/>
    </row>
    <row r="52" spans="1:17">
      <c r="B52" s="110"/>
      <c r="C52" s="110"/>
      <c r="D52" s="110"/>
      <c r="E52" s="110"/>
      <c r="F52" s="110"/>
      <c r="G52" s="110"/>
      <c r="H52" s="110"/>
      <c r="I52" s="110"/>
      <c r="J52" s="110"/>
    </row>
    <row r="53" spans="1:17"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</sheetData>
  <sortState xmlns:xlrd2="http://schemas.microsoft.com/office/spreadsheetml/2017/richdata2" ref="B44:G46">
    <sortCondition descending="1" ref="F44:F46"/>
  </sortState>
  <mergeCells count="2">
    <mergeCell ref="B4:O4"/>
    <mergeCell ref="C12:G12"/>
  </mergeCells>
  <hyperlinks>
    <hyperlink ref="A3" r:id="rId1" xr:uid="{6F61B0AB-5F1A-4DE9-88BB-0DD133627374}"/>
    <hyperlink ref="B3" r:id="rId2" xr:uid="{9E549906-3DCF-49A4-9A11-EA2FD07781CD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882EB7FCA6434DA24A028846063E77" ma:contentTypeVersion="19" ma:contentTypeDescription="Crear nuevo documento." ma:contentTypeScope="" ma:versionID="3aecc4227505077f0e77f47a27c5e30e">
  <xsd:schema xmlns:xsd="http://www.w3.org/2001/XMLSchema" xmlns:xs="http://www.w3.org/2001/XMLSchema" xmlns:p="http://schemas.microsoft.com/office/2006/metadata/properties" xmlns:ns2="9a154c4d-cead-4cfa-9932-395bc8e22ef0" xmlns:ns3="16cf22d7-0b17-4d5d-9dc1-cf7d2e871018" targetNamespace="http://schemas.microsoft.com/office/2006/metadata/properties" ma:root="true" ma:fieldsID="84d34fb8907f91ecacf59578e5cf0d68" ns2:_="" ns3:_="">
    <xsd:import namespace="9a154c4d-cead-4cfa-9932-395bc8e22ef0"/>
    <xsd:import namespace="16cf22d7-0b17-4d5d-9dc1-cf7d2e8710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54c4d-cead-4cfa-9932-395bc8e22e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634df1-a6a5-4193-b204-63c06a556385}" ma:internalName="TaxCatchAll" ma:showField="CatchAllData" ma:web="9a154c4d-cead-4cfa-9932-395bc8e22e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f22d7-0b17-4d5d-9dc1-cf7d2e8710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0e656f9-f76c-44dd-b543-7b2670c6e6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cf22d7-0b17-4d5d-9dc1-cf7d2e871018">
      <Terms xmlns="http://schemas.microsoft.com/office/infopath/2007/PartnerControls"/>
    </lcf76f155ced4ddcb4097134ff3c332f>
    <TaxCatchAll xmlns="9a154c4d-cead-4cfa-9932-395bc8e22ef0" xsi:nil="true"/>
    <_Flow_SignoffStatus xmlns="16cf22d7-0b17-4d5d-9dc1-cf7d2e871018" xsi:nil="true"/>
  </documentManagement>
</p:properties>
</file>

<file path=customXml/itemProps1.xml><?xml version="1.0" encoding="utf-8"?>
<ds:datastoreItem xmlns:ds="http://schemas.openxmlformats.org/officeDocument/2006/customXml" ds:itemID="{612C0ACC-1517-46B5-933F-5DFE4AD6A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54c4d-cead-4cfa-9932-395bc8e22ef0"/>
    <ds:schemaRef ds:uri="16cf22d7-0b17-4d5d-9dc1-cf7d2e871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E7223D-324F-4936-A7D0-69A602632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626BF7-A677-4C03-B1F2-781CB1A206CC}">
  <ds:schemaRefs>
    <ds:schemaRef ds:uri="http://schemas.microsoft.com/office/2006/metadata/properties"/>
    <ds:schemaRef ds:uri="http://schemas.microsoft.com/office/infopath/2007/PartnerControls"/>
    <ds:schemaRef ds:uri="16cf22d7-0b17-4d5d-9dc1-cf7d2e871018"/>
    <ds:schemaRef ds:uri="9a154c4d-cead-4cfa-9932-395bc8e22e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Figure 1</vt:lpstr>
      <vt:lpstr>Figure 2</vt:lpstr>
      <vt:lpstr>Figure 3</vt:lpstr>
      <vt:lpstr>Table 1</vt:lpstr>
      <vt:lpstr>Table 2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YRP</dc:creator>
  <cp:keywords/>
  <dc:description/>
  <cp:lastModifiedBy>MAPHOSA Tomupeishe Anne (ESTAT-EXT)</cp:lastModifiedBy>
  <cp:revision/>
  <dcterms:created xsi:type="dcterms:W3CDTF">2023-08-23T14:56:38Z</dcterms:created>
  <dcterms:modified xsi:type="dcterms:W3CDTF">2024-10-15T14:05:46Z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0x0101002F882EB7FCA6434DA24A028846063E77</vt:lpwstr>
  </property>
  <property fmtid="{D5CDD505-2E9C-101B-9397-08002B2CF9AE}" pid="3" name="MediaServiceImageTags">
    <vt:lpwstr/>
  </property>
  <property fmtid="{D5CDD505-2E9C-101B-9397-08002B2CF9AE}" pid="4" name="MSIP_Label_6bd9ddd1-4d20-43f6-abfa-fc3c07406f94_Enabled">
    <vt:lpwstr>true</vt:lpwstr>
  </property>
  <property fmtid="{D5CDD505-2E9C-101B-9397-08002B2CF9AE}" pid="5" name="MSIP_Label_6bd9ddd1-4d20-43f6-abfa-fc3c07406f94_SetDate">
    <vt:lpwstr>2024-09-16T10:12:36Z</vt:lpwstr>
  </property>
  <property fmtid="{D5CDD505-2E9C-101B-9397-08002B2CF9AE}" pid="6" name="MSIP_Label_6bd9ddd1-4d20-43f6-abfa-fc3c07406f94_Method">
    <vt:lpwstr>Standard</vt:lpwstr>
  </property>
  <property fmtid="{D5CDD505-2E9C-101B-9397-08002B2CF9AE}" pid="7" name="MSIP_Label_6bd9ddd1-4d20-43f6-abfa-fc3c07406f94_Name">
    <vt:lpwstr>Commission Use</vt:lpwstr>
  </property>
  <property fmtid="{D5CDD505-2E9C-101B-9397-08002B2CF9AE}" pid="8" name="MSIP_Label_6bd9ddd1-4d20-43f6-abfa-fc3c07406f94_SiteId">
    <vt:lpwstr>b24c8b06-522c-46fe-9080-70926f8dddb1</vt:lpwstr>
  </property>
  <property fmtid="{D5CDD505-2E9C-101B-9397-08002B2CF9AE}" pid="9" name="MSIP_Label_6bd9ddd1-4d20-43f6-abfa-fc3c07406f94_ActionId">
    <vt:lpwstr>4aad5164-26fb-40ec-9075-49a2a573c0cd</vt:lpwstr>
  </property>
  <property fmtid="{D5CDD505-2E9C-101B-9397-08002B2CF9AE}" pid="10" name="MSIP_Label_6bd9ddd1-4d20-43f6-abfa-fc3c07406f94_ContentBits">
    <vt:lpwstr>0</vt:lpwstr>
  </property>
</Properties>
</file>