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5.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ml.chartshapes+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EnvironmentalAccounts\EA02.01 EW-MFA\Statistics Explained\2022\March2022\MFA\"/>
    </mc:Choice>
  </mc:AlternateContent>
  <bookViews>
    <workbookView xWindow="0" yWindow="0" windowWidth="16335" windowHeight="3525" tabRatio="564"/>
  </bookViews>
  <sheets>
    <sheet name="Cover" sheetId="53" r:id="rId1"/>
    <sheet name="Contents" sheetId="54" r:id="rId2"/>
    <sheet name="Fig1" sheetId="28" r:id="rId3"/>
    <sheet name="Fig2" sheetId="39" r:id="rId4"/>
    <sheet name="Fig3" sheetId="52" r:id="rId5"/>
    <sheet name="Fig4" sheetId="34" r:id="rId6"/>
    <sheet name="Fig5" sheetId="35" r:id="rId7"/>
    <sheet name="Fig6" sheetId="40" r:id="rId8"/>
    <sheet name="Data_mfa" sheetId="46" r:id="rId9"/>
    <sheet name="Data_gdp" sheetId="49" r:id="rId10"/>
    <sheet name="Data_rp" sheetId="48" r:id="rId11"/>
    <sheet name="Data_mfa_dmc" sheetId="47" r:id="rId12"/>
    <sheet name="Data_global_mfa" sheetId="51" r:id="rId13"/>
    <sheet name="Data_World_Bank_population" sheetId="50" r:id="rId14"/>
    <sheet name="env_ac_mfa" sheetId="55" r:id="rId15"/>
    <sheet name="nama_10_gdp" sheetId="56" r:id="rId16"/>
    <sheet name="env_ac_rp" sheetId="57" r:id="rId17"/>
    <sheet name="env_ac_mfa_dmc" sheetId="58" r:id="rId18"/>
    <sheet name="global_mfa" sheetId="59" r:id="rId19"/>
  </sheets>
  <definedNames>
    <definedName name="_xlnm._FilterDatabase" localSheetId="14" hidden="1">env_ac_mfa!$A$1:$G$2647</definedName>
    <definedName name="_xlnm._FilterDatabase" localSheetId="17" hidden="1">env_ac_mfa_dmc!$A$1:$G$778</definedName>
    <definedName name="_xlnm._FilterDatabase" localSheetId="16" hidden="1">env_ac_rp!$A$1:$E$85</definedName>
    <definedName name="_xlnm._FilterDatabase" localSheetId="15" hidden="1">nama_10_gdp!$A$1:$F$85</definedName>
    <definedName name="env_ac_mfa_1_Data" localSheetId="14">env_ac_mfa!$A$1:$G$2101</definedName>
    <definedName name="env_ac_mfa_2_Data" localSheetId="17">env_ac_mfa_dmc!$A$1:$G$778</definedName>
    <definedName name="env_ac_rp_1_Data" localSheetId="16">env_ac_rp!$A$1:$E$81</definedName>
    <definedName name="nama_10_gdp_1_Data" localSheetId="15">nama_10_gdp!$A$1:$F$81</definedName>
    <definedName name="Year2Col" localSheetId="1">#REF!</definedName>
    <definedName name="Year2Col">#REF!</definedName>
    <definedName name="YeartoCol" localSheetId="1">#REF!</definedName>
    <definedName name="YeartoCol">#REF!</definedName>
  </definedNames>
  <calcPr calcId="162913"/>
</workbook>
</file>

<file path=xl/calcChain.xml><?xml version="1.0" encoding="utf-8"?>
<calcChain xmlns="http://schemas.openxmlformats.org/spreadsheetml/2006/main">
  <c r="I96" i="47" l="1"/>
  <c r="H96" i="47"/>
  <c r="G96" i="47"/>
  <c r="F96" i="47"/>
  <c r="E96" i="47"/>
  <c r="F49" i="52"/>
  <c r="D96" i="47" l="1"/>
  <c r="I47" i="47"/>
  <c r="H47" i="47"/>
  <c r="G47" i="47"/>
  <c r="F47" i="47"/>
  <c r="E47" i="47"/>
  <c r="D47" i="47"/>
  <c r="C47" i="47"/>
  <c r="I45" i="47"/>
  <c r="H45" i="47"/>
  <c r="G45" i="47"/>
  <c r="F45" i="47"/>
  <c r="E45" i="47"/>
  <c r="D45" i="47"/>
  <c r="C45" i="47"/>
  <c r="I43" i="47"/>
  <c r="H43" i="47"/>
  <c r="G43" i="47"/>
  <c r="F43" i="47"/>
  <c r="E43" i="47"/>
  <c r="D43" i="47"/>
  <c r="C43" i="47"/>
  <c r="I41" i="47"/>
  <c r="H41" i="47"/>
  <c r="G41" i="47"/>
  <c r="F41" i="47"/>
  <c r="E41" i="47"/>
  <c r="D41" i="47"/>
  <c r="C41" i="47"/>
  <c r="Y6" i="51" l="1"/>
  <c r="W57" i="40" s="1"/>
  <c r="X6" i="51"/>
  <c r="V57" i="40" s="1"/>
  <c r="V6" i="51"/>
  <c r="W6" i="51"/>
  <c r="G6" i="51"/>
  <c r="H6" i="51"/>
  <c r="I6" i="51"/>
  <c r="J6" i="51"/>
  <c r="K6" i="51"/>
  <c r="L6" i="51"/>
  <c r="M6" i="51"/>
  <c r="N6" i="51"/>
  <c r="O6" i="51"/>
  <c r="P6" i="51"/>
  <c r="Q6" i="51"/>
  <c r="R6" i="51"/>
  <c r="S6" i="51"/>
  <c r="T6" i="51"/>
  <c r="U6" i="51"/>
  <c r="AA44" i="35" l="1"/>
  <c r="AA40" i="35"/>
  <c r="AA37" i="35"/>
  <c r="AA36" i="35"/>
  <c r="AA35" i="35"/>
  <c r="AE6" i="35"/>
  <c r="AE38" i="35"/>
  <c r="AE43" i="35"/>
  <c r="AA42" i="35" l="1"/>
  <c r="AA41" i="35"/>
  <c r="AA39" i="35"/>
  <c r="C96" i="47" l="1"/>
  <c r="W13" i="48"/>
  <c r="X47" i="28" s="1"/>
  <c r="W12" i="48"/>
  <c r="W11" i="48"/>
  <c r="W10" i="48"/>
  <c r="I95" i="47" l="1"/>
  <c r="H95" i="47"/>
  <c r="G95" i="47"/>
  <c r="F95" i="47"/>
  <c r="E95" i="47"/>
  <c r="D95" i="47"/>
  <c r="C95" i="47"/>
  <c r="I93" i="47"/>
  <c r="H93" i="47"/>
  <c r="G93" i="47"/>
  <c r="F93" i="47"/>
  <c r="E93" i="47"/>
  <c r="D93" i="47"/>
  <c r="C93" i="47"/>
  <c r="F88" i="47"/>
  <c r="C88" i="47"/>
  <c r="W14" i="49" l="1"/>
  <c r="W13" i="49"/>
  <c r="W12" i="49"/>
  <c r="W11" i="49"/>
  <c r="Y101" i="46"/>
  <c r="X51" i="39" s="1"/>
  <c r="Y100" i="46"/>
  <c r="X48" i="28" s="1"/>
  <c r="Y99" i="46"/>
  <c r="X50" i="39" s="1"/>
  <c r="Y98" i="46"/>
  <c r="X49" i="39" s="1"/>
  <c r="Y97" i="46"/>
  <c r="Y88" i="46"/>
  <c r="Y87" i="46"/>
  <c r="I49" i="52" s="1"/>
  <c r="Y86" i="46"/>
  <c r="Y85" i="46"/>
  <c r="Y83" i="46"/>
  <c r="Y82" i="46"/>
  <c r="H49" i="52" s="1"/>
  <c r="Y81" i="46"/>
  <c r="Y80" i="46"/>
  <c r="Y78" i="46"/>
  <c r="Y77" i="46"/>
  <c r="G49" i="52" s="1"/>
  <c r="Y76" i="46"/>
  <c r="Y75" i="46"/>
  <c r="Y74" i="46"/>
  <c r="Y73" i="46"/>
  <c r="Y72" i="46"/>
  <c r="Y71" i="46"/>
  <c r="Y70" i="46"/>
  <c r="Y69" i="46"/>
  <c r="Y68" i="46"/>
  <c r="Y67" i="46"/>
  <c r="E49" i="52" s="1"/>
  <c r="Y66" i="46"/>
  <c r="Y65" i="46"/>
  <c r="Y64" i="46"/>
  <c r="Y63" i="46"/>
  <c r="Y62" i="46"/>
  <c r="D49" i="52" s="1"/>
  <c r="Y61" i="46"/>
  <c r="Y60" i="46"/>
  <c r="Y59" i="46"/>
  <c r="Y58" i="46"/>
  <c r="Y57" i="46"/>
  <c r="Y56" i="46"/>
  <c r="Y55" i="46"/>
  <c r="Y54" i="46"/>
  <c r="Y45" i="46"/>
  <c r="Y44" i="46"/>
  <c r="Y43" i="46"/>
  <c r="Y42" i="46"/>
  <c r="Y40" i="46"/>
  <c r="Y39" i="46"/>
  <c r="Y38" i="46"/>
  <c r="Y37" i="46"/>
  <c r="Y35" i="46"/>
  <c r="Y34" i="46"/>
  <c r="Y33" i="46"/>
  <c r="Y32" i="46"/>
  <c r="Y31" i="46"/>
  <c r="Y30" i="46"/>
  <c r="Y29" i="46"/>
  <c r="Y28" i="46"/>
  <c r="Y27" i="46"/>
  <c r="Y26" i="46"/>
  <c r="Y25" i="46"/>
  <c r="Y24" i="46"/>
  <c r="Y23" i="46"/>
  <c r="Y22" i="46"/>
  <c r="Y21" i="46"/>
  <c r="Y20" i="46"/>
  <c r="Y19" i="46"/>
  <c r="Y18" i="46"/>
  <c r="Y17" i="46"/>
  <c r="Y16" i="46"/>
  <c r="Y15" i="46"/>
  <c r="Y14" i="46"/>
  <c r="Y13" i="46"/>
  <c r="Y12" i="46"/>
  <c r="Y11" i="46"/>
  <c r="X58" i="40" l="1"/>
  <c r="C49" i="52"/>
  <c r="X51" i="34"/>
  <c r="X48" i="39"/>
  <c r="E11" i="46"/>
  <c r="U57" i="40" l="1"/>
  <c r="T57" i="40"/>
  <c r="S57" i="40"/>
  <c r="R57" i="40"/>
  <c r="Q57" i="40"/>
  <c r="P57" i="40"/>
  <c r="O57" i="40"/>
  <c r="N57" i="40"/>
  <c r="M57" i="40"/>
  <c r="L57" i="40"/>
  <c r="K57" i="40"/>
  <c r="J57" i="40"/>
  <c r="I57" i="40"/>
  <c r="H57" i="40"/>
  <c r="G57" i="40"/>
  <c r="F57" i="40"/>
  <c r="E57" i="40"/>
  <c r="F6" i="51"/>
  <c r="I143" i="47"/>
  <c r="H143" i="47"/>
  <c r="G143" i="47"/>
  <c r="F143" i="47"/>
  <c r="E143" i="47"/>
  <c r="D143" i="47"/>
  <c r="C143" i="47"/>
  <c r="I142" i="47"/>
  <c r="H142" i="47"/>
  <c r="G142" i="47"/>
  <c r="F142" i="47"/>
  <c r="E142" i="47"/>
  <c r="D142" i="47"/>
  <c r="C142" i="47"/>
  <c r="I141" i="47"/>
  <c r="H141" i="47"/>
  <c r="G141" i="47"/>
  <c r="F141" i="47"/>
  <c r="E141" i="47"/>
  <c r="D141" i="47"/>
  <c r="C141" i="47"/>
  <c r="I140" i="47"/>
  <c r="H140" i="47"/>
  <c r="G140" i="47"/>
  <c r="F140" i="47"/>
  <c r="E140" i="47"/>
  <c r="D140" i="47"/>
  <c r="C140" i="47"/>
  <c r="I139" i="47"/>
  <c r="H139" i="47"/>
  <c r="G139" i="47"/>
  <c r="F139" i="47"/>
  <c r="E139" i="47"/>
  <c r="D139" i="47"/>
  <c r="C139" i="47"/>
  <c r="I137" i="47"/>
  <c r="H137" i="47"/>
  <c r="G137" i="47"/>
  <c r="F137" i="47"/>
  <c r="E137" i="47"/>
  <c r="D137" i="47"/>
  <c r="C137" i="47"/>
  <c r="I136" i="47"/>
  <c r="H136" i="47"/>
  <c r="G136" i="47"/>
  <c r="F136" i="47"/>
  <c r="E136" i="47"/>
  <c r="D136" i="47"/>
  <c r="C136" i="47"/>
  <c r="I135" i="47"/>
  <c r="H135" i="47"/>
  <c r="G135" i="47"/>
  <c r="F135" i="47"/>
  <c r="E135" i="47"/>
  <c r="D135" i="47"/>
  <c r="C135" i="47"/>
  <c r="I138" i="47"/>
  <c r="H138" i="47"/>
  <c r="G138" i="47"/>
  <c r="F138" i="47"/>
  <c r="E138" i="47"/>
  <c r="D138" i="47"/>
  <c r="C138" i="47"/>
  <c r="I134" i="47"/>
  <c r="H134" i="47"/>
  <c r="G134" i="47"/>
  <c r="F134" i="47"/>
  <c r="E134" i="47"/>
  <c r="D134" i="47"/>
  <c r="C134" i="47"/>
  <c r="I133" i="47"/>
  <c r="H133" i="47"/>
  <c r="G133" i="47"/>
  <c r="F133" i="47"/>
  <c r="E133" i="47"/>
  <c r="D133" i="47"/>
  <c r="C133" i="47"/>
  <c r="I132" i="47"/>
  <c r="H132" i="47"/>
  <c r="G132" i="47"/>
  <c r="F132" i="47"/>
  <c r="E132" i="47"/>
  <c r="D132" i="47"/>
  <c r="C132" i="47"/>
  <c r="I131" i="47"/>
  <c r="H131" i="47"/>
  <c r="G131" i="47"/>
  <c r="F131" i="47"/>
  <c r="E131" i="47"/>
  <c r="D131" i="47"/>
  <c r="C131" i="47"/>
  <c r="I130" i="47"/>
  <c r="H130" i="47"/>
  <c r="G130" i="47"/>
  <c r="F130" i="47"/>
  <c r="E130" i="47"/>
  <c r="D130" i="47"/>
  <c r="C130" i="47"/>
  <c r="I129" i="47"/>
  <c r="H129" i="47"/>
  <c r="G129" i="47"/>
  <c r="F129" i="47"/>
  <c r="E129" i="47"/>
  <c r="D129" i="47"/>
  <c r="C129" i="47"/>
  <c r="I128" i="47"/>
  <c r="H128" i="47"/>
  <c r="G128" i="47"/>
  <c r="F128" i="47"/>
  <c r="E128" i="47"/>
  <c r="D128" i="47"/>
  <c r="C128" i="47"/>
  <c r="I127" i="47"/>
  <c r="H127" i="47"/>
  <c r="G127" i="47"/>
  <c r="F127" i="47"/>
  <c r="E127" i="47"/>
  <c r="D127" i="47"/>
  <c r="C127" i="47"/>
  <c r="I126" i="47"/>
  <c r="H126" i="47"/>
  <c r="G126" i="47"/>
  <c r="F126" i="47"/>
  <c r="E126" i="47"/>
  <c r="D126" i="47"/>
  <c r="C126" i="47"/>
  <c r="I125" i="47"/>
  <c r="H125" i="47"/>
  <c r="G125" i="47"/>
  <c r="F125" i="47"/>
  <c r="E125" i="47"/>
  <c r="D125" i="47"/>
  <c r="C125" i="47"/>
  <c r="I124" i="47"/>
  <c r="H124" i="47"/>
  <c r="G124" i="47"/>
  <c r="F124" i="47"/>
  <c r="E124" i="47"/>
  <c r="D124" i="47"/>
  <c r="C124" i="47"/>
  <c r="I123" i="47"/>
  <c r="H123" i="47"/>
  <c r="G123" i="47"/>
  <c r="F123" i="47"/>
  <c r="E123" i="47"/>
  <c r="D123" i="47"/>
  <c r="C123" i="47"/>
  <c r="I122" i="47"/>
  <c r="H122" i="47"/>
  <c r="G122" i="47"/>
  <c r="F122" i="47"/>
  <c r="E122" i="47"/>
  <c r="D122" i="47"/>
  <c r="C122" i="47"/>
  <c r="I121" i="47"/>
  <c r="H121" i="47"/>
  <c r="G121" i="47"/>
  <c r="F121" i="47"/>
  <c r="E121" i="47"/>
  <c r="D121" i="47"/>
  <c r="C121" i="47"/>
  <c r="I120" i="47"/>
  <c r="H120" i="47"/>
  <c r="G120" i="47"/>
  <c r="F120" i="47"/>
  <c r="E120" i="47"/>
  <c r="D120" i="47"/>
  <c r="C120" i="47"/>
  <c r="I119" i="47"/>
  <c r="H119" i="47"/>
  <c r="G119" i="47"/>
  <c r="F119" i="47"/>
  <c r="E119" i="47"/>
  <c r="D119" i="47"/>
  <c r="C119" i="47"/>
  <c r="I118" i="47"/>
  <c r="H118" i="47"/>
  <c r="G118" i="47"/>
  <c r="F118" i="47"/>
  <c r="E118" i="47"/>
  <c r="D118" i="47"/>
  <c r="C118" i="47"/>
  <c r="I117" i="47"/>
  <c r="H117" i="47"/>
  <c r="G117" i="47"/>
  <c r="F117" i="47"/>
  <c r="E117" i="47"/>
  <c r="D117" i="47"/>
  <c r="C117" i="47"/>
  <c r="I116" i="47"/>
  <c r="H116" i="47"/>
  <c r="G116" i="47"/>
  <c r="F116" i="47"/>
  <c r="E116" i="47"/>
  <c r="D116" i="47"/>
  <c r="C116" i="47"/>
  <c r="I115" i="47"/>
  <c r="H115" i="47"/>
  <c r="G115" i="47"/>
  <c r="F115" i="47"/>
  <c r="E115" i="47"/>
  <c r="D115" i="47"/>
  <c r="C115" i="47"/>
  <c r="I114" i="47"/>
  <c r="H114" i="47"/>
  <c r="G114" i="47"/>
  <c r="F114" i="47"/>
  <c r="E114" i="47"/>
  <c r="D114" i="47"/>
  <c r="C114" i="47"/>
  <c r="I113" i="47"/>
  <c r="H113" i="47"/>
  <c r="G113" i="47"/>
  <c r="F113" i="47"/>
  <c r="E113" i="47"/>
  <c r="D113" i="47"/>
  <c r="C113" i="47"/>
  <c r="I112" i="47"/>
  <c r="H112" i="47"/>
  <c r="G112" i="47"/>
  <c r="F112" i="47"/>
  <c r="E112" i="47"/>
  <c r="D112" i="47"/>
  <c r="C112" i="47"/>
  <c r="I111" i="47"/>
  <c r="H111" i="47"/>
  <c r="G111" i="47"/>
  <c r="F111" i="47"/>
  <c r="E111" i="47"/>
  <c r="D111" i="47"/>
  <c r="C111" i="47"/>
  <c r="I110" i="47"/>
  <c r="H110" i="47"/>
  <c r="G110" i="47"/>
  <c r="F110" i="47"/>
  <c r="E110" i="47"/>
  <c r="D110" i="47"/>
  <c r="C110" i="47"/>
  <c r="I109" i="47"/>
  <c r="H109" i="47"/>
  <c r="G109" i="47"/>
  <c r="F109" i="47"/>
  <c r="E109" i="47"/>
  <c r="D109" i="47"/>
  <c r="C109" i="47"/>
  <c r="I108" i="47"/>
  <c r="H108" i="47"/>
  <c r="G108" i="47"/>
  <c r="F108" i="47"/>
  <c r="E108" i="47"/>
  <c r="D108" i="47"/>
  <c r="C108" i="47"/>
  <c r="I107" i="47"/>
  <c r="H107" i="47"/>
  <c r="G107" i="47"/>
  <c r="F107" i="47"/>
  <c r="E107" i="47"/>
  <c r="D107" i="47"/>
  <c r="C107" i="47"/>
  <c r="I94" i="47"/>
  <c r="H94" i="47"/>
  <c r="G94" i="47"/>
  <c r="F94" i="47"/>
  <c r="E94" i="47"/>
  <c r="D94" i="47"/>
  <c r="C94" i="47"/>
  <c r="I92" i="47"/>
  <c r="H92" i="47"/>
  <c r="G92" i="47"/>
  <c r="F92" i="47"/>
  <c r="E92" i="47"/>
  <c r="D92" i="47"/>
  <c r="C92" i="47"/>
  <c r="I90" i="47"/>
  <c r="H90" i="47"/>
  <c r="G90" i="47"/>
  <c r="F90" i="47"/>
  <c r="E90" i="47"/>
  <c r="D90" i="47"/>
  <c r="C90" i="47"/>
  <c r="I89" i="47"/>
  <c r="H89" i="47"/>
  <c r="G89" i="47"/>
  <c r="F89" i="47"/>
  <c r="E89" i="47"/>
  <c r="D89" i="47"/>
  <c r="C89" i="47"/>
  <c r="I88" i="47"/>
  <c r="H88" i="47"/>
  <c r="G88" i="47"/>
  <c r="E88" i="47"/>
  <c r="D88" i="47"/>
  <c r="I91" i="47"/>
  <c r="H91" i="47"/>
  <c r="G91" i="47"/>
  <c r="F91" i="47"/>
  <c r="E91" i="47"/>
  <c r="D91" i="47"/>
  <c r="C91" i="47"/>
  <c r="I87" i="47"/>
  <c r="H87" i="47"/>
  <c r="G87" i="47"/>
  <c r="F87" i="47"/>
  <c r="E87" i="47"/>
  <c r="D87" i="47"/>
  <c r="C87" i="47"/>
  <c r="I86" i="47"/>
  <c r="H86" i="47"/>
  <c r="G86" i="47"/>
  <c r="F86" i="47"/>
  <c r="E86" i="47"/>
  <c r="D86" i="47"/>
  <c r="C86" i="47"/>
  <c r="I85" i="47"/>
  <c r="H85" i="47"/>
  <c r="G85" i="47"/>
  <c r="F85" i="47"/>
  <c r="E85" i="47"/>
  <c r="D85" i="47"/>
  <c r="C85" i="47"/>
  <c r="I84" i="47"/>
  <c r="H84" i="47"/>
  <c r="G84" i="47"/>
  <c r="F84" i="47"/>
  <c r="E84" i="47"/>
  <c r="D84" i="47"/>
  <c r="C84" i="47"/>
  <c r="I83" i="47"/>
  <c r="H83" i="47"/>
  <c r="G83" i="47"/>
  <c r="F83" i="47"/>
  <c r="E83" i="47"/>
  <c r="D83" i="47"/>
  <c r="C83" i="47"/>
  <c r="I82" i="47"/>
  <c r="H82" i="47"/>
  <c r="G82" i="47"/>
  <c r="F82" i="47"/>
  <c r="E82" i="47"/>
  <c r="D82" i="47"/>
  <c r="C82" i="47"/>
  <c r="I81" i="47"/>
  <c r="H81" i="47"/>
  <c r="G81" i="47"/>
  <c r="F81" i="47"/>
  <c r="E81" i="47"/>
  <c r="D81" i="47"/>
  <c r="C81" i="47"/>
  <c r="I80" i="47"/>
  <c r="H80" i="47"/>
  <c r="G80" i="47"/>
  <c r="F80" i="47"/>
  <c r="E80" i="47"/>
  <c r="D80" i="47"/>
  <c r="C80" i="47"/>
  <c r="I79" i="47"/>
  <c r="H79" i="47"/>
  <c r="G79" i="47"/>
  <c r="F79" i="47"/>
  <c r="E79" i="47"/>
  <c r="D79" i="47"/>
  <c r="C79" i="47"/>
  <c r="I78" i="47"/>
  <c r="H78" i="47"/>
  <c r="G78" i="47"/>
  <c r="F78" i="47"/>
  <c r="E78" i="47"/>
  <c r="D78" i="47"/>
  <c r="C78" i="47"/>
  <c r="I77" i="47"/>
  <c r="H77" i="47"/>
  <c r="G77" i="47"/>
  <c r="F77" i="47"/>
  <c r="E77" i="47"/>
  <c r="D77" i="47"/>
  <c r="C77" i="47"/>
  <c r="I76" i="47"/>
  <c r="H76" i="47"/>
  <c r="G76" i="47"/>
  <c r="F76" i="47"/>
  <c r="E76" i="47"/>
  <c r="D76" i="47"/>
  <c r="C76" i="47"/>
  <c r="I75" i="47"/>
  <c r="H75" i="47"/>
  <c r="G75" i="47"/>
  <c r="F75" i="47"/>
  <c r="E75" i="47"/>
  <c r="D75" i="47"/>
  <c r="C75" i="47"/>
  <c r="I74" i="47"/>
  <c r="H74" i="47"/>
  <c r="G74" i="47"/>
  <c r="F74" i="47"/>
  <c r="E74" i="47"/>
  <c r="D74" i="47"/>
  <c r="C74" i="47"/>
  <c r="I73" i="47"/>
  <c r="H73" i="47"/>
  <c r="G73" i="47"/>
  <c r="F73" i="47"/>
  <c r="E73" i="47"/>
  <c r="D73" i="47"/>
  <c r="C73" i="47"/>
  <c r="I72" i="47"/>
  <c r="H72" i="47"/>
  <c r="G72" i="47"/>
  <c r="F72" i="47"/>
  <c r="E72" i="47"/>
  <c r="D72" i="47"/>
  <c r="C72" i="47"/>
  <c r="I71" i="47"/>
  <c r="H71" i="47"/>
  <c r="G71" i="47"/>
  <c r="F71" i="47"/>
  <c r="E71" i="47"/>
  <c r="D71" i="47"/>
  <c r="C71" i="47"/>
  <c r="I70" i="47"/>
  <c r="H70" i="47"/>
  <c r="G70" i="47"/>
  <c r="F70" i="47"/>
  <c r="E70" i="47"/>
  <c r="D70" i="47"/>
  <c r="C70" i="47"/>
  <c r="I69" i="47"/>
  <c r="H69" i="47"/>
  <c r="G69" i="47"/>
  <c r="F69" i="47"/>
  <c r="E69" i="47"/>
  <c r="D69" i="47"/>
  <c r="C69" i="47"/>
  <c r="I68" i="47"/>
  <c r="H68" i="47"/>
  <c r="G68" i="47"/>
  <c r="F68" i="47"/>
  <c r="E68" i="47"/>
  <c r="D68" i="47"/>
  <c r="C68" i="47"/>
  <c r="I67" i="47"/>
  <c r="H67" i="47"/>
  <c r="G67" i="47"/>
  <c r="F67" i="47"/>
  <c r="E67" i="47"/>
  <c r="D67" i="47"/>
  <c r="C67" i="47"/>
  <c r="C23" i="54"/>
  <c r="D57" i="40" l="1"/>
  <c r="I66" i="47"/>
  <c r="H66" i="47"/>
  <c r="G66" i="47"/>
  <c r="F66" i="47"/>
  <c r="E66" i="47"/>
  <c r="D66" i="47"/>
  <c r="C66" i="47"/>
  <c r="I65" i="47"/>
  <c r="H65" i="47"/>
  <c r="G65" i="47"/>
  <c r="F65" i="47"/>
  <c r="E65" i="47"/>
  <c r="D65" i="47"/>
  <c r="C65" i="47"/>
  <c r="I64" i="47"/>
  <c r="H64" i="47"/>
  <c r="G64" i="47"/>
  <c r="F64" i="47"/>
  <c r="E64" i="47"/>
  <c r="D64" i="47"/>
  <c r="C64" i="47"/>
  <c r="I63" i="47"/>
  <c r="H63" i="47"/>
  <c r="G63" i="47"/>
  <c r="F63" i="47"/>
  <c r="E63" i="47"/>
  <c r="D63" i="47"/>
  <c r="C63" i="47"/>
  <c r="I62" i="47"/>
  <c r="H62" i="47"/>
  <c r="G62" i="47"/>
  <c r="F62" i="47"/>
  <c r="E62" i="47"/>
  <c r="D62" i="47"/>
  <c r="C62" i="47"/>
  <c r="I61" i="47"/>
  <c r="H61" i="47"/>
  <c r="G61" i="47"/>
  <c r="F61" i="47"/>
  <c r="E61" i="47"/>
  <c r="D61" i="47"/>
  <c r="C61" i="47"/>
  <c r="I60" i="47"/>
  <c r="H60" i="47"/>
  <c r="G60" i="47"/>
  <c r="F60" i="47"/>
  <c r="E60" i="47"/>
  <c r="D60" i="47"/>
  <c r="C60" i="47"/>
  <c r="I40" i="47"/>
  <c r="H40" i="47"/>
  <c r="G40" i="47"/>
  <c r="F40" i="47"/>
  <c r="E40" i="47"/>
  <c r="D40" i="47"/>
  <c r="C40" i="47"/>
  <c r="I39" i="47"/>
  <c r="H39" i="47"/>
  <c r="G39" i="47"/>
  <c r="F39" i="47"/>
  <c r="E39" i="47"/>
  <c r="D39" i="47"/>
  <c r="C39" i="47"/>
  <c r="I38" i="47"/>
  <c r="H38" i="47"/>
  <c r="G38" i="47"/>
  <c r="F38" i="47"/>
  <c r="E38" i="47"/>
  <c r="D38" i="47"/>
  <c r="C38" i="47"/>
  <c r="I37" i="47"/>
  <c r="H37" i="47"/>
  <c r="G37" i="47"/>
  <c r="F37" i="47"/>
  <c r="E37" i="47"/>
  <c r="D37" i="47"/>
  <c r="C37" i="47"/>
  <c r="I36" i="47"/>
  <c r="H36" i="47"/>
  <c r="G36" i="47"/>
  <c r="F36" i="47"/>
  <c r="E36" i="47"/>
  <c r="D36" i="47"/>
  <c r="C36" i="47"/>
  <c r="I35" i="47"/>
  <c r="H35" i="47"/>
  <c r="AC19" i="35" s="1"/>
  <c r="G35" i="47"/>
  <c r="F35" i="47"/>
  <c r="E35" i="47"/>
  <c r="D35" i="47"/>
  <c r="C35" i="47"/>
  <c r="I34" i="47"/>
  <c r="H34" i="47"/>
  <c r="G34" i="47"/>
  <c r="F34" i="47"/>
  <c r="E34" i="47"/>
  <c r="D34" i="47"/>
  <c r="C34" i="47"/>
  <c r="I33" i="47"/>
  <c r="H33" i="47"/>
  <c r="G33" i="47"/>
  <c r="F33" i="47"/>
  <c r="E33" i="47"/>
  <c r="D33" i="47"/>
  <c r="C33" i="47"/>
  <c r="I32" i="47"/>
  <c r="H32" i="47"/>
  <c r="G32" i="47"/>
  <c r="F32" i="47"/>
  <c r="E32" i="47"/>
  <c r="D32" i="47"/>
  <c r="C32" i="47"/>
  <c r="I31" i="47"/>
  <c r="H31" i="47"/>
  <c r="G31" i="47"/>
  <c r="F31" i="47"/>
  <c r="E31" i="47"/>
  <c r="D31" i="47"/>
  <c r="C31" i="47"/>
  <c r="I30" i="47"/>
  <c r="H30" i="47"/>
  <c r="G30" i="47"/>
  <c r="F30" i="47"/>
  <c r="E30" i="47"/>
  <c r="D30" i="47"/>
  <c r="C30" i="47"/>
  <c r="I29" i="47"/>
  <c r="H29" i="47"/>
  <c r="G29" i="47"/>
  <c r="F29" i="47"/>
  <c r="E29" i="47"/>
  <c r="D29" i="47"/>
  <c r="C29" i="47"/>
  <c r="I28" i="47"/>
  <c r="H28" i="47"/>
  <c r="G28" i="47"/>
  <c r="F28" i="47"/>
  <c r="E28" i="47"/>
  <c r="D28" i="47"/>
  <c r="C28" i="47"/>
  <c r="I27" i="47"/>
  <c r="H27" i="47"/>
  <c r="AC20" i="35" s="1"/>
  <c r="G27" i="47"/>
  <c r="F27" i="47"/>
  <c r="E27" i="47"/>
  <c r="D27" i="47"/>
  <c r="C27" i="47"/>
  <c r="I26" i="47"/>
  <c r="H26" i="47"/>
  <c r="G26" i="47"/>
  <c r="F26" i="47"/>
  <c r="E26" i="47"/>
  <c r="D26" i="47"/>
  <c r="C26" i="47"/>
  <c r="I25" i="47"/>
  <c r="H25" i="47"/>
  <c r="G25" i="47"/>
  <c r="F25" i="47"/>
  <c r="E25" i="47"/>
  <c r="D25" i="47"/>
  <c r="C25" i="47"/>
  <c r="I24" i="47"/>
  <c r="H24" i="47"/>
  <c r="G24" i="47"/>
  <c r="F24" i="47"/>
  <c r="E24" i="47"/>
  <c r="D24" i="47"/>
  <c r="C24" i="47"/>
  <c r="D23" i="47"/>
  <c r="F23" i="47"/>
  <c r="H23" i="47"/>
  <c r="I22" i="47"/>
  <c r="H22" i="47"/>
  <c r="G22" i="47"/>
  <c r="F22" i="47"/>
  <c r="E22" i="47"/>
  <c r="D22" i="47"/>
  <c r="C22" i="47"/>
  <c r="I23" i="47"/>
  <c r="G23" i="47"/>
  <c r="E23" i="47"/>
  <c r="C23" i="47"/>
  <c r="I21" i="47"/>
  <c r="H21" i="47"/>
  <c r="G21" i="47"/>
  <c r="F21" i="47"/>
  <c r="E21" i="47"/>
  <c r="D21" i="47"/>
  <c r="C21" i="47"/>
  <c r="I20" i="47"/>
  <c r="H20" i="47"/>
  <c r="G20" i="47"/>
  <c r="F20" i="47"/>
  <c r="E20" i="47"/>
  <c r="D20" i="47"/>
  <c r="C20" i="47"/>
  <c r="I19" i="47"/>
  <c r="H19" i="47"/>
  <c r="G19" i="47"/>
  <c r="F19" i="47"/>
  <c r="E19" i="47"/>
  <c r="D19" i="47"/>
  <c r="C19" i="47"/>
  <c r="I18" i="47"/>
  <c r="H18" i="47"/>
  <c r="G18" i="47"/>
  <c r="F18" i="47"/>
  <c r="E18" i="47"/>
  <c r="D18" i="47"/>
  <c r="C18" i="47"/>
  <c r="I17" i="47"/>
  <c r="H17" i="47"/>
  <c r="G17" i="47"/>
  <c r="F17" i="47"/>
  <c r="E17" i="47"/>
  <c r="D17" i="47"/>
  <c r="C17" i="47"/>
  <c r="I16" i="47"/>
  <c r="H16" i="47"/>
  <c r="AC21" i="35" s="1"/>
  <c r="G16" i="47"/>
  <c r="F16" i="47"/>
  <c r="E16" i="47"/>
  <c r="D16" i="47"/>
  <c r="C16" i="47"/>
  <c r="I15" i="47"/>
  <c r="H15" i="47"/>
  <c r="G15" i="47"/>
  <c r="F15" i="47"/>
  <c r="E15" i="47"/>
  <c r="D15" i="47"/>
  <c r="C15" i="47"/>
  <c r="I14" i="47"/>
  <c r="H14" i="47"/>
  <c r="G14" i="47"/>
  <c r="F14" i="47"/>
  <c r="E14" i="47"/>
  <c r="D14" i="47"/>
  <c r="AA24" i="35" l="1"/>
  <c r="AC24" i="35"/>
  <c r="AC22" i="35"/>
  <c r="AA23" i="35"/>
  <c r="AC12" i="35"/>
  <c r="AA31" i="35"/>
  <c r="AA17" i="35"/>
  <c r="AC15" i="35"/>
  <c r="AA18" i="35"/>
  <c r="AC8" i="35"/>
  <c r="AC16" i="35"/>
  <c r="AC14" i="35"/>
  <c r="AC26" i="35"/>
  <c r="AC7" i="35"/>
  <c r="AA19" i="35"/>
  <c r="AA9" i="35"/>
  <c r="AC30" i="35"/>
  <c r="AA20" i="35"/>
  <c r="AC25" i="35"/>
  <c r="AA33" i="35"/>
  <c r="AA16" i="35"/>
  <c r="AA11" i="35"/>
  <c r="AA21" i="35"/>
  <c r="AC23" i="35"/>
  <c r="AC31" i="35"/>
  <c r="AA28" i="35"/>
  <c r="AC17" i="35"/>
  <c r="AA32" i="35"/>
  <c r="AC18" i="35"/>
  <c r="AA10" i="35"/>
  <c r="AA14" i="35"/>
  <c r="AC11" i="35"/>
  <c r="AC33" i="35"/>
  <c r="AA26" i="35"/>
  <c r="AA7" i="35"/>
  <c r="AC29" i="35"/>
  <c r="AC28" i="35"/>
  <c r="AA22" i="35"/>
  <c r="AC32" i="35"/>
  <c r="AA27" i="35"/>
  <c r="AA30" i="35"/>
  <c r="AA29" i="35"/>
  <c r="AA13" i="35"/>
  <c r="AA25" i="35"/>
  <c r="AA12" i="35"/>
  <c r="AA15" i="35"/>
  <c r="AA8" i="35"/>
  <c r="AC27" i="35"/>
  <c r="AC13" i="35"/>
  <c r="AC9" i="35"/>
  <c r="AC10" i="35"/>
  <c r="I13" i="47"/>
  <c r="H13" i="47"/>
  <c r="G13" i="47"/>
  <c r="F13" i="47"/>
  <c r="E13" i="47"/>
  <c r="C14" i="47"/>
  <c r="D13" i="47"/>
  <c r="C13" i="47"/>
  <c r="AA5" i="35" l="1"/>
  <c r="D13" i="48"/>
  <c r="E13" i="48"/>
  <c r="F13" i="48"/>
  <c r="G13" i="48"/>
  <c r="H13" i="48"/>
  <c r="I13" i="48"/>
  <c r="J13" i="48"/>
  <c r="K13" i="48"/>
  <c r="L13" i="48"/>
  <c r="M13" i="48"/>
  <c r="N13" i="48"/>
  <c r="O13" i="48"/>
  <c r="P13" i="48"/>
  <c r="Q13" i="48"/>
  <c r="R13" i="48"/>
  <c r="S13" i="48"/>
  <c r="T13" i="48"/>
  <c r="U13" i="48"/>
  <c r="V13" i="48"/>
  <c r="C13" i="48"/>
  <c r="D12" i="48"/>
  <c r="E12" i="48"/>
  <c r="F12" i="48"/>
  <c r="G12" i="48"/>
  <c r="H12" i="48"/>
  <c r="I12" i="48"/>
  <c r="J12" i="48"/>
  <c r="K12" i="48"/>
  <c r="L12" i="48"/>
  <c r="M12" i="48"/>
  <c r="N12" i="48"/>
  <c r="O12" i="48"/>
  <c r="P12" i="48"/>
  <c r="Q12" i="48"/>
  <c r="R12" i="48"/>
  <c r="S12" i="48"/>
  <c r="T12" i="48"/>
  <c r="U12" i="48"/>
  <c r="V12" i="48"/>
  <c r="C12" i="48"/>
  <c r="E11" i="48"/>
  <c r="F11" i="48"/>
  <c r="G11" i="48"/>
  <c r="H11" i="48"/>
  <c r="I11" i="48"/>
  <c r="J11" i="48"/>
  <c r="K11" i="48"/>
  <c r="L11" i="48"/>
  <c r="M11" i="48"/>
  <c r="N11" i="48"/>
  <c r="O11" i="48"/>
  <c r="P11" i="48"/>
  <c r="Q11" i="48"/>
  <c r="R11" i="48"/>
  <c r="S11" i="48"/>
  <c r="T11" i="48"/>
  <c r="U11" i="48"/>
  <c r="V11" i="48"/>
  <c r="D11" i="48"/>
  <c r="C11" i="48"/>
  <c r="F10" i="48"/>
  <c r="G10" i="48"/>
  <c r="H10" i="48"/>
  <c r="I10" i="48"/>
  <c r="J10" i="48"/>
  <c r="K10" i="48"/>
  <c r="L10" i="48"/>
  <c r="M10" i="48"/>
  <c r="N10" i="48"/>
  <c r="O10" i="48"/>
  <c r="P10" i="48"/>
  <c r="Q10" i="48"/>
  <c r="R10" i="48"/>
  <c r="S10" i="48"/>
  <c r="T10" i="48"/>
  <c r="U10" i="48"/>
  <c r="V10" i="48"/>
  <c r="E10" i="48"/>
  <c r="D10" i="48"/>
  <c r="C10" i="48"/>
  <c r="D14" i="49" l="1"/>
  <c r="E14" i="49"/>
  <c r="F14" i="49"/>
  <c r="G14" i="49"/>
  <c r="H14" i="49"/>
  <c r="I14" i="49"/>
  <c r="J14" i="49"/>
  <c r="K14" i="49"/>
  <c r="L14" i="49"/>
  <c r="M14" i="49"/>
  <c r="N14" i="49"/>
  <c r="O14" i="49"/>
  <c r="P14" i="49"/>
  <c r="Q14" i="49"/>
  <c r="R14" i="49"/>
  <c r="S14" i="49"/>
  <c r="T14" i="49"/>
  <c r="U14" i="49"/>
  <c r="V14" i="49"/>
  <c r="C14" i="49"/>
  <c r="W22" i="49" s="1"/>
  <c r="I13" i="49"/>
  <c r="J13" i="49"/>
  <c r="K13" i="49"/>
  <c r="L13" i="49"/>
  <c r="M13" i="49"/>
  <c r="N13" i="49"/>
  <c r="O13" i="49"/>
  <c r="P13" i="49"/>
  <c r="Q13" i="49"/>
  <c r="R13" i="49"/>
  <c r="S13" i="49"/>
  <c r="T13" i="49"/>
  <c r="U13" i="49"/>
  <c r="V13" i="49"/>
  <c r="E13" i="49"/>
  <c r="F13" i="49"/>
  <c r="G13" i="49"/>
  <c r="H13" i="49"/>
  <c r="D13" i="49"/>
  <c r="C13" i="49"/>
  <c r="W21" i="49" s="1"/>
  <c r="X49" i="28" s="1"/>
  <c r="F12" i="49"/>
  <c r="G12" i="49"/>
  <c r="H12" i="49"/>
  <c r="I12" i="49"/>
  <c r="J12" i="49"/>
  <c r="K12" i="49"/>
  <c r="L12" i="49"/>
  <c r="M12" i="49"/>
  <c r="N12" i="49"/>
  <c r="O12" i="49"/>
  <c r="P12" i="49"/>
  <c r="Q12" i="49"/>
  <c r="R12" i="49"/>
  <c r="S12" i="49"/>
  <c r="T12" i="49"/>
  <c r="U12" i="49"/>
  <c r="V12" i="49"/>
  <c r="E12" i="49"/>
  <c r="D12" i="49"/>
  <c r="C12" i="49"/>
  <c r="I11" i="49"/>
  <c r="J11" i="49"/>
  <c r="K11" i="49"/>
  <c r="L11" i="49"/>
  <c r="M11" i="49"/>
  <c r="N11" i="49"/>
  <c r="O11" i="49"/>
  <c r="P11" i="49"/>
  <c r="Q11" i="49"/>
  <c r="R11" i="49"/>
  <c r="S11" i="49"/>
  <c r="T11" i="49"/>
  <c r="U11" i="49"/>
  <c r="V11" i="49"/>
  <c r="H11" i="49"/>
  <c r="G11" i="49"/>
  <c r="F11" i="49"/>
  <c r="E11" i="49"/>
  <c r="D11" i="49"/>
  <c r="C11" i="49"/>
  <c r="H101" i="46" l="1"/>
  <c r="I101" i="46"/>
  <c r="J101" i="46"/>
  <c r="K101" i="46"/>
  <c r="L101" i="46"/>
  <c r="M101" i="46"/>
  <c r="N101" i="46"/>
  <c r="O101" i="46"/>
  <c r="P101" i="46"/>
  <c r="Q101" i="46"/>
  <c r="R101" i="46"/>
  <c r="S101" i="46"/>
  <c r="T101" i="46"/>
  <c r="U101" i="46"/>
  <c r="V101" i="46"/>
  <c r="W101" i="46"/>
  <c r="X101" i="46"/>
  <c r="F101" i="46"/>
  <c r="G101" i="46"/>
  <c r="E101" i="46"/>
  <c r="K100" i="46"/>
  <c r="L100" i="46"/>
  <c r="M100" i="46"/>
  <c r="N100" i="46"/>
  <c r="O100" i="46"/>
  <c r="P100" i="46"/>
  <c r="Q100" i="46"/>
  <c r="R100" i="46"/>
  <c r="S100" i="46"/>
  <c r="T100" i="46"/>
  <c r="U100" i="46"/>
  <c r="V100" i="46"/>
  <c r="W100" i="46"/>
  <c r="X100" i="46"/>
  <c r="G100" i="46"/>
  <c r="H100" i="46"/>
  <c r="I100" i="46"/>
  <c r="J100" i="46"/>
  <c r="F100" i="46"/>
  <c r="E100" i="46"/>
  <c r="L99" i="46"/>
  <c r="M99" i="46"/>
  <c r="N99" i="46"/>
  <c r="O99" i="46"/>
  <c r="P99" i="46"/>
  <c r="Q99" i="46"/>
  <c r="R99" i="46"/>
  <c r="S99" i="46"/>
  <c r="T99" i="46"/>
  <c r="U99" i="46"/>
  <c r="V99" i="46"/>
  <c r="W99" i="46"/>
  <c r="X99" i="46"/>
  <c r="H99" i="46"/>
  <c r="I99" i="46"/>
  <c r="J99" i="46"/>
  <c r="K99" i="46"/>
  <c r="F99" i="46"/>
  <c r="G99" i="46"/>
  <c r="E99" i="46"/>
  <c r="F98" i="46"/>
  <c r="G98" i="46"/>
  <c r="H98" i="46"/>
  <c r="I98" i="46"/>
  <c r="J98" i="46"/>
  <c r="K98" i="46"/>
  <c r="L98" i="46"/>
  <c r="M98" i="46"/>
  <c r="N98" i="46"/>
  <c r="O98" i="46"/>
  <c r="P98" i="46"/>
  <c r="Q98" i="46"/>
  <c r="R98" i="46"/>
  <c r="S98" i="46"/>
  <c r="T98" i="46"/>
  <c r="U98" i="46"/>
  <c r="V98" i="46"/>
  <c r="W98" i="46"/>
  <c r="X98" i="46"/>
  <c r="E98" i="46"/>
  <c r="L97" i="46"/>
  <c r="M97" i="46"/>
  <c r="N97" i="46"/>
  <c r="O97" i="46"/>
  <c r="P97" i="46"/>
  <c r="Q97" i="46"/>
  <c r="R97" i="46"/>
  <c r="S97" i="46"/>
  <c r="T97" i="46"/>
  <c r="U97" i="46"/>
  <c r="V97" i="46"/>
  <c r="W97" i="46"/>
  <c r="X97" i="46"/>
  <c r="J97" i="46"/>
  <c r="K97" i="46"/>
  <c r="H97" i="46"/>
  <c r="I97" i="46"/>
  <c r="F97" i="46"/>
  <c r="G97" i="46"/>
  <c r="E97" i="46"/>
  <c r="F88" i="46"/>
  <c r="G88" i="46"/>
  <c r="H88" i="46"/>
  <c r="I88" i="46"/>
  <c r="J88" i="46"/>
  <c r="K88" i="46"/>
  <c r="L88" i="46"/>
  <c r="M88" i="46"/>
  <c r="N88" i="46"/>
  <c r="O88" i="46"/>
  <c r="P88" i="46"/>
  <c r="Q88" i="46"/>
  <c r="R88" i="46"/>
  <c r="S88" i="46"/>
  <c r="T88" i="46"/>
  <c r="U88" i="46"/>
  <c r="V88" i="46"/>
  <c r="W88" i="46"/>
  <c r="X88" i="46"/>
  <c r="E88" i="46"/>
  <c r="F87" i="46"/>
  <c r="G87" i="46"/>
  <c r="H87" i="46"/>
  <c r="I87" i="46"/>
  <c r="J87" i="46"/>
  <c r="K87" i="46"/>
  <c r="L87" i="46"/>
  <c r="M87" i="46"/>
  <c r="N87" i="46"/>
  <c r="O87" i="46"/>
  <c r="P87" i="46"/>
  <c r="Q87" i="46"/>
  <c r="R87" i="46"/>
  <c r="S87" i="46"/>
  <c r="T87" i="46"/>
  <c r="U87" i="46"/>
  <c r="V87" i="46"/>
  <c r="W87" i="46"/>
  <c r="X87" i="46"/>
  <c r="E87" i="46"/>
  <c r="F86" i="46"/>
  <c r="G86" i="46"/>
  <c r="H86" i="46"/>
  <c r="I86" i="46"/>
  <c r="J86" i="46"/>
  <c r="K86" i="46"/>
  <c r="L86" i="46"/>
  <c r="M86" i="46"/>
  <c r="N86" i="46"/>
  <c r="O86" i="46"/>
  <c r="P86" i="46"/>
  <c r="Q86" i="46"/>
  <c r="R86" i="46"/>
  <c r="S86" i="46"/>
  <c r="T86" i="46"/>
  <c r="U86" i="46"/>
  <c r="V86" i="46"/>
  <c r="W86" i="46"/>
  <c r="X86" i="46"/>
  <c r="E86" i="46"/>
  <c r="F85" i="46"/>
  <c r="G85" i="46"/>
  <c r="H85" i="46"/>
  <c r="I85" i="46"/>
  <c r="J85" i="46"/>
  <c r="K85" i="46"/>
  <c r="L85" i="46"/>
  <c r="M85" i="46"/>
  <c r="N85" i="46"/>
  <c r="O85" i="46"/>
  <c r="P85" i="46"/>
  <c r="Q85" i="46"/>
  <c r="R85" i="46"/>
  <c r="S85" i="46"/>
  <c r="T85" i="46"/>
  <c r="U85" i="46"/>
  <c r="V85" i="46"/>
  <c r="W85" i="46"/>
  <c r="X85" i="46"/>
  <c r="E85" i="46"/>
  <c r="F83" i="46"/>
  <c r="G83" i="46"/>
  <c r="H83" i="46"/>
  <c r="I83" i="46"/>
  <c r="J83" i="46"/>
  <c r="K83" i="46"/>
  <c r="L83" i="46"/>
  <c r="M83" i="46"/>
  <c r="N83" i="46"/>
  <c r="O83" i="46"/>
  <c r="P83" i="46"/>
  <c r="Q83" i="46"/>
  <c r="R83" i="46"/>
  <c r="S83" i="46"/>
  <c r="T83" i="46"/>
  <c r="U83" i="46"/>
  <c r="V83" i="46"/>
  <c r="W83" i="46"/>
  <c r="X83" i="46"/>
  <c r="E83" i="46"/>
  <c r="F82" i="46"/>
  <c r="G82" i="46"/>
  <c r="H82" i="46"/>
  <c r="I82" i="46"/>
  <c r="J82" i="46"/>
  <c r="K82" i="46"/>
  <c r="L82" i="46"/>
  <c r="M82" i="46"/>
  <c r="N82" i="46"/>
  <c r="O82" i="46"/>
  <c r="P82" i="46"/>
  <c r="Q82" i="46"/>
  <c r="R82" i="46"/>
  <c r="S82" i="46"/>
  <c r="T82" i="46"/>
  <c r="U82" i="46"/>
  <c r="V82" i="46"/>
  <c r="W82" i="46"/>
  <c r="X82" i="46"/>
  <c r="E82" i="46"/>
  <c r="F81" i="46"/>
  <c r="G81" i="46"/>
  <c r="H81" i="46"/>
  <c r="I81" i="46"/>
  <c r="J81" i="46"/>
  <c r="K81" i="46"/>
  <c r="L81" i="46"/>
  <c r="M81" i="46"/>
  <c r="N81" i="46"/>
  <c r="O81" i="46"/>
  <c r="P81" i="46"/>
  <c r="Q81" i="46"/>
  <c r="R81" i="46"/>
  <c r="S81" i="46"/>
  <c r="T81" i="46"/>
  <c r="U81" i="46"/>
  <c r="V81" i="46"/>
  <c r="W81" i="46"/>
  <c r="X81" i="46"/>
  <c r="E81" i="46"/>
  <c r="F80" i="46"/>
  <c r="G80" i="46"/>
  <c r="H80" i="46"/>
  <c r="I80" i="46"/>
  <c r="J80" i="46"/>
  <c r="K80" i="46"/>
  <c r="L80" i="46"/>
  <c r="M80" i="46"/>
  <c r="N80" i="46"/>
  <c r="O80" i="46"/>
  <c r="P80" i="46"/>
  <c r="Q80" i="46"/>
  <c r="R80" i="46"/>
  <c r="S80" i="46"/>
  <c r="T80" i="46"/>
  <c r="U80" i="46"/>
  <c r="V80" i="46"/>
  <c r="W80" i="46"/>
  <c r="X80" i="46"/>
  <c r="E80" i="46"/>
  <c r="F78" i="46"/>
  <c r="G78" i="46"/>
  <c r="H78" i="46"/>
  <c r="I78" i="46"/>
  <c r="J78" i="46"/>
  <c r="K78" i="46"/>
  <c r="L78" i="46"/>
  <c r="M78" i="46"/>
  <c r="N78" i="46"/>
  <c r="O78" i="46"/>
  <c r="P78" i="46"/>
  <c r="Q78" i="46"/>
  <c r="R78" i="46"/>
  <c r="S78" i="46"/>
  <c r="T78" i="46"/>
  <c r="U78" i="46"/>
  <c r="V78" i="46"/>
  <c r="W78" i="46"/>
  <c r="X78" i="46"/>
  <c r="E78" i="46"/>
  <c r="I77" i="46"/>
  <c r="J77" i="46"/>
  <c r="K77" i="46"/>
  <c r="L77" i="46"/>
  <c r="M77" i="46"/>
  <c r="N77" i="46"/>
  <c r="O77" i="46"/>
  <c r="P77" i="46"/>
  <c r="Q77" i="46"/>
  <c r="R77" i="46"/>
  <c r="S77" i="46"/>
  <c r="T77" i="46"/>
  <c r="U77" i="46"/>
  <c r="V77" i="46"/>
  <c r="W77" i="46"/>
  <c r="X77" i="46"/>
  <c r="F77" i="46"/>
  <c r="G77" i="46"/>
  <c r="H77" i="46"/>
  <c r="E77" i="46"/>
  <c r="N76" i="46"/>
  <c r="O76" i="46"/>
  <c r="P76" i="46"/>
  <c r="Q76" i="46"/>
  <c r="R76" i="46"/>
  <c r="S76" i="46"/>
  <c r="T76" i="46"/>
  <c r="U76" i="46"/>
  <c r="V76" i="46"/>
  <c r="W76" i="46"/>
  <c r="X76" i="46"/>
  <c r="F76" i="46"/>
  <c r="G76" i="46"/>
  <c r="H76" i="46"/>
  <c r="I76" i="46"/>
  <c r="J76" i="46"/>
  <c r="K76" i="46"/>
  <c r="L76" i="46"/>
  <c r="M76" i="46"/>
  <c r="E76" i="46"/>
  <c r="F75" i="46"/>
  <c r="G75" i="46"/>
  <c r="H75" i="46"/>
  <c r="I75" i="46"/>
  <c r="J75" i="46"/>
  <c r="K75" i="46"/>
  <c r="L75" i="46"/>
  <c r="M75" i="46"/>
  <c r="N75" i="46"/>
  <c r="O75" i="46"/>
  <c r="P75" i="46"/>
  <c r="Q75" i="46"/>
  <c r="R75" i="46"/>
  <c r="S75" i="46"/>
  <c r="T75" i="46"/>
  <c r="U75" i="46"/>
  <c r="V75" i="46"/>
  <c r="W75" i="46"/>
  <c r="X75" i="46"/>
  <c r="E75" i="46"/>
  <c r="N74" i="46"/>
  <c r="O74" i="46"/>
  <c r="P74" i="46"/>
  <c r="Q74" i="46"/>
  <c r="R74" i="46"/>
  <c r="S74" i="46"/>
  <c r="T74" i="46"/>
  <c r="U74" i="46"/>
  <c r="V74" i="46"/>
  <c r="W74" i="46"/>
  <c r="X74" i="46"/>
  <c r="F74" i="46"/>
  <c r="G74" i="46"/>
  <c r="H74" i="46"/>
  <c r="I74" i="46"/>
  <c r="J74" i="46"/>
  <c r="K74" i="46"/>
  <c r="L74" i="46"/>
  <c r="M74" i="46"/>
  <c r="E74" i="46"/>
  <c r="L73" i="46"/>
  <c r="M73" i="46"/>
  <c r="N73" i="46"/>
  <c r="O73" i="46"/>
  <c r="P73" i="46"/>
  <c r="Q73" i="46"/>
  <c r="R73" i="46"/>
  <c r="S73" i="46"/>
  <c r="T73" i="46"/>
  <c r="U73" i="46"/>
  <c r="V73" i="46"/>
  <c r="W73" i="46"/>
  <c r="X73" i="46"/>
  <c r="F73" i="46"/>
  <c r="G73" i="46"/>
  <c r="H73" i="46"/>
  <c r="I73" i="46"/>
  <c r="J73" i="46"/>
  <c r="K73" i="46"/>
  <c r="E73" i="46"/>
  <c r="J72" i="46"/>
  <c r="K72" i="46"/>
  <c r="L72" i="46"/>
  <c r="M72" i="46"/>
  <c r="N72" i="46"/>
  <c r="O72" i="46"/>
  <c r="P72" i="46"/>
  <c r="Q72" i="46"/>
  <c r="R72" i="46"/>
  <c r="S72" i="46"/>
  <c r="T72" i="46"/>
  <c r="U72" i="46"/>
  <c r="V72" i="46"/>
  <c r="W72" i="46"/>
  <c r="X72" i="46"/>
  <c r="F72" i="46"/>
  <c r="G72" i="46"/>
  <c r="H72" i="46"/>
  <c r="I72" i="46"/>
  <c r="E72" i="46"/>
  <c r="F71" i="46"/>
  <c r="G71" i="46"/>
  <c r="H71" i="46"/>
  <c r="I71" i="46"/>
  <c r="J71" i="46"/>
  <c r="K71" i="46"/>
  <c r="L71" i="46"/>
  <c r="M71" i="46"/>
  <c r="N71" i="46"/>
  <c r="O71" i="46"/>
  <c r="P71" i="46"/>
  <c r="Q71" i="46"/>
  <c r="R71" i="46"/>
  <c r="S71" i="46"/>
  <c r="T71" i="46"/>
  <c r="U71" i="46"/>
  <c r="V71" i="46"/>
  <c r="W71" i="46"/>
  <c r="X71" i="46"/>
  <c r="E71" i="46"/>
  <c r="F70" i="46"/>
  <c r="G70" i="46"/>
  <c r="H70" i="46"/>
  <c r="I70" i="46"/>
  <c r="J70" i="46"/>
  <c r="K70" i="46"/>
  <c r="L70" i="46"/>
  <c r="M70" i="46"/>
  <c r="N70" i="46"/>
  <c r="O70" i="46"/>
  <c r="P70" i="46"/>
  <c r="Q70" i="46"/>
  <c r="R70" i="46"/>
  <c r="S70" i="46"/>
  <c r="T70" i="46"/>
  <c r="U70" i="46"/>
  <c r="V70" i="46"/>
  <c r="W70" i="46"/>
  <c r="X70" i="46"/>
  <c r="E70" i="46"/>
  <c r="I69" i="46"/>
  <c r="J69" i="46"/>
  <c r="K69" i="46"/>
  <c r="L69" i="46"/>
  <c r="M69" i="46"/>
  <c r="N69" i="46"/>
  <c r="O69" i="46"/>
  <c r="P69" i="46"/>
  <c r="Q69" i="46"/>
  <c r="R69" i="46"/>
  <c r="S69" i="46"/>
  <c r="T69" i="46"/>
  <c r="U69" i="46"/>
  <c r="V69" i="46"/>
  <c r="W69" i="46"/>
  <c r="X69" i="46"/>
  <c r="F69" i="46"/>
  <c r="G69" i="46"/>
  <c r="H69" i="46"/>
  <c r="E69" i="46"/>
  <c r="F68" i="46"/>
  <c r="G68" i="46"/>
  <c r="H68" i="46"/>
  <c r="I68" i="46"/>
  <c r="J68" i="46"/>
  <c r="K68" i="46"/>
  <c r="L68" i="46"/>
  <c r="M68" i="46"/>
  <c r="N68" i="46"/>
  <c r="O68" i="46"/>
  <c r="P68" i="46"/>
  <c r="Q68" i="46"/>
  <c r="R68" i="46"/>
  <c r="S68" i="46"/>
  <c r="T68" i="46"/>
  <c r="U68" i="46"/>
  <c r="V68" i="46"/>
  <c r="W68" i="46"/>
  <c r="X68" i="46"/>
  <c r="E68" i="46"/>
  <c r="H67" i="46"/>
  <c r="I67" i="46"/>
  <c r="J67" i="46"/>
  <c r="K67" i="46"/>
  <c r="L67" i="46"/>
  <c r="M67" i="46"/>
  <c r="N67" i="46"/>
  <c r="O67" i="46"/>
  <c r="P67" i="46"/>
  <c r="Q67" i="46"/>
  <c r="R67" i="46"/>
  <c r="S67" i="46"/>
  <c r="T67" i="46"/>
  <c r="U67" i="46"/>
  <c r="V67" i="46"/>
  <c r="W67" i="46"/>
  <c r="X67" i="46"/>
  <c r="F67" i="46"/>
  <c r="G67" i="46"/>
  <c r="E67" i="46"/>
  <c r="F66" i="46"/>
  <c r="G66" i="46"/>
  <c r="H66" i="46"/>
  <c r="I66" i="46"/>
  <c r="J66" i="46"/>
  <c r="K66" i="46"/>
  <c r="L66" i="46"/>
  <c r="M66" i="46"/>
  <c r="N66" i="46"/>
  <c r="O66" i="46"/>
  <c r="P66" i="46"/>
  <c r="Q66" i="46"/>
  <c r="R66" i="46"/>
  <c r="S66" i="46"/>
  <c r="T66" i="46"/>
  <c r="U66" i="46"/>
  <c r="V66" i="46"/>
  <c r="W66" i="46"/>
  <c r="X66" i="46"/>
  <c r="E66" i="46"/>
  <c r="I65" i="46"/>
  <c r="J65" i="46"/>
  <c r="K65" i="46"/>
  <c r="L65" i="46"/>
  <c r="M65" i="46"/>
  <c r="N65" i="46"/>
  <c r="O65" i="46"/>
  <c r="P65" i="46"/>
  <c r="Q65" i="46"/>
  <c r="R65" i="46"/>
  <c r="S65" i="46"/>
  <c r="T65" i="46"/>
  <c r="U65" i="46"/>
  <c r="V65" i="46"/>
  <c r="W65" i="46"/>
  <c r="X65" i="46"/>
  <c r="F65" i="46"/>
  <c r="G65" i="46"/>
  <c r="H65" i="46"/>
  <c r="E65" i="46"/>
  <c r="F64" i="46"/>
  <c r="G64" i="46"/>
  <c r="H64" i="46"/>
  <c r="I64" i="46"/>
  <c r="J64" i="46"/>
  <c r="K64" i="46"/>
  <c r="L64" i="46"/>
  <c r="M64" i="46"/>
  <c r="N64" i="46"/>
  <c r="O64" i="46"/>
  <c r="P64" i="46"/>
  <c r="Q64" i="46"/>
  <c r="R64" i="46"/>
  <c r="S64" i="46"/>
  <c r="T64" i="46"/>
  <c r="U64" i="46"/>
  <c r="V64" i="46"/>
  <c r="W64" i="46"/>
  <c r="X64" i="46"/>
  <c r="E64" i="46"/>
  <c r="F63" i="46"/>
  <c r="G63" i="46"/>
  <c r="H63" i="46"/>
  <c r="I63" i="46"/>
  <c r="J63" i="46"/>
  <c r="K63" i="46"/>
  <c r="L63" i="46"/>
  <c r="M63" i="46"/>
  <c r="N63" i="46"/>
  <c r="O63" i="46"/>
  <c r="P63" i="46"/>
  <c r="Q63" i="46"/>
  <c r="R63" i="46"/>
  <c r="S63" i="46"/>
  <c r="T63" i="46"/>
  <c r="U63" i="46"/>
  <c r="V63" i="46"/>
  <c r="W63" i="46"/>
  <c r="X63" i="46"/>
  <c r="E63" i="46"/>
  <c r="J62" i="46"/>
  <c r="K62" i="46"/>
  <c r="L62" i="46"/>
  <c r="M62" i="46"/>
  <c r="N62" i="46"/>
  <c r="O62" i="46"/>
  <c r="P62" i="46"/>
  <c r="Q62" i="46"/>
  <c r="R62" i="46"/>
  <c r="S62" i="46"/>
  <c r="T62" i="46"/>
  <c r="U62" i="46"/>
  <c r="V62" i="46"/>
  <c r="W62" i="46"/>
  <c r="X62" i="46"/>
  <c r="F62" i="46"/>
  <c r="G62" i="46"/>
  <c r="H62" i="46"/>
  <c r="I62" i="46"/>
  <c r="E62" i="46"/>
  <c r="F61" i="46"/>
  <c r="G61" i="46"/>
  <c r="H61" i="46"/>
  <c r="I61" i="46"/>
  <c r="J61" i="46"/>
  <c r="K61" i="46"/>
  <c r="L61" i="46"/>
  <c r="M61" i="46"/>
  <c r="N61" i="46"/>
  <c r="O61" i="46"/>
  <c r="P61" i="46"/>
  <c r="Q61" i="46"/>
  <c r="R61" i="46"/>
  <c r="S61" i="46"/>
  <c r="T61" i="46"/>
  <c r="U61" i="46"/>
  <c r="V61" i="46"/>
  <c r="W61" i="46"/>
  <c r="X61" i="46"/>
  <c r="E61" i="46"/>
  <c r="N60" i="46"/>
  <c r="O60" i="46"/>
  <c r="P60" i="46"/>
  <c r="Q60" i="46"/>
  <c r="R60" i="46"/>
  <c r="S60" i="46"/>
  <c r="T60" i="46"/>
  <c r="U60" i="46"/>
  <c r="V60" i="46"/>
  <c r="W60" i="46"/>
  <c r="X60" i="46"/>
  <c r="F60" i="46"/>
  <c r="G60" i="46"/>
  <c r="H60" i="46"/>
  <c r="I60" i="46"/>
  <c r="J60" i="46"/>
  <c r="K60" i="46"/>
  <c r="L60" i="46"/>
  <c r="M60" i="46"/>
  <c r="E60" i="46"/>
  <c r="J59" i="46"/>
  <c r="K59" i="46"/>
  <c r="L59" i="46"/>
  <c r="M59" i="46"/>
  <c r="N59" i="46"/>
  <c r="O59" i="46"/>
  <c r="P59" i="46"/>
  <c r="Q59" i="46"/>
  <c r="R59" i="46"/>
  <c r="S59" i="46"/>
  <c r="T59" i="46"/>
  <c r="U59" i="46"/>
  <c r="V59" i="46"/>
  <c r="W59" i="46"/>
  <c r="X59" i="46"/>
  <c r="F59" i="46"/>
  <c r="G59" i="46"/>
  <c r="H59" i="46"/>
  <c r="I59" i="46"/>
  <c r="E59" i="46"/>
  <c r="J58" i="46"/>
  <c r="K58" i="46"/>
  <c r="L58" i="46"/>
  <c r="M58" i="46"/>
  <c r="N58" i="46"/>
  <c r="O58" i="46"/>
  <c r="P58" i="46"/>
  <c r="Q58" i="46"/>
  <c r="R58" i="46"/>
  <c r="S58" i="46"/>
  <c r="T58" i="46"/>
  <c r="U58" i="46"/>
  <c r="V58" i="46"/>
  <c r="W58" i="46"/>
  <c r="X58" i="46"/>
  <c r="F58" i="46"/>
  <c r="G58" i="46"/>
  <c r="H58" i="46"/>
  <c r="I58" i="46"/>
  <c r="E58" i="46"/>
  <c r="J57" i="46"/>
  <c r="K57" i="46"/>
  <c r="L57" i="46"/>
  <c r="M57" i="46"/>
  <c r="N57" i="46"/>
  <c r="O57" i="46"/>
  <c r="P57" i="46"/>
  <c r="Q57" i="46"/>
  <c r="R57" i="46"/>
  <c r="S57" i="46"/>
  <c r="T57" i="46"/>
  <c r="U57" i="46"/>
  <c r="V57" i="46"/>
  <c r="W57" i="46"/>
  <c r="X57" i="46"/>
  <c r="F57" i="46"/>
  <c r="G57" i="46"/>
  <c r="H57" i="46"/>
  <c r="I57" i="46"/>
  <c r="E57" i="46"/>
  <c r="L56" i="46"/>
  <c r="M56" i="46"/>
  <c r="N56" i="46"/>
  <c r="O56" i="46"/>
  <c r="P56" i="46"/>
  <c r="Q56" i="46"/>
  <c r="R56" i="46"/>
  <c r="S56" i="46"/>
  <c r="T56" i="46"/>
  <c r="U56" i="46"/>
  <c r="V56" i="46"/>
  <c r="W56" i="46"/>
  <c r="X56" i="46"/>
  <c r="F56" i="46"/>
  <c r="G56" i="46"/>
  <c r="H56" i="46"/>
  <c r="I56" i="46"/>
  <c r="J56" i="46"/>
  <c r="K56" i="46"/>
  <c r="E56" i="46"/>
  <c r="F55" i="46"/>
  <c r="G55" i="46"/>
  <c r="H55" i="46"/>
  <c r="I55" i="46"/>
  <c r="J55" i="46"/>
  <c r="K55" i="46"/>
  <c r="L55" i="46"/>
  <c r="M55" i="46"/>
  <c r="N55" i="46"/>
  <c r="O55" i="46"/>
  <c r="P55" i="46"/>
  <c r="Q55" i="46"/>
  <c r="R55" i="46"/>
  <c r="S55" i="46"/>
  <c r="T55" i="46"/>
  <c r="U55" i="46"/>
  <c r="V55" i="46"/>
  <c r="W55" i="46"/>
  <c r="X55" i="46"/>
  <c r="E55" i="46"/>
  <c r="J54" i="46" l="1"/>
  <c r="K54" i="46"/>
  <c r="L54" i="46"/>
  <c r="M54" i="46"/>
  <c r="N54" i="46"/>
  <c r="O54" i="46"/>
  <c r="P54" i="46"/>
  <c r="Q54" i="46"/>
  <c r="R54" i="46"/>
  <c r="S54" i="46"/>
  <c r="T54" i="46"/>
  <c r="U54" i="46"/>
  <c r="V54" i="46"/>
  <c r="W54" i="46"/>
  <c r="X54" i="46"/>
  <c r="F54" i="46"/>
  <c r="G54" i="46"/>
  <c r="H54" i="46"/>
  <c r="I54" i="46"/>
  <c r="E54" i="46"/>
  <c r="K45" i="46" l="1"/>
  <c r="L45" i="46"/>
  <c r="M45" i="46"/>
  <c r="N45" i="46"/>
  <c r="O45" i="46"/>
  <c r="P45" i="46"/>
  <c r="Q45" i="46"/>
  <c r="R45" i="46"/>
  <c r="S45" i="46"/>
  <c r="T45" i="46"/>
  <c r="U45" i="46"/>
  <c r="V45" i="46"/>
  <c r="W45" i="46"/>
  <c r="X45" i="46"/>
  <c r="F45" i="46"/>
  <c r="G45" i="46"/>
  <c r="H45" i="46"/>
  <c r="I45" i="46"/>
  <c r="J45" i="46"/>
  <c r="E45" i="46"/>
  <c r="J44" i="46"/>
  <c r="K44" i="46"/>
  <c r="L44" i="46"/>
  <c r="M44" i="46"/>
  <c r="N44" i="46"/>
  <c r="O44" i="46"/>
  <c r="P44" i="46"/>
  <c r="Q44" i="46"/>
  <c r="R44" i="46"/>
  <c r="S44" i="46"/>
  <c r="T44" i="46"/>
  <c r="U44" i="46"/>
  <c r="V44" i="46"/>
  <c r="W44" i="46"/>
  <c r="X44" i="46"/>
  <c r="F44" i="46"/>
  <c r="G44" i="46"/>
  <c r="H44" i="46"/>
  <c r="I44" i="46"/>
  <c r="E44" i="46"/>
  <c r="I43" i="46"/>
  <c r="J43" i="46"/>
  <c r="K43" i="46"/>
  <c r="L43" i="46"/>
  <c r="M43" i="46"/>
  <c r="N43" i="46"/>
  <c r="O43" i="46"/>
  <c r="P43" i="46"/>
  <c r="Q43" i="46"/>
  <c r="R43" i="46"/>
  <c r="S43" i="46"/>
  <c r="T43" i="46"/>
  <c r="U43" i="46"/>
  <c r="V43" i="46"/>
  <c r="W43" i="46"/>
  <c r="X43" i="46"/>
  <c r="G43" i="46"/>
  <c r="H43" i="46"/>
  <c r="F43" i="46"/>
  <c r="E43" i="46"/>
  <c r="H42" i="46"/>
  <c r="I42" i="46"/>
  <c r="J42" i="46"/>
  <c r="K42" i="46"/>
  <c r="L42" i="46"/>
  <c r="M42" i="46"/>
  <c r="N42" i="46"/>
  <c r="O42" i="46"/>
  <c r="P42" i="46"/>
  <c r="Q42" i="46"/>
  <c r="R42" i="46"/>
  <c r="S42" i="46"/>
  <c r="T42" i="46"/>
  <c r="U42" i="46"/>
  <c r="V42" i="46"/>
  <c r="W42" i="46"/>
  <c r="X42" i="46"/>
  <c r="F42" i="46"/>
  <c r="G42" i="46"/>
  <c r="E42" i="46"/>
  <c r="I40" i="46"/>
  <c r="J40" i="46"/>
  <c r="K40" i="46"/>
  <c r="L40" i="46"/>
  <c r="M40" i="46"/>
  <c r="N40" i="46"/>
  <c r="O40" i="46"/>
  <c r="P40" i="46"/>
  <c r="Q40" i="46"/>
  <c r="R40" i="46"/>
  <c r="S40" i="46"/>
  <c r="T40" i="46"/>
  <c r="U40" i="46"/>
  <c r="V40" i="46"/>
  <c r="W40" i="46"/>
  <c r="X40" i="46"/>
  <c r="F40" i="46"/>
  <c r="G40" i="46"/>
  <c r="H40" i="46"/>
  <c r="E40" i="46"/>
  <c r="R39" i="46"/>
  <c r="S39" i="46"/>
  <c r="T39" i="46"/>
  <c r="U39" i="46"/>
  <c r="V39" i="46"/>
  <c r="W39" i="46"/>
  <c r="X39" i="46"/>
  <c r="Q39" i="46"/>
  <c r="H39" i="46"/>
  <c r="I39" i="46"/>
  <c r="J39" i="46"/>
  <c r="K39" i="46"/>
  <c r="L39" i="46"/>
  <c r="M39" i="46"/>
  <c r="N39" i="46"/>
  <c r="O39" i="46"/>
  <c r="P39" i="46"/>
  <c r="G39" i="46"/>
  <c r="F39" i="46"/>
  <c r="E39" i="46"/>
  <c r="J38" i="46"/>
  <c r="K38" i="46"/>
  <c r="L38" i="46"/>
  <c r="M38" i="46"/>
  <c r="N38" i="46"/>
  <c r="O38" i="46"/>
  <c r="P38" i="46"/>
  <c r="Q38" i="46"/>
  <c r="R38" i="46"/>
  <c r="S38" i="46"/>
  <c r="T38" i="46"/>
  <c r="U38" i="46"/>
  <c r="V38" i="46"/>
  <c r="W38" i="46"/>
  <c r="X38" i="46"/>
  <c r="G38" i="46"/>
  <c r="H38" i="46"/>
  <c r="I38" i="46"/>
  <c r="F38" i="46"/>
  <c r="E38" i="46"/>
  <c r="I37" i="46"/>
  <c r="J37" i="46"/>
  <c r="K37" i="46"/>
  <c r="L37" i="46"/>
  <c r="M37" i="46"/>
  <c r="N37" i="46"/>
  <c r="O37" i="46"/>
  <c r="P37" i="46"/>
  <c r="Q37" i="46"/>
  <c r="R37" i="46"/>
  <c r="S37" i="46"/>
  <c r="T37" i="46"/>
  <c r="U37" i="46"/>
  <c r="V37" i="46"/>
  <c r="W37" i="46"/>
  <c r="X37" i="46"/>
  <c r="G37" i="46"/>
  <c r="H37" i="46"/>
  <c r="F37" i="46"/>
  <c r="E37" i="46"/>
  <c r="I35" i="46"/>
  <c r="J35" i="46"/>
  <c r="K35" i="46"/>
  <c r="L35" i="46"/>
  <c r="M35" i="46"/>
  <c r="N35" i="46"/>
  <c r="O35" i="46"/>
  <c r="P35" i="46"/>
  <c r="Q35" i="46"/>
  <c r="R35" i="46"/>
  <c r="S35" i="46"/>
  <c r="T35" i="46"/>
  <c r="U35" i="46"/>
  <c r="V35" i="46"/>
  <c r="W35" i="46"/>
  <c r="X35" i="46"/>
  <c r="G35" i="46"/>
  <c r="H35" i="46"/>
  <c r="F35" i="46"/>
  <c r="E35" i="46"/>
  <c r="H34" i="46"/>
  <c r="I34" i="46"/>
  <c r="J34" i="46"/>
  <c r="K34" i="46"/>
  <c r="L34" i="46"/>
  <c r="M34" i="46"/>
  <c r="N34" i="46"/>
  <c r="O34" i="46"/>
  <c r="P34" i="46"/>
  <c r="Q34" i="46"/>
  <c r="R34" i="46"/>
  <c r="S34" i="46"/>
  <c r="T34" i="46"/>
  <c r="U34" i="46"/>
  <c r="V34" i="46"/>
  <c r="W34" i="46"/>
  <c r="X34" i="46"/>
  <c r="G34" i="46"/>
  <c r="F34" i="46"/>
  <c r="E34" i="46"/>
  <c r="Y120" i="46" s="1"/>
  <c r="X55" i="34" s="1"/>
  <c r="G33" i="46"/>
  <c r="H33" i="46"/>
  <c r="I33" i="46"/>
  <c r="J33" i="46"/>
  <c r="K33" i="46"/>
  <c r="L33" i="46"/>
  <c r="M33" i="46"/>
  <c r="N33" i="46"/>
  <c r="O33" i="46"/>
  <c r="P33" i="46"/>
  <c r="Q33" i="46"/>
  <c r="R33" i="46"/>
  <c r="S33" i="46"/>
  <c r="T33" i="46"/>
  <c r="U33" i="46"/>
  <c r="V33" i="46"/>
  <c r="W33" i="46"/>
  <c r="X33" i="46"/>
  <c r="F33" i="46"/>
  <c r="E33" i="46"/>
  <c r="H32" i="46"/>
  <c r="I32" i="46"/>
  <c r="J32" i="46"/>
  <c r="K32" i="46"/>
  <c r="L32" i="46"/>
  <c r="M32" i="46"/>
  <c r="N32" i="46"/>
  <c r="O32" i="46"/>
  <c r="P32" i="46"/>
  <c r="Q32" i="46"/>
  <c r="R32" i="46"/>
  <c r="S32" i="46"/>
  <c r="T32" i="46"/>
  <c r="U32" i="46"/>
  <c r="V32" i="46"/>
  <c r="W32" i="46"/>
  <c r="X32" i="46"/>
  <c r="G32" i="46"/>
  <c r="F32" i="46"/>
  <c r="E32" i="46"/>
  <c r="L31" i="46"/>
  <c r="M31" i="46"/>
  <c r="N31" i="46"/>
  <c r="O31" i="46"/>
  <c r="P31" i="46"/>
  <c r="Q31" i="46"/>
  <c r="R31" i="46"/>
  <c r="S31" i="46"/>
  <c r="T31" i="46"/>
  <c r="U31" i="46"/>
  <c r="V31" i="46"/>
  <c r="W31" i="46"/>
  <c r="X31" i="46"/>
  <c r="G31" i="46"/>
  <c r="H31" i="46"/>
  <c r="I31" i="46"/>
  <c r="J31" i="46"/>
  <c r="K31" i="46"/>
  <c r="F31" i="46"/>
  <c r="E31" i="46"/>
  <c r="G30" i="46"/>
  <c r="H30" i="46"/>
  <c r="I30" i="46"/>
  <c r="J30" i="46"/>
  <c r="K30" i="46"/>
  <c r="L30" i="46"/>
  <c r="M30" i="46"/>
  <c r="N30" i="46"/>
  <c r="O30" i="46"/>
  <c r="P30" i="46"/>
  <c r="Q30" i="46"/>
  <c r="R30" i="46"/>
  <c r="S30" i="46"/>
  <c r="T30" i="46"/>
  <c r="U30" i="46"/>
  <c r="V30" i="46"/>
  <c r="W30" i="46"/>
  <c r="X30" i="46"/>
  <c r="F30" i="46"/>
  <c r="E30" i="46"/>
  <c r="H29" i="46"/>
  <c r="I29" i="46"/>
  <c r="J29" i="46"/>
  <c r="K29" i="46"/>
  <c r="L29" i="46"/>
  <c r="M29" i="46"/>
  <c r="N29" i="46"/>
  <c r="O29" i="46"/>
  <c r="P29" i="46"/>
  <c r="Q29" i="46"/>
  <c r="R29" i="46"/>
  <c r="S29" i="46"/>
  <c r="T29" i="46"/>
  <c r="U29" i="46"/>
  <c r="V29" i="46"/>
  <c r="W29" i="46"/>
  <c r="X29" i="46"/>
  <c r="G29" i="46"/>
  <c r="F29" i="46"/>
  <c r="E29" i="46"/>
  <c r="Y115" i="46" s="1"/>
  <c r="X54" i="34" s="1"/>
  <c r="G28" i="46"/>
  <c r="H28" i="46"/>
  <c r="I28" i="46"/>
  <c r="J28" i="46"/>
  <c r="K28" i="46"/>
  <c r="L28" i="46"/>
  <c r="M28" i="46"/>
  <c r="N28" i="46"/>
  <c r="O28" i="46"/>
  <c r="P28" i="46"/>
  <c r="Q28" i="46"/>
  <c r="R28" i="46"/>
  <c r="S28" i="46"/>
  <c r="T28" i="46"/>
  <c r="U28" i="46"/>
  <c r="V28" i="46"/>
  <c r="W28" i="46"/>
  <c r="X28" i="46"/>
  <c r="F28" i="46"/>
  <c r="E28" i="46"/>
  <c r="J27" i="46"/>
  <c r="K27" i="46"/>
  <c r="L27" i="46"/>
  <c r="M27" i="46"/>
  <c r="N27" i="46"/>
  <c r="O27" i="46"/>
  <c r="P27" i="46"/>
  <c r="Q27" i="46"/>
  <c r="R27" i="46"/>
  <c r="S27" i="46"/>
  <c r="T27" i="46"/>
  <c r="U27" i="46"/>
  <c r="V27" i="46"/>
  <c r="W27" i="46"/>
  <c r="X27" i="46"/>
  <c r="G27" i="46"/>
  <c r="H27" i="46"/>
  <c r="I27" i="46"/>
  <c r="F27" i="46"/>
  <c r="E27" i="46"/>
  <c r="L26" i="46"/>
  <c r="M26" i="46"/>
  <c r="N26" i="46"/>
  <c r="O26" i="46"/>
  <c r="P26" i="46"/>
  <c r="Q26" i="46"/>
  <c r="R26" i="46"/>
  <c r="S26" i="46"/>
  <c r="T26" i="46"/>
  <c r="U26" i="46"/>
  <c r="V26" i="46"/>
  <c r="W26" i="46"/>
  <c r="X26" i="46"/>
  <c r="G26" i="46"/>
  <c r="H26" i="46"/>
  <c r="I26" i="46"/>
  <c r="J26" i="46"/>
  <c r="K26" i="46"/>
  <c r="F26" i="46"/>
  <c r="E26" i="46"/>
  <c r="H25" i="46"/>
  <c r="I25" i="46"/>
  <c r="J25" i="46"/>
  <c r="K25" i="46"/>
  <c r="L25" i="46"/>
  <c r="M25" i="46"/>
  <c r="N25" i="46"/>
  <c r="O25" i="46"/>
  <c r="P25" i="46"/>
  <c r="Q25" i="46"/>
  <c r="R25" i="46"/>
  <c r="S25" i="46"/>
  <c r="T25" i="46"/>
  <c r="U25" i="46"/>
  <c r="V25" i="46"/>
  <c r="W25" i="46"/>
  <c r="X25" i="46"/>
  <c r="G25" i="46"/>
  <c r="F25" i="46"/>
  <c r="E25" i="46"/>
  <c r="H24" i="46"/>
  <c r="I24" i="46"/>
  <c r="J24" i="46"/>
  <c r="K24" i="46"/>
  <c r="L24" i="46"/>
  <c r="M24" i="46"/>
  <c r="N24" i="46"/>
  <c r="O24" i="46"/>
  <c r="P24" i="46"/>
  <c r="Q24" i="46"/>
  <c r="R24" i="46"/>
  <c r="S24" i="46"/>
  <c r="T24" i="46"/>
  <c r="U24" i="46"/>
  <c r="V24" i="46"/>
  <c r="W24" i="46"/>
  <c r="X24" i="46"/>
  <c r="G24" i="46"/>
  <c r="F24" i="46"/>
  <c r="E24" i="46"/>
  <c r="Y110" i="46" s="1"/>
  <c r="X53" i="34" s="1"/>
  <c r="H23" i="46"/>
  <c r="I23" i="46"/>
  <c r="J23" i="46"/>
  <c r="K23" i="46"/>
  <c r="L23" i="46"/>
  <c r="M23" i="46"/>
  <c r="N23" i="46"/>
  <c r="O23" i="46"/>
  <c r="P23" i="46"/>
  <c r="Q23" i="46"/>
  <c r="R23" i="46"/>
  <c r="S23" i="46"/>
  <c r="T23" i="46"/>
  <c r="U23" i="46"/>
  <c r="V23" i="46"/>
  <c r="W23" i="46"/>
  <c r="X23" i="46"/>
  <c r="G23" i="46"/>
  <c r="F23" i="46"/>
  <c r="E23" i="46"/>
  <c r="K22" i="46"/>
  <c r="L22" i="46"/>
  <c r="M22" i="46"/>
  <c r="N22" i="46"/>
  <c r="O22" i="46"/>
  <c r="P22" i="46"/>
  <c r="Q22" i="46"/>
  <c r="R22" i="46"/>
  <c r="S22" i="46"/>
  <c r="T22" i="46"/>
  <c r="U22" i="46"/>
  <c r="V22" i="46"/>
  <c r="W22" i="46"/>
  <c r="X22" i="46"/>
  <c r="G22" i="46"/>
  <c r="H22" i="46"/>
  <c r="I22" i="46"/>
  <c r="J22" i="46"/>
  <c r="F22" i="46"/>
  <c r="E22" i="46"/>
  <c r="J21" i="46"/>
  <c r="K21" i="46"/>
  <c r="L21" i="46"/>
  <c r="M21" i="46"/>
  <c r="N21" i="46"/>
  <c r="O21" i="46"/>
  <c r="P21" i="46"/>
  <c r="Q21" i="46"/>
  <c r="R21" i="46"/>
  <c r="S21" i="46"/>
  <c r="T21" i="46"/>
  <c r="U21" i="46"/>
  <c r="V21" i="46"/>
  <c r="W21" i="46"/>
  <c r="X21" i="46"/>
  <c r="G21" i="46"/>
  <c r="H21" i="46"/>
  <c r="I21" i="46"/>
  <c r="F21" i="46"/>
  <c r="E21" i="46"/>
  <c r="M20" i="46"/>
  <c r="N20" i="46"/>
  <c r="O20" i="46"/>
  <c r="P20" i="46"/>
  <c r="Q20" i="46"/>
  <c r="R20" i="46"/>
  <c r="S20" i="46"/>
  <c r="T20" i="46"/>
  <c r="U20" i="46"/>
  <c r="V20" i="46"/>
  <c r="W20" i="46"/>
  <c r="X20" i="46"/>
  <c r="J20" i="46"/>
  <c r="K20" i="46"/>
  <c r="L20" i="46"/>
  <c r="G20" i="46"/>
  <c r="H20" i="46"/>
  <c r="I20" i="46"/>
  <c r="F20" i="46"/>
  <c r="E20" i="46"/>
  <c r="G19" i="46"/>
  <c r="H19" i="46"/>
  <c r="I19" i="46"/>
  <c r="J19" i="46"/>
  <c r="K19" i="46"/>
  <c r="L19" i="46"/>
  <c r="M19" i="46"/>
  <c r="N19" i="46"/>
  <c r="O19" i="46"/>
  <c r="P19" i="46"/>
  <c r="Q19" i="46"/>
  <c r="R19" i="46"/>
  <c r="S19" i="46"/>
  <c r="T19" i="46"/>
  <c r="U19" i="46"/>
  <c r="V19" i="46"/>
  <c r="W19" i="46"/>
  <c r="X19" i="46"/>
  <c r="F19" i="46"/>
  <c r="E19" i="46"/>
  <c r="Y105" i="46" s="1"/>
  <c r="X52" i="34" s="1"/>
  <c r="K18" i="46"/>
  <c r="L18" i="46"/>
  <c r="M18" i="46"/>
  <c r="N18" i="46"/>
  <c r="O18" i="46"/>
  <c r="P18" i="46"/>
  <c r="Q18" i="46"/>
  <c r="R18" i="46"/>
  <c r="S18" i="46"/>
  <c r="T18" i="46"/>
  <c r="U18" i="46"/>
  <c r="V18" i="46"/>
  <c r="W18" i="46"/>
  <c r="X18" i="46"/>
  <c r="G18" i="46"/>
  <c r="H18" i="46"/>
  <c r="I18" i="46"/>
  <c r="J18" i="46"/>
  <c r="F18" i="46"/>
  <c r="E18" i="46"/>
  <c r="K17" i="46"/>
  <c r="L17" i="46"/>
  <c r="M17" i="46"/>
  <c r="N17" i="46"/>
  <c r="O17" i="46"/>
  <c r="P17" i="46"/>
  <c r="Q17" i="46"/>
  <c r="R17" i="46"/>
  <c r="S17" i="46"/>
  <c r="T17" i="46"/>
  <c r="U17" i="46"/>
  <c r="V17" i="46"/>
  <c r="W17" i="46"/>
  <c r="X17" i="46"/>
  <c r="G17" i="46"/>
  <c r="H17" i="46"/>
  <c r="I17" i="46"/>
  <c r="J17" i="46"/>
  <c r="F17" i="46"/>
  <c r="E17" i="46"/>
  <c r="H16" i="46"/>
  <c r="I16" i="46"/>
  <c r="J16" i="46"/>
  <c r="K16" i="46"/>
  <c r="L16" i="46"/>
  <c r="M16" i="46"/>
  <c r="N16" i="46"/>
  <c r="O16" i="46"/>
  <c r="P16" i="46"/>
  <c r="Q16" i="46"/>
  <c r="R16" i="46"/>
  <c r="S16" i="46"/>
  <c r="T16" i="46"/>
  <c r="U16" i="46"/>
  <c r="V16" i="46"/>
  <c r="W16" i="46"/>
  <c r="X16" i="46"/>
  <c r="G16" i="46"/>
  <c r="F16" i="46"/>
  <c r="E16" i="46"/>
  <c r="G15" i="46"/>
  <c r="H15" i="46"/>
  <c r="I15" i="46"/>
  <c r="J15" i="46"/>
  <c r="K15" i="46"/>
  <c r="L15" i="46"/>
  <c r="M15" i="46"/>
  <c r="N15" i="46"/>
  <c r="O15" i="46"/>
  <c r="P15" i="46"/>
  <c r="Q15" i="46"/>
  <c r="R15" i="46"/>
  <c r="S15" i="46"/>
  <c r="T15" i="46"/>
  <c r="U15" i="46"/>
  <c r="V15" i="46"/>
  <c r="W15" i="46"/>
  <c r="X15" i="46"/>
  <c r="F15" i="46"/>
  <c r="E15" i="46"/>
  <c r="G14" i="46"/>
  <c r="H14" i="46"/>
  <c r="I14" i="46"/>
  <c r="J14" i="46"/>
  <c r="K14" i="46"/>
  <c r="L14" i="46"/>
  <c r="M14" i="46"/>
  <c r="N14" i="46"/>
  <c r="O14" i="46"/>
  <c r="P14" i="46"/>
  <c r="Q14" i="46"/>
  <c r="R14" i="46"/>
  <c r="S14" i="46"/>
  <c r="T14" i="46"/>
  <c r="U14" i="46"/>
  <c r="V14" i="46"/>
  <c r="W14" i="46"/>
  <c r="X14" i="46"/>
  <c r="F14" i="46"/>
  <c r="E14" i="46"/>
  <c r="G13" i="46"/>
  <c r="H13" i="46"/>
  <c r="I13" i="46"/>
  <c r="J13" i="46"/>
  <c r="K13" i="46"/>
  <c r="L13" i="46"/>
  <c r="M13" i="46"/>
  <c r="N13" i="46"/>
  <c r="O13" i="46"/>
  <c r="P13" i="46"/>
  <c r="Q13" i="46"/>
  <c r="R13" i="46"/>
  <c r="S13" i="46"/>
  <c r="T13" i="46"/>
  <c r="U13" i="46"/>
  <c r="V13" i="46"/>
  <c r="W13" i="46"/>
  <c r="X13" i="46"/>
  <c r="F13" i="46"/>
  <c r="E13" i="46"/>
  <c r="J12" i="46"/>
  <c r="K12" i="46"/>
  <c r="L12" i="46"/>
  <c r="M12" i="46"/>
  <c r="N12" i="46"/>
  <c r="O12" i="46"/>
  <c r="P12" i="46"/>
  <c r="Q12" i="46"/>
  <c r="R12" i="46"/>
  <c r="S12" i="46"/>
  <c r="T12" i="46"/>
  <c r="U12" i="46"/>
  <c r="V12" i="46"/>
  <c r="W12" i="46"/>
  <c r="X12" i="46"/>
  <c r="G12" i="46"/>
  <c r="H12" i="46"/>
  <c r="I12" i="46"/>
  <c r="F12" i="46"/>
  <c r="E12" i="46"/>
  <c r="J11" i="46"/>
  <c r="K11" i="46"/>
  <c r="L11" i="46"/>
  <c r="M11" i="46"/>
  <c r="N11" i="46"/>
  <c r="O11" i="46"/>
  <c r="P11" i="46"/>
  <c r="Q11" i="46"/>
  <c r="R11" i="46"/>
  <c r="S11" i="46"/>
  <c r="T11" i="46"/>
  <c r="U11" i="46"/>
  <c r="V11" i="46"/>
  <c r="W11" i="46"/>
  <c r="X11" i="46"/>
  <c r="H11" i="46"/>
  <c r="I11" i="46"/>
  <c r="G11" i="46"/>
  <c r="F11" i="46"/>
  <c r="W58" i="40" l="1"/>
  <c r="AC42" i="35"/>
  <c r="AC39" i="35"/>
  <c r="AC40" i="35"/>
  <c r="AC44" i="35"/>
  <c r="AC41" i="35"/>
  <c r="AC35" i="35"/>
  <c r="AC37" i="35"/>
  <c r="AC36" i="35"/>
  <c r="W51" i="34" l="1"/>
  <c r="W51" i="39" l="1"/>
  <c r="W50" i="39"/>
  <c r="W49" i="39"/>
  <c r="W48" i="39"/>
  <c r="W48" i="28" l="1"/>
  <c r="W47" i="28"/>
  <c r="X120" i="46" l="1"/>
  <c r="W55" i="34" s="1"/>
  <c r="X115" i="46"/>
  <c r="W54" i="34" s="1"/>
  <c r="X110" i="46"/>
  <c r="W53" i="34" s="1"/>
  <c r="X105" i="46"/>
  <c r="W52" i="34" s="1"/>
  <c r="V22" i="49" l="1"/>
  <c r="V21" i="49"/>
  <c r="W49" i="28" s="1"/>
  <c r="B2" i="54"/>
  <c r="C24" i="54"/>
  <c r="C22" i="54"/>
  <c r="C18" i="54"/>
  <c r="C5" i="54"/>
  <c r="C21" i="54"/>
  <c r="C7" i="54"/>
  <c r="C8" i="54"/>
  <c r="C25" i="54"/>
  <c r="C10" i="54"/>
  <c r="C9" i="54"/>
  <c r="C6" i="54"/>
  <c r="E18" i="53" l="1"/>
  <c r="E14" i="53"/>
  <c r="V58" i="40" l="1"/>
  <c r="G50" i="52" l="1"/>
  <c r="D50" i="52" l="1"/>
  <c r="F50" i="52"/>
  <c r="E50" i="52"/>
  <c r="I50" i="52"/>
  <c r="H50" i="52"/>
  <c r="Y36" i="35"/>
  <c r="Z36" i="35"/>
  <c r="AB36" i="35"/>
  <c r="X36" i="35"/>
  <c r="AE36" i="35" l="1"/>
  <c r="E110" i="46"/>
  <c r="E115" i="46"/>
  <c r="E120" i="46"/>
  <c r="V51" i="34" l="1"/>
  <c r="V51" i="39"/>
  <c r="V50" i="39"/>
  <c r="V49" i="39"/>
  <c r="V48" i="39"/>
  <c r="V48" i="28"/>
  <c r="V47" i="28"/>
  <c r="W120" i="46"/>
  <c r="V55" i="34" s="1"/>
  <c r="W115" i="46"/>
  <c r="V54" i="34" s="1"/>
  <c r="W110" i="46"/>
  <c r="V53" i="34" s="1"/>
  <c r="W105" i="46"/>
  <c r="V52" i="34" s="1"/>
  <c r="Y42" i="35" l="1"/>
  <c r="Z42" i="35"/>
  <c r="AB42" i="35"/>
  <c r="X42" i="35"/>
  <c r="AE42" i="35" l="1"/>
  <c r="E105" i="46"/>
  <c r="F105" i="46"/>
  <c r="G105" i="46"/>
  <c r="H105" i="46"/>
  <c r="I105" i="46"/>
  <c r="J105" i="46"/>
  <c r="K105" i="46"/>
  <c r="L105" i="46"/>
  <c r="M105" i="46"/>
  <c r="N105" i="46"/>
  <c r="O105" i="46"/>
  <c r="P105" i="46"/>
  <c r="Q105" i="46"/>
  <c r="R105" i="46"/>
  <c r="S105" i="46"/>
  <c r="T105" i="46"/>
  <c r="U105" i="46"/>
  <c r="V105" i="46"/>
  <c r="F110" i="46"/>
  <c r="G110" i="46"/>
  <c r="H110" i="46"/>
  <c r="I110" i="46"/>
  <c r="J110" i="46"/>
  <c r="K110" i="46"/>
  <c r="L110" i="46"/>
  <c r="M110" i="46"/>
  <c r="N110" i="46"/>
  <c r="O110" i="46"/>
  <c r="P110" i="46"/>
  <c r="Q110" i="46"/>
  <c r="R110" i="46"/>
  <c r="S110" i="46"/>
  <c r="T110" i="46"/>
  <c r="U110" i="46"/>
  <c r="V110" i="46"/>
  <c r="F115" i="46"/>
  <c r="G115" i="46"/>
  <c r="H115" i="46"/>
  <c r="I115" i="46"/>
  <c r="J115" i="46"/>
  <c r="K115" i="46"/>
  <c r="L115" i="46"/>
  <c r="M115" i="46"/>
  <c r="N115" i="46"/>
  <c r="O115" i="46"/>
  <c r="P115" i="46"/>
  <c r="Q115" i="46"/>
  <c r="R115" i="46"/>
  <c r="S115" i="46"/>
  <c r="T115" i="46"/>
  <c r="U115" i="46"/>
  <c r="V115" i="46"/>
  <c r="F120" i="46"/>
  <c r="G120" i="46"/>
  <c r="H120" i="46"/>
  <c r="I120" i="46"/>
  <c r="J120" i="46"/>
  <c r="K120" i="46"/>
  <c r="L120" i="46"/>
  <c r="M120" i="46"/>
  <c r="N120" i="46"/>
  <c r="O120" i="46"/>
  <c r="P120" i="46"/>
  <c r="Q120" i="46"/>
  <c r="R120" i="46"/>
  <c r="S120" i="46"/>
  <c r="T120" i="46"/>
  <c r="U120" i="46"/>
  <c r="V120" i="46"/>
  <c r="U55" i="34" s="1"/>
  <c r="T58" i="40" l="1"/>
  <c r="U58" i="40"/>
  <c r="S58" i="40"/>
  <c r="R58" i="40"/>
  <c r="Q58" i="40"/>
  <c r="P58" i="40"/>
  <c r="O58" i="40"/>
  <c r="N58" i="40"/>
  <c r="M58" i="40"/>
  <c r="L58" i="40"/>
  <c r="K58" i="40"/>
  <c r="J58" i="40"/>
  <c r="I58" i="40"/>
  <c r="H58" i="40"/>
  <c r="G58" i="40"/>
  <c r="F58" i="40"/>
  <c r="E58" i="40"/>
  <c r="D58" i="40"/>
  <c r="AB41" i="35"/>
  <c r="AB44" i="35"/>
  <c r="AB40" i="35"/>
  <c r="AB39" i="35"/>
  <c r="AB37" i="35"/>
  <c r="AB35" i="35"/>
  <c r="AB33" i="35"/>
  <c r="AB31" i="35"/>
  <c r="AB32" i="35"/>
  <c r="AB28" i="35"/>
  <c r="AB29" i="35"/>
  <c r="AB30" i="35"/>
  <c r="AB22" i="35"/>
  <c r="AB24" i="35"/>
  <c r="AB25" i="35"/>
  <c r="AB27" i="35"/>
  <c r="AB26" i="35"/>
  <c r="AB19" i="35"/>
  <c r="AB23" i="35"/>
  <c r="AB21" i="35"/>
  <c r="AB15" i="35"/>
  <c r="AB17" i="35"/>
  <c r="AB18" i="35"/>
  <c r="AB14" i="35"/>
  <c r="AB20" i="35"/>
  <c r="AB16" i="35"/>
  <c r="AB12" i="35"/>
  <c r="AB10" i="35"/>
  <c r="AB11" i="35"/>
  <c r="AB8" i="35"/>
  <c r="AB9" i="35"/>
  <c r="AB13" i="35"/>
  <c r="AB7" i="35"/>
  <c r="Z41" i="35"/>
  <c r="Z44" i="35"/>
  <c r="Z40" i="35"/>
  <c r="Z39" i="35"/>
  <c r="Z37" i="35"/>
  <c r="Z35" i="35"/>
  <c r="Z33" i="35"/>
  <c r="Z31" i="35"/>
  <c r="Z32" i="35"/>
  <c r="Z28" i="35"/>
  <c r="Z29" i="35"/>
  <c r="Z30" i="35"/>
  <c r="Z22" i="35"/>
  <c r="Z24" i="35"/>
  <c r="Z25" i="35"/>
  <c r="Z27" i="35"/>
  <c r="Z26" i="35"/>
  <c r="Z19" i="35"/>
  <c r="Z23" i="35"/>
  <c r="Z21" i="35"/>
  <c r="Z15" i="35"/>
  <c r="Z17" i="35"/>
  <c r="Z18" i="35"/>
  <c r="Z14" i="35"/>
  <c r="Z20" i="35"/>
  <c r="Z16" i="35"/>
  <c r="Z12" i="35"/>
  <c r="Z10" i="35"/>
  <c r="Z11" i="35"/>
  <c r="Z8" i="35"/>
  <c r="Z9" i="35"/>
  <c r="Z13" i="35"/>
  <c r="Z7" i="35"/>
  <c r="Y41" i="35"/>
  <c r="Y44" i="35"/>
  <c r="Y40" i="35"/>
  <c r="Y39" i="35"/>
  <c r="Y37" i="35"/>
  <c r="Y35" i="35"/>
  <c r="Y33" i="35"/>
  <c r="Y31" i="35"/>
  <c r="Y32" i="35"/>
  <c r="Y28" i="35"/>
  <c r="Y29" i="35"/>
  <c r="Y30" i="35"/>
  <c r="Y22" i="35"/>
  <c r="Y24" i="35"/>
  <c r="Y25" i="35"/>
  <c r="Y27" i="35"/>
  <c r="Y26" i="35"/>
  <c r="Y19" i="35"/>
  <c r="Y23" i="35"/>
  <c r="Y21" i="35"/>
  <c r="Y15" i="35"/>
  <c r="Y17" i="35"/>
  <c r="Y18" i="35"/>
  <c r="Y14" i="35"/>
  <c r="Y20" i="35"/>
  <c r="Y16" i="35"/>
  <c r="Y12" i="35"/>
  <c r="Y10" i="35"/>
  <c r="Y11" i="35"/>
  <c r="Y8" i="35"/>
  <c r="Y9" i="35"/>
  <c r="Y13" i="35"/>
  <c r="Y7" i="35"/>
  <c r="X41" i="35"/>
  <c r="X44" i="35"/>
  <c r="X40" i="35"/>
  <c r="X39" i="35"/>
  <c r="X37" i="35"/>
  <c r="X35" i="35"/>
  <c r="X33" i="35"/>
  <c r="X31" i="35"/>
  <c r="X32" i="35"/>
  <c r="X28" i="35"/>
  <c r="X29" i="35"/>
  <c r="X30" i="35"/>
  <c r="X22" i="35"/>
  <c r="X24" i="35"/>
  <c r="X25" i="35"/>
  <c r="X27" i="35"/>
  <c r="X26" i="35"/>
  <c r="X19" i="35"/>
  <c r="X23" i="35"/>
  <c r="X21" i="35"/>
  <c r="X15" i="35"/>
  <c r="X17" i="35"/>
  <c r="X18" i="35"/>
  <c r="X14" i="35"/>
  <c r="X20" i="35"/>
  <c r="X16" i="35"/>
  <c r="X12" i="35"/>
  <c r="X10" i="35"/>
  <c r="X11" i="35"/>
  <c r="X8" i="35"/>
  <c r="X9" i="35"/>
  <c r="X13" i="35"/>
  <c r="X7" i="35"/>
  <c r="AC5" i="35"/>
  <c r="AB5" i="35"/>
  <c r="Z5" i="35"/>
  <c r="Y5" i="35"/>
  <c r="X5" i="35"/>
  <c r="T55" i="34"/>
  <c r="S55" i="34"/>
  <c r="R55" i="34"/>
  <c r="Q55" i="34"/>
  <c r="P55" i="34"/>
  <c r="O55" i="34"/>
  <c r="N55" i="34"/>
  <c r="M55" i="34"/>
  <c r="L55" i="34"/>
  <c r="K55" i="34"/>
  <c r="J55" i="34"/>
  <c r="I55" i="34"/>
  <c r="H55" i="34"/>
  <c r="G55" i="34"/>
  <c r="F55" i="34"/>
  <c r="E55" i="34"/>
  <c r="U54" i="34"/>
  <c r="T54" i="34"/>
  <c r="S54" i="34"/>
  <c r="R54" i="34"/>
  <c r="Q54" i="34"/>
  <c r="P54" i="34"/>
  <c r="O54" i="34"/>
  <c r="N54" i="34"/>
  <c r="M54" i="34"/>
  <c r="L54" i="34"/>
  <c r="K54" i="34"/>
  <c r="J54" i="34"/>
  <c r="I54" i="34"/>
  <c r="H54" i="34"/>
  <c r="G54" i="34"/>
  <c r="F54" i="34"/>
  <c r="E54" i="34"/>
  <c r="U53" i="34"/>
  <c r="T53" i="34"/>
  <c r="S53" i="34"/>
  <c r="R53" i="34"/>
  <c r="Q53" i="34"/>
  <c r="P53" i="34"/>
  <c r="O53" i="34"/>
  <c r="N53" i="34"/>
  <c r="M53" i="34"/>
  <c r="L53" i="34"/>
  <c r="K53" i="34"/>
  <c r="J53" i="34"/>
  <c r="I53" i="34"/>
  <c r="H53" i="34"/>
  <c r="G53" i="34"/>
  <c r="F53" i="34"/>
  <c r="E53" i="34"/>
  <c r="U52" i="34"/>
  <c r="T52" i="34"/>
  <c r="S52" i="34"/>
  <c r="R52" i="34"/>
  <c r="Q52" i="34"/>
  <c r="P52" i="34"/>
  <c r="O52" i="34"/>
  <c r="N52" i="34"/>
  <c r="M52" i="34"/>
  <c r="L52" i="34"/>
  <c r="K52" i="34"/>
  <c r="J52" i="34"/>
  <c r="I52" i="34"/>
  <c r="H52" i="34"/>
  <c r="G52" i="34"/>
  <c r="F52" i="34"/>
  <c r="E52" i="34"/>
  <c r="U51" i="34"/>
  <c r="T51" i="34"/>
  <c r="S51" i="34"/>
  <c r="R51" i="34"/>
  <c r="Q51" i="34"/>
  <c r="P51" i="34"/>
  <c r="O51" i="34"/>
  <c r="N51" i="34"/>
  <c r="M51" i="34"/>
  <c r="L51" i="34"/>
  <c r="K51" i="34"/>
  <c r="J51" i="34"/>
  <c r="I51" i="34"/>
  <c r="H51" i="34"/>
  <c r="G51" i="34"/>
  <c r="F51" i="34"/>
  <c r="E51" i="34"/>
  <c r="D55" i="34"/>
  <c r="D54" i="34"/>
  <c r="D53" i="34"/>
  <c r="D52" i="34"/>
  <c r="D51" i="34"/>
  <c r="AE40" i="35" l="1"/>
  <c r="AE39" i="35"/>
  <c r="AE41" i="35"/>
  <c r="AE44" i="35"/>
  <c r="AE35" i="35"/>
  <c r="AE37" i="35"/>
  <c r="AE14" i="35"/>
  <c r="AE31" i="35"/>
  <c r="AE13" i="35"/>
  <c r="AE27" i="35"/>
  <c r="AE21" i="35"/>
  <c r="AE10" i="35"/>
  <c r="AE30" i="35"/>
  <c r="AE12" i="35"/>
  <c r="AE16" i="35"/>
  <c r="AE19" i="35"/>
  <c r="AE28" i="35"/>
  <c r="AE7" i="35"/>
  <c r="AE20" i="35"/>
  <c r="AE26" i="35"/>
  <c r="AE32" i="35"/>
  <c r="AE29" i="35"/>
  <c r="AE9" i="35"/>
  <c r="AE18" i="35"/>
  <c r="AE25" i="35"/>
  <c r="AE33" i="35"/>
  <c r="AE5" i="35"/>
  <c r="AE8" i="35"/>
  <c r="AE17" i="35"/>
  <c r="AE24" i="35"/>
  <c r="AE23" i="35"/>
  <c r="AE11" i="35"/>
  <c r="AE15" i="35"/>
  <c r="AE22" i="35"/>
  <c r="U51" i="39"/>
  <c r="T51" i="39"/>
  <c r="S51" i="39"/>
  <c r="R51" i="39"/>
  <c r="Q51" i="39"/>
  <c r="P51" i="39"/>
  <c r="O51" i="39"/>
  <c r="N51" i="39"/>
  <c r="M51" i="39"/>
  <c r="L51" i="39"/>
  <c r="K51" i="39"/>
  <c r="J51" i="39"/>
  <c r="I51" i="39"/>
  <c r="H51" i="39"/>
  <c r="G51" i="39"/>
  <c r="F51" i="39"/>
  <c r="E51" i="39"/>
  <c r="U50" i="39"/>
  <c r="T50" i="39"/>
  <c r="S50" i="39"/>
  <c r="R50" i="39"/>
  <c r="Q50" i="39"/>
  <c r="P50" i="39"/>
  <c r="O50" i="39"/>
  <c r="N50" i="39"/>
  <c r="M50" i="39"/>
  <c r="L50" i="39"/>
  <c r="K50" i="39"/>
  <c r="J50" i="39"/>
  <c r="I50" i="39"/>
  <c r="H50" i="39"/>
  <c r="G50" i="39"/>
  <c r="F50" i="39"/>
  <c r="E50" i="39"/>
  <c r="U49" i="39"/>
  <c r="T49" i="39"/>
  <c r="S49" i="39"/>
  <c r="R49" i="39"/>
  <c r="Q49" i="39"/>
  <c r="P49" i="39"/>
  <c r="O49" i="39"/>
  <c r="N49" i="39"/>
  <c r="M49" i="39"/>
  <c r="L49" i="39"/>
  <c r="K49" i="39"/>
  <c r="J49" i="39"/>
  <c r="I49" i="39"/>
  <c r="H49" i="39"/>
  <c r="G49" i="39"/>
  <c r="F49" i="39"/>
  <c r="E49" i="39"/>
  <c r="D49" i="39"/>
  <c r="D51" i="39"/>
  <c r="D50" i="39"/>
  <c r="U48" i="39"/>
  <c r="T48" i="39"/>
  <c r="S48" i="39"/>
  <c r="R48" i="39"/>
  <c r="Q48" i="39"/>
  <c r="P48" i="39"/>
  <c r="O48" i="39"/>
  <c r="N48" i="39"/>
  <c r="M48" i="39"/>
  <c r="L48" i="39"/>
  <c r="K48" i="39"/>
  <c r="J48" i="39"/>
  <c r="I48" i="39"/>
  <c r="H48" i="39"/>
  <c r="G48" i="39"/>
  <c r="F48" i="39"/>
  <c r="E48" i="39"/>
  <c r="D48" i="39"/>
  <c r="U22" i="49"/>
  <c r="T22" i="49"/>
  <c r="S22" i="49"/>
  <c r="R22" i="49"/>
  <c r="Q22" i="49"/>
  <c r="P22" i="49"/>
  <c r="O22" i="49"/>
  <c r="N22" i="49"/>
  <c r="M22" i="49"/>
  <c r="L22" i="49"/>
  <c r="K22" i="49"/>
  <c r="J22" i="49"/>
  <c r="I22" i="49"/>
  <c r="H22" i="49"/>
  <c r="G22" i="49"/>
  <c r="F22" i="49"/>
  <c r="E22" i="49"/>
  <c r="D22" i="49"/>
  <c r="C22" i="49"/>
  <c r="U21" i="49"/>
  <c r="V49" i="28" s="1"/>
  <c r="T21" i="49"/>
  <c r="U49" i="28" s="1"/>
  <c r="S21" i="49"/>
  <c r="T49" i="28" s="1"/>
  <c r="R21" i="49"/>
  <c r="S49" i="28" s="1"/>
  <c r="Q21" i="49"/>
  <c r="R49" i="28" s="1"/>
  <c r="P21" i="49"/>
  <c r="Q49" i="28" s="1"/>
  <c r="O21" i="49"/>
  <c r="P49" i="28" s="1"/>
  <c r="N21" i="49"/>
  <c r="O49" i="28" s="1"/>
  <c r="M21" i="49"/>
  <c r="N49" i="28" s="1"/>
  <c r="L21" i="49"/>
  <c r="M49" i="28" s="1"/>
  <c r="K21" i="49"/>
  <c r="L49" i="28" s="1"/>
  <c r="J21" i="49"/>
  <c r="K49" i="28" s="1"/>
  <c r="I21" i="49"/>
  <c r="J49" i="28" s="1"/>
  <c r="H21" i="49"/>
  <c r="I49" i="28" s="1"/>
  <c r="G21" i="49"/>
  <c r="H49" i="28" s="1"/>
  <c r="F21" i="49"/>
  <c r="G49" i="28" s="1"/>
  <c r="E21" i="49"/>
  <c r="F49" i="28" s="1"/>
  <c r="D21" i="49"/>
  <c r="E49" i="28" s="1"/>
  <c r="C21" i="49"/>
  <c r="D49" i="28" s="1"/>
  <c r="U47" i="28" l="1"/>
  <c r="T47" i="28"/>
  <c r="S47" i="28"/>
  <c r="R47" i="28"/>
  <c r="Q47" i="28"/>
  <c r="P47" i="28"/>
  <c r="O47" i="28"/>
  <c r="N47" i="28"/>
  <c r="M47" i="28"/>
  <c r="L47" i="28"/>
  <c r="K47" i="28"/>
  <c r="J47" i="28"/>
  <c r="I47" i="28"/>
  <c r="H47" i="28"/>
  <c r="G47" i="28"/>
  <c r="F47" i="28"/>
  <c r="E47" i="28"/>
  <c r="D47" i="28"/>
  <c r="U48" i="28"/>
  <c r="T48" i="28"/>
  <c r="S48" i="28"/>
  <c r="R48" i="28"/>
  <c r="Q48" i="28"/>
  <c r="P48" i="28"/>
  <c r="O48" i="28"/>
  <c r="N48" i="28"/>
  <c r="M48" i="28"/>
  <c r="L48" i="28"/>
  <c r="K48" i="28"/>
  <c r="J48" i="28"/>
  <c r="I48" i="28"/>
  <c r="H48" i="28"/>
  <c r="G48" i="28"/>
  <c r="F48" i="28"/>
  <c r="E48" i="28"/>
  <c r="D48" i="28"/>
</calcChain>
</file>

<file path=xl/connections.xml><?xml version="1.0" encoding="utf-8"?>
<connections xmlns="http://schemas.openxmlformats.org/spreadsheetml/2006/main">
  <connection id="1" name="env_ac_mfa_1_Data" type="6" refreshedVersion="6" background="1" saveData="1">
    <textPr codePage="437" sourceFile="\\NET1.cec.eu.int\homes\102\pitigcr\Desktop\SE_MFA_Sep2020\env_ac_mfa_1_Data.csv" thousands=" " tab="0" comma="1">
      <textFields count="7">
        <textField/>
        <textField/>
        <textField/>
        <textField/>
        <textField/>
        <textField/>
        <textField/>
      </textFields>
    </textPr>
  </connection>
  <connection id="2" name="env_ac_mfa_2_Data" type="6" refreshedVersion="6" background="1" saveData="1">
    <textPr codePage="437" sourceFile="\\NET1.cec.eu.int\homes\102\pitigcr\My Documents\servici\desktop_mar_Sep_2020\SE_MFA_Sep2020\env_ac_mfa_2_Data.csv" thousands=" " tab="0" comma="1">
      <textFields count="7">
        <textField/>
        <textField/>
        <textField/>
        <textField/>
        <textField/>
        <textField/>
        <textField/>
      </textFields>
    </textPr>
  </connection>
  <connection id="3" name="env_ac_rp_1_Data" type="6" refreshedVersion="6" background="1" saveData="1">
    <textPr codePage="437" sourceFile="\\NET1.cec.eu.int\homes\102\pitigcr\My Documents\servici\desktop_mar_Sep_2020\SE_MFA_Sep2020\env_ac_rp_1_Data.csv" thousands=" " tab="0" comma="1">
      <textFields count="5">
        <textField/>
        <textField/>
        <textField/>
        <textField/>
        <textField/>
      </textFields>
    </textPr>
  </connection>
  <connection id="4" name="nama_10_gdp_1_Data" type="6" refreshedVersion="6" background="1" saveData="1">
    <textPr codePage="437" sourceFile="\\NET1.cec.eu.int\homes\102\pitigcr\Desktop\SE_MFA_Sep2020\nama_10_gdp_1_Data.csv" thousands=" " tab="0" comma="1">
      <textFields count="6">
        <textField/>
        <textField/>
        <textField/>
        <textField/>
        <textField/>
        <textField/>
      </textFields>
    </textPr>
  </connection>
</connections>
</file>

<file path=xl/sharedStrings.xml><?xml version="1.0" encoding="utf-8"?>
<sst xmlns="http://schemas.openxmlformats.org/spreadsheetml/2006/main" count="18668" uniqueCount="775">
  <si>
    <t>Total</t>
  </si>
  <si>
    <t>Biomass</t>
  </si>
  <si>
    <t>Resource productivity</t>
  </si>
  <si>
    <t>Imports</t>
  </si>
  <si>
    <t xml:space="preserve">Exports </t>
  </si>
  <si>
    <t>Domestic extraction</t>
  </si>
  <si>
    <t>Non-metallic minerals</t>
  </si>
  <si>
    <t xml:space="preserve">Other products </t>
  </si>
  <si>
    <t>Fossil energy materials</t>
  </si>
  <si>
    <t>Metal ores</t>
  </si>
  <si>
    <t>Trade balance</t>
  </si>
  <si>
    <t>Material flow accounts and resource productivity</t>
  </si>
  <si>
    <t>Domestic material consumption</t>
  </si>
  <si>
    <t>Gross domestic product</t>
  </si>
  <si>
    <t>:</t>
  </si>
  <si>
    <t xml:space="preserve"> </t>
  </si>
  <si>
    <t>Waste traded for final treatment and disposal</t>
  </si>
  <si>
    <t>Other</t>
  </si>
  <si>
    <t>Norway</t>
  </si>
  <si>
    <t>Serbia</t>
  </si>
  <si>
    <t>Finland</t>
  </si>
  <si>
    <t>Luxembourg</t>
  </si>
  <si>
    <t>Estonia</t>
  </si>
  <si>
    <t>Romania</t>
  </si>
  <si>
    <t>Denmark</t>
  </si>
  <si>
    <t>Sweden</t>
  </si>
  <si>
    <t>Ireland</t>
  </si>
  <si>
    <t>Austria</t>
  </si>
  <si>
    <t>Latvia</t>
  </si>
  <si>
    <t>Bulgaria</t>
  </si>
  <si>
    <t>Poland</t>
  </si>
  <si>
    <t>Cyprus</t>
  </si>
  <si>
    <t>Lithuania</t>
  </si>
  <si>
    <t>Czech Republic</t>
  </si>
  <si>
    <t>Germany</t>
  </si>
  <si>
    <t>Portugal</t>
  </si>
  <si>
    <t>Malta</t>
  </si>
  <si>
    <t>Slovakia</t>
  </si>
  <si>
    <t>Slovenia</t>
  </si>
  <si>
    <t>Belgium</t>
  </si>
  <si>
    <t>Hungary</t>
  </si>
  <si>
    <t>Greece</t>
  </si>
  <si>
    <t>France</t>
  </si>
  <si>
    <t>Croatia</t>
  </si>
  <si>
    <t>Netherlands</t>
  </si>
  <si>
    <t>Spain</t>
  </si>
  <si>
    <t>United Kingdom</t>
  </si>
  <si>
    <t>Italy</t>
  </si>
  <si>
    <t>(2000 = 100)</t>
  </si>
  <si>
    <t>(tonnes per capita)</t>
  </si>
  <si>
    <t>not available</t>
  </si>
  <si>
    <t>Special value:</t>
  </si>
  <si>
    <t xml:space="preserve">Physical trade balance </t>
  </si>
  <si>
    <t>PTB</t>
  </si>
  <si>
    <t>Waste for final treatment and disposal</t>
  </si>
  <si>
    <t>MF6</t>
  </si>
  <si>
    <t>DMC</t>
  </si>
  <si>
    <t>Exports</t>
  </si>
  <si>
    <t>EXP</t>
  </si>
  <si>
    <t>IMP</t>
  </si>
  <si>
    <t>DE</t>
  </si>
  <si>
    <t>Other products</t>
  </si>
  <si>
    <t>MF5</t>
  </si>
  <si>
    <t>Fossil energy materials/carriers</t>
  </si>
  <si>
    <t>MF4</t>
  </si>
  <si>
    <t>MF3</t>
  </si>
  <si>
    <t>Metal ores (gross ores)</t>
  </si>
  <si>
    <t>MF2</t>
  </si>
  <si>
    <t>MF1</t>
  </si>
  <si>
    <t>TOTAL</t>
  </si>
  <si>
    <t>2018</t>
  </si>
  <si>
    <t>2017</t>
  </si>
  <si>
    <t>2016</t>
  </si>
  <si>
    <t>2015</t>
  </si>
  <si>
    <t>2014</t>
  </si>
  <si>
    <t>2013</t>
  </si>
  <si>
    <t>2012</t>
  </si>
  <si>
    <t>2011</t>
  </si>
  <si>
    <t>2010</t>
  </si>
  <si>
    <t>2009</t>
  </si>
  <si>
    <t>2008</t>
  </si>
  <si>
    <t>2007</t>
  </si>
  <si>
    <t>2006</t>
  </si>
  <si>
    <t>2005</t>
  </si>
  <si>
    <t>2004</t>
  </si>
  <si>
    <t>2003</t>
  </si>
  <si>
    <t>2002</t>
  </si>
  <si>
    <t>2001</t>
  </si>
  <si>
    <t>2000</t>
  </si>
  <si>
    <t>INDIC_ENV(L)/TIME</t>
  </si>
  <si>
    <t>INDIC_ENV</t>
  </si>
  <si>
    <t>MATERIAL(L)</t>
  </si>
  <si>
    <t>MATERIAL</t>
  </si>
  <si>
    <t>GEO</t>
  </si>
  <si>
    <t>UNIT</t>
  </si>
  <si>
    <t>Eurostat</t>
  </si>
  <si>
    <t>Source of data</t>
  </si>
  <si>
    <t>Extracted on</t>
  </si>
  <si>
    <t>Last update</t>
  </si>
  <si>
    <t>Material flow accounts [env_ac_mfa]</t>
  </si>
  <si>
    <t>Bosnia and Herzegovina</t>
  </si>
  <si>
    <t>BA</t>
  </si>
  <si>
    <t>Turkey</t>
  </si>
  <si>
    <t>TR</t>
  </si>
  <si>
    <t>RS</t>
  </si>
  <si>
    <t>Albania</t>
  </si>
  <si>
    <t>AL</t>
  </si>
  <si>
    <t>MK</t>
  </si>
  <si>
    <t>Switzerland</t>
  </si>
  <si>
    <t>CH</t>
  </si>
  <si>
    <t>NO</t>
  </si>
  <si>
    <t>UK</t>
  </si>
  <si>
    <t>SE</t>
  </si>
  <si>
    <t>FI</t>
  </si>
  <si>
    <t>SK</t>
  </si>
  <si>
    <t>SI</t>
  </si>
  <si>
    <t>RO</t>
  </si>
  <si>
    <t>PT</t>
  </si>
  <si>
    <t>PL</t>
  </si>
  <si>
    <t>AT</t>
  </si>
  <si>
    <t>NL</t>
  </si>
  <si>
    <t>MT</t>
  </si>
  <si>
    <t>HU</t>
  </si>
  <si>
    <t>LU</t>
  </si>
  <si>
    <t>LT</t>
  </si>
  <si>
    <t>LV</t>
  </si>
  <si>
    <t>CY</t>
  </si>
  <si>
    <t>IT</t>
  </si>
  <si>
    <t>HR</t>
  </si>
  <si>
    <t>FR</t>
  </si>
  <si>
    <t>ES</t>
  </si>
  <si>
    <t>EL</t>
  </si>
  <si>
    <t>IE</t>
  </si>
  <si>
    <t>EE</t>
  </si>
  <si>
    <t>Germany (until 1990 former territory of the FRG)</t>
  </si>
  <si>
    <t>DK</t>
  </si>
  <si>
    <t>CZ</t>
  </si>
  <si>
    <t>BG</t>
  </si>
  <si>
    <t>BE</t>
  </si>
  <si>
    <t>GEO(L)/MATERIAL(L)</t>
  </si>
  <si>
    <t/>
  </si>
  <si>
    <t>TIME</t>
  </si>
  <si>
    <t>Index, 2000=100</t>
  </si>
  <si>
    <t>I00</t>
  </si>
  <si>
    <t>Purchasing power standard (PPS) per kilogram</t>
  </si>
  <si>
    <t>PPS_KG</t>
  </si>
  <si>
    <t>Euro per kilogram, chain linked volumes (2010)</t>
  </si>
  <si>
    <t>Euro per kilogram</t>
  </si>
  <si>
    <t>EUR_KG</t>
  </si>
  <si>
    <t>UNIT(L)/TIME</t>
  </si>
  <si>
    <t>Resource productivity [env_ac_rp]</t>
  </si>
  <si>
    <t>Chain linked volumes (2010), million euro</t>
  </si>
  <si>
    <t>CLV10_MEUR</t>
  </si>
  <si>
    <t>Chain linked volumes (2005), million euro</t>
  </si>
  <si>
    <t>Chain linked volumes, index 2005=100</t>
  </si>
  <si>
    <t>Chain linked volumes, index 2010=100</t>
  </si>
  <si>
    <t>CLV_I10</t>
  </si>
  <si>
    <t>NA_ITEM</t>
  </si>
  <si>
    <t>GDP and main components (output, expenditure and income) [nama_10_gdp]</t>
  </si>
  <si>
    <t>CLV_I00</t>
  </si>
  <si>
    <t>Chain linked volumes, index 2000=100</t>
  </si>
  <si>
    <t>World Development Indicators</t>
  </si>
  <si>
    <t>Last Updated Date</t>
  </si>
  <si>
    <t>Country Name</t>
  </si>
  <si>
    <t>Country Code</t>
  </si>
  <si>
    <t>Indicator Name</t>
  </si>
  <si>
    <t>Indicator Code</t>
  </si>
  <si>
    <t>Aruba</t>
  </si>
  <si>
    <t>ABW</t>
  </si>
  <si>
    <t>Population, total</t>
  </si>
  <si>
    <t>SP.POP.TOTL</t>
  </si>
  <si>
    <t>Afghanistan</t>
  </si>
  <si>
    <t>AFG</t>
  </si>
  <si>
    <t>Angola</t>
  </si>
  <si>
    <t>AGO</t>
  </si>
  <si>
    <t>ALB</t>
  </si>
  <si>
    <t>Andorra</t>
  </si>
  <si>
    <t>AND</t>
  </si>
  <si>
    <t>Arab World</t>
  </si>
  <si>
    <t>ARB</t>
  </si>
  <si>
    <t>United Arab Emirates</t>
  </si>
  <si>
    <t>ARE</t>
  </si>
  <si>
    <t>Argentina</t>
  </si>
  <si>
    <t>ARG</t>
  </si>
  <si>
    <t>Armenia</t>
  </si>
  <si>
    <t>ARM</t>
  </si>
  <si>
    <t>American Samoa</t>
  </si>
  <si>
    <t>ASM</t>
  </si>
  <si>
    <t>Antigua and Barbuda</t>
  </si>
  <si>
    <t>ATG</t>
  </si>
  <si>
    <t>Australia</t>
  </si>
  <si>
    <t>AUS</t>
  </si>
  <si>
    <t>AUT</t>
  </si>
  <si>
    <t>Azerbaijan</t>
  </si>
  <si>
    <t>AZE</t>
  </si>
  <si>
    <t>Burundi</t>
  </si>
  <si>
    <t>BDI</t>
  </si>
  <si>
    <t>BEL</t>
  </si>
  <si>
    <t>Benin</t>
  </si>
  <si>
    <t>BEN</t>
  </si>
  <si>
    <t>Burkina Faso</t>
  </si>
  <si>
    <t>BFA</t>
  </si>
  <si>
    <t>Bangladesh</t>
  </si>
  <si>
    <t>BGD</t>
  </si>
  <si>
    <t>BGR</t>
  </si>
  <si>
    <t>Bahrain</t>
  </si>
  <si>
    <t>BHR</t>
  </si>
  <si>
    <t>Bahamas, The</t>
  </si>
  <si>
    <t>BHS</t>
  </si>
  <si>
    <t>BIH</t>
  </si>
  <si>
    <t>Belarus</t>
  </si>
  <si>
    <t>BLR</t>
  </si>
  <si>
    <t>Belize</t>
  </si>
  <si>
    <t>BLZ</t>
  </si>
  <si>
    <t>Bermuda</t>
  </si>
  <si>
    <t>BMU</t>
  </si>
  <si>
    <t>Bolivia</t>
  </si>
  <si>
    <t>BOL</t>
  </si>
  <si>
    <t>Brazil</t>
  </si>
  <si>
    <t>BRA</t>
  </si>
  <si>
    <t>Barbados</t>
  </si>
  <si>
    <t>BRB</t>
  </si>
  <si>
    <t>Brunei Darussalam</t>
  </si>
  <si>
    <t>BRN</t>
  </si>
  <si>
    <t>Bhutan</t>
  </si>
  <si>
    <t>BTN</t>
  </si>
  <si>
    <t>Botswana</t>
  </si>
  <si>
    <t>BWA</t>
  </si>
  <si>
    <t>Central African Republic</t>
  </si>
  <si>
    <t>CAF</t>
  </si>
  <si>
    <t>Canada</t>
  </si>
  <si>
    <t>CAN</t>
  </si>
  <si>
    <t>Central Europe and the Baltics</t>
  </si>
  <si>
    <t>CEB</t>
  </si>
  <si>
    <t>CHE</t>
  </si>
  <si>
    <t>Channel Islands</t>
  </si>
  <si>
    <t>CHI</t>
  </si>
  <si>
    <t>Chile</t>
  </si>
  <si>
    <t>CHL</t>
  </si>
  <si>
    <t>China</t>
  </si>
  <si>
    <t>CHN</t>
  </si>
  <si>
    <t>Cote d'Ivoire</t>
  </si>
  <si>
    <t>CIV</t>
  </si>
  <si>
    <t>Cameroon</t>
  </si>
  <si>
    <t>CMR</t>
  </si>
  <si>
    <t>Congo, Dem. Rep.</t>
  </si>
  <si>
    <t>COD</t>
  </si>
  <si>
    <t>Congo, Rep.</t>
  </si>
  <si>
    <t>COG</t>
  </si>
  <si>
    <t>Colombia</t>
  </si>
  <si>
    <t>COL</t>
  </si>
  <si>
    <t>Comoros</t>
  </si>
  <si>
    <t>COM</t>
  </si>
  <si>
    <t>Cabo Verde</t>
  </si>
  <si>
    <t>CPV</t>
  </si>
  <si>
    <t>Costa Rica</t>
  </si>
  <si>
    <t>CRI</t>
  </si>
  <si>
    <t>Caribbean small states</t>
  </si>
  <si>
    <t>CSS</t>
  </si>
  <si>
    <t>Cuba</t>
  </si>
  <si>
    <t>CUB</t>
  </si>
  <si>
    <t>Curacao</t>
  </si>
  <si>
    <t>CUW</t>
  </si>
  <si>
    <t>Cayman Islands</t>
  </si>
  <si>
    <t>CYM</t>
  </si>
  <si>
    <t>CYP</t>
  </si>
  <si>
    <t>CZE</t>
  </si>
  <si>
    <t>DEU</t>
  </si>
  <si>
    <t>Djibouti</t>
  </si>
  <si>
    <t>DJI</t>
  </si>
  <si>
    <t>Dominica</t>
  </si>
  <si>
    <t>DMA</t>
  </si>
  <si>
    <t>DNK</t>
  </si>
  <si>
    <t>Dominican Republic</t>
  </si>
  <si>
    <t>DOM</t>
  </si>
  <si>
    <t>Algeria</t>
  </si>
  <si>
    <t>DZA</t>
  </si>
  <si>
    <t>East Asia &amp; Pacific (excluding high income)</t>
  </si>
  <si>
    <t>EAP</t>
  </si>
  <si>
    <t>Early-demographic dividend</t>
  </si>
  <si>
    <t>EAR</t>
  </si>
  <si>
    <t>East Asia &amp; Pacific</t>
  </si>
  <si>
    <t>EAS</t>
  </si>
  <si>
    <t>Europe &amp; Central Asia (excluding high income)</t>
  </si>
  <si>
    <t>ECA</t>
  </si>
  <si>
    <t>Europe &amp; Central Asia</t>
  </si>
  <si>
    <t>ECS</t>
  </si>
  <si>
    <t>Ecuador</t>
  </si>
  <si>
    <t>ECU</t>
  </si>
  <si>
    <t>Egypt, Arab Rep.</t>
  </si>
  <si>
    <t>EGY</t>
  </si>
  <si>
    <t>Euro area</t>
  </si>
  <si>
    <t>EMU</t>
  </si>
  <si>
    <t>Eritrea</t>
  </si>
  <si>
    <t>ERI</t>
  </si>
  <si>
    <t>ESP</t>
  </si>
  <si>
    <t>EST</t>
  </si>
  <si>
    <t>Ethiopia</t>
  </si>
  <si>
    <t>ETH</t>
  </si>
  <si>
    <t>European Union</t>
  </si>
  <si>
    <t>EUU</t>
  </si>
  <si>
    <t>Fragile and conflict affected situations</t>
  </si>
  <si>
    <t>FCS</t>
  </si>
  <si>
    <t>FIN</t>
  </si>
  <si>
    <t>Fiji</t>
  </si>
  <si>
    <t>FJI</t>
  </si>
  <si>
    <t>FRA</t>
  </si>
  <si>
    <t>Faroe Islands</t>
  </si>
  <si>
    <t>FRO</t>
  </si>
  <si>
    <t>Micronesia, Fed. Sts.</t>
  </si>
  <si>
    <t>FSM</t>
  </si>
  <si>
    <t>Gabon</t>
  </si>
  <si>
    <t>GAB</t>
  </si>
  <si>
    <t>GBR</t>
  </si>
  <si>
    <t>Georgia</t>
  </si>
  <si>
    <t>Ghana</t>
  </si>
  <si>
    <t>GHA</t>
  </si>
  <si>
    <t>Gibraltar</t>
  </si>
  <si>
    <t>GIB</t>
  </si>
  <si>
    <t>Guinea</t>
  </si>
  <si>
    <t>GIN</t>
  </si>
  <si>
    <t>Gambia, The</t>
  </si>
  <si>
    <t>GMB</t>
  </si>
  <si>
    <t>Guinea-Bissau</t>
  </si>
  <si>
    <t>GNB</t>
  </si>
  <si>
    <t>Equatorial Guinea</t>
  </si>
  <si>
    <t>GNQ</t>
  </si>
  <si>
    <t>GRC</t>
  </si>
  <si>
    <t>Grenada</t>
  </si>
  <si>
    <t>GRD</t>
  </si>
  <si>
    <t>Greenland</t>
  </si>
  <si>
    <t>GRL</t>
  </si>
  <si>
    <t>Guatemala</t>
  </si>
  <si>
    <t>GTM</t>
  </si>
  <si>
    <t>Guam</t>
  </si>
  <si>
    <t>GUM</t>
  </si>
  <si>
    <t>Guyana</t>
  </si>
  <si>
    <t>GUY</t>
  </si>
  <si>
    <t>High income</t>
  </si>
  <si>
    <t>HIC</t>
  </si>
  <si>
    <t>Hong Kong SAR, China</t>
  </si>
  <si>
    <t>HKG</t>
  </si>
  <si>
    <t>Honduras</t>
  </si>
  <si>
    <t>HND</t>
  </si>
  <si>
    <t>Heavily indebted poor countries (HIPC)</t>
  </si>
  <si>
    <t>HPC</t>
  </si>
  <si>
    <t>HRV</t>
  </si>
  <si>
    <t>Haiti</t>
  </si>
  <si>
    <t>HTI</t>
  </si>
  <si>
    <t>HUN</t>
  </si>
  <si>
    <t>IBRD only</t>
  </si>
  <si>
    <t>IBD</t>
  </si>
  <si>
    <t>IDA &amp; IBRD total</t>
  </si>
  <si>
    <t>IBT</t>
  </si>
  <si>
    <t>IDA total</t>
  </si>
  <si>
    <t>IDA</t>
  </si>
  <si>
    <t>IDA blend</t>
  </si>
  <si>
    <t>IDB</t>
  </si>
  <si>
    <t>Indonesia</t>
  </si>
  <si>
    <t>IDN</t>
  </si>
  <si>
    <t>IDA only</t>
  </si>
  <si>
    <t>IDX</t>
  </si>
  <si>
    <t>Isle of Man</t>
  </si>
  <si>
    <t>IMN</t>
  </si>
  <si>
    <t>India</t>
  </si>
  <si>
    <t>IND</t>
  </si>
  <si>
    <t>Not classified</t>
  </si>
  <si>
    <t>INX</t>
  </si>
  <si>
    <t>IRL</t>
  </si>
  <si>
    <t>Iran, Islamic Rep.</t>
  </si>
  <si>
    <t>IRN</t>
  </si>
  <si>
    <t>Iraq</t>
  </si>
  <si>
    <t>IRQ</t>
  </si>
  <si>
    <t>Iceland</t>
  </si>
  <si>
    <t>ISL</t>
  </si>
  <si>
    <t>Israel</t>
  </si>
  <si>
    <t>ISR</t>
  </si>
  <si>
    <t>ITA</t>
  </si>
  <si>
    <t>Jamaica</t>
  </si>
  <si>
    <t>JAM</t>
  </si>
  <si>
    <t>Jordan</t>
  </si>
  <si>
    <t>JOR</t>
  </si>
  <si>
    <t>Japan</t>
  </si>
  <si>
    <t>JPN</t>
  </si>
  <si>
    <t>Kazakhstan</t>
  </si>
  <si>
    <t>KAZ</t>
  </si>
  <si>
    <t>Kenya</t>
  </si>
  <si>
    <t>KEN</t>
  </si>
  <si>
    <t>Kyrgyz Republic</t>
  </si>
  <si>
    <t>KGZ</t>
  </si>
  <si>
    <t>Cambodia</t>
  </si>
  <si>
    <t>KHM</t>
  </si>
  <si>
    <t>Kiribati</t>
  </si>
  <si>
    <t>KIR</t>
  </si>
  <si>
    <t>St. Kitts and Nevis</t>
  </si>
  <si>
    <t>KNA</t>
  </si>
  <si>
    <t>Korea, Rep.</t>
  </si>
  <si>
    <t>KOR</t>
  </si>
  <si>
    <t>Kuwait</t>
  </si>
  <si>
    <t>KWT</t>
  </si>
  <si>
    <t>Latin America &amp; Caribbean (excluding high income)</t>
  </si>
  <si>
    <t>LAC</t>
  </si>
  <si>
    <t>Lao PDR</t>
  </si>
  <si>
    <t>LAO</t>
  </si>
  <si>
    <t>Lebanon</t>
  </si>
  <si>
    <t>LBN</t>
  </si>
  <si>
    <t>Liberia</t>
  </si>
  <si>
    <t>LBR</t>
  </si>
  <si>
    <t>Libya</t>
  </si>
  <si>
    <t>LBY</t>
  </si>
  <si>
    <t>St. Lucia</t>
  </si>
  <si>
    <t>LCA</t>
  </si>
  <si>
    <t>Latin America &amp; Caribbean</t>
  </si>
  <si>
    <t>LCN</t>
  </si>
  <si>
    <t>Least developed countries: UN classification</t>
  </si>
  <si>
    <t>LDC</t>
  </si>
  <si>
    <t>Low income</t>
  </si>
  <si>
    <t>LIC</t>
  </si>
  <si>
    <t>Liechtenstein</t>
  </si>
  <si>
    <t>LIE</t>
  </si>
  <si>
    <t>Sri Lanka</t>
  </si>
  <si>
    <t>LKA</t>
  </si>
  <si>
    <t>Lower middle income</t>
  </si>
  <si>
    <t>LMC</t>
  </si>
  <si>
    <t>Low &amp; middle income</t>
  </si>
  <si>
    <t>LMY</t>
  </si>
  <si>
    <t>Lesotho</t>
  </si>
  <si>
    <t>LSO</t>
  </si>
  <si>
    <t>Late-demographic dividend</t>
  </si>
  <si>
    <t>LTE</t>
  </si>
  <si>
    <t>LTU</t>
  </si>
  <si>
    <t>LUX</t>
  </si>
  <si>
    <t>LVA</t>
  </si>
  <si>
    <t>Macao SAR, China</t>
  </si>
  <si>
    <t>MAC</t>
  </si>
  <si>
    <t>St. Martin (French part)</t>
  </si>
  <si>
    <t>MAF</t>
  </si>
  <si>
    <t>Morocco</t>
  </si>
  <si>
    <t>MAR</t>
  </si>
  <si>
    <t>Monaco</t>
  </si>
  <si>
    <t>MCO</t>
  </si>
  <si>
    <t>Moldova</t>
  </si>
  <si>
    <t>MDA</t>
  </si>
  <si>
    <t>Madagascar</t>
  </si>
  <si>
    <t>MDG</t>
  </si>
  <si>
    <t>Maldives</t>
  </si>
  <si>
    <t>MDV</t>
  </si>
  <si>
    <t>Middle East &amp; North Africa</t>
  </si>
  <si>
    <t>MEA</t>
  </si>
  <si>
    <t>Mexico</t>
  </si>
  <si>
    <t>MEX</t>
  </si>
  <si>
    <t>Marshall Islands</t>
  </si>
  <si>
    <t>MHL</t>
  </si>
  <si>
    <t>Middle income</t>
  </si>
  <si>
    <t>MIC</t>
  </si>
  <si>
    <t>MKD</t>
  </si>
  <si>
    <t>Mali</t>
  </si>
  <si>
    <t>MLI</t>
  </si>
  <si>
    <t>MLT</t>
  </si>
  <si>
    <t>Myanmar</t>
  </si>
  <si>
    <t>MMR</t>
  </si>
  <si>
    <t>Middle East &amp; North Africa (excluding high income)</t>
  </si>
  <si>
    <t>MNA</t>
  </si>
  <si>
    <t>Montenegro</t>
  </si>
  <si>
    <t>MNE</t>
  </si>
  <si>
    <t>Mongolia</t>
  </si>
  <si>
    <t>MNG</t>
  </si>
  <si>
    <t>Northern Mariana Islands</t>
  </si>
  <si>
    <t>MNP</t>
  </si>
  <si>
    <t>Mozambique</t>
  </si>
  <si>
    <t>MOZ</t>
  </si>
  <si>
    <t>Mauritania</t>
  </si>
  <si>
    <t>MRT</t>
  </si>
  <si>
    <t>Mauritius</t>
  </si>
  <si>
    <t>MUS</t>
  </si>
  <si>
    <t>Malawi</t>
  </si>
  <si>
    <t>MWI</t>
  </si>
  <si>
    <t>Malaysia</t>
  </si>
  <si>
    <t>MYS</t>
  </si>
  <si>
    <t>North America</t>
  </si>
  <si>
    <t>NAC</t>
  </si>
  <si>
    <t>Namibia</t>
  </si>
  <si>
    <t>NAM</t>
  </si>
  <si>
    <t>New Caledonia</t>
  </si>
  <si>
    <t>NCL</t>
  </si>
  <si>
    <t>Niger</t>
  </si>
  <si>
    <t>NER</t>
  </si>
  <si>
    <t>Nigeria</t>
  </si>
  <si>
    <t>NGA</t>
  </si>
  <si>
    <t>Nicaragua</t>
  </si>
  <si>
    <t>NIC</t>
  </si>
  <si>
    <t>NLD</t>
  </si>
  <si>
    <t>NOR</t>
  </si>
  <si>
    <t>Nepal</t>
  </si>
  <si>
    <t>NPL</t>
  </si>
  <si>
    <t>Nauru</t>
  </si>
  <si>
    <t>NRU</t>
  </si>
  <si>
    <t>New Zealand</t>
  </si>
  <si>
    <t>NZL</t>
  </si>
  <si>
    <t>OECD members</t>
  </si>
  <si>
    <t>OED</t>
  </si>
  <si>
    <t>Oman</t>
  </si>
  <si>
    <t>OMN</t>
  </si>
  <si>
    <t>Other small states</t>
  </si>
  <si>
    <t>OSS</t>
  </si>
  <si>
    <t>Pakistan</t>
  </si>
  <si>
    <t>PAK</t>
  </si>
  <si>
    <t>Panama</t>
  </si>
  <si>
    <t>PAN</t>
  </si>
  <si>
    <t>Peru</t>
  </si>
  <si>
    <t>PER</t>
  </si>
  <si>
    <t>Philippines</t>
  </si>
  <si>
    <t>PHL</t>
  </si>
  <si>
    <t>Palau</t>
  </si>
  <si>
    <t>PLW</t>
  </si>
  <si>
    <t>Papua New Guinea</t>
  </si>
  <si>
    <t>PNG</t>
  </si>
  <si>
    <t>POL</t>
  </si>
  <si>
    <t>Pre-demographic dividend</t>
  </si>
  <si>
    <t>PRE</t>
  </si>
  <si>
    <t>Puerto Rico</t>
  </si>
  <si>
    <t>PRI</t>
  </si>
  <si>
    <t>PRK</t>
  </si>
  <si>
    <t>PRT</t>
  </si>
  <si>
    <t>Paraguay</t>
  </si>
  <si>
    <t>PRY</t>
  </si>
  <si>
    <t>West Bank and Gaza</t>
  </si>
  <si>
    <t>PSE</t>
  </si>
  <si>
    <t>Pacific island small states</t>
  </si>
  <si>
    <t>PSS</t>
  </si>
  <si>
    <t>Post-demographic dividend</t>
  </si>
  <si>
    <t>PST</t>
  </si>
  <si>
    <t>French Polynesia</t>
  </si>
  <si>
    <t>PYF</t>
  </si>
  <si>
    <t>Qatar</t>
  </si>
  <si>
    <t>QAT</t>
  </si>
  <si>
    <t>ROU</t>
  </si>
  <si>
    <t>Russian Federation</t>
  </si>
  <si>
    <t>RUS</t>
  </si>
  <si>
    <t>Rwanda</t>
  </si>
  <si>
    <t>RWA</t>
  </si>
  <si>
    <t>South Asia</t>
  </si>
  <si>
    <t>SAS</t>
  </si>
  <si>
    <t>Saudi Arabia</t>
  </si>
  <si>
    <t>SAU</t>
  </si>
  <si>
    <t>Sudan</t>
  </si>
  <si>
    <t>SDN</t>
  </si>
  <si>
    <t>Senegal</t>
  </si>
  <si>
    <t>SEN</t>
  </si>
  <si>
    <t>Singapore</t>
  </si>
  <si>
    <t>SGP</t>
  </si>
  <si>
    <t>Solomon Islands</t>
  </si>
  <si>
    <t>SLB</t>
  </si>
  <si>
    <t>Sierra Leone</t>
  </si>
  <si>
    <t>SLE</t>
  </si>
  <si>
    <t>El Salvador</t>
  </si>
  <si>
    <t>SLV</t>
  </si>
  <si>
    <t>San Marino</t>
  </si>
  <si>
    <t>SMR</t>
  </si>
  <si>
    <t>Somalia</t>
  </si>
  <si>
    <t>SOM</t>
  </si>
  <si>
    <t>SRB</t>
  </si>
  <si>
    <t>Sub-Saharan Africa (excluding high income)</t>
  </si>
  <si>
    <t>SSA</t>
  </si>
  <si>
    <t>South Sudan</t>
  </si>
  <si>
    <t>SSD</t>
  </si>
  <si>
    <t>Sub-Saharan Africa</t>
  </si>
  <si>
    <t>SSF</t>
  </si>
  <si>
    <t>Small states</t>
  </si>
  <si>
    <t>SST</t>
  </si>
  <si>
    <t>Sao Tome and Principe</t>
  </si>
  <si>
    <t>STP</t>
  </si>
  <si>
    <t>Suriname</t>
  </si>
  <si>
    <t>SUR</t>
  </si>
  <si>
    <t>Slovak Republic</t>
  </si>
  <si>
    <t>SVK</t>
  </si>
  <si>
    <t>SVN</t>
  </si>
  <si>
    <t>SWE</t>
  </si>
  <si>
    <t>SWZ</t>
  </si>
  <si>
    <t>Sint Maarten (Dutch part)</t>
  </si>
  <si>
    <t>SXM</t>
  </si>
  <si>
    <t>Seychelles</t>
  </si>
  <si>
    <t>SYC</t>
  </si>
  <si>
    <t>Syrian Arab Republic</t>
  </si>
  <si>
    <t>SYR</t>
  </si>
  <si>
    <t>Turks and Caicos Islands</t>
  </si>
  <si>
    <t>TCA</t>
  </si>
  <si>
    <t>Chad</t>
  </si>
  <si>
    <t>TCD</t>
  </si>
  <si>
    <t>East Asia &amp; Pacific (IDA &amp; IBRD countries)</t>
  </si>
  <si>
    <t>TEA</t>
  </si>
  <si>
    <t>Europe &amp; Central Asia (IDA &amp; IBRD countries)</t>
  </si>
  <si>
    <t>TEC</t>
  </si>
  <si>
    <t>Togo</t>
  </si>
  <si>
    <t>TGO</t>
  </si>
  <si>
    <t>Thailand</t>
  </si>
  <si>
    <t>THA</t>
  </si>
  <si>
    <t>Tajikistan</t>
  </si>
  <si>
    <t>TJK</t>
  </si>
  <si>
    <t>Turkmenistan</t>
  </si>
  <si>
    <t>TKM</t>
  </si>
  <si>
    <t>Latin America &amp; the Caribbean (IDA &amp; IBRD countries)</t>
  </si>
  <si>
    <t>TLA</t>
  </si>
  <si>
    <t>Timor-Leste</t>
  </si>
  <si>
    <t>TLS</t>
  </si>
  <si>
    <t>Middle East &amp; North Africa (IDA &amp; IBRD countries)</t>
  </si>
  <si>
    <t>TMN</t>
  </si>
  <si>
    <t>Tonga</t>
  </si>
  <si>
    <t>TON</t>
  </si>
  <si>
    <t>South Asia (IDA &amp; IBRD)</t>
  </si>
  <si>
    <t>TSA</t>
  </si>
  <si>
    <t>Sub-Saharan Africa (IDA &amp; IBRD countries)</t>
  </si>
  <si>
    <t>TSS</t>
  </si>
  <si>
    <t>Trinidad and Tobago</t>
  </si>
  <si>
    <t>TTO</t>
  </si>
  <si>
    <t>Tunisia</t>
  </si>
  <si>
    <t>TUN</t>
  </si>
  <si>
    <t>TUR</t>
  </si>
  <si>
    <t>Tuvalu</t>
  </si>
  <si>
    <t>TUV</t>
  </si>
  <si>
    <t>Tanzania</t>
  </si>
  <si>
    <t>TZA</t>
  </si>
  <si>
    <t>Uganda</t>
  </si>
  <si>
    <t>UGA</t>
  </si>
  <si>
    <t>Ukraine</t>
  </si>
  <si>
    <t>UKR</t>
  </si>
  <si>
    <t>Upper middle income</t>
  </si>
  <si>
    <t>UMC</t>
  </si>
  <si>
    <t>Uruguay</t>
  </si>
  <si>
    <t>URY</t>
  </si>
  <si>
    <t>United States</t>
  </si>
  <si>
    <t>USA</t>
  </si>
  <si>
    <t>Uzbekistan</t>
  </si>
  <si>
    <t>UZB</t>
  </si>
  <si>
    <t>St. Vincent and the Grenadines</t>
  </si>
  <si>
    <t>VCT</t>
  </si>
  <si>
    <t>Venezuela, RB</t>
  </si>
  <si>
    <t>VEN</t>
  </si>
  <si>
    <t>British Virgin Islands</t>
  </si>
  <si>
    <t>VGB</t>
  </si>
  <si>
    <t>Virgin Islands (U.S.)</t>
  </si>
  <si>
    <t>VIR</t>
  </si>
  <si>
    <t>Vietnam</t>
  </si>
  <si>
    <t>VNM</t>
  </si>
  <si>
    <t>Vanuatu</t>
  </si>
  <si>
    <t>VUT</t>
  </si>
  <si>
    <t>World</t>
  </si>
  <si>
    <t>WLD</t>
  </si>
  <si>
    <t>Samoa</t>
  </si>
  <si>
    <t>WSM</t>
  </si>
  <si>
    <t>Kosovo</t>
  </si>
  <si>
    <t>XKX</t>
  </si>
  <si>
    <t>Yemen, Rep.</t>
  </si>
  <si>
    <t>YEM</t>
  </si>
  <si>
    <t>South Africa</t>
  </si>
  <si>
    <t>ZAF</t>
  </si>
  <si>
    <t>Zambia</t>
  </si>
  <si>
    <t>ZMB</t>
  </si>
  <si>
    <t>Zimbabwe</t>
  </si>
  <si>
    <t>ZWE</t>
  </si>
  <si>
    <t>World Domestic Extraction, taken from UNE IRP Global Material Flows Database</t>
  </si>
  <si>
    <t>Country</t>
  </si>
  <si>
    <t>Product</t>
  </si>
  <si>
    <t>Flow</t>
  </si>
  <si>
    <t>Units</t>
  </si>
  <si>
    <t>FlowAndUnits</t>
  </si>
  <si>
    <t>AllProducts</t>
  </si>
  <si>
    <t>tonnes</t>
  </si>
  <si>
    <t>DE tonnes</t>
  </si>
  <si>
    <t>Czechia</t>
  </si>
  <si>
    <t>North Macedonia</t>
  </si>
  <si>
    <t>EU27_2020 - European Union - 27 countries (from 2020)</t>
  </si>
  <si>
    <t>IS</t>
  </si>
  <si>
    <r>
      <t>Source:</t>
    </r>
    <r>
      <rPr>
        <sz val="9"/>
        <rFont val="Arial"/>
        <family val="2"/>
      </rPr>
      <t xml:space="preserve"> Eurostat (online data code: nama_10_gdp; env_ac_mfa; env_ac_rp)</t>
    </r>
  </si>
  <si>
    <r>
      <t>Source:</t>
    </r>
    <r>
      <rPr>
        <sz val="9"/>
        <rFont val="Arial"/>
        <family val="2"/>
      </rPr>
      <t xml:space="preserve"> Eurostat (online data code: env_ac_mfa)</t>
    </r>
  </si>
  <si>
    <t>Source: Eurostat (online data code:  env_ac_mfa; demo_gind)</t>
  </si>
  <si>
    <r>
      <t>Source:</t>
    </r>
    <r>
      <rPr>
        <sz val="9"/>
        <rFont val="Arial"/>
        <family val="2"/>
      </rPr>
      <t xml:space="preserve"> Eurostat (online data code: env_ac_mfa; demo_gind)</t>
    </r>
  </si>
  <si>
    <r>
      <t>Source:</t>
    </r>
    <r>
      <rPr>
        <sz val="9"/>
        <color theme="1"/>
        <rFont val="Arial"/>
        <family val="2"/>
      </rPr>
      <t xml:space="preserve"> World Bank (https://data.worldbank.org/indicator/SP.POP.TOTL).</t>
    </r>
  </si>
  <si>
    <t xml:space="preserve">Directorate E: Sectoral and regional statistics </t>
  </si>
  <si>
    <t>Unit E.2: Environmental statistics and accounts; sustainable development</t>
  </si>
  <si>
    <t>European Commission</t>
  </si>
  <si>
    <t>2920 Luxembourg</t>
  </si>
  <si>
    <t>Title:</t>
  </si>
  <si>
    <t xml:space="preserve">Description: </t>
  </si>
  <si>
    <t>Version:</t>
  </si>
  <si>
    <t>Related documents:</t>
  </si>
  <si>
    <t>Copyright information:</t>
  </si>
  <si>
    <t>Eurostat has a policy of encouraging free re-use of its data, both for non-commercial and commercial purposes. All statistical data, metadata, content of web pages or other dissemination tools, official publications and other documents published on its website, with the exceptions listed in the online copyright notice, can be reused without any payment or written licence provided that:</t>
  </si>
  <si>
    <t xml:space="preserve">   &gt; the source is indicated as Eurostat</t>
  </si>
  <si>
    <t xml:space="preserve">   &gt; when re-use involves modifications to the data or text, this must be stated clearly to the end user of the information</t>
  </si>
  <si>
    <t>The complete copyright notice can be found on Eurostat website:</t>
  </si>
  <si>
    <t>https://ec.europa.eu/eurostat/about/policies/copyright</t>
  </si>
  <si>
    <t xml:space="preserve">More information on the reuse of European Statistical System statistics: </t>
  </si>
  <si>
    <t>https://ec.europa.eu/eurostat/web/european-statistical-system/reuse-ess-statistics</t>
  </si>
  <si>
    <t>Disclaimer:</t>
  </si>
  <si>
    <t>Whilst every care has been taken to ensure that the information contained in this file is correct and complete, the European Commission does not guarantee that the information contained in the file will meet your requirements or that the use of the file will be uninterrupted or error-free. In no event, to the maximum extent permitted by applicable law, shall the European Commission be liable for any loss, expense or damage, of any type or nature arising out to the use of, or inability to access this information.</t>
  </si>
  <si>
    <t>Figures and Tables</t>
  </si>
  <si>
    <t>Fig1</t>
  </si>
  <si>
    <t>Fig2</t>
  </si>
  <si>
    <t>Fig3</t>
  </si>
  <si>
    <t>Data_mfa</t>
  </si>
  <si>
    <t>Fig4</t>
  </si>
  <si>
    <t>Fig5</t>
  </si>
  <si>
    <t>Fig6</t>
  </si>
  <si>
    <t>Data_gdp</t>
  </si>
  <si>
    <t>Data_mfa_dmc</t>
  </si>
  <si>
    <t>Data_global_mfa</t>
  </si>
  <si>
    <t>Data_World_Bank_population</t>
  </si>
  <si>
    <t>Eswatini</t>
  </si>
  <si>
    <t>2019</t>
  </si>
  <si>
    <t>Gross domestic product at market prices</t>
  </si>
  <si>
    <t>B1GQ</t>
  </si>
  <si>
    <t>Value</t>
  </si>
  <si>
    <t>Flag and Footnotes</t>
  </si>
  <si>
    <t>EU27_2020</t>
  </si>
  <si>
    <t>THS_T</t>
  </si>
  <si>
    <t>s</t>
  </si>
  <si>
    <t>T_HAB</t>
  </si>
  <si>
    <t>z</t>
  </si>
  <si>
    <t>ps</t>
  </si>
  <si>
    <t>Thousand tonnes</t>
  </si>
  <si>
    <t>European Union - 27 countries (from 2020)</t>
  </si>
  <si>
    <t>Tonnes per capita</t>
  </si>
  <si>
    <t>p</t>
  </si>
  <si>
    <t>ep</t>
  </si>
  <si>
    <t>Year</t>
  </si>
  <si>
    <t>Name</t>
  </si>
  <si>
    <t>Amount (tonnes)</t>
  </si>
  <si>
    <t>Fossil fuels</t>
  </si>
  <si>
    <t>Secondary data: arranged to inform 'Figures and Tables'</t>
  </si>
  <si>
    <t>Primary data sources: flatfiles (.csv) downloaded from Eurostat's online database and pasted to this sheet</t>
  </si>
  <si>
    <t>nama_10_gdp</t>
  </si>
  <si>
    <t>Data_rp</t>
  </si>
  <si>
    <t>env_ac_rp</t>
  </si>
  <si>
    <t>env_ac_mfa</t>
  </si>
  <si>
    <t>env_ac_mfa_dmc</t>
  </si>
  <si>
    <t>global_mfa</t>
  </si>
  <si>
    <r>
      <rPr>
        <b/>
        <sz val="9"/>
        <color rgb="FFFF0000"/>
        <rFont val="Arial"/>
        <family val="2"/>
      </rPr>
      <t>IMPORTANT!</t>
    </r>
    <r>
      <rPr>
        <b/>
        <sz val="9"/>
        <rFont val="Arial"/>
        <family val="2"/>
      </rPr>
      <t xml:space="preserve"> The user has to activily edit cells for which data is not available; </t>
    </r>
  </si>
  <si>
    <t>Copying the SUMIFS formulas to these non-available cells would result in zero value which again would cause problems when generating Figures</t>
  </si>
  <si>
    <t>DMI</t>
  </si>
  <si>
    <t>CLV_I15</t>
  </si>
  <si>
    <t>CLV15_MEUR</t>
  </si>
  <si>
    <t>EUR_KG_CLV15</t>
  </si>
  <si>
    <t>e</t>
  </si>
  <si>
    <t>2020</t>
  </si>
  <si>
    <t>Note: GDP in chain-linked volumes, reference year 2015.</t>
  </si>
  <si>
    <t>Korea, Dem. People's Rep.</t>
  </si>
  <si>
    <t>Domestic material consumption by main material category, 2020</t>
  </si>
  <si>
    <t>Figure 5: Domestic material consumption by main material category, 2020</t>
  </si>
  <si>
    <t>Africa Eastern and Southern</t>
  </si>
  <si>
    <t>AFE</t>
  </si>
  <si>
    <t>Africa Western and Central</t>
  </si>
  <si>
    <t>AFW</t>
  </si>
  <si>
    <r>
      <t>Source:</t>
    </r>
    <r>
      <rPr>
        <sz val="9"/>
        <color theme="1"/>
        <rFont val="Arial"/>
        <family val="2"/>
      </rPr>
      <t xml:space="preserve"> UN Environment - International Resource Panel: Global Material Flows Database (https://www.resourcepanel.org/global-material-flows-database);</t>
    </r>
  </si>
  <si>
    <t>Development of resource productivity in comparison with GDP and DMC, EU, 2000-20</t>
  </si>
  <si>
    <t>Figure 1: Development of resource productivity in comparison with GDP and DMC, EU, 2000-20</t>
  </si>
  <si>
    <t>Development of domestic extraction and physical trade, EU, 2000-20</t>
  </si>
  <si>
    <t>Figure 2: Development of domestic extraction and physical trade, EU, 2000-20</t>
  </si>
  <si>
    <t>Domestic material consumption by main material category, EU, 2020</t>
  </si>
  <si>
    <t>Figure 3: Domestic material consumption by main material category, EU, 2020</t>
  </si>
  <si>
    <t>EU</t>
  </si>
  <si>
    <t>Development of domestic material consumption by main material category, EU, 2000-20</t>
  </si>
  <si>
    <t>Figure 4: Development of domestic material consumption by main material category, EU, 2000-20</t>
  </si>
  <si>
    <t>Development of material consumption in EU and world, 2000-20</t>
  </si>
  <si>
    <t>Figure 6: Development of material consumption in EU and world, 2000-20</t>
  </si>
  <si>
    <t>March 2022</t>
  </si>
  <si>
    <t>downloaded on 07 March 2022 from https://data.worldbank.org/indicator/SP.POP.TOTL</t>
  </si>
  <si>
    <t>Note: The 'Other products'  and 'Waste for final treatment and disposal' categories are included in the 'Non-metallic minerals' category</t>
  </si>
  <si>
    <r>
      <t>Source:</t>
    </r>
    <r>
      <rPr>
        <sz val="9"/>
        <rFont val="Arial"/>
        <family val="2"/>
      </rPr>
      <t xml:space="preserve"> Eurostat (online data code: env_ac_mfa; demo_gind);</t>
    </r>
  </si>
  <si>
    <t>(¹) 2019 instead of 2020</t>
  </si>
  <si>
    <t>(²) data from the previous data collection</t>
  </si>
  <si>
    <t>Turkey (¹)</t>
  </si>
  <si>
    <t>Albania (¹)</t>
  </si>
  <si>
    <t>Bosnia Herzegovina (¹)</t>
  </si>
  <si>
    <t>Norway (¹)(²)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</si>
</sst>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 ###\ ##0.0"/>
    <numFmt numFmtId="165" formatCode="#,##0.0"/>
    <numFmt numFmtId="166" formatCode="0.0"/>
    <numFmt numFmtId="167" formatCode="#,##0.0_i"/>
    <numFmt numFmtId="168" formatCode="_-* #,##0.0\ _€_-;\-* #,##0.0\ _€_-;_-* &quot;-&quot;??\ _€_-;_-@_-"/>
    <numFmt numFmtId="169" formatCode="_-* #,##0.0_-;\-* #,##0.0_-;_-* &quot;-&quot;?_-;_-@_-"/>
    <numFmt numFmtId="170" formatCode="0.000"/>
    <numFmt numFmtId="171" formatCode="dd\.mm\.yy"/>
    <numFmt numFmtId="172" formatCode="#\ ###\ ###\ ##0"/>
    <numFmt numFmtId="173" formatCode="#,##0.0000"/>
  </numFmts>
  <fonts count="32" x14ac:knownFonts="1">
    <font>
      <sz val="9"/>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name val="Arial"/>
      <family val="2"/>
    </font>
    <font>
      <sz val="9"/>
      <color indexed="62"/>
      <name val="Arial"/>
      <family val="2"/>
    </font>
    <font>
      <sz val="9"/>
      <color indexed="8"/>
      <name val="Arial"/>
      <family val="2"/>
    </font>
    <font>
      <b/>
      <sz val="9"/>
      <color indexed="8"/>
      <name val="Arial"/>
      <family val="2"/>
    </font>
    <font>
      <b/>
      <sz val="9"/>
      <name val="Arial"/>
      <family val="2"/>
    </font>
    <font>
      <sz val="9"/>
      <name val="Arial"/>
      <family val="2"/>
    </font>
    <font>
      <i/>
      <sz val="9"/>
      <name val="Arial"/>
      <family val="2"/>
    </font>
    <font>
      <sz val="11"/>
      <name val="Arial"/>
      <family val="2"/>
    </font>
    <font>
      <sz val="9"/>
      <color theme="1"/>
      <name val="Arial"/>
      <family val="2"/>
    </font>
    <font>
      <sz val="11"/>
      <name val="Arial"/>
      <family val="2"/>
    </font>
    <font>
      <b/>
      <sz val="9"/>
      <color theme="1"/>
      <name val="Arial"/>
      <family val="2"/>
    </font>
    <font>
      <sz val="9"/>
      <color rgb="FFFF0000"/>
      <name val="Arial"/>
      <family val="2"/>
    </font>
    <font>
      <b/>
      <sz val="9"/>
      <color rgb="FFFF0000"/>
      <name val="Arial"/>
      <family val="2"/>
    </font>
    <font>
      <u/>
      <sz val="11"/>
      <color theme="10"/>
      <name val="Calibri"/>
      <family val="2"/>
      <scheme val="minor"/>
    </font>
    <font>
      <sz val="11"/>
      <name val="Arial"/>
      <family val="2"/>
    </font>
    <font>
      <sz val="9"/>
      <color rgb="FF7030A0"/>
      <name val="Arial"/>
      <family val="2"/>
    </font>
    <font>
      <u/>
      <sz val="9"/>
      <color theme="10"/>
      <name val="Arial"/>
      <family val="2"/>
    </font>
    <font>
      <b/>
      <u/>
      <sz val="9"/>
      <color rgb="FFFF0000"/>
      <name val="Arial"/>
      <family val="2"/>
    </font>
    <font>
      <i/>
      <sz val="9"/>
      <color theme="1"/>
      <name val="Arial"/>
      <family val="2"/>
    </font>
    <font>
      <sz val="10"/>
      <name val="Arial"/>
      <family val="2"/>
    </font>
    <font>
      <b/>
      <sz val="9"/>
      <color rgb="FF005953"/>
      <name val="Arial"/>
      <family val="2"/>
    </font>
    <font>
      <sz val="9"/>
      <color rgb="FF005953"/>
      <name val="Arial"/>
      <family val="2"/>
    </font>
    <font>
      <sz val="9"/>
      <color theme="10"/>
      <name val="Arial"/>
      <family val="2"/>
    </font>
    <font>
      <sz val="11"/>
      <name val="Calibri"/>
      <family val="2"/>
      <scheme val="minor"/>
    </font>
    <font>
      <sz val="9"/>
      <color theme="0" tint="-0.14999847407452621"/>
      <name val="Arial"/>
      <family val="2"/>
    </font>
  </fonts>
  <fills count="10">
    <fill>
      <patternFill patternType="none"/>
    </fill>
    <fill>
      <patternFill patternType="gray125"/>
    </fill>
    <fill>
      <patternFill patternType="solid">
        <fgColor theme="0"/>
        <bgColor indexed="64"/>
      </patternFill>
    </fill>
    <fill>
      <patternFill patternType="solid">
        <fgColor indexed="44"/>
        <bgColor indexed="64"/>
      </patternFill>
    </fill>
    <fill>
      <patternFill patternType="solid">
        <fgColor rgb="FF99CCFF"/>
        <bgColor indexed="64"/>
      </patternFill>
    </fill>
    <fill>
      <patternFill patternType="solid">
        <fgColor theme="5" tint="0.79998168889431442"/>
        <bgColor indexed="64"/>
      </patternFill>
    </fill>
    <fill>
      <patternFill patternType="solid">
        <fgColor rgb="FF00978B"/>
        <bgColor indexed="64"/>
      </patternFill>
    </fill>
    <fill>
      <patternFill patternType="solid">
        <fgColor rgb="FFF0FFFF"/>
        <bgColor indexed="64"/>
      </patternFill>
    </fill>
    <fill>
      <patternFill patternType="solid">
        <fgColor rgb="FF00978B"/>
        <bgColor rgb="FFE6FFFF"/>
      </patternFill>
    </fill>
    <fill>
      <patternFill patternType="solid">
        <fgColor theme="4" tint="0.79998168889431442"/>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ck">
        <color rgb="FF7030A0"/>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top style="thick">
        <color rgb="FF7030A0"/>
      </top>
      <bottom style="thin">
        <color indexed="8"/>
      </bottom>
      <diagonal/>
    </border>
    <border>
      <left style="thin">
        <color indexed="8"/>
      </left>
      <right style="thin">
        <color indexed="8"/>
      </right>
      <top style="thin">
        <color indexed="8"/>
      </top>
      <bottom style="thin">
        <color rgb="FF7030A0"/>
      </bottom>
      <diagonal/>
    </border>
  </borders>
  <cellStyleXfs count="24">
    <xf numFmtId="0" fontId="0" fillId="0" borderId="0" applyNumberFormat="0" applyFill="0" applyBorder="0" applyProtection="0">
      <alignment vertical="center"/>
    </xf>
    <xf numFmtId="0" fontId="6" fillId="0" borderId="0"/>
    <xf numFmtId="0" fontId="7" fillId="0" borderId="0"/>
    <xf numFmtId="0" fontId="5" fillId="0" borderId="0"/>
    <xf numFmtId="0" fontId="5" fillId="0" borderId="0"/>
    <xf numFmtId="0" fontId="7" fillId="0" borderId="0"/>
    <xf numFmtId="0" fontId="7" fillId="0" borderId="0"/>
    <xf numFmtId="0" fontId="7" fillId="0" borderId="0"/>
    <xf numFmtId="0" fontId="7" fillId="0" borderId="0"/>
    <xf numFmtId="0" fontId="14" fillId="0" borderId="0"/>
    <xf numFmtId="0" fontId="5" fillId="0" borderId="0"/>
    <xf numFmtId="0" fontId="5" fillId="0" borderId="0"/>
    <xf numFmtId="167" fontId="15" fillId="0" borderId="0" applyFill="0" applyBorder="0" applyProtection="0">
      <alignment horizontal="right"/>
    </xf>
    <xf numFmtId="9" fontId="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6" fillId="0" borderId="0"/>
    <xf numFmtId="0" fontId="4" fillId="0" borderId="0"/>
    <xf numFmtId="0" fontId="20" fillId="0" borderId="0" applyNumberFormat="0" applyFill="0" applyBorder="0" applyAlignment="0" applyProtection="0"/>
    <xf numFmtId="9" fontId="12" fillId="0" borderId="0" applyFont="0" applyFill="0" applyBorder="0" applyAlignment="0" applyProtection="0"/>
    <xf numFmtId="0" fontId="21" fillId="0" borderId="0"/>
    <xf numFmtId="0" fontId="3" fillId="0" borderId="0"/>
    <xf numFmtId="0" fontId="2" fillId="0" borderId="0"/>
    <xf numFmtId="0" fontId="1" fillId="0" borderId="0"/>
  </cellStyleXfs>
  <cellXfs count="207">
    <xf numFmtId="0" fontId="0" fillId="0" borderId="0" xfId="0">
      <alignment vertical="center"/>
    </xf>
    <xf numFmtId="0" fontId="8" fillId="0" borderId="0" xfId="4" applyFont="1" applyFill="1" applyBorder="1"/>
    <xf numFmtId="0" fontId="9" fillId="0" borderId="0" xfId="4" applyFont="1" applyFill="1" applyBorder="1"/>
    <xf numFmtId="0" fontId="10" fillId="0" borderId="0" xfId="4" applyFont="1" applyFill="1" applyBorder="1"/>
    <xf numFmtId="0" fontId="9" fillId="0" borderId="0" xfId="4" applyFont="1" applyFill="1" applyBorder="1" applyAlignment="1">
      <alignment horizontal="left"/>
    </xf>
    <xf numFmtId="0" fontId="12" fillId="0" borderId="0" xfId="4" applyFont="1" applyFill="1" applyBorder="1"/>
    <xf numFmtId="0" fontId="12" fillId="0" borderId="0" xfId="4" applyFont="1"/>
    <xf numFmtId="0" fontId="12" fillId="0" borderId="0" xfId="4" applyFont="1" applyFill="1"/>
    <xf numFmtId="0" fontId="15" fillId="0" borderId="0" xfId="0" applyFont="1">
      <alignment vertical="center"/>
    </xf>
    <xf numFmtId="0" fontId="8" fillId="0" borderId="0" xfId="0" applyFont="1" applyFill="1" applyBorder="1">
      <alignment vertical="center"/>
    </xf>
    <xf numFmtId="0" fontId="15" fillId="0" borderId="0" xfId="0" applyFont="1" applyAlignment="1">
      <alignment horizontal="left"/>
    </xf>
    <xf numFmtId="0" fontId="11" fillId="0" borderId="0" xfId="4" applyFont="1" applyFill="1" applyBorder="1"/>
    <xf numFmtId="0" fontId="13" fillId="0" borderId="0" xfId="4" applyFont="1" applyFill="1" applyBorder="1"/>
    <xf numFmtId="0" fontId="15" fillId="0" borderId="0" xfId="0" applyFont="1" applyFill="1">
      <alignment vertical="center"/>
    </xf>
    <xf numFmtId="166" fontId="12" fillId="0" borderId="0" xfId="4" applyNumberFormat="1" applyFont="1"/>
    <xf numFmtId="0" fontId="11" fillId="0" borderId="0" xfId="4" applyFont="1" applyFill="1" applyBorder="1" applyAlignment="1">
      <alignment horizontal="left"/>
    </xf>
    <xf numFmtId="164" fontId="15" fillId="0" borderId="0" xfId="0" applyNumberFormat="1" applyFont="1">
      <alignment vertical="center"/>
    </xf>
    <xf numFmtId="168" fontId="15" fillId="0" borderId="0" xfId="0" applyNumberFormat="1" applyFont="1">
      <alignment vertical="center"/>
    </xf>
    <xf numFmtId="169" fontId="15" fillId="0" borderId="0" xfId="0" applyNumberFormat="1" applyFont="1">
      <alignment vertical="center"/>
    </xf>
    <xf numFmtId="0" fontId="15" fillId="2" borderId="0" xfId="0" applyFont="1" applyFill="1">
      <alignment vertical="center"/>
    </xf>
    <xf numFmtId="0" fontId="17" fillId="0" borderId="0" xfId="0" applyFont="1" applyFill="1" applyAlignment="1">
      <alignment horizontal="left"/>
    </xf>
    <xf numFmtId="0" fontId="17" fillId="0" borderId="0" xfId="0" applyFont="1">
      <alignment vertical="center"/>
    </xf>
    <xf numFmtId="0" fontId="17" fillId="2" borderId="0" xfId="0" applyFont="1" applyFill="1">
      <alignment vertical="center"/>
    </xf>
    <xf numFmtId="0" fontId="18" fillId="0" borderId="0" xfId="0" applyFont="1" applyFill="1">
      <alignment vertical="center"/>
    </xf>
    <xf numFmtId="0" fontId="18" fillId="0" borderId="0" xfId="4" applyFont="1" applyFill="1" applyBorder="1"/>
    <xf numFmtId="0" fontId="18" fillId="2" borderId="0" xfId="0" applyFont="1" applyFill="1">
      <alignment vertical="center"/>
    </xf>
    <xf numFmtId="0" fontId="15" fillId="0" borderId="0" xfId="0" applyFont="1" applyAlignment="1">
      <alignment horizontal="left" vertical="center"/>
    </xf>
    <xf numFmtId="0" fontId="15" fillId="0" borderId="0" xfId="0" applyFont="1" applyFill="1" applyBorder="1">
      <alignment vertical="center"/>
    </xf>
    <xf numFmtId="0" fontId="18" fillId="0" borderId="0" xfId="0" applyFont="1">
      <alignment vertical="center"/>
    </xf>
    <xf numFmtId="0" fontId="0" fillId="0" borderId="0" xfId="5" applyFont="1"/>
    <xf numFmtId="0" fontId="0" fillId="0" borderId="0" xfId="0" applyFont="1" applyFill="1" applyBorder="1" applyAlignment="1">
      <alignment horizontal="left" vertical="center"/>
    </xf>
    <xf numFmtId="0" fontId="12" fillId="0" borderId="0" xfId="4" applyFont="1" applyFill="1" applyBorder="1" applyAlignment="1">
      <alignment horizontal="center" vertical="center"/>
    </xf>
    <xf numFmtId="0" fontId="12" fillId="0" borderId="0" xfId="4" applyFont="1" applyFill="1" applyBorder="1" applyAlignment="1">
      <alignment horizontal="left" vertical="center"/>
    </xf>
    <xf numFmtId="0" fontId="15" fillId="0" borderId="0" xfId="0" applyFont="1" applyFill="1" applyBorder="1" applyAlignment="1">
      <alignment horizontal="right" vertical="center"/>
    </xf>
    <xf numFmtId="0" fontId="15" fillId="0" borderId="0" xfId="0" applyFont="1" applyFill="1" applyBorder="1" applyAlignment="1">
      <alignment horizontal="center" vertical="center" wrapText="1"/>
    </xf>
    <xf numFmtId="0" fontId="12" fillId="0" borderId="0" xfId="11" applyNumberFormat="1" applyFont="1" applyFill="1" applyBorder="1" applyAlignment="1">
      <alignment horizontal="right" vertical="center" wrapText="1"/>
    </xf>
    <xf numFmtId="0" fontId="0" fillId="0" borderId="0" xfId="0" applyFont="1" applyFill="1" applyBorder="1" applyAlignment="1">
      <alignment horizontal="center" vertical="center"/>
    </xf>
    <xf numFmtId="1" fontId="0" fillId="0" borderId="0" xfId="0" applyNumberFormat="1" applyFont="1" applyFill="1" applyBorder="1" applyAlignment="1">
      <alignment horizontal="right" vertical="center"/>
    </xf>
    <xf numFmtId="0" fontId="0" fillId="0" borderId="0" xfId="0" applyFont="1">
      <alignment vertical="center"/>
    </xf>
    <xf numFmtId="3" fontId="12" fillId="0" borderId="0" xfId="4" applyNumberFormat="1" applyFont="1"/>
    <xf numFmtId="3" fontId="12" fillId="0" borderId="0" xfId="4" applyNumberFormat="1" applyFont="1" applyFill="1"/>
    <xf numFmtId="166" fontId="15" fillId="2" borderId="0" xfId="0" applyNumberFormat="1" applyFont="1" applyFill="1">
      <alignment vertical="center"/>
    </xf>
    <xf numFmtId="166" fontId="8" fillId="0" borderId="0" xfId="4" applyNumberFormat="1" applyFont="1" applyFill="1" applyBorder="1"/>
    <xf numFmtId="166" fontId="9" fillId="0" borderId="0" xfId="4" applyNumberFormat="1" applyFont="1" applyFill="1" applyBorder="1"/>
    <xf numFmtId="165" fontId="15" fillId="2" borderId="0" xfId="0" applyNumberFormat="1" applyFont="1" applyFill="1">
      <alignment vertical="center"/>
    </xf>
    <xf numFmtId="0" fontId="10" fillId="0" borderId="0" xfId="4" applyFont="1" applyFill="1" applyBorder="1" applyAlignment="1">
      <alignment horizontal="left"/>
    </xf>
    <xf numFmtId="0" fontId="19" fillId="0" borderId="0" xfId="4" applyFont="1" applyFill="1" applyBorder="1" applyAlignment="1">
      <alignment horizontal="left"/>
    </xf>
    <xf numFmtId="0" fontId="0" fillId="0" borderId="0" xfId="0" applyFont="1" applyFill="1">
      <alignment vertical="center"/>
    </xf>
    <xf numFmtId="0" fontId="0" fillId="0" borderId="0" xfId="0" applyFont="1" applyFill="1" applyBorder="1">
      <alignment vertical="center"/>
    </xf>
    <xf numFmtId="0" fontId="0" fillId="0" borderId="0" xfId="0" applyFont="1" applyFill="1" applyBorder="1" applyAlignment="1">
      <alignment vertical="center"/>
    </xf>
    <xf numFmtId="0" fontId="19" fillId="0" borderId="0" xfId="0" applyFont="1" applyFill="1" applyAlignment="1">
      <alignment horizontal="left"/>
    </xf>
    <xf numFmtId="166" fontId="0" fillId="0" borderId="0" xfId="0" applyNumberFormat="1" applyFont="1">
      <alignment vertical="center"/>
    </xf>
    <xf numFmtId="166" fontId="0" fillId="0" borderId="0" xfId="0" applyNumberFormat="1" applyFont="1" applyFill="1">
      <alignment vertical="center"/>
    </xf>
    <xf numFmtId="165" fontId="0" fillId="0" borderId="0" xfId="0" applyNumberFormat="1" applyFont="1">
      <alignment vertical="center"/>
    </xf>
    <xf numFmtId="0" fontId="19" fillId="2" borderId="0" xfId="0" applyFont="1" applyFill="1" applyAlignment="1">
      <alignment horizontal="left" vertical="center"/>
    </xf>
    <xf numFmtId="0" fontId="0" fillId="0" borderId="0" xfId="7" applyNumberFormat="1" applyFont="1" applyFill="1" applyBorder="1" applyAlignment="1">
      <alignment horizontal="left"/>
    </xf>
    <xf numFmtId="0" fontId="19" fillId="0" borderId="0" xfId="0" applyFont="1" applyAlignment="1">
      <alignment horizontal="left"/>
    </xf>
    <xf numFmtId="0" fontId="15" fillId="0" borderId="0" xfId="0" applyFont="1" applyFill="1" applyBorder="1" applyAlignment="1">
      <alignment vertical="center"/>
    </xf>
    <xf numFmtId="0" fontId="17" fillId="2" borderId="0" xfId="0" applyFont="1" applyFill="1" applyAlignment="1">
      <alignment horizontal="left" vertical="center"/>
    </xf>
    <xf numFmtId="0" fontId="12" fillId="0" borderId="0" xfId="4" applyNumberFormat="1" applyFont="1" applyFill="1" applyBorder="1" applyAlignment="1">
      <alignment horizontal="right" vertical="center"/>
    </xf>
    <xf numFmtId="0" fontId="0" fillId="0" borderId="0" xfId="0" applyNumberFormat="1" applyFont="1" applyFill="1" applyBorder="1" applyAlignment="1">
      <alignment horizontal="right" vertical="center"/>
    </xf>
    <xf numFmtId="0" fontId="0" fillId="0" borderId="0" xfId="5" applyFont="1" applyFill="1"/>
    <xf numFmtId="0" fontId="0" fillId="0" borderId="0" xfId="5" applyFont="1" applyAlignment="1">
      <alignment vertical="center"/>
    </xf>
    <xf numFmtId="1" fontId="22" fillId="0" borderId="0" xfId="4" applyNumberFormat="1" applyFont="1" applyFill="1" applyBorder="1" applyAlignment="1">
      <alignment horizontal="right" vertical="center"/>
    </xf>
    <xf numFmtId="166" fontId="22" fillId="0" borderId="0" xfId="4" applyNumberFormat="1" applyFont="1" applyFill="1" applyBorder="1" applyAlignment="1">
      <alignment horizontal="right" vertical="center"/>
    </xf>
    <xf numFmtId="3" fontId="22" fillId="0" borderId="0" xfId="0" applyNumberFormat="1" applyFont="1" applyFill="1" applyBorder="1" applyAlignment="1">
      <alignment horizontal="right" vertical="center"/>
    </xf>
    <xf numFmtId="165" fontId="22" fillId="0" borderId="0" xfId="0" applyNumberFormat="1" applyFont="1" applyFill="1" applyBorder="1" applyAlignment="1">
      <alignment horizontal="right" vertical="center"/>
    </xf>
    <xf numFmtId="166" fontId="22" fillId="0" borderId="0" xfId="5" applyNumberFormat="1" applyFont="1" applyFill="1" applyBorder="1" applyAlignment="1">
      <alignment horizontal="right" vertical="center" indent="1"/>
    </xf>
    <xf numFmtId="2" fontId="22" fillId="0" borderId="0" xfId="5" applyNumberFormat="1" applyFont="1" applyFill="1" applyBorder="1" applyAlignment="1">
      <alignment horizontal="right" vertical="center" indent="1"/>
    </xf>
    <xf numFmtId="170" fontId="22" fillId="0" borderId="0" xfId="5" applyNumberFormat="1" applyFont="1" applyFill="1" applyBorder="1" applyAlignment="1">
      <alignment horizontal="right" vertical="center" indent="1"/>
    </xf>
    <xf numFmtId="3" fontId="22" fillId="0" borderId="0" xfId="7" applyNumberFormat="1" applyFont="1" applyFill="1" applyBorder="1" applyAlignment="1"/>
    <xf numFmtId="165" fontId="22" fillId="0" borderId="0" xfId="7" applyNumberFormat="1" applyFont="1" applyFill="1" applyBorder="1" applyAlignment="1"/>
    <xf numFmtId="166" fontId="22" fillId="0" borderId="0" xfId="0" applyNumberFormat="1" applyFont="1" applyFill="1" applyBorder="1" applyAlignment="1">
      <alignment vertical="center"/>
    </xf>
    <xf numFmtId="166" fontId="22" fillId="0" borderId="0" xfId="0" applyNumberFormat="1" applyFont="1" applyFill="1" applyBorder="1">
      <alignment vertical="center"/>
    </xf>
    <xf numFmtId="0" fontId="13" fillId="2" borderId="0" xfId="11" applyFont="1" applyFill="1" applyBorder="1" applyAlignment="1">
      <alignment wrapText="1"/>
    </xf>
    <xf numFmtId="0" fontId="0" fillId="0" borderId="0" xfId="5" applyFont="1" applyFill="1" applyAlignment="1">
      <alignment vertical="center"/>
    </xf>
    <xf numFmtId="0" fontId="0" fillId="0" borderId="0" xfId="5" applyFont="1" applyFill="1" applyBorder="1" applyAlignment="1">
      <alignment vertical="center"/>
    </xf>
    <xf numFmtId="166" fontId="22" fillId="0" borderId="0" xfId="0" applyNumberFormat="1" applyFont="1" applyFill="1" applyBorder="1" applyAlignment="1">
      <alignment horizontal="right" vertical="center"/>
    </xf>
    <xf numFmtId="0" fontId="0" fillId="0" borderId="0" xfId="4" applyFont="1" applyFill="1" applyBorder="1" applyAlignment="1">
      <alignment horizontal="left"/>
    </xf>
    <xf numFmtId="0" fontId="13" fillId="0" borderId="0" xfId="10" applyFont="1" applyFill="1" applyBorder="1" applyAlignment="1">
      <alignment horizontal="left"/>
    </xf>
    <xf numFmtId="0" fontId="12" fillId="0" borderId="0" xfId="20" applyNumberFormat="1" applyFont="1" applyFill="1" applyBorder="1" applyAlignment="1"/>
    <xf numFmtId="0" fontId="12" fillId="0" borderId="0" xfId="20" applyFont="1"/>
    <xf numFmtId="0" fontId="12" fillId="3" borderId="1" xfId="20" applyNumberFormat="1" applyFont="1" applyFill="1" applyBorder="1" applyAlignment="1"/>
    <xf numFmtId="172" fontId="12" fillId="0" borderId="1" xfId="20" applyNumberFormat="1" applyFont="1" applyFill="1" applyBorder="1" applyAlignment="1"/>
    <xf numFmtId="166" fontId="12" fillId="0" borderId="1" xfId="20" applyNumberFormat="1" applyFont="1" applyFill="1" applyBorder="1" applyAlignment="1"/>
    <xf numFmtId="166" fontId="22" fillId="0" borderId="1" xfId="20" applyNumberFormat="1" applyFont="1" applyFill="1" applyBorder="1" applyAlignment="1"/>
    <xf numFmtId="0" fontId="12" fillId="3" borderId="2" xfId="20" applyNumberFormat="1" applyFont="1" applyFill="1" applyBorder="1" applyAlignment="1"/>
    <xf numFmtId="0" fontId="12" fillId="3" borderId="3" xfId="20" applyNumberFormat="1" applyFont="1" applyFill="1" applyBorder="1" applyAlignment="1"/>
    <xf numFmtId="166" fontId="12" fillId="0" borderId="3" xfId="20" applyNumberFormat="1" applyFont="1" applyFill="1" applyBorder="1" applyAlignment="1"/>
    <xf numFmtId="0" fontId="12" fillId="4" borderId="1" xfId="20" applyNumberFormat="1" applyFont="1" applyFill="1" applyBorder="1" applyAlignment="1"/>
    <xf numFmtId="0" fontId="12" fillId="5" borderId="1" xfId="20" applyNumberFormat="1" applyFont="1" applyFill="1" applyBorder="1" applyAlignment="1"/>
    <xf numFmtId="165" fontId="22" fillId="0" borderId="1" xfId="20" applyNumberFormat="1" applyFont="1" applyFill="1" applyBorder="1" applyAlignment="1"/>
    <xf numFmtId="0" fontId="12" fillId="0" borderId="0" xfId="2" applyNumberFormat="1" applyFont="1" applyFill="1" applyBorder="1" applyAlignment="1"/>
    <xf numFmtId="0" fontId="12" fillId="0" borderId="0" xfId="2" applyFont="1"/>
    <xf numFmtId="0" fontId="12" fillId="3" borderId="1" xfId="2" applyNumberFormat="1" applyFont="1" applyFill="1" applyBorder="1" applyAlignment="1"/>
    <xf numFmtId="4" fontId="12" fillId="0" borderId="1" xfId="2" applyNumberFormat="1" applyFont="1" applyFill="1" applyBorder="1" applyAlignment="1"/>
    <xf numFmtId="165" fontId="12" fillId="0" borderId="1" xfId="2" applyNumberFormat="1" applyFont="1" applyFill="1" applyBorder="1" applyAlignment="1"/>
    <xf numFmtId="0" fontId="0" fillId="0" borderId="0" xfId="0" applyNumberFormat="1" applyFont="1" applyFill="1" applyBorder="1" applyAlignment="1"/>
    <xf numFmtId="0" fontId="0" fillId="0" borderId="0" xfId="0" applyFont="1" applyAlignment="1"/>
    <xf numFmtId="0" fontId="0" fillId="0" borderId="0" xfId="2" applyFont="1"/>
    <xf numFmtId="0" fontId="0" fillId="0" borderId="0" xfId="2" applyNumberFormat="1" applyFont="1" applyFill="1" applyBorder="1" applyAlignment="1"/>
    <xf numFmtId="0" fontId="0" fillId="0" borderId="0" xfId="2" applyNumberFormat="1" applyFont="1" applyFill="1" applyBorder="1" applyAlignment="1">
      <alignment horizontal="left"/>
    </xf>
    <xf numFmtId="0" fontId="0" fillId="3" borderId="1" xfId="2" applyNumberFormat="1" applyFont="1" applyFill="1" applyBorder="1" applyAlignment="1"/>
    <xf numFmtId="0" fontId="0" fillId="3" borderId="1" xfId="0" applyNumberFormat="1" applyFont="1" applyFill="1" applyBorder="1" applyAlignment="1"/>
    <xf numFmtId="166" fontId="0" fillId="0" borderId="1" xfId="2" applyNumberFormat="1" applyFont="1" applyFill="1" applyBorder="1" applyAlignment="1"/>
    <xf numFmtId="0" fontId="22" fillId="0" borderId="0" xfId="2" applyFont="1"/>
    <xf numFmtId="0" fontId="0" fillId="3" borderId="5" xfId="2" applyNumberFormat="1" applyFont="1" applyFill="1" applyBorder="1" applyAlignment="1"/>
    <xf numFmtId="0" fontId="23" fillId="0" borderId="0" xfId="18" applyFont="1"/>
    <xf numFmtId="0" fontId="15" fillId="0" borderId="0" xfId="21" applyFont="1"/>
    <xf numFmtId="3" fontId="15" fillId="0" borderId="0" xfId="21" applyNumberFormat="1" applyFont="1"/>
    <xf numFmtId="0" fontId="19" fillId="0" borderId="0" xfId="21" applyFont="1"/>
    <xf numFmtId="0" fontId="24" fillId="0" borderId="0" xfId="18" applyFont="1"/>
    <xf numFmtId="0" fontId="0" fillId="0" borderId="0" xfId="5" quotePrefix="1" applyFont="1" applyFill="1" applyBorder="1" applyAlignment="1">
      <alignment horizontal="left"/>
    </xf>
    <xf numFmtId="0" fontId="0" fillId="0" borderId="0" xfId="11" applyFont="1" applyFill="1" applyBorder="1" applyAlignment="1">
      <alignment horizontal="center" vertical="center"/>
    </xf>
    <xf numFmtId="0" fontId="0" fillId="0" borderId="0" xfId="11" applyNumberFormat="1" applyFont="1" applyFill="1" applyBorder="1" applyAlignment="1">
      <alignment horizontal="right" vertical="center" wrapText="1"/>
    </xf>
    <xf numFmtId="9" fontId="0" fillId="0" borderId="0" xfId="19" applyFont="1" applyFill="1" applyBorder="1" applyAlignment="1">
      <alignment horizontal="right" vertical="center" indent="1"/>
    </xf>
    <xf numFmtId="0" fontId="0" fillId="0" borderId="0" xfId="10" applyFont="1" applyFill="1" applyBorder="1"/>
    <xf numFmtId="0" fontId="12" fillId="0" borderId="0" xfId="10" applyFont="1" applyFill="1" applyBorder="1" applyAlignment="1"/>
    <xf numFmtId="0" fontId="25" fillId="2" borderId="0" xfId="0" applyFont="1" applyFill="1" applyAlignment="1"/>
    <xf numFmtId="2" fontId="12" fillId="0" borderId="0" xfId="2" applyNumberFormat="1" applyFont="1"/>
    <xf numFmtId="4" fontId="12" fillId="0" borderId="0" xfId="2" applyNumberFormat="1" applyFont="1"/>
    <xf numFmtId="171" fontId="26" fillId="0" borderId="0" xfId="0" applyNumberFormat="1" applyFont="1" applyFill="1" applyBorder="1" applyAlignment="1"/>
    <xf numFmtId="0" fontId="11" fillId="0" borderId="0" xfId="4" applyFont="1" applyFill="1" applyBorder="1" applyAlignment="1">
      <alignment vertical="center" textRotation="90"/>
    </xf>
    <xf numFmtId="0" fontId="12" fillId="0" borderId="0" xfId="4" applyFont="1" applyFill="1" applyBorder="1" applyAlignment="1">
      <alignment horizontal="left"/>
    </xf>
    <xf numFmtId="0" fontId="13" fillId="0" borderId="0" xfId="4" applyFont="1" applyFill="1" applyBorder="1" applyAlignment="1">
      <alignment horizontal="left"/>
    </xf>
    <xf numFmtId="0" fontId="15" fillId="6" borderId="0" xfId="22" applyFont="1" applyFill="1"/>
    <xf numFmtId="0" fontId="15" fillId="0" borderId="0" xfId="22" applyFont="1"/>
    <xf numFmtId="0" fontId="17" fillId="7" borderId="0" xfId="22" applyFont="1" applyFill="1"/>
    <xf numFmtId="0" fontId="15" fillId="7" borderId="0" xfId="22" applyFont="1" applyFill="1"/>
    <xf numFmtId="0" fontId="27" fillId="7" borderId="0" xfId="22" applyFont="1" applyFill="1" applyAlignment="1">
      <alignment vertical="center"/>
    </xf>
    <xf numFmtId="0" fontId="28" fillId="7" borderId="0" xfId="22" applyFont="1" applyFill="1"/>
    <xf numFmtId="0" fontId="27" fillId="7" borderId="0" xfId="22" applyFont="1" applyFill="1"/>
    <xf numFmtId="0" fontId="15" fillId="8" borderId="0" xfId="22" applyFont="1" applyFill="1"/>
    <xf numFmtId="0" fontId="23" fillId="7" borderId="0" xfId="18" applyFont="1" applyFill="1"/>
    <xf numFmtId="0" fontId="15" fillId="0" borderId="0" xfId="22" applyFont="1" applyFill="1"/>
    <xf numFmtId="0" fontId="27" fillId="0" borderId="0" xfId="22" applyFont="1"/>
    <xf numFmtId="0" fontId="17" fillId="0" borderId="0" xfId="22" applyFont="1"/>
    <xf numFmtId="17" fontId="15" fillId="0" borderId="0" xfId="22" quotePrefix="1" applyNumberFormat="1" applyFont="1"/>
    <xf numFmtId="0" fontId="25" fillId="0" borderId="0" xfId="22" applyFont="1"/>
    <xf numFmtId="0" fontId="15" fillId="0" borderId="0" xfId="22" applyFont="1" applyAlignment="1">
      <alignment vertical="top" wrapText="1"/>
    </xf>
    <xf numFmtId="0" fontId="28" fillId="6" borderId="0" xfId="22" applyFont="1" applyFill="1" applyAlignment="1">
      <alignment vertical="top"/>
    </xf>
    <xf numFmtId="0" fontId="15" fillId="6" borderId="0" xfId="22" applyFont="1" applyFill="1" applyAlignment="1">
      <alignment horizontal="left"/>
    </xf>
    <xf numFmtId="0" fontId="15" fillId="6" borderId="0" xfId="22" applyFont="1" applyFill="1" applyAlignment="1">
      <alignment horizontal="left" vertical="top" wrapText="1"/>
    </xf>
    <xf numFmtId="0" fontId="28" fillId="0" borderId="0" xfId="22" applyFont="1" applyFill="1" applyAlignment="1">
      <alignment vertical="top"/>
    </xf>
    <xf numFmtId="0" fontId="15" fillId="0" borderId="0" xfId="22" applyFont="1" applyFill="1" applyAlignment="1">
      <alignment horizontal="left"/>
    </xf>
    <xf numFmtId="0" fontId="15" fillId="0" borderId="0" xfId="22" applyFont="1" applyFill="1" applyAlignment="1">
      <alignment horizontal="left" vertical="top" wrapText="1"/>
    </xf>
    <xf numFmtId="0" fontId="27" fillId="0" borderId="0" xfId="22" applyFont="1" applyAlignment="1">
      <alignment vertical="top"/>
    </xf>
    <xf numFmtId="0" fontId="29" fillId="0" borderId="0" xfId="18" applyFont="1"/>
    <xf numFmtId="0" fontId="28" fillId="0" borderId="0" xfId="22" applyFont="1"/>
    <xf numFmtId="49" fontId="15" fillId="0" borderId="0" xfId="22" applyNumberFormat="1" applyFont="1"/>
    <xf numFmtId="0" fontId="15" fillId="6" borderId="0" xfId="23" applyFont="1" applyFill="1"/>
    <xf numFmtId="0" fontId="15" fillId="0" borderId="0" xfId="23" applyFont="1"/>
    <xf numFmtId="0" fontId="17" fillId="0" borderId="0" xfId="23" applyFont="1"/>
    <xf numFmtId="0" fontId="19" fillId="0" borderId="0" xfId="23" applyFont="1"/>
    <xf numFmtId="0" fontId="20" fillId="0" borderId="0" xfId="18"/>
    <xf numFmtId="0" fontId="0" fillId="0" borderId="0" xfId="20" applyNumberFormat="1" applyFont="1" applyFill="1" applyBorder="1" applyAlignment="1"/>
    <xf numFmtId="3" fontId="12" fillId="0" borderId="0" xfId="20" applyNumberFormat="1" applyFont="1"/>
    <xf numFmtId="1" fontId="12" fillId="0" borderId="0" xfId="20" applyNumberFormat="1" applyFont="1"/>
    <xf numFmtId="0" fontId="13" fillId="0" borderId="0" xfId="0" applyFont="1" applyFill="1" applyBorder="1" applyAlignment="1">
      <alignment vertical="center"/>
    </xf>
    <xf numFmtId="0" fontId="13" fillId="2" borderId="0" xfId="11" applyFont="1" applyFill="1" applyBorder="1" applyAlignment="1"/>
    <xf numFmtId="0" fontId="13" fillId="2" borderId="0" xfId="10" applyFont="1" applyFill="1" applyBorder="1" applyAlignment="1"/>
    <xf numFmtId="0" fontId="12" fillId="3" borderId="2" xfId="2" applyNumberFormat="1" applyFont="1" applyFill="1" applyBorder="1" applyAlignment="1"/>
    <xf numFmtId="0" fontId="0" fillId="0" borderId="0" xfId="5" applyFont="1" applyAlignment="1">
      <alignment horizontal="left"/>
    </xf>
    <xf numFmtId="0" fontId="30" fillId="0" borderId="0" xfId="0" applyFont="1">
      <alignment vertical="center"/>
    </xf>
    <xf numFmtId="4" fontId="30" fillId="0" borderId="0" xfId="0" applyNumberFormat="1" applyFont="1">
      <alignment vertical="center"/>
    </xf>
    <xf numFmtId="3" fontId="30" fillId="0" borderId="0" xfId="0" applyNumberFormat="1" applyFont="1">
      <alignment vertical="center"/>
    </xf>
    <xf numFmtId="3" fontId="12" fillId="0" borderId="1" xfId="2" applyNumberFormat="1" applyFont="1" applyFill="1" applyBorder="1" applyAlignment="1"/>
    <xf numFmtId="3" fontId="0" fillId="0" borderId="1" xfId="2" applyNumberFormat="1" applyFont="1" applyFill="1" applyBorder="1" applyAlignment="1"/>
    <xf numFmtId="166" fontId="0" fillId="0" borderId="0" xfId="2" applyNumberFormat="1" applyFont="1"/>
    <xf numFmtId="165" fontId="0" fillId="0" borderId="0" xfId="2" applyNumberFormat="1" applyFont="1"/>
    <xf numFmtId="166" fontId="0" fillId="0" borderId="0" xfId="2" applyNumberFormat="1" applyFont="1" applyBorder="1"/>
    <xf numFmtId="166" fontId="0" fillId="0" borderId="0" xfId="2" applyNumberFormat="1" applyFont="1" applyFill="1" applyBorder="1" applyAlignment="1"/>
    <xf numFmtId="0" fontId="17" fillId="0" borderId="0" xfId="0" applyFont="1" applyAlignment="1"/>
    <xf numFmtId="0" fontId="11" fillId="0" borderId="0" xfId="4" applyFont="1"/>
    <xf numFmtId="3" fontId="12" fillId="9" borderId="1" xfId="4" applyNumberFormat="1" applyFont="1" applyFill="1" applyBorder="1" applyAlignment="1"/>
    <xf numFmtId="14" fontId="15" fillId="0" borderId="0" xfId="21" applyNumberFormat="1" applyFont="1" applyFill="1"/>
    <xf numFmtId="166" fontId="22" fillId="0" borderId="5" xfId="20" applyNumberFormat="1" applyFont="1" applyFill="1" applyBorder="1" applyAlignment="1"/>
    <xf numFmtId="166" fontId="22" fillId="0" borderId="4" xfId="20" applyNumberFormat="1" applyFont="1" applyFill="1" applyBorder="1" applyAlignment="1"/>
    <xf numFmtId="166" fontId="0" fillId="0" borderId="6" xfId="20" applyNumberFormat="1" applyFont="1" applyFill="1" applyBorder="1" applyAlignment="1"/>
    <xf numFmtId="166" fontId="0" fillId="0" borderId="5" xfId="20" applyNumberFormat="1" applyFont="1" applyFill="1" applyBorder="1" applyAlignment="1"/>
    <xf numFmtId="166" fontId="0" fillId="0" borderId="4" xfId="20" applyNumberFormat="1" applyFont="1" applyFill="1" applyBorder="1" applyAlignment="1"/>
    <xf numFmtId="0" fontId="0" fillId="3" borderId="1" xfId="20" applyNumberFormat="1" applyFont="1" applyFill="1" applyBorder="1" applyAlignment="1"/>
    <xf numFmtId="0" fontId="0" fillId="0" borderId="0" xfId="10" applyFont="1" applyFill="1" applyBorder="1" applyAlignment="1"/>
    <xf numFmtId="14" fontId="0" fillId="0" borderId="0" xfId="0" applyNumberFormat="1" applyAlignment="1"/>
    <xf numFmtId="165" fontId="12" fillId="0" borderId="0" xfId="20" applyNumberFormat="1" applyFont="1"/>
    <xf numFmtId="0" fontId="20" fillId="0" borderId="0" xfId="18" applyAlignment="1">
      <alignment vertical="center"/>
    </xf>
    <xf numFmtId="171" fontId="12" fillId="0" borderId="0" xfId="0" applyNumberFormat="1" applyFont="1" applyFill="1" applyBorder="1" applyAlignment="1"/>
    <xf numFmtId="171" fontId="5" fillId="0" borderId="0" xfId="0" applyNumberFormat="1" applyFont="1" applyFill="1" applyBorder="1" applyAlignment="1"/>
    <xf numFmtId="165" fontId="12" fillId="0" borderId="2" xfId="2" applyNumberFormat="1" applyFont="1" applyFill="1" applyBorder="1" applyAlignment="1"/>
    <xf numFmtId="166" fontId="22" fillId="0" borderId="4" xfId="2" applyNumberFormat="1" applyFont="1" applyBorder="1"/>
    <xf numFmtId="9" fontId="0" fillId="0" borderId="0" xfId="19" applyNumberFormat="1" applyFont="1" applyFill="1" applyBorder="1" applyAlignment="1">
      <alignment horizontal="right" vertical="center" indent="1"/>
    </xf>
    <xf numFmtId="173" fontId="0" fillId="0" borderId="0" xfId="2" applyNumberFormat="1" applyFont="1"/>
    <xf numFmtId="3" fontId="0" fillId="0" borderId="0" xfId="0" applyNumberFormat="1">
      <alignment vertical="center"/>
    </xf>
    <xf numFmtId="166" fontId="12" fillId="0" borderId="4" xfId="2" applyNumberFormat="1" applyFont="1" applyBorder="1"/>
    <xf numFmtId="165" fontId="12" fillId="0" borderId="7" xfId="2" applyNumberFormat="1" applyFont="1" applyFill="1" applyBorder="1" applyAlignment="1"/>
    <xf numFmtId="173" fontId="12" fillId="0" borderId="1" xfId="2" applyNumberFormat="1" applyFont="1" applyFill="1" applyBorder="1" applyAlignment="1"/>
    <xf numFmtId="170" fontId="0" fillId="0" borderId="0" xfId="0" applyNumberFormat="1" applyFont="1">
      <alignment vertical="center"/>
    </xf>
    <xf numFmtId="0" fontId="31" fillId="0" borderId="0" xfId="0" applyFont="1">
      <alignment vertical="center"/>
    </xf>
    <xf numFmtId="0" fontId="31" fillId="0" borderId="0" xfId="0" applyFont="1" applyAlignment="1">
      <alignment horizontal="center" vertical="center"/>
    </xf>
    <xf numFmtId="166" fontId="31" fillId="0" borderId="0" xfId="0" applyNumberFormat="1" applyFont="1" applyFill="1" applyBorder="1" applyAlignment="1">
      <alignment vertical="center"/>
    </xf>
    <xf numFmtId="166" fontId="31" fillId="0" borderId="0" xfId="0" applyNumberFormat="1" applyFont="1" applyFill="1">
      <alignment vertical="center"/>
    </xf>
    <xf numFmtId="0" fontId="31" fillId="0" borderId="0" xfId="5" applyFont="1"/>
    <xf numFmtId="0" fontId="31" fillId="0" borderId="0" xfId="0" applyFont="1" applyAlignment="1">
      <alignment horizontal="right" vertical="center"/>
    </xf>
    <xf numFmtId="0" fontId="15" fillId="0" borderId="0" xfId="22" applyFont="1" applyAlignment="1">
      <alignment horizontal="left" vertical="top" wrapText="1"/>
    </xf>
    <xf numFmtId="49" fontId="15" fillId="0" borderId="0" xfId="22" applyNumberFormat="1" applyFont="1" applyAlignment="1">
      <alignment horizontal="left"/>
    </xf>
    <xf numFmtId="0" fontId="12" fillId="0" borderId="0" xfId="4" applyFont="1" applyFill="1" applyBorder="1" applyAlignment="1">
      <alignment horizontal="left"/>
    </xf>
    <xf numFmtId="0" fontId="13" fillId="0" borderId="0" xfId="4" applyFont="1" applyFill="1" applyBorder="1" applyAlignment="1">
      <alignment horizontal="left"/>
    </xf>
  </cellXfs>
  <cellStyles count="24">
    <cellStyle name="Hyperlink" xfId="18" builtinId="8"/>
    <cellStyle name="Normal" xfId="0" builtinId="0" customBuiltin="1"/>
    <cellStyle name="Normal 10" xfId="17"/>
    <cellStyle name="Normal 11" xfId="20"/>
    <cellStyle name="Normal 12" xfId="21"/>
    <cellStyle name="Normal 13" xfId="22"/>
    <cellStyle name="Normal 14" xfId="23"/>
    <cellStyle name="Normal 2" xfId="1"/>
    <cellStyle name="Normal 2 2" xfId="2"/>
    <cellStyle name="Normal 2 3" xfId="3"/>
    <cellStyle name="Normal 3" xfId="4"/>
    <cellStyle name="Normal 4" xfId="5"/>
    <cellStyle name="Normal 5" xfId="6"/>
    <cellStyle name="Normal 6" xfId="7"/>
    <cellStyle name="Normal 7" xfId="8"/>
    <cellStyle name="Normal 8" xfId="9"/>
    <cellStyle name="Normal 9" xfId="16"/>
    <cellStyle name="Normal_EW-MFA SiF main indicators" xfId="10"/>
    <cellStyle name="Normal_Table_layout_for_SE" xfId="11"/>
    <cellStyle name="NumberCellStyle" xfId="12"/>
    <cellStyle name="Percent" xfId="19" builtinId="5"/>
    <cellStyle name="Percent 2" xfId="13"/>
    <cellStyle name="Percent 2 2" xfId="14"/>
    <cellStyle name="Percent 3" xfId="15"/>
  </cellStyles>
  <dxfs count="0"/>
  <tableStyles count="0" defaultTableStyle="TableStyleMedium2" defaultPivotStyle="PivotStyleLight16"/>
  <colors>
    <mruColors>
      <color rgb="FF0033CC"/>
      <color rgb="FFC84BC8"/>
      <color rgb="FF000099"/>
      <color rgb="FF003399"/>
      <color rgb="FFDE93C0"/>
      <color rgb="FF99CCFF"/>
      <color rgb="FF7AD9D9"/>
      <color rgb="FFB33781"/>
      <color rgb="FFC84B96"/>
      <color rgb="FF32AF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connections" Target="connection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lgn="l">
              <a:defRPr sz="1800" b="1">
                <a:latin typeface="Arial"/>
                <a:ea typeface="Arial"/>
                <a:cs typeface="Arial"/>
              </a:defRPr>
            </a:pPr>
            <a:r>
              <a:rPr lang="en-US"/>
              <a:t>Development of resource productivity in comparison with GDP and DMC, EU, 2000-20</a:t>
            </a:r>
          </a:p>
          <a:p>
            <a:pPr algn="l">
              <a:defRPr sz="1800" b="1">
                <a:latin typeface="Arial"/>
                <a:ea typeface="Arial"/>
                <a:cs typeface="Arial"/>
              </a:defRPr>
            </a:pPr>
            <a:r>
              <a:rPr lang="en-US" sz="1600" b="0"/>
              <a:t>(2000 = 100)</a:t>
            </a:r>
          </a:p>
        </c:rich>
      </c:tx>
      <c:layout>
        <c:manualLayout>
          <c:xMode val="edge"/>
          <c:yMode val="edge"/>
          <c:x val="5.3570573641717051E-3"/>
          <c:y val="1.244435560285064E-2"/>
        </c:manualLayout>
      </c:layout>
      <c:overlay val="0"/>
    </c:title>
    <c:autoTitleDeleted val="0"/>
    <c:plotArea>
      <c:layout>
        <c:manualLayout>
          <c:xMode val="edge"/>
          <c:yMode val="edge"/>
          <c:x val="1.4731907751472189E-2"/>
          <c:y val="0.24826489427687026"/>
          <c:w val="0.97053618449705548"/>
          <c:h val="0.51193139338567795"/>
        </c:manualLayout>
      </c:layout>
      <c:lineChart>
        <c:grouping val="standard"/>
        <c:varyColors val="0"/>
        <c:ser>
          <c:idx val="0"/>
          <c:order val="0"/>
          <c:tx>
            <c:strRef>
              <c:f>'Fig1'!$C$47</c:f>
              <c:strCache>
                <c:ptCount val="1"/>
                <c:pt idx="0">
                  <c:v>Resource productivity</c:v>
                </c:pt>
              </c:strCache>
            </c:strRef>
          </c:tx>
          <c:spPr>
            <a:ln w="28575" cap="rnd" cmpd="sng" algn="ctr">
              <a:solidFill>
                <a:srgbClr val="32AFAF">
                  <a:lumMod val="100000"/>
                </a:srgbClr>
              </a:solidFill>
              <a:prstDash val="solid"/>
              <a:round/>
              <a:headEnd type="none" w="med" len="med"/>
              <a:tailEnd type="none" w="med" len="med"/>
            </a:ln>
          </c:spPr>
          <c:marker>
            <c:symbol val="none"/>
          </c:marker>
          <c:cat>
            <c:numRef>
              <c:f>'Fig1'!$D$46:$X$46</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'Fig1'!$D$47:$X$47</c:f>
              <c:numCache>
                <c:formatCode>0.0</c:formatCode>
                <c:ptCount val="21"/>
                <c:pt idx="0" formatCode="0">
                  <c:v>100</c:v>
                </c:pt>
                <c:pt idx="1">
                  <c:v>101.78700000000001</c:v>
                </c:pt>
                <c:pt idx="2">
                  <c:v>101.89</c:v>
                </c:pt>
                <c:pt idx="3">
                  <c:v>101.812</c:v>
                </c:pt>
                <c:pt idx="4">
                  <c:v>99.834000000000003</c:v>
                </c:pt>
                <c:pt idx="5">
                  <c:v>100.827</c:v>
                </c:pt>
                <c:pt idx="6">
                  <c:v>101.824</c:v>
                </c:pt>
                <c:pt idx="7">
                  <c:v>101.3</c:v>
                </c:pt>
                <c:pt idx="8">
                  <c:v>103.84399999999999</c:v>
                </c:pt>
                <c:pt idx="9">
                  <c:v>113.17</c:v>
                </c:pt>
                <c:pt idx="10">
                  <c:v>119.23699999999999</c:v>
                </c:pt>
                <c:pt idx="11">
                  <c:v>115.34699999999999</c:v>
                </c:pt>
                <c:pt idx="12">
                  <c:v>124.23099999999999</c:v>
                </c:pt>
                <c:pt idx="13">
                  <c:v>127.34699999999999</c:v>
                </c:pt>
                <c:pt idx="14">
                  <c:v>127.997</c:v>
                </c:pt>
                <c:pt idx="15">
                  <c:v>130.316</c:v>
                </c:pt>
                <c:pt idx="16">
                  <c:v>133.286</c:v>
                </c:pt>
                <c:pt idx="17">
                  <c:v>133.48400000000001</c:v>
                </c:pt>
                <c:pt idx="18">
                  <c:v>133.54900000000001</c:v>
                </c:pt>
                <c:pt idx="19">
                  <c:v>135.876</c:v>
                </c:pt>
                <c:pt idx="20">
                  <c:v>134.59200000000001</c:v>
                </c:pt>
              </c:numCache>
            </c:numRef>
          </c:val>
          <c:smooth val="0"/>
          <c:extLst>
            <c:ext xmlns:c16="http://schemas.microsoft.com/office/drawing/2014/chart" uri="{C3380CC4-5D6E-409C-BE32-E72D297353CC}">
              <c16:uniqueId val="{00000000-1EE0-4B25-A6CB-1DF34638D183}"/>
            </c:ext>
          </c:extLst>
        </c:ser>
        <c:ser>
          <c:idx val="3"/>
          <c:order val="1"/>
          <c:tx>
            <c:strRef>
              <c:f>'Fig1'!$C$49</c:f>
              <c:strCache>
                <c:ptCount val="1"/>
                <c:pt idx="0">
                  <c:v>Gross domestic product</c:v>
                </c:pt>
              </c:strCache>
            </c:strRef>
          </c:tx>
          <c:spPr>
            <a:ln w="28575" cap="rnd" cmpd="sng" algn="ctr">
              <a:solidFill>
                <a:srgbClr val="C84B96">
                  <a:lumMod val="100000"/>
                </a:srgbClr>
              </a:solidFill>
              <a:prstDash val="solid"/>
              <a:round/>
              <a:headEnd type="none" w="med" len="med"/>
              <a:tailEnd type="none" w="med" len="med"/>
            </a:ln>
          </c:spPr>
          <c:marker>
            <c:symbol val="none"/>
          </c:marker>
          <c:cat>
            <c:numRef>
              <c:f>'Fig1'!$D$46:$X$46</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'Fig1'!$D$49:$X$49</c:f>
              <c:numCache>
                <c:formatCode>0.0</c:formatCode>
                <c:ptCount val="21"/>
                <c:pt idx="0" formatCode="0">
                  <c:v>100</c:v>
                </c:pt>
                <c:pt idx="1">
                  <c:v>102.13315889353099</c:v>
                </c:pt>
                <c:pt idx="2">
                  <c:v>103.20920322488305</c:v>
                </c:pt>
                <c:pt idx="3">
                  <c:v>104.09720824384064</c:v>
                </c:pt>
                <c:pt idx="4">
                  <c:v>106.72808216489085</c:v>
                </c:pt>
                <c:pt idx="5">
                  <c:v>108.73174134480712</c:v>
                </c:pt>
                <c:pt idx="6">
                  <c:v>112.49494347302817</c:v>
                </c:pt>
                <c:pt idx="7">
                  <c:v>116.01798026476405</c:v>
                </c:pt>
                <c:pt idx="8">
                  <c:v>116.75938721086199</c:v>
                </c:pt>
                <c:pt idx="9">
                  <c:v>111.73701119827612</c:v>
                </c:pt>
                <c:pt idx="10">
                  <c:v>114.1933042259446</c:v>
                </c:pt>
                <c:pt idx="11">
                  <c:v>116.28569682885808</c:v>
                </c:pt>
                <c:pt idx="12">
                  <c:v>115.43207676529951</c:v>
                </c:pt>
                <c:pt idx="13">
                  <c:v>115.38411899276615</c:v>
                </c:pt>
                <c:pt idx="14">
                  <c:v>117.19338144467667</c:v>
                </c:pt>
                <c:pt idx="15">
                  <c:v>119.8759570767848</c:v>
                </c:pt>
                <c:pt idx="16">
                  <c:v>122.28269179820066</c:v>
                </c:pt>
                <c:pt idx="17">
                  <c:v>125.72238435844885</c:v>
                </c:pt>
                <c:pt idx="18">
                  <c:v>128.31947963414441</c:v>
                </c:pt>
                <c:pt idx="19">
                  <c:v>130.66785467382624</c:v>
                </c:pt>
                <c:pt idx="20">
                  <c:v>122.91103388082367</c:v>
                </c:pt>
              </c:numCache>
            </c:numRef>
          </c:val>
          <c:smooth val="0"/>
          <c:extLst>
            <c:ext xmlns:c16="http://schemas.microsoft.com/office/drawing/2014/chart" uri="{C3380CC4-5D6E-409C-BE32-E72D297353CC}">
              <c16:uniqueId val="{00000001-1EE0-4B25-A6CB-1DF34638D183}"/>
            </c:ext>
          </c:extLst>
        </c:ser>
        <c:ser>
          <c:idx val="1"/>
          <c:order val="2"/>
          <c:tx>
            <c:strRef>
              <c:f>'Fig1'!$C$48</c:f>
              <c:strCache>
                <c:ptCount val="1"/>
                <c:pt idx="0">
                  <c:v>Domestic material consumption</c:v>
                </c:pt>
              </c:strCache>
            </c:strRef>
          </c:tx>
          <c:spPr>
            <a:ln w="28575" cap="rnd" cmpd="sng" algn="ctr">
              <a:solidFill>
                <a:srgbClr val="286EB4">
                  <a:lumMod val="100000"/>
                </a:srgbClr>
              </a:solidFill>
              <a:prstDash val="solid"/>
              <a:round/>
              <a:headEnd type="none" w="med" len="med"/>
              <a:tailEnd type="none" w="med" len="med"/>
            </a:ln>
          </c:spPr>
          <c:marker>
            <c:symbol val="none"/>
          </c:marker>
          <c:dPt>
            <c:idx val="10"/>
            <c:bubble3D val="0"/>
            <c:extLst>
              <c:ext xmlns:c16="http://schemas.microsoft.com/office/drawing/2014/chart" uri="{C3380CC4-5D6E-409C-BE32-E72D297353CC}">
                <c16:uniqueId val="{00000000-A6DB-4A88-99F1-BD102A5A326E}"/>
              </c:ext>
            </c:extLst>
          </c:dPt>
          <c:cat>
            <c:numRef>
              <c:f>'Fig1'!$D$46:$X$46</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'Fig1'!$D$48:$X$48</c:f>
              <c:numCache>
                <c:formatCode>0.0</c:formatCode>
                <c:ptCount val="21"/>
                <c:pt idx="0" formatCode="0">
                  <c:v>100</c:v>
                </c:pt>
                <c:pt idx="1">
                  <c:v>100.34</c:v>
                </c:pt>
                <c:pt idx="2">
                  <c:v>101.295</c:v>
                </c:pt>
                <c:pt idx="3">
                  <c:v>102.244</c:v>
                </c:pt>
                <c:pt idx="4">
                  <c:v>106.90600000000001</c:v>
                </c:pt>
                <c:pt idx="5">
                  <c:v>107.84</c:v>
                </c:pt>
                <c:pt idx="6">
                  <c:v>110.48</c:v>
                </c:pt>
                <c:pt idx="7">
                  <c:v>114.529</c:v>
                </c:pt>
                <c:pt idx="8">
                  <c:v>112.437</c:v>
                </c:pt>
                <c:pt idx="9">
                  <c:v>98.733999999999995</c:v>
                </c:pt>
                <c:pt idx="10">
                  <c:v>95.77</c:v>
                </c:pt>
                <c:pt idx="11">
                  <c:v>100.81399999999999</c:v>
                </c:pt>
                <c:pt idx="12">
                  <c:v>92.918000000000006</c:v>
                </c:pt>
                <c:pt idx="13">
                  <c:v>90.605999999999995</c:v>
                </c:pt>
                <c:pt idx="14">
                  <c:v>91.558999999999997</c:v>
                </c:pt>
                <c:pt idx="15">
                  <c:v>91.989000000000004</c:v>
                </c:pt>
                <c:pt idx="16">
                  <c:v>91.745000000000005</c:v>
                </c:pt>
                <c:pt idx="17">
                  <c:v>94.186000000000007</c:v>
                </c:pt>
                <c:pt idx="18">
                  <c:v>96.084999999999994</c:v>
                </c:pt>
                <c:pt idx="19">
                  <c:v>96.156000000000006</c:v>
                </c:pt>
                <c:pt idx="20">
                  <c:v>91.313999999999993</c:v>
                </c:pt>
              </c:numCache>
            </c:numRef>
          </c:val>
          <c:smooth val="0"/>
          <c:extLst>
            <c:ext xmlns:c16="http://schemas.microsoft.com/office/drawing/2014/chart" uri="{C3380CC4-5D6E-409C-BE32-E72D297353CC}">
              <c16:uniqueId val="{00000002-1EE0-4B25-A6CB-1DF34638D183}"/>
            </c:ext>
          </c:extLst>
        </c:ser>
        <c:dLbls>
          <c:showLegendKey val="0"/>
          <c:showVal val="0"/>
          <c:showCatName val="0"/>
          <c:showSerName val="0"/>
          <c:showPercent val="0"/>
          <c:showBubbleSize val="0"/>
        </c:dLbls>
        <c:smooth val="0"/>
        <c:axId val="175862912"/>
        <c:axId val="175864448"/>
      </c:lineChart>
      <c:catAx>
        <c:axId val="175862912"/>
        <c:scaling>
          <c:orientation val="minMax"/>
        </c:scaling>
        <c:delete val="0"/>
        <c:axPos val="b"/>
        <c:numFmt formatCode="General" sourceLinked="1"/>
        <c:majorTickMark val="out"/>
        <c:minorTickMark val="none"/>
        <c:tickLblPos val="low"/>
        <c:spPr>
          <a:ln>
            <a:solidFill>
              <a:srgbClr val="000000"/>
            </a:solidFill>
            <a:prstDash val="solid"/>
          </a:ln>
        </c:spPr>
        <c:txPr>
          <a:bodyPr rot="0" vert="horz"/>
          <a:lstStyle/>
          <a:p>
            <a:pPr>
              <a:defRPr/>
            </a:pPr>
            <a:endParaRPr lang="en-US"/>
          </a:p>
        </c:txPr>
        <c:crossAx val="175864448"/>
        <c:crossesAt val="100"/>
        <c:auto val="1"/>
        <c:lblAlgn val="ctr"/>
        <c:lblOffset val="100"/>
        <c:tickLblSkip val="1"/>
        <c:tickMarkSkip val="1"/>
        <c:noMultiLvlLbl val="0"/>
      </c:catAx>
      <c:valAx>
        <c:axId val="175864448"/>
        <c:scaling>
          <c:orientation val="minMax"/>
          <c:max val="150"/>
          <c:min val="80"/>
        </c:scaling>
        <c:delete val="0"/>
        <c:axPos val="l"/>
        <c:majorGridlines>
          <c:spPr>
            <a:ln w="3175" cap="rnd">
              <a:solidFill>
                <a:srgbClr val="C0C0C0"/>
              </a:solidFill>
              <a:prstDash val="sysDash"/>
            </a:ln>
          </c:spPr>
        </c:majorGridlines>
        <c:numFmt formatCode="0" sourceLinked="0"/>
        <c:majorTickMark val="none"/>
        <c:minorTickMark val="none"/>
        <c:tickLblPos val="low"/>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0" vert="horz"/>
          <a:lstStyle/>
          <a:p>
            <a:pPr>
              <a:defRPr/>
            </a:pPr>
            <a:endParaRPr lang="en-US"/>
          </a:p>
        </c:txPr>
        <c:crossAx val="175862912"/>
        <c:crosses val="autoZero"/>
        <c:crossBetween val="between"/>
        <c:majorUnit val="10"/>
      </c:valAx>
      <c:spPr>
        <a:ln>
          <a:noFill/>
        </a:ln>
      </c:spPr>
    </c:plotArea>
    <c:legend>
      <c:legendPos val="b"/>
      <c:layout>
        <c:manualLayout>
          <c:xMode val="edge"/>
          <c:yMode val="edge"/>
          <c:x val="8.2586104679009967E-2"/>
          <c:y val="0.79441826557038753"/>
          <c:w val="0.82740733223291341"/>
          <c:h val="5.6910569105691061E-2"/>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 lastClr="FFFFFF"/>
          </a:solidFill>
          <a:prstDash val="solid"/>
          <a:round/>
        </a14:hiddenLine>
      </a:ext>
    </a:extLst>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133" r="0.75000000000000133" t="1" header="0.5" footer="0.5"/>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Development of domestic extraction and physical trade, EU, 2000-20</a:t>
            </a:r>
          </a:p>
          <a:p>
            <a:pPr algn="l">
              <a:defRPr sz="1800" b="1">
                <a:latin typeface="Arial"/>
                <a:ea typeface="Arial"/>
                <a:cs typeface="Arial"/>
              </a:defRPr>
            </a:pPr>
            <a:r>
              <a:rPr lang="en-US" sz="1600" b="0"/>
              <a:t>(2000 = 100)</a:t>
            </a:r>
          </a:p>
        </c:rich>
      </c:tx>
      <c:layout>
        <c:manualLayout>
          <c:xMode val="edge"/>
          <c:yMode val="edge"/>
          <c:x val="5.2805280528052806E-3"/>
          <c:y val="1.0425497812389883E-2"/>
        </c:manualLayout>
      </c:layout>
      <c:overlay val="0"/>
    </c:title>
    <c:autoTitleDeleted val="0"/>
    <c:plotArea>
      <c:layout>
        <c:manualLayout>
          <c:xMode val="edge"/>
          <c:yMode val="edge"/>
          <c:x val="1.4521452145214522E-2"/>
          <c:y val="0.20798868135717818"/>
          <c:w val="0.97095709570957101"/>
          <c:h val="0.60210759236878186"/>
        </c:manualLayout>
      </c:layout>
      <c:lineChart>
        <c:grouping val="standard"/>
        <c:varyColors val="0"/>
        <c:ser>
          <c:idx val="0"/>
          <c:order val="0"/>
          <c:tx>
            <c:strRef>
              <c:f>'Fig2'!$C$48</c:f>
              <c:strCache>
                <c:ptCount val="1"/>
                <c:pt idx="0">
                  <c:v>Domestic extraction</c:v>
                </c:pt>
              </c:strCache>
            </c:strRef>
          </c:tx>
          <c:spPr>
            <a:ln w="28575" cap="rnd" cmpd="sng" algn="ctr">
              <a:solidFill>
                <a:srgbClr val="32AFAF">
                  <a:lumMod val="100000"/>
                </a:srgbClr>
              </a:solidFill>
              <a:prstDash val="solid"/>
              <a:round/>
              <a:headEnd type="none" w="med" len="med"/>
              <a:tailEnd type="none" w="med" len="med"/>
            </a:ln>
          </c:spPr>
          <c:marker>
            <c:symbol val="none"/>
          </c:marker>
          <c:cat>
            <c:numRef>
              <c:f>'Fig2'!$D$47:$X$47</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'Fig2'!$D$48:$X$48</c:f>
              <c:numCache>
                <c:formatCode>#,##0.0</c:formatCode>
                <c:ptCount val="21"/>
                <c:pt idx="0" formatCode="#,##0">
                  <c:v>100</c:v>
                </c:pt>
                <c:pt idx="1">
                  <c:v>100.77200000000001</c:v>
                </c:pt>
                <c:pt idx="2">
                  <c:v>101.145</c:v>
                </c:pt>
                <c:pt idx="3">
                  <c:v>100.96599999999999</c:v>
                </c:pt>
                <c:pt idx="4">
                  <c:v>105.997</c:v>
                </c:pt>
                <c:pt idx="5">
                  <c:v>107.13200000000001</c:v>
                </c:pt>
                <c:pt idx="6">
                  <c:v>109.89700000000001</c:v>
                </c:pt>
                <c:pt idx="7">
                  <c:v>114.407</c:v>
                </c:pt>
                <c:pt idx="8">
                  <c:v>112.48399999999999</c:v>
                </c:pt>
                <c:pt idx="9">
                  <c:v>100.456</c:v>
                </c:pt>
                <c:pt idx="10">
                  <c:v>96.001000000000005</c:v>
                </c:pt>
                <c:pt idx="11">
                  <c:v>101.886</c:v>
                </c:pt>
                <c:pt idx="12">
                  <c:v>94.234999999999999</c:v>
                </c:pt>
                <c:pt idx="13">
                  <c:v>92.292000000000002</c:v>
                </c:pt>
                <c:pt idx="14">
                  <c:v>93.256</c:v>
                </c:pt>
                <c:pt idx="15">
                  <c:v>92.685000000000002</c:v>
                </c:pt>
                <c:pt idx="16">
                  <c:v>92.466999999999999</c:v>
                </c:pt>
                <c:pt idx="17">
                  <c:v>95.066999999999993</c:v>
                </c:pt>
                <c:pt idx="18">
                  <c:v>96.338999999999999</c:v>
                </c:pt>
                <c:pt idx="19">
                  <c:v>97.012</c:v>
                </c:pt>
                <c:pt idx="20">
                  <c:v>93.893000000000001</c:v>
                </c:pt>
              </c:numCache>
            </c:numRef>
          </c:val>
          <c:smooth val="0"/>
          <c:extLst>
            <c:ext xmlns:c16="http://schemas.microsoft.com/office/drawing/2014/chart" uri="{C3380CC4-5D6E-409C-BE32-E72D297353CC}">
              <c16:uniqueId val="{00000000-5B87-45B0-A676-5469F20B9D83}"/>
            </c:ext>
          </c:extLst>
        </c:ser>
        <c:ser>
          <c:idx val="2"/>
          <c:order val="1"/>
          <c:tx>
            <c:strRef>
              <c:f>'Fig2'!$C$50</c:f>
              <c:strCache>
                <c:ptCount val="1"/>
                <c:pt idx="0">
                  <c:v>Exports </c:v>
                </c:pt>
              </c:strCache>
            </c:strRef>
          </c:tx>
          <c:spPr>
            <a:ln w="28575" cap="rnd" cmpd="sng" algn="ctr">
              <a:solidFill>
                <a:srgbClr val="C84B96">
                  <a:lumMod val="100000"/>
                </a:srgbClr>
              </a:solidFill>
              <a:prstDash val="sysDash"/>
              <a:round/>
              <a:headEnd type="none" w="med" len="med"/>
              <a:tailEnd type="none" w="med" len="med"/>
            </a:ln>
          </c:spPr>
          <c:marker>
            <c:symbol val="diamond"/>
            <c:size val="7"/>
            <c:spPr>
              <a:solidFill>
                <a:schemeClr val="accent4"/>
              </a:solidFill>
              <a:ln w="28575" cap="rnd" cmpd="sng" algn="ctr">
                <a:solidFill>
                  <a:srgbClr val="C84B96">
                    <a:lumMod val="100000"/>
                  </a:srgbClr>
                </a:solidFill>
                <a:prstDash val="sysDash"/>
                <a:round/>
                <a:headEnd type="none" w="med" len="med"/>
                <a:tailEnd type="none" w="med" len="med"/>
              </a:ln>
            </c:spPr>
          </c:marker>
          <c:cat>
            <c:numRef>
              <c:f>'Fig2'!$D$47:$X$47</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'Fig2'!$D$50:$X$50</c:f>
              <c:numCache>
                <c:formatCode>#,##0.0</c:formatCode>
                <c:ptCount val="21"/>
                <c:pt idx="0" formatCode="#,##0">
                  <c:v>100</c:v>
                </c:pt>
                <c:pt idx="1">
                  <c:v>99.736000000000004</c:v>
                </c:pt>
                <c:pt idx="2">
                  <c:v>105.753</c:v>
                </c:pt>
                <c:pt idx="3">
                  <c:v>108.408</c:v>
                </c:pt>
                <c:pt idx="4">
                  <c:v>114.196</c:v>
                </c:pt>
                <c:pt idx="5">
                  <c:v>120.254</c:v>
                </c:pt>
                <c:pt idx="6">
                  <c:v>125.604</c:v>
                </c:pt>
                <c:pt idx="7">
                  <c:v>128.74600000000001</c:v>
                </c:pt>
                <c:pt idx="8">
                  <c:v>131.499</c:v>
                </c:pt>
                <c:pt idx="9">
                  <c:v>123.608</c:v>
                </c:pt>
                <c:pt idx="10">
                  <c:v>136.578</c:v>
                </c:pt>
                <c:pt idx="11">
                  <c:v>141.203</c:v>
                </c:pt>
                <c:pt idx="12">
                  <c:v>151.41499999999999</c:v>
                </c:pt>
                <c:pt idx="13">
                  <c:v>158.32400000000001</c:v>
                </c:pt>
                <c:pt idx="14">
                  <c:v>160.56299999999999</c:v>
                </c:pt>
                <c:pt idx="15">
                  <c:v>162.00800000000001</c:v>
                </c:pt>
                <c:pt idx="16">
                  <c:v>167.01499999999999</c:v>
                </c:pt>
                <c:pt idx="17">
                  <c:v>172.89699999999999</c:v>
                </c:pt>
                <c:pt idx="18">
                  <c:v>168.53299999999999</c:v>
                </c:pt>
                <c:pt idx="19">
                  <c:v>168.30699999999999</c:v>
                </c:pt>
                <c:pt idx="20">
                  <c:v>162.15700000000001</c:v>
                </c:pt>
              </c:numCache>
            </c:numRef>
          </c:val>
          <c:smooth val="0"/>
          <c:extLst>
            <c:ext xmlns:c16="http://schemas.microsoft.com/office/drawing/2014/chart" uri="{C3380CC4-5D6E-409C-BE32-E72D297353CC}">
              <c16:uniqueId val="{00000001-5B87-45B0-A676-5469F20B9D83}"/>
            </c:ext>
          </c:extLst>
        </c:ser>
        <c:ser>
          <c:idx val="1"/>
          <c:order val="2"/>
          <c:tx>
            <c:strRef>
              <c:f>'Fig2'!$C$49</c:f>
              <c:strCache>
                <c:ptCount val="1"/>
                <c:pt idx="0">
                  <c:v>Imports</c:v>
                </c:pt>
              </c:strCache>
            </c:strRef>
          </c:tx>
          <c:spPr>
            <a:ln w="28575" cap="rnd" cmpd="sng" algn="ctr">
              <a:solidFill>
                <a:srgbClr val="286EB4">
                  <a:lumMod val="100000"/>
                </a:srgbClr>
              </a:solidFill>
              <a:prstDash val="sysDash"/>
              <a:round/>
              <a:headEnd type="none" w="med" len="med"/>
              <a:tailEnd type="none" w="med" len="med"/>
            </a:ln>
          </c:spPr>
          <c:marker>
            <c:symbol val="diamond"/>
            <c:size val="7"/>
            <c:spPr>
              <a:solidFill>
                <a:schemeClr val="accent3"/>
              </a:solidFill>
              <a:ln w="28575" cap="rnd" cmpd="sng" algn="ctr">
                <a:solidFill>
                  <a:srgbClr val="286EB4">
                    <a:lumMod val="100000"/>
                  </a:srgbClr>
                </a:solidFill>
                <a:prstDash val="sysDash"/>
                <a:round/>
                <a:headEnd type="none" w="med" len="med"/>
                <a:tailEnd type="none" w="med" len="med"/>
              </a:ln>
            </c:spPr>
          </c:marker>
          <c:cat>
            <c:numRef>
              <c:f>'Fig2'!$D$47:$X$47</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'Fig2'!$D$49:$X$49</c:f>
              <c:numCache>
                <c:formatCode>#,##0.0</c:formatCode>
                <c:ptCount val="21"/>
                <c:pt idx="0" formatCode="#,##0">
                  <c:v>100</c:v>
                </c:pt>
                <c:pt idx="1">
                  <c:v>98.543999999999997</c:v>
                </c:pt>
                <c:pt idx="2">
                  <c:v>103.182</c:v>
                </c:pt>
                <c:pt idx="3">
                  <c:v>108.86199999999999</c:v>
                </c:pt>
                <c:pt idx="4">
                  <c:v>112.48</c:v>
                </c:pt>
                <c:pt idx="5">
                  <c:v>114.187</c:v>
                </c:pt>
                <c:pt idx="6">
                  <c:v>117.169</c:v>
                </c:pt>
                <c:pt idx="7">
                  <c:v>119.221</c:v>
                </c:pt>
                <c:pt idx="8">
                  <c:v>117.944</c:v>
                </c:pt>
                <c:pt idx="9">
                  <c:v>99.704999999999998</c:v>
                </c:pt>
                <c:pt idx="10">
                  <c:v>107.074</c:v>
                </c:pt>
                <c:pt idx="11">
                  <c:v>108.843</c:v>
                </c:pt>
                <c:pt idx="12">
                  <c:v>105.42700000000001</c:v>
                </c:pt>
                <c:pt idx="13">
                  <c:v>104.489</c:v>
                </c:pt>
                <c:pt idx="14">
                  <c:v>105.783</c:v>
                </c:pt>
                <c:pt idx="15">
                  <c:v>110.258</c:v>
                </c:pt>
                <c:pt idx="16">
                  <c:v>111.483</c:v>
                </c:pt>
                <c:pt idx="17">
                  <c:v>114.355</c:v>
                </c:pt>
                <c:pt idx="18">
                  <c:v>116.732</c:v>
                </c:pt>
                <c:pt idx="19">
                  <c:v>114.467</c:v>
                </c:pt>
                <c:pt idx="20">
                  <c:v>102.788</c:v>
                </c:pt>
              </c:numCache>
            </c:numRef>
          </c:val>
          <c:smooth val="0"/>
          <c:extLst>
            <c:ext xmlns:c16="http://schemas.microsoft.com/office/drawing/2014/chart" uri="{C3380CC4-5D6E-409C-BE32-E72D297353CC}">
              <c16:uniqueId val="{00000002-5B87-45B0-A676-5469F20B9D83}"/>
            </c:ext>
          </c:extLst>
        </c:ser>
        <c:ser>
          <c:idx val="3"/>
          <c:order val="3"/>
          <c:tx>
            <c:strRef>
              <c:f>'Fig2'!$C$51</c:f>
              <c:strCache>
                <c:ptCount val="1"/>
                <c:pt idx="0">
                  <c:v>Trade balance</c:v>
                </c:pt>
              </c:strCache>
            </c:strRef>
          </c:tx>
          <c:spPr>
            <a:ln w="28575" cap="rnd" cmpd="sng" algn="ctr">
              <a:solidFill>
                <a:srgbClr val="D73C41">
                  <a:lumMod val="100000"/>
                </a:srgbClr>
              </a:solidFill>
              <a:prstDash val="solid"/>
              <a:round/>
              <a:headEnd type="none" w="med" len="med"/>
              <a:tailEnd type="none" w="med" len="med"/>
            </a:ln>
          </c:spPr>
          <c:marker>
            <c:symbol val="none"/>
          </c:marker>
          <c:cat>
            <c:numRef>
              <c:f>'Fig2'!$D$47:$X$47</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'Fig2'!$D$51:$X$51</c:f>
              <c:numCache>
                <c:formatCode>#,##0.0</c:formatCode>
                <c:ptCount val="21"/>
                <c:pt idx="0" formatCode="#,##0">
                  <c:v>100</c:v>
                </c:pt>
                <c:pt idx="1">
                  <c:v>98.037999999999997</c:v>
                </c:pt>
                <c:pt idx="2">
                  <c:v>102.09</c:v>
                </c:pt>
                <c:pt idx="3">
                  <c:v>109.05500000000001</c:v>
                </c:pt>
                <c:pt idx="4">
                  <c:v>111.751</c:v>
                </c:pt>
                <c:pt idx="5">
                  <c:v>111.61</c:v>
                </c:pt>
                <c:pt idx="6">
                  <c:v>113.586</c:v>
                </c:pt>
                <c:pt idx="7">
                  <c:v>115.176</c:v>
                </c:pt>
                <c:pt idx="8">
                  <c:v>112.188</c:v>
                </c:pt>
                <c:pt idx="9">
                  <c:v>89.552999999999997</c:v>
                </c:pt>
                <c:pt idx="10">
                  <c:v>94.543999999999997</c:v>
                </c:pt>
                <c:pt idx="11">
                  <c:v>95.099000000000004</c:v>
                </c:pt>
                <c:pt idx="12">
                  <c:v>85.894999999999996</c:v>
                </c:pt>
                <c:pt idx="13">
                  <c:v>81.623999999999995</c:v>
                </c:pt>
                <c:pt idx="14">
                  <c:v>82.516999999999996</c:v>
                </c:pt>
                <c:pt idx="15">
                  <c:v>88.278999999999996</c:v>
                </c:pt>
                <c:pt idx="16">
                  <c:v>87.897999999999996</c:v>
                </c:pt>
                <c:pt idx="17">
                  <c:v>89.491</c:v>
                </c:pt>
                <c:pt idx="18">
                  <c:v>94.731999999999999</c:v>
                </c:pt>
                <c:pt idx="19">
                  <c:v>91.6</c:v>
                </c:pt>
                <c:pt idx="20">
                  <c:v>77.572999999999993</c:v>
                </c:pt>
              </c:numCache>
            </c:numRef>
          </c:val>
          <c:smooth val="0"/>
          <c:extLst>
            <c:ext xmlns:c16="http://schemas.microsoft.com/office/drawing/2014/chart" uri="{C3380CC4-5D6E-409C-BE32-E72D297353CC}">
              <c16:uniqueId val="{00000003-5B87-45B0-A676-5469F20B9D83}"/>
            </c:ext>
          </c:extLst>
        </c:ser>
        <c:dLbls>
          <c:showLegendKey val="0"/>
          <c:showVal val="0"/>
          <c:showCatName val="0"/>
          <c:showSerName val="0"/>
          <c:showPercent val="0"/>
          <c:showBubbleSize val="0"/>
        </c:dLbls>
        <c:smooth val="0"/>
        <c:axId val="176409216"/>
        <c:axId val="176415104"/>
      </c:lineChart>
      <c:catAx>
        <c:axId val="176409216"/>
        <c:scaling>
          <c:orientation val="minMax"/>
        </c:scaling>
        <c:delete val="0"/>
        <c:axPos val="b"/>
        <c:numFmt formatCode="General" sourceLinked="1"/>
        <c:majorTickMark val="out"/>
        <c:minorTickMark val="none"/>
        <c:tickLblPos val="low"/>
        <c:spPr>
          <a:ln>
            <a:solidFill>
              <a:srgbClr val="000000"/>
            </a:solidFill>
            <a:prstDash val="solid"/>
          </a:ln>
        </c:spPr>
        <c:txPr>
          <a:bodyPr rot="0" vert="horz"/>
          <a:lstStyle/>
          <a:p>
            <a:pPr>
              <a:defRPr/>
            </a:pPr>
            <a:endParaRPr lang="en-US"/>
          </a:p>
        </c:txPr>
        <c:crossAx val="176415104"/>
        <c:crossesAt val="100"/>
        <c:auto val="1"/>
        <c:lblAlgn val="ctr"/>
        <c:lblOffset val="100"/>
        <c:tickMarkSkip val="1"/>
        <c:noMultiLvlLbl val="0"/>
      </c:catAx>
      <c:valAx>
        <c:axId val="176415104"/>
        <c:scaling>
          <c:orientation val="minMax"/>
          <c:max val="180"/>
          <c:min val="70"/>
        </c:scaling>
        <c:delete val="0"/>
        <c:axPos val="l"/>
        <c:majorGridlines>
          <c:spPr>
            <a:ln w="3175">
              <a:solidFill>
                <a:srgbClr val="C0C0C0"/>
              </a:solidFill>
              <a:prstDash val="sysDash"/>
            </a:ln>
          </c:spPr>
        </c:majorGridlines>
        <c:numFmt formatCode="#,##0" sourceLinked="0"/>
        <c:majorTickMark val="none"/>
        <c:minorTickMark val="none"/>
        <c:tickLblPos val="low"/>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0" vert="horz"/>
          <a:lstStyle/>
          <a:p>
            <a:pPr>
              <a:defRPr/>
            </a:pPr>
            <a:endParaRPr lang="en-US"/>
          </a:p>
        </c:txPr>
        <c:crossAx val="176409216"/>
        <c:crosses val="autoZero"/>
        <c:crossBetween val="between"/>
        <c:majorUnit val="10"/>
      </c:valAx>
      <c:spPr>
        <a:noFill/>
        <a:ln w="25400">
          <a:noFill/>
        </a:ln>
      </c:spPr>
    </c:plotArea>
    <c:legend>
      <c:legendPos val="b"/>
      <c:layout>
        <c:manualLayout>
          <c:xMode val="edge"/>
          <c:yMode val="edge"/>
          <c:x val="0.1725218159611237"/>
          <c:y val="0.83876639271003228"/>
          <c:w val="0.66650464660833664"/>
          <c:h val="4.8825611646473248E-2"/>
        </c:manualLayout>
      </c:layout>
      <c:overlay val="0"/>
      <c:spPr>
        <a:ln>
          <a:noFill/>
        </a:ln>
      </c:spPr>
      <c:txPr>
        <a:bodyPr/>
        <a:lstStyle/>
        <a:p>
          <a:pPr>
            <a:defRPr b="1"/>
          </a:pPr>
          <a:endParaRPr lang="en-US"/>
        </a:p>
      </c:txPr>
    </c:legend>
    <c:plotVisOnly val="1"/>
    <c:dispBlanksAs val="gap"/>
    <c:showDLblsOverMax val="0"/>
  </c:chart>
  <c:spPr>
    <a:ln>
      <a:noFill/>
    </a:ln>
  </c:spPr>
  <c:txPr>
    <a:bodyPr/>
    <a:lstStyle/>
    <a:p>
      <a:pPr>
        <a:defRPr sz="1200" b="0" i="0" u="none" strike="noStrike" baseline="0">
          <a:solidFill>
            <a:srgbClr val="000000"/>
          </a:solidFill>
          <a:latin typeface="Arial"/>
          <a:ea typeface="Arial"/>
          <a:cs typeface="Arial"/>
        </a:defRPr>
      </a:pPr>
      <a:endParaRPr lang="en-US"/>
    </a:p>
  </c:txPr>
  <c:printSettings>
    <c:headerFooter/>
    <c:pageMargins b="0.75000000000000133" l="0.70000000000000062" r="0.70000000000000062" t="0.75000000000000133" header="0.30000000000000032" footer="0.30000000000000032"/>
    <c:pageSetup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200" b="1" i="0" u="none" strike="noStrike" kern="1200" spc="0" baseline="0">
                <a:solidFill>
                  <a:srgbClr val="000000"/>
                </a:solidFill>
                <a:latin typeface="Arial"/>
                <a:ea typeface="Arial"/>
                <a:cs typeface="Arial"/>
              </a:defRPr>
            </a:pPr>
            <a:r>
              <a:rPr lang="en-US"/>
              <a:t>Domestic material consumption by main material category, EU, 2020</a:t>
            </a:r>
          </a:p>
          <a:p>
            <a:pPr algn="l">
              <a:defRPr b="1"/>
            </a:pPr>
            <a:r>
              <a:rPr lang="en-US" sz="1000" b="0"/>
              <a:t>(tonnes per capita)</a:t>
            </a:r>
          </a:p>
        </c:rich>
      </c:tx>
      <c:layout>
        <c:manualLayout>
          <c:xMode val="edge"/>
          <c:yMode val="edge"/>
          <c:x val="9.9396518343451371E-3"/>
          <c:y val="1.0076953808275241E-2"/>
        </c:manualLayout>
      </c:layout>
      <c:overlay val="0"/>
      <c:spPr>
        <a:noFill/>
        <a:ln>
          <a:noFill/>
        </a:ln>
        <a:effectLst/>
      </c:spPr>
      <c:txPr>
        <a:bodyPr rot="0" spcFirstLastPara="1" vertOverflow="ellipsis" vert="horz" wrap="square" anchor="ctr" anchorCtr="1"/>
        <a:lstStyle/>
        <a:p>
          <a:pPr algn="l">
            <a:defRPr sz="12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0.25843094769297353"/>
          <c:y val="0.26731639214902148"/>
          <c:w val="0.49698259171725684"/>
          <c:h val="0.50384769041376209"/>
        </c:manualLayout>
      </c:layout>
      <c:pieChart>
        <c:varyColors val="1"/>
        <c:ser>
          <c:idx val="0"/>
          <c:order val="0"/>
          <c:dPt>
            <c:idx val="0"/>
            <c:bubble3D val="0"/>
            <c:spPr>
              <a:solidFill>
                <a:srgbClr val="32AFAF">
                  <a:lumMod val="100000"/>
                </a:srgbClr>
              </a:solidFill>
              <a:ln w="19050">
                <a:noFill/>
              </a:ln>
              <a:effectLst/>
              <a:extLst>
                <a:ext uri="{91240B29-F687-4F45-9708-019B960494DF}">
                  <a14:hiddenLine xmlns:a14="http://schemas.microsoft.com/office/drawing/2010/main" w="19050">
                    <a:solidFill>
                      <a:sysClr val="window" lastClr="FFFFFF"/>
                    </a:solidFill>
                  </a14:hiddenLine>
                </a:ext>
              </a:extLst>
            </c:spPr>
            <c:extLst>
              <c:ext xmlns:c16="http://schemas.microsoft.com/office/drawing/2014/chart" uri="{C3380CC4-5D6E-409C-BE32-E72D297353CC}">
                <c16:uniqueId val="{00000002-DC58-4011-AD64-AAE7713CF547}"/>
              </c:ext>
            </c:extLst>
          </c:dPt>
          <c:dPt>
            <c:idx val="1"/>
            <c:bubble3D val="0"/>
            <c:spPr>
              <a:solidFill>
                <a:srgbClr val="32AFAF">
                  <a:lumMod val="60000"/>
                  <a:lumOff val="40000"/>
                </a:srgbClr>
              </a:solidFill>
              <a:ln w="19050">
                <a:noFill/>
              </a:ln>
              <a:effectLst/>
              <a:extLst>
                <a:ext uri="{91240B29-F687-4F45-9708-019B960494DF}">
                  <a14:hiddenLine xmlns:a14="http://schemas.microsoft.com/office/drawing/2010/main" w="19050">
                    <a:solidFill>
                      <a:sysClr val="window" lastClr="FFFFFF"/>
                    </a:solidFill>
                  </a14:hiddenLine>
                </a:ext>
              </a:extLst>
            </c:spPr>
            <c:extLst>
              <c:ext xmlns:c16="http://schemas.microsoft.com/office/drawing/2014/chart" uri="{C3380CC4-5D6E-409C-BE32-E72D297353CC}">
                <c16:uniqueId val="{00000004-DC58-4011-AD64-AAE7713CF547}"/>
              </c:ext>
            </c:extLst>
          </c:dPt>
          <c:dPt>
            <c:idx val="2"/>
            <c:bubble3D val="0"/>
            <c:spPr>
              <a:solidFill>
                <a:srgbClr val="C84B96">
                  <a:lumMod val="100000"/>
                </a:srgbClr>
              </a:solidFill>
              <a:ln w="19050">
                <a:noFill/>
              </a:ln>
              <a:effectLst/>
              <a:extLst>
                <a:ext uri="{91240B29-F687-4F45-9708-019B960494DF}">
                  <a14:hiddenLine xmlns:a14="http://schemas.microsoft.com/office/drawing/2010/main" w="19050">
                    <a:solidFill>
                      <a:sysClr val="window" lastClr="FFFFFF"/>
                    </a:solidFill>
                  </a14:hiddenLine>
                </a:ext>
              </a:extLst>
            </c:spPr>
            <c:extLst>
              <c:ext xmlns:c16="http://schemas.microsoft.com/office/drawing/2014/chart" uri="{C3380CC4-5D6E-409C-BE32-E72D297353CC}">
                <c16:uniqueId val="{00000005-DC58-4011-AD64-AAE7713CF547}"/>
              </c:ext>
            </c:extLst>
          </c:dPt>
          <c:dPt>
            <c:idx val="3"/>
            <c:bubble3D val="0"/>
            <c:spPr>
              <a:solidFill>
                <a:srgbClr val="C84B96">
                  <a:lumMod val="60000"/>
                  <a:lumOff val="40000"/>
                </a:srgbClr>
              </a:solidFill>
              <a:ln w="19050">
                <a:noFill/>
              </a:ln>
              <a:effectLst/>
              <a:extLst>
                <a:ext uri="{91240B29-F687-4F45-9708-019B960494DF}">
                  <a14:hiddenLine xmlns:a14="http://schemas.microsoft.com/office/drawing/2010/main" w="19050">
                    <a:solidFill>
                      <a:sysClr val="window" lastClr="FFFFFF"/>
                    </a:solidFill>
                  </a14:hiddenLine>
                </a:ext>
              </a:extLst>
            </c:spPr>
            <c:extLst>
              <c:ext xmlns:c16="http://schemas.microsoft.com/office/drawing/2014/chart" uri="{C3380CC4-5D6E-409C-BE32-E72D297353CC}">
                <c16:uniqueId val="{00000003-DC58-4011-AD64-AAE7713CF547}"/>
              </c:ext>
            </c:extLst>
          </c:dPt>
          <c:dLbls>
            <c:dLbl>
              <c:idx val="0"/>
              <c:tx>
                <c:rich>
                  <a:bodyPr/>
                  <a:lstStyle/>
                  <a:p>
                    <a:fld id="{CA81AF07-7F5F-46E8-BD9A-9719DBDB8EDB}" type="CELLRANGE">
                      <a:rPr lang="en-US" b="1"/>
                      <a:pPr/>
                      <a:t>[CELLRANGE]</a:t>
                    </a:fld>
                    <a:r>
                      <a:rPr lang="en-US" b="1"/>
                      <a:t>, </a:t>
                    </a:r>
                  </a:p>
                  <a:p>
                    <a:fld id="{BBDF9660-2CF5-4CC8-9838-C2F2FE1FF076}" type="VALUE">
                      <a:rPr lang="en-US" b="1"/>
                      <a:pPr/>
                      <a:t>[VALUE]</a:t>
                    </a:fld>
                    <a:r>
                      <a:rPr lang="en-US" b="1"/>
                      <a:t> </a:t>
                    </a:r>
                  </a:p>
                  <a:p>
                    <a:r>
                      <a:rPr lang="en-US" b="1"/>
                      <a:t>(24 %)</a:t>
                    </a:r>
                  </a:p>
                </c:rich>
              </c:tx>
              <c:dLblPos val="outEnd"/>
              <c:showLegendKey val="0"/>
              <c:showVal val="0"/>
              <c:showCatName val="1"/>
              <c:showSerName val="0"/>
              <c:showPercent val="1"/>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DC58-4011-AD64-AAE7713CF547}"/>
                </c:ext>
              </c:extLst>
            </c:dLbl>
            <c:dLbl>
              <c:idx val="1"/>
              <c:tx>
                <c:rich>
                  <a:bodyPr/>
                  <a:lstStyle/>
                  <a:p>
                    <a:fld id="{9E6AE545-3252-4CD8-9CE8-F4C6F65AB8C5}" type="CELLRANGE">
                      <a:rPr lang="en-US" b="1"/>
                      <a:pPr/>
                      <a:t>[CELLRANGE]</a:t>
                    </a:fld>
                    <a:r>
                      <a:rPr lang="en-US" b="1"/>
                      <a:t>,</a:t>
                    </a:r>
                  </a:p>
                  <a:p>
                    <a:fld id="{17E31C86-9AAC-4DBC-A945-3053420E8CC6}" type="VALUE">
                      <a:rPr lang="en-US" b="1"/>
                      <a:pPr/>
                      <a:t>[VALUE]</a:t>
                    </a:fld>
                    <a:r>
                      <a:rPr lang="en-US" b="1"/>
                      <a:t> </a:t>
                    </a:r>
                  </a:p>
                  <a:p>
                    <a:r>
                      <a:rPr lang="en-US" b="1"/>
                      <a:t>(5 %)</a:t>
                    </a:r>
                  </a:p>
                </c:rich>
              </c:tx>
              <c:dLblPos val="outEnd"/>
              <c:showLegendKey val="0"/>
              <c:showVal val="0"/>
              <c:showCatName val="1"/>
              <c:showSerName val="0"/>
              <c:showPercent val="1"/>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DC58-4011-AD64-AAE7713CF547}"/>
                </c:ext>
              </c:extLst>
            </c:dLbl>
            <c:dLbl>
              <c:idx val="2"/>
              <c:tx>
                <c:rich>
                  <a:bodyPr/>
                  <a:lstStyle/>
                  <a:p>
                    <a:fld id="{24830575-C43E-4737-8091-ED88C4805E67}" type="CELLRANGE">
                      <a:rPr lang="en-US" b="1"/>
                      <a:pPr/>
                      <a:t>[CELLRANGE]</a:t>
                    </a:fld>
                    <a:r>
                      <a:rPr lang="en-US" b="1"/>
                      <a:t>, </a:t>
                    </a:r>
                  </a:p>
                  <a:p>
                    <a:r>
                      <a:rPr lang="en-US" b="1"/>
                      <a:t>7.1</a:t>
                    </a:r>
                  </a:p>
                  <a:p>
                    <a:r>
                      <a:rPr lang="en-US" b="1"/>
                      <a:t> (53 %)</a:t>
                    </a:r>
                  </a:p>
                </c:rich>
              </c:tx>
              <c:dLblPos val="outEnd"/>
              <c:showLegendKey val="0"/>
              <c:showVal val="0"/>
              <c:showCatName val="1"/>
              <c:showSerName val="0"/>
              <c:showPercent val="1"/>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DC58-4011-AD64-AAE7713CF547}"/>
                </c:ext>
              </c:extLst>
            </c:dLbl>
            <c:dLbl>
              <c:idx val="3"/>
              <c:tx>
                <c:rich>
                  <a:bodyPr/>
                  <a:lstStyle/>
                  <a:p>
                    <a:fld id="{A68532E8-72C1-4941-9DE0-435EB309E979}" type="CELLRANGE">
                      <a:rPr lang="en-US" b="1"/>
                      <a:pPr/>
                      <a:t>[CELLRANGE]</a:t>
                    </a:fld>
                    <a:r>
                      <a:rPr lang="en-US" b="1"/>
                      <a:t>, </a:t>
                    </a:r>
                  </a:p>
                  <a:p>
                    <a:fld id="{D140685B-C7F1-49B8-9CF9-E8ACA0710E39}" type="VALUE">
                      <a:rPr lang="en-US" b="1"/>
                      <a:pPr/>
                      <a:t>[VALUE]</a:t>
                    </a:fld>
                    <a:endParaRPr lang="en-US" b="1"/>
                  </a:p>
                  <a:p>
                    <a:r>
                      <a:rPr lang="en-US" b="1"/>
                      <a:t> (18</a:t>
                    </a:r>
                    <a:r>
                      <a:rPr lang="en-US" b="1" baseline="0"/>
                      <a:t> </a:t>
                    </a:r>
                    <a:r>
                      <a:rPr lang="en-US" b="1"/>
                      <a:t>%)</a:t>
                    </a:r>
                  </a:p>
                </c:rich>
              </c:tx>
              <c:dLblPos val="outEnd"/>
              <c:showLegendKey val="0"/>
              <c:showVal val="0"/>
              <c:showCatName val="1"/>
              <c:showSerName val="0"/>
              <c:showPercent val="1"/>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DC58-4011-AD64-AAE7713CF547}"/>
                </c:ext>
              </c:extLst>
            </c:dLbl>
            <c:numFmt formatCode="0_i%" sourceLinked="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Arial"/>
                    <a:ea typeface="Arial"/>
                    <a:cs typeface="Arial"/>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howDataLabelsRange val="1"/>
              </c:ext>
            </c:extLst>
          </c:dLbls>
          <c:val>
            <c:numRef>
              <c:f>'Fig3'!$D$49:$G$49</c:f>
              <c:numCache>
                <c:formatCode>0.0</c:formatCode>
                <c:ptCount val="4"/>
                <c:pt idx="0">
                  <c:v>3.2269999999999999</c:v>
                </c:pt>
                <c:pt idx="1">
                  <c:v>0.71199999999999997</c:v>
                </c:pt>
                <c:pt idx="2">
                  <c:v>7.0739999999999998</c:v>
                </c:pt>
                <c:pt idx="3">
                  <c:v>2.4500000000000002</c:v>
                </c:pt>
              </c:numCache>
            </c:numRef>
          </c:val>
          <c:extLst>
            <c:ext xmlns:c15="http://schemas.microsoft.com/office/drawing/2012/chart" uri="{02D57815-91ED-43cb-92C2-25804820EDAC}">
              <c15:datalabelsRange>
                <c15:f>'Fig3'!$D$48:$G$48</c15:f>
                <c15:dlblRangeCache>
                  <c:ptCount val="4"/>
                  <c:pt idx="0">
                    <c:v>Biomass</c:v>
                  </c:pt>
                  <c:pt idx="1">
                    <c:v>Metal ores</c:v>
                  </c:pt>
                  <c:pt idx="2">
                    <c:v>Non-metallic minerals</c:v>
                  </c:pt>
                  <c:pt idx="3">
                    <c:v>Fossil energy materials</c:v>
                  </c:pt>
                </c15:dlblRangeCache>
              </c15:datalabelsRange>
            </c:ext>
            <c:ext xmlns:c16="http://schemas.microsoft.com/office/drawing/2014/chart" uri="{C3380CC4-5D6E-409C-BE32-E72D297353CC}">
              <c16:uniqueId val="{00000000-DC58-4011-AD64-AAE7713CF547}"/>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9-B04F-4E32-8994-FC463AE516D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B-B04F-4E32-8994-FC463AE516D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D-B04F-4E32-8994-FC463AE516D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F-B04F-4E32-8994-FC463AE516D1}"/>
              </c:ext>
            </c:extLst>
          </c:dPt>
          <c:dLbls>
            <c:numFmt formatCode="0_i%"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0000"/>
                    </a:solidFill>
                    <a:latin typeface="Arial"/>
                    <a:ea typeface="Arial"/>
                    <a:cs typeface="Arial"/>
                  </a:defRPr>
                </a:pPr>
                <a:endParaRPr lang="en-US"/>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'Fig3'!$D$50:$G$50</c:f>
              <c:numCache>
                <c:formatCode>0%</c:formatCode>
                <c:ptCount val="4"/>
                <c:pt idx="0">
                  <c:v>0.23971178131035506</c:v>
                </c:pt>
                <c:pt idx="1">
                  <c:v>5.2889615213192687E-2</c:v>
                </c:pt>
                <c:pt idx="2">
                  <c:v>0.52547912642995098</c:v>
                </c:pt>
                <c:pt idx="3">
                  <c:v>0.18199376021393554</c:v>
                </c:pt>
              </c:numCache>
            </c:numRef>
          </c:val>
          <c:extLst>
            <c:ext xmlns:c16="http://schemas.microsoft.com/office/drawing/2014/chart" uri="{C3380CC4-5D6E-409C-BE32-E72D297353CC}">
              <c16:uniqueId val="{00000001-DC58-4011-AD64-AAE7713CF547}"/>
            </c:ext>
          </c:extLst>
        </c:ser>
        <c:ser>
          <c:idx val="2"/>
          <c:order val="2"/>
          <c:dPt>
            <c:idx val="0"/>
            <c:bubble3D val="0"/>
            <c:spPr>
              <a:solidFill>
                <a:schemeClr val="accent1"/>
              </a:solidFill>
              <a:ln w="19050">
                <a:solidFill>
                  <a:schemeClr val="lt1"/>
                </a:solidFill>
              </a:ln>
              <a:effectLst/>
            </c:spPr>
            <c:extLst>
              <c:ext xmlns:c16="http://schemas.microsoft.com/office/drawing/2014/chart" uri="{C3380CC4-5D6E-409C-BE32-E72D297353CC}">
                <c16:uniqueId val="{00000011-3B6F-4FFD-9228-665DF74C50F6}"/>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0000"/>
                    </a:solidFill>
                    <a:latin typeface="Arial"/>
                    <a:ea typeface="Arial"/>
                    <a:cs typeface="Arial"/>
                  </a:defRPr>
                </a:pPr>
                <a:endParaRPr lang="en-US"/>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'Fig3'!$B$52</c:f>
              <c:numCache>
                <c:formatCode>General</c:formatCode>
                <c:ptCount val="1"/>
                <c:pt idx="0">
                  <c:v>0</c:v>
                </c:pt>
              </c:numCache>
            </c:numRef>
          </c:val>
          <c:extLst>
            <c:ext xmlns:c16="http://schemas.microsoft.com/office/drawing/2014/chart" uri="{C3380CC4-5D6E-409C-BE32-E72D297353CC}">
              <c16:uniqueId val="{00000010-FC32-498F-B783-46320EB84D93}"/>
            </c:ext>
          </c:extLst>
        </c:ser>
        <c:dLbls>
          <c:dLblPos val="outEnd"/>
          <c:showLegendKey val="0"/>
          <c:showVal val="0"/>
          <c:showCatName val="1"/>
          <c:showSerName val="0"/>
          <c:showPercent val="1"/>
          <c:showBubbleSize val="0"/>
          <c:showLeaderLines val="0"/>
        </c:dLbls>
        <c:firstSliceAng val="0"/>
      </c:pieChart>
      <c:spPr>
        <a:noFill/>
        <a:ln>
          <a:noFill/>
        </a:ln>
        <a:effectLst/>
      </c:spPr>
    </c:plotArea>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Development of domestic material consumption by main material category, </a:t>
            </a:r>
          </a:p>
          <a:p>
            <a:pPr algn="l">
              <a:defRPr sz="1800" b="1">
                <a:latin typeface="Arial"/>
                <a:ea typeface="Arial"/>
                <a:cs typeface="Arial"/>
              </a:defRPr>
            </a:pPr>
            <a:r>
              <a:rPr lang="en-US" sz="1600" b="0"/>
              <a:t>EU, 2000-20 (2000 = 100)</a:t>
            </a:r>
          </a:p>
        </c:rich>
      </c:tx>
      <c:layout>
        <c:manualLayout>
          <c:xMode val="edge"/>
          <c:yMode val="edge"/>
          <c:x val="5.328005328005328E-3"/>
          <c:y val="8.1576455364912523E-3"/>
        </c:manualLayout>
      </c:layout>
      <c:overlay val="0"/>
    </c:title>
    <c:autoTitleDeleted val="0"/>
    <c:plotArea>
      <c:layout>
        <c:manualLayout>
          <c:xMode val="edge"/>
          <c:yMode val="edge"/>
          <c:x val="1.4652014652014652E-2"/>
          <c:y val="0.20027019792086023"/>
          <c:w val="0.97069597069597069"/>
          <c:h val="0.65048021714753157"/>
        </c:manualLayout>
      </c:layout>
      <c:lineChart>
        <c:grouping val="standard"/>
        <c:varyColors val="0"/>
        <c:ser>
          <c:idx val="0"/>
          <c:order val="0"/>
          <c:tx>
            <c:strRef>
              <c:f>'Fig4'!$C$51</c:f>
              <c:strCache>
                <c:ptCount val="1"/>
                <c:pt idx="0">
                  <c:v>Total</c:v>
                </c:pt>
              </c:strCache>
            </c:strRef>
          </c:tx>
          <c:spPr>
            <a:ln w="28575" cap="rnd" cmpd="sng" algn="ctr">
              <a:solidFill>
                <a:srgbClr val="32AFAF">
                  <a:lumMod val="100000"/>
                </a:srgbClr>
              </a:solidFill>
              <a:prstDash val="sysDash"/>
              <a:round/>
              <a:headEnd type="none" w="med" len="med"/>
              <a:tailEnd type="none" w="med" len="med"/>
            </a:ln>
          </c:spPr>
          <c:marker>
            <c:symbol val="none"/>
          </c:marker>
          <c:cat>
            <c:numRef>
              <c:f>'Fig4'!$D$50:$X$50</c:f>
              <c:numCache>
                <c:formatCode>0</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'Fig4'!$D$51:$X$51</c:f>
              <c:numCache>
                <c:formatCode>#,##0.0</c:formatCode>
                <c:ptCount val="21"/>
                <c:pt idx="0" formatCode="#,##0">
                  <c:v>100</c:v>
                </c:pt>
                <c:pt idx="1">
                  <c:v>100.77200000000001</c:v>
                </c:pt>
                <c:pt idx="2">
                  <c:v>101.145</c:v>
                </c:pt>
                <c:pt idx="3">
                  <c:v>100.96599999999999</c:v>
                </c:pt>
                <c:pt idx="4">
                  <c:v>105.997</c:v>
                </c:pt>
                <c:pt idx="5">
                  <c:v>107.13200000000001</c:v>
                </c:pt>
                <c:pt idx="6">
                  <c:v>109.89700000000001</c:v>
                </c:pt>
                <c:pt idx="7">
                  <c:v>114.407</c:v>
                </c:pt>
                <c:pt idx="8">
                  <c:v>112.48399999999999</c:v>
                </c:pt>
                <c:pt idx="9">
                  <c:v>100.456</c:v>
                </c:pt>
                <c:pt idx="10">
                  <c:v>96.001000000000005</c:v>
                </c:pt>
                <c:pt idx="11">
                  <c:v>101.886</c:v>
                </c:pt>
                <c:pt idx="12">
                  <c:v>94.234999999999999</c:v>
                </c:pt>
                <c:pt idx="13">
                  <c:v>92.292000000000002</c:v>
                </c:pt>
                <c:pt idx="14">
                  <c:v>93.256</c:v>
                </c:pt>
                <c:pt idx="15">
                  <c:v>92.685000000000002</c:v>
                </c:pt>
                <c:pt idx="16">
                  <c:v>92.466999999999999</c:v>
                </c:pt>
                <c:pt idx="17">
                  <c:v>95.066999999999993</c:v>
                </c:pt>
                <c:pt idx="18">
                  <c:v>96.338999999999999</c:v>
                </c:pt>
                <c:pt idx="19">
                  <c:v>97.012</c:v>
                </c:pt>
                <c:pt idx="20">
                  <c:v>93.893000000000001</c:v>
                </c:pt>
              </c:numCache>
            </c:numRef>
          </c:val>
          <c:smooth val="0"/>
          <c:extLst>
            <c:ext xmlns:c16="http://schemas.microsoft.com/office/drawing/2014/chart" uri="{C3380CC4-5D6E-409C-BE32-E72D297353CC}">
              <c16:uniqueId val="{00000000-D15B-4EB8-A75A-5753019B60B5}"/>
            </c:ext>
          </c:extLst>
        </c:ser>
        <c:ser>
          <c:idx val="1"/>
          <c:order val="1"/>
          <c:tx>
            <c:strRef>
              <c:f>'Fig4'!$C$52</c:f>
              <c:strCache>
                <c:ptCount val="1"/>
                <c:pt idx="0">
                  <c:v>Biomass</c:v>
                </c:pt>
              </c:strCache>
            </c:strRef>
          </c:tx>
          <c:spPr>
            <a:ln w="28575" cap="rnd" cmpd="sng" algn="ctr">
              <a:solidFill>
                <a:srgbClr val="C84B96">
                  <a:lumMod val="100000"/>
                </a:srgbClr>
              </a:solidFill>
              <a:prstDash val="solid"/>
              <a:round/>
              <a:headEnd type="none" w="med" len="med"/>
              <a:tailEnd type="none" w="med" len="med"/>
            </a:ln>
          </c:spPr>
          <c:marker>
            <c:symbol val="none"/>
          </c:marker>
          <c:cat>
            <c:numRef>
              <c:f>'Fig4'!$D$50:$X$50</c:f>
              <c:numCache>
                <c:formatCode>0</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'Fig4'!$D$52:$X$52</c:f>
              <c:numCache>
                <c:formatCode>#,##0.0</c:formatCode>
                <c:ptCount val="21"/>
                <c:pt idx="0" formatCode="#,##0">
                  <c:v>100</c:v>
                </c:pt>
                <c:pt idx="1">
                  <c:v>99.051738299877798</c:v>
                </c:pt>
                <c:pt idx="2">
                  <c:v>99.53608476783694</c:v>
                </c:pt>
                <c:pt idx="3">
                  <c:v>91.86763910956283</c:v>
                </c:pt>
                <c:pt idx="4">
                  <c:v>104.77430331534907</c:v>
                </c:pt>
                <c:pt idx="5">
                  <c:v>99.851744638525432</c:v>
                </c:pt>
                <c:pt idx="6">
                  <c:v>94.466922496140867</c:v>
                </c:pt>
                <c:pt idx="7">
                  <c:v>98.789715035764502</c:v>
                </c:pt>
                <c:pt idx="8">
                  <c:v>100.85489308823135</c:v>
                </c:pt>
                <c:pt idx="9">
                  <c:v>97.316069200606421</c:v>
                </c:pt>
                <c:pt idx="10">
                  <c:v>94.591108435772469</c:v>
                </c:pt>
                <c:pt idx="11">
                  <c:v>99.351042841645466</c:v>
                </c:pt>
                <c:pt idx="12">
                  <c:v>94.538186139227207</c:v>
                </c:pt>
                <c:pt idx="13">
                  <c:v>97.049440960685132</c:v>
                </c:pt>
                <c:pt idx="14">
                  <c:v>104.05159247441607</c:v>
                </c:pt>
                <c:pt idx="15">
                  <c:v>96.463240887598488</c:v>
                </c:pt>
                <c:pt idx="16">
                  <c:v>97.946643155700514</c:v>
                </c:pt>
                <c:pt idx="17">
                  <c:v>101.59093512685398</c:v>
                </c:pt>
                <c:pt idx="18">
                  <c:v>98.513944216802713</c:v>
                </c:pt>
                <c:pt idx="19">
                  <c:v>99.704722275547127</c:v>
                </c:pt>
                <c:pt idx="20">
                  <c:v>96.626957116643794</c:v>
                </c:pt>
              </c:numCache>
            </c:numRef>
          </c:val>
          <c:smooth val="0"/>
          <c:extLst>
            <c:ext xmlns:c16="http://schemas.microsoft.com/office/drawing/2014/chart" uri="{C3380CC4-5D6E-409C-BE32-E72D297353CC}">
              <c16:uniqueId val="{00000001-D15B-4EB8-A75A-5753019B60B5}"/>
            </c:ext>
          </c:extLst>
        </c:ser>
        <c:ser>
          <c:idx val="2"/>
          <c:order val="2"/>
          <c:tx>
            <c:strRef>
              <c:f>'Fig4'!$C$53</c:f>
              <c:strCache>
                <c:ptCount val="1"/>
                <c:pt idx="0">
                  <c:v>Metal ores</c:v>
                </c:pt>
              </c:strCache>
            </c:strRef>
          </c:tx>
          <c:spPr>
            <a:ln w="28575" cap="rnd" cmpd="sng" algn="ctr">
              <a:solidFill>
                <a:srgbClr val="286EB4">
                  <a:lumMod val="100000"/>
                </a:srgbClr>
              </a:solidFill>
              <a:prstDash val="solid"/>
              <a:round/>
              <a:headEnd type="none" w="med" len="med"/>
              <a:tailEnd type="none" w="med" len="med"/>
            </a:ln>
          </c:spPr>
          <c:marker>
            <c:symbol val="none"/>
          </c:marker>
          <c:cat>
            <c:numRef>
              <c:f>'Fig4'!$D$50:$X$50</c:f>
              <c:numCache>
                <c:formatCode>0</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'Fig4'!$D$53:$X$53</c:f>
              <c:numCache>
                <c:formatCode>#,##0.0</c:formatCode>
                <c:ptCount val="21"/>
                <c:pt idx="0" formatCode="#,##0">
                  <c:v>100</c:v>
                </c:pt>
                <c:pt idx="1">
                  <c:v>94.335464877381966</c:v>
                </c:pt>
                <c:pt idx="2">
                  <c:v>89.983632203165669</c:v>
                </c:pt>
                <c:pt idx="3">
                  <c:v>94.004656308718126</c:v>
                </c:pt>
                <c:pt idx="4">
                  <c:v>99.516004847980582</c:v>
                </c:pt>
                <c:pt idx="5">
                  <c:v>101.81508752630843</c:v>
                </c:pt>
                <c:pt idx="6">
                  <c:v>104.01625137859507</c:v>
                </c:pt>
                <c:pt idx="7">
                  <c:v>103.98175826669286</c:v>
                </c:pt>
                <c:pt idx="8">
                  <c:v>99.730616453580978</c:v>
                </c:pt>
                <c:pt idx="9">
                  <c:v>65.631819059121653</c:v>
                </c:pt>
                <c:pt idx="10">
                  <c:v>89.45382959093476</c:v>
                </c:pt>
                <c:pt idx="11">
                  <c:v>91.070556982299308</c:v>
                </c:pt>
                <c:pt idx="12">
                  <c:v>85.349242651152906</c:v>
                </c:pt>
                <c:pt idx="13">
                  <c:v>100.35312688678644</c:v>
                </c:pt>
                <c:pt idx="14">
                  <c:v>94.978564517999857</c:v>
                </c:pt>
                <c:pt idx="15">
                  <c:v>102.86713944018938</c:v>
                </c:pt>
                <c:pt idx="16">
                  <c:v>106.09075811795449</c:v>
                </c:pt>
                <c:pt idx="17">
                  <c:v>107.33251968136675</c:v>
                </c:pt>
                <c:pt idx="18">
                  <c:v>115.10248793286877</c:v>
                </c:pt>
                <c:pt idx="19">
                  <c:v>109.89359896366724</c:v>
                </c:pt>
                <c:pt idx="20">
                  <c:v>104.6535984957322</c:v>
                </c:pt>
              </c:numCache>
            </c:numRef>
          </c:val>
          <c:smooth val="0"/>
          <c:extLst>
            <c:ext xmlns:c16="http://schemas.microsoft.com/office/drawing/2014/chart" uri="{C3380CC4-5D6E-409C-BE32-E72D297353CC}">
              <c16:uniqueId val="{00000002-D15B-4EB8-A75A-5753019B60B5}"/>
            </c:ext>
          </c:extLst>
        </c:ser>
        <c:ser>
          <c:idx val="3"/>
          <c:order val="3"/>
          <c:tx>
            <c:strRef>
              <c:f>'Fig4'!$C$54</c:f>
              <c:strCache>
                <c:ptCount val="1"/>
                <c:pt idx="0">
                  <c:v>Non-metallic minerals</c:v>
                </c:pt>
              </c:strCache>
            </c:strRef>
          </c:tx>
          <c:spPr>
            <a:ln w="28575" cap="rnd" cmpd="sng" algn="ctr">
              <a:solidFill>
                <a:srgbClr val="D73C41">
                  <a:lumMod val="100000"/>
                </a:srgbClr>
              </a:solidFill>
              <a:prstDash val="solid"/>
              <a:round/>
              <a:headEnd type="none" w="med" len="med"/>
              <a:tailEnd type="none" w="med" len="med"/>
            </a:ln>
          </c:spPr>
          <c:marker>
            <c:symbol val="none"/>
          </c:marker>
          <c:cat>
            <c:numRef>
              <c:f>'Fig4'!$D$50:$X$50</c:f>
              <c:numCache>
                <c:formatCode>0</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'Fig4'!$D$54:$X$54</c:f>
              <c:numCache>
                <c:formatCode>#,##0.0</c:formatCode>
                <c:ptCount val="21"/>
                <c:pt idx="0" formatCode="#,##0">
                  <c:v>100</c:v>
                </c:pt>
                <c:pt idx="1">
                  <c:v>102.03454353326022</c:v>
                </c:pt>
                <c:pt idx="2">
                  <c:v>102.84311343071697</c:v>
                </c:pt>
                <c:pt idx="3">
                  <c:v>106.16714650428972</c:v>
                </c:pt>
                <c:pt idx="4">
                  <c:v>109.09628957901114</c:v>
                </c:pt>
                <c:pt idx="5">
                  <c:v>113.50181433565456</c:v>
                </c:pt>
                <c:pt idx="6">
                  <c:v>121.13205816388219</c:v>
                </c:pt>
                <c:pt idx="7">
                  <c:v>128.72697499929359</c:v>
                </c:pt>
                <c:pt idx="8">
                  <c:v>124.05325556298128</c:v>
                </c:pt>
                <c:pt idx="9">
                  <c:v>104.54173808412305</c:v>
                </c:pt>
                <c:pt idx="10">
                  <c:v>97.118676866848119</c:v>
                </c:pt>
                <c:pt idx="11">
                  <c:v>104.67521096860182</c:v>
                </c:pt>
                <c:pt idx="12">
                  <c:v>92.27884603964155</c:v>
                </c:pt>
                <c:pt idx="13">
                  <c:v>86.866299057850469</c:v>
                </c:pt>
                <c:pt idx="14">
                  <c:v>87.180578643533551</c:v>
                </c:pt>
                <c:pt idx="15">
                  <c:v>90.086927066741623</c:v>
                </c:pt>
                <c:pt idx="16">
                  <c:v>90.068908643777007</c:v>
                </c:pt>
                <c:pt idx="17">
                  <c:v>93.283671067403588</c:v>
                </c:pt>
                <c:pt idx="18">
                  <c:v>97.873011442175013</c:v>
                </c:pt>
                <c:pt idx="19">
                  <c:v>100.92767602627124</c:v>
                </c:pt>
                <c:pt idx="20">
                  <c:v>99.207917191313783</c:v>
                </c:pt>
              </c:numCache>
            </c:numRef>
          </c:val>
          <c:smooth val="0"/>
          <c:extLst>
            <c:ext xmlns:c16="http://schemas.microsoft.com/office/drawing/2014/chart" uri="{C3380CC4-5D6E-409C-BE32-E72D297353CC}">
              <c16:uniqueId val="{00000003-D15B-4EB8-A75A-5753019B60B5}"/>
            </c:ext>
          </c:extLst>
        </c:ser>
        <c:ser>
          <c:idx val="4"/>
          <c:order val="4"/>
          <c:tx>
            <c:strRef>
              <c:f>'Fig4'!$C$55</c:f>
              <c:strCache>
                <c:ptCount val="1"/>
                <c:pt idx="0">
                  <c:v>Fossil energy materials</c:v>
                </c:pt>
              </c:strCache>
            </c:strRef>
          </c:tx>
          <c:spPr>
            <a:ln w="28575" cap="rnd" cmpd="sng" algn="ctr">
              <a:solidFill>
                <a:srgbClr val="00A5E6">
                  <a:lumMod val="100000"/>
                </a:srgbClr>
              </a:solidFill>
              <a:prstDash val="solid"/>
              <a:round/>
              <a:headEnd type="none" w="med" len="med"/>
              <a:tailEnd type="none" w="med" len="med"/>
            </a:ln>
          </c:spPr>
          <c:marker>
            <c:symbol val="none"/>
          </c:marker>
          <c:cat>
            <c:numRef>
              <c:f>'Fig4'!$D$50:$X$50</c:f>
              <c:numCache>
                <c:formatCode>0</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'Fig4'!$D$55:$X$55</c:f>
              <c:numCache>
                <c:formatCode>#,##0.0</c:formatCode>
                <c:ptCount val="21"/>
                <c:pt idx="0" formatCode="#,##0">
                  <c:v>100</c:v>
                </c:pt>
                <c:pt idx="1">
                  <c:v>99.605139825830548</c:v>
                </c:pt>
                <c:pt idx="2">
                  <c:v>102.04961468549068</c:v>
                </c:pt>
                <c:pt idx="3">
                  <c:v>105.17082366297699</c:v>
                </c:pt>
                <c:pt idx="4">
                  <c:v>105.23882962848256</c:v>
                </c:pt>
                <c:pt idx="5">
                  <c:v>104.82542043144581</c:v>
                </c:pt>
                <c:pt idx="6">
                  <c:v>105.21861879089923</c:v>
                </c:pt>
                <c:pt idx="7">
                  <c:v>102.63122509627671</c:v>
                </c:pt>
                <c:pt idx="8">
                  <c:v>102.13701907454909</c:v>
                </c:pt>
                <c:pt idx="9">
                  <c:v>94.409006028689987</c:v>
                </c:pt>
                <c:pt idx="10">
                  <c:v>95.010426331872722</c:v>
                </c:pt>
                <c:pt idx="11">
                  <c:v>96.045748531372396</c:v>
                </c:pt>
                <c:pt idx="12">
                  <c:v>93.972495311589157</c:v>
                </c:pt>
                <c:pt idx="13">
                  <c:v>89.898498039698978</c:v>
                </c:pt>
                <c:pt idx="14">
                  <c:v>87.75499916167378</c:v>
                </c:pt>
                <c:pt idx="15">
                  <c:v>89.283436122724623</c:v>
                </c:pt>
                <c:pt idx="16">
                  <c:v>86.15429913882555</c:v>
                </c:pt>
                <c:pt idx="17">
                  <c:v>86.121467789912103</c:v>
                </c:pt>
                <c:pt idx="18">
                  <c:v>85.956088331765727</c:v>
                </c:pt>
                <c:pt idx="19">
                  <c:v>79.713066158858723</c:v>
                </c:pt>
                <c:pt idx="20">
                  <c:v>67.413470125319662</c:v>
                </c:pt>
              </c:numCache>
            </c:numRef>
          </c:val>
          <c:smooth val="0"/>
          <c:extLst>
            <c:ext xmlns:c16="http://schemas.microsoft.com/office/drawing/2014/chart" uri="{C3380CC4-5D6E-409C-BE32-E72D297353CC}">
              <c16:uniqueId val="{00000004-D15B-4EB8-A75A-5753019B60B5}"/>
            </c:ext>
          </c:extLst>
        </c:ser>
        <c:dLbls>
          <c:showLegendKey val="0"/>
          <c:showVal val="0"/>
          <c:showCatName val="0"/>
          <c:showSerName val="0"/>
          <c:showPercent val="0"/>
          <c:showBubbleSize val="0"/>
        </c:dLbls>
        <c:smooth val="0"/>
        <c:axId val="176841472"/>
        <c:axId val="176843008"/>
      </c:lineChart>
      <c:catAx>
        <c:axId val="176841472"/>
        <c:scaling>
          <c:orientation val="minMax"/>
        </c:scaling>
        <c:delete val="0"/>
        <c:axPos val="b"/>
        <c:numFmt formatCode="0" sourceLinked="1"/>
        <c:majorTickMark val="out"/>
        <c:minorTickMark val="none"/>
        <c:tickLblPos val="low"/>
        <c:spPr>
          <a:ln>
            <a:solidFill>
              <a:srgbClr val="000000"/>
            </a:solidFill>
            <a:prstDash val="solid"/>
          </a:ln>
        </c:spPr>
        <c:txPr>
          <a:bodyPr rot="0" vert="horz"/>
          <a:lstStyle/>
          <a:p>
            <a:pPr>
              <a:defRPr/>
            </a:pPr>
            <a:endParaRPr lang="en-US"/>
          </a:p>
        </c:txPr>
        <c:crossAx val="176843008"/>
        <c:crossesAt val="100"/>
        <c:auto val="1"/>
        <c:lblAlgn val="ctr"/>
        <c:lblOffset val="100"/>
        <c:tickMarkSkip val="1"/>
        <c:noMultiLvlLbl val="0"/>
      </c:catAx>
      <c:valAx>
        <c:axId val="176843008"/>
        <c:scaling>
          <c:orientation val="minMax"/>
          <c:max val="130"/>
          <c:min val="60"/>
        </c:scaling>
        <c:delete val="0"/>
        <c:axPos val="l"/>
        <c:majorGridlines>
          <c:spPr>
            <a:ln w="3175">
              <a:solidFill>
                <a:srgbClr val="C0C0C0"/>
              </a:solidFill>
              <a:prstDash val="sysDash"/>
            </a:ln>
          </c:spPr>
        </c:majorGridlines>
        <c:numFmt formatCode="#,##0" sourceLinked="0"/>
        <c:majorTickMark val="none"/>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0" vert="horz"/>
          <a:lstStyle/>
          <a:p>
            <a:pPr>
              <a:defRPr/>
            </a:pPr>
            <a:endParaRPr lang="en-US"/>
          </a:p>
        </c:txPr>
        <c:crossAx val="176841472"/>
        <c:crosses val="autoZero"/>
        <c:crossBetween val="between"/>
        <c:majorUnit val="10"/>
      </c:valAx>
    </c:plotArea>
    <c:legend>
      <c:legendPos val="b"/>
      <c:layout>
        <c:manualLayout>
          <c:xMode val="edge"/>
          <c:yMode val="edge"/>
          <c:x val="5.802848070564607E-2"/>
          <c:y val="0.87318394029374269"/>
          <c:w val="0.88860341784332975"/>
          <c:h val="3.8850957276389264E-2"/>
        </c:manualLayout>
      </c:layout>
      <c:overlay val="0"/>
      <c:spPr>
        <a:noFill/>
        <a:ln w="25400">
          <a:noFill/>
        </a:ln>
      </c:spPr>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b="0" i="0" u="none" strike="noStrike" baseline="0">
          <a:solidFill>
            <a:srgbClr val="000000"/>
          </a:solidFill>
          <a:latin typeface="Arial"/>
          <a:ea typeface="Arial"/>
          <a:cs typeface="Arial"/>
        </a:defRPr>
      </a:pPr>
      <a:endParaRPr lang="en-US"/>
    </a:p>
  </c:txPr>
  <c:printSettings>
    <c:headerFooter/>
    <c:pageMargins b="0.75000000000000133" l="0.70000000000000062" r="0.70000000000000062" t="0.75000000000000133" header="0.30000000000000032" footer="0.30000000000000032"/>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Domestic material consumption by main material category, 2020 </a:t>
            </a:r>
          </a:p>
          <a:p>
            <a:pPr algn="l">
              <a:defRPr sz="1800" b="1">
                <a:latin typeface="Arial"/>
                <a:ea typeface="Arial"/>
                <a:cs typeface="Arial"/>
              </a:defRPr>
            </a:pPr>
            <a:r>
              <a:rPr lang="en-US" sz="1600" b="0"/>
              <a:t>(tonnes per capita)</a:t>
            </a:r>
          </a:p>
        </c:rich>
      </c:tx>
      <c:layout>
        <c:manualLayout>
          <c:xMode val="edge"/>
          <c:yMode val="edge"/>
          <c:x val="5.3288923100097791E-3"/>
          <c:y val="8.9017781652348769E-3"/>
        </c:manualLayout>
      </c:layout>
      <c:overlay val="0"/>
    </c:title>
    <c:autoTitleDeleted val="0"/>
    <c:plotArea>
      <c:layout>
        <c:manualLayout>
          <c:xMode val="edge"/>
          <c:yMode val="edge"/>
          <c:x val="1.4654453852526891E-2"/>
          <c:y val="0.1315237723913453"/>
          <c:w val="0.97069109229494621"/>
          <c:h val="0.66766017286622359"/>
        </c:manualLayout>
      </c:layout>
      <c:barChart>
        <c:barDir val="col"/>
        <c:grouping val="stacked"/>
        <c:varyColors val="0"/>
        <c:ser>
          <c:idx val="5"/>
          <c:order val="0"/>
          <c:tx>
            <c:strRef>
              <c:f>'Fig5'!$AA$4</c:f>
              <c:strCache>
                <c:ptCount val="1"/>
                <c:pt idx="0">
                  <c:v>Non-metallic minerals</c:v>
                </c:pt>
              </c:strCache>
            </c:strRef>
          </c:tx>
          <c:spPr>
            <a:solidFill>
              <a:srgbClr val="32AFAF">
                <a:lumMod val="100000"/>
              </a:srgbClr>
            </a:solidFill>
            <a:ln>
              <a:noFill/>
              <a:round/>
            </a:ln>
            <a:effectLst/>
            <a:extLst>
              <a:ext uri="{91240B29-F687-4F45-9708-019B960494DF}">
                <a14:hiddenLine xmlns:a14="http://schemas.microsoft.com/office/drawing/2010/main">
                  <a:noFill/>
                  <a:round/>
                </a14:hiddenLine>
              </a:ext>
            </a:extLst>
          </c:spPr>
          <c:invertIfNegative val="0"/>
          <c:cat>
            <c:strRef>
              <c:f>'Fig5'!$W$5:$W$44</c:f>
              <c:strCache>
                <c:ptCount val="40"/>
                <c:pt idx="0">
                  <c:v>EU</c:v>
                </c:pt>
                <c:pt idx="2">
                  <c:v>Finland</c:v>
                </c:pt>
                <c:pt idx="3">
                  <c:v>Romania</c:v>
                </c:pt>
                <c:pt idx="4">
                  <c:v>Estonia</c:v>
                </c:pt>
                <c:pt idx="5">
                  <c:v>Sweden</c:v>
                </c:pt>
                <c:pt idx="6">
                  <c:v>Denmark</c:v>
                </c:pt>
                <c:pt idx="7">
                  <c:v>Ireland</c:v>
                </c:pt>
                <c:pt idx="8">
                  <c:v>Luxembourg</c:v>
                </c:pt>
                <c:pt idx="9">
                  <c:v>Bulgaria</c:v>
                </c:pt>
                <c:pt idx="10">
                  <c:v>Lithuania</c:v>
                </c:pt>
                <c:pt idx="11">
                  <c:v>Austria</c:v>
                </c:pt>
                <c:pt idx="12">
                  <c:v>Cyprus</c:v>
                </c:pt>
                <c:pt idx="13">
                  <c:v>Poland</c:v>
                </c:pt>
                <c:pt idx="14">
                  <c:v>Portugal</c:v>
                </c:pt>
                <c:pt idx="15">
                  <c:v>Latvia</c:v>
                </c:pt>
                <c:pt idx="16">
                  <c:v>Czechia</c:v>
                </c:pt>
                <c:pt idx="17">
                  <c:v>Hungary</c:v>
                </c:pt>
                <c:pt idx="18">
                  <c:v>Germany</c:v>
                </c:pt>
                <c:pt idx="19">
                  <c:v>Belgium</c:v>
                </c:pt>
                <c:pt idx="20">
                  <c:v>Slovenia</c:v>
                </c:pt>
                <c:pt idx="21">
                  <c:v>Malta</c:v>
                </c:pt>
                <c:pt idx="22">
                  <c:v>Slovakia</c:v>
                </c:pt>
                <c:pt idx="23">
                  <c:v>Croatia</c:v>
                </c:pt>
                <c:pt idx="24">
                  <c:v>France</c:v>
                </c:pt>
                <c:pt idx="25">
                  <c:v>Greece</c:v>
                </c:pt>
                <c:pt idx="26">
                  <c:v>Spain</c:v>
                </c:pt>
                <c:pt idx="27">
                  <c:v>Netherlands</c:v>
                </c:pt>
                <c:pt idx="28">
                  <c:v>Italy</c:v>
                </c:pt>
                <c:pt idx="30">
                  <c:v>Norway (¹)(²)</c:v>
                </c:pt>
                <c:pt idx="31">
                  <c:v>Iceland</c:v>
                </c:pt>
                <c:pt idx="32">
                  <c:v>Switzerland</c:v>
                </c:pt>
                <c:pt idx="34">
                  <c:v>Serbia</c:v>
                </c:pt>
                <c:pt idx="35">
                  <c:v>Turkey (¹)</c:v>
                </c:pt>
                <c:pt idx="36">
                  <c:v>North Macedonia</c:v>
                </c:pt>
                <c:pt idx="37">
                  <c:v>Albania (¹)</c:v>
                </c:pt>
                <c:pt idx="39">
                  <c:v>Bosnia Herzegovina (¹)</c:v>
                </c:pt>
              </c:strCache>
            </c:strRef>
          </c:cat>
          <c:val>
            <c:numRef>
              <c:f>'Fig5'!$AA$5:$AA$44</c:f>
              <c:numCache>
                <c:formatCode>General</c:formatCode>
                <c:ptCount val="40"/>
                <c:pt idx="0" formatCode="0.0">
                  <c:v>7.0739999999999998</c:v>
                </c:pt>
                <c:pt idx="2" formatCode="0.0">
                  <c:v>17.48</c:v>
                </c:pt>
                <c:pt idx="3" formatCode="0.0">
                  <c:v>23.18</c:v>
                </c:pt>
                <c:pt idx="4" formatCode="0.0">
                  <c:v>15.443000000000001</c:v>
                </c:pt>
                <c:pt idx="5" formatCode="0.0">
                  <c:v>11.419</c:v>
                </c:pt>
                <c:pt idx="6" formatCode="0.0">
                  <c:v>12.298999999999999</c:v>
                </c:pt>
                <c:pt idx="7" formatCode="0.0">
                  <c:v>10.884</c:v>
                </c:pt>
                <c:pt idx="8" formatCode="0.0">
                  <c:v>10.987999999999998</c:v>
                </c:pt>
                <c:pt idx="9" formatCode="0.0">
                  <c:v>8.4290000000000003</c:v>
                </c:pt>
                <c:pt idx="10" formatCode="0.0">
                  <c:v>11.312000000000001</c:v>
                </c:pt>
                <c:pt idx="11" formatCode="0.0">
                  <c:v>11.106999999999999</c:v>
                </c:pt>
                <c:pt idx="12" formatCode="0.0">
                  <c:v>13.481999999999998</c:v>
                </c:pt>
                <c:pt idx="13" formatCode="0.0">
                  <c:v>8.5269999999999992</c:v>
                </c:pt>
                <c:pt idx="14" formatCode="0.0">
                  <c:v>10.995000000000001</c:v>
                </c:pt>
                <c:pt idx="15" formatCode="0.0">
                  <c:v>9.49</c:v>
                </c:pt>
                <c:pt idx="16" formatCode="0.0">
                  <c:v>7.6189999999999998</c:v>
                </c:pt>
                <c:pt idx="17" formatCode="0.0">
                  <c:v>8.6859999999999999</c:v>
                </c:pt>
                <c:pt idx="18" formatCode="0.0">
                  <c:v>6.5590000000000002</c:v>
                </c:pt>
                <c:pt idx="19" formatCode="0.0">
                  <c:v>4.76</c:v>
                </c:pt>
                <c:pt idx="20" formatCode="0.0">
                  <c:v>7.0179999999999998</c:v>
                </c:pt>
                <c:pt idx="21" formatCode="0.0">
                  <c:v>6.8060000000000009</c:v>
                </c:pt>
                <c:pt idx="22" formatCode="0.0">
                  <c:v>6.1859999999999999</c:v>
                </c:pt>
                <c:pt idx="23" formatCode="0.0">
                  <c:v>6.2869999999999999</c:v>
                </c:pt>
                <c:pt idx="24" formatCode="0.0">
                  <c:v>5.2960000000000003</c:v>
                </c:pt>
                <c:pt idx="25" formatCode="0.0">
                  <c:v>3.5089999999999999</c:v>
                </c:pt>
                <c:pt idx="26" formatCode="0.0">
                  <c:v>3.762</c:v>
                </c:pt>
                <c:pt idx="27" formatCode="0.0">
                  <c:v>1.9910000000000001</c:v>
                </c:pt>
                <c:pt idx="28" formatCode="0.0">
                  <c:v>3.4150000000000005</c:v>
                </c:pt>
                <c:pt idx="30" formatCode="0.0">
                  <c:v>15.003</c:v>
                </c:pt>
                <c:pt idx="31" formatCode="0.0">
                  <c:v>6.5909999999999993</c:v>
                </c:pt>
                <c:pt idx="32" formatCode="0.0">
                  <c:v>6.6219999999999999</c:v>
                </c:pt>
                <c:pt idx="34" formatCode="0.0">
                  <c:v>4.282</c:v>
                </c:pt>
                <c:pt idx="35" formatCode="0.0">
                  <c:v>4.0880000000000001</c:v>
                </c:pt>
                <c:pt idx="36" formatCode="0.0">
                  <c:v>1.6919999999999999</c:v>
                </c:pt>
                <c:pt idx="37" formatCode="0.0">
                  <c:v>3.6350000000000002</c:v>
                </c:pt>
                <c:pt idx="39" formatCode="0.0">
                  <c:v>2.7629999999999999</c:v>
                </c:pt>
              </c:numCache>
            </c:numRef>
          </c:val>
          <c:extLst>
            <c:ext xmlns:c16="http://schemas.microsoft.com/office/drawing/2014/chart" uri="{C3380CC4-5D6E-409C-BE32-E72D297353CC}">
              <c16:uniqueId val="{00000000-2942-4B52-86A3-94980D6DDB7D}"/>
            </c:ext>
          </c:extLst>
        </c:ser>
        <c:ser>
          <c:idx val="2"/>
          <c:order val="1"/>
          <c:tx>
            <c:strRef>
              <c:f>'Fig5'!$Y$4</c:f>
              <c:strCache>
                <c:ptCount val="1"/>
                <c:pt idx="0">
                  <c:v>Biomass</c:v>
                </c:pt>
              </c:strCache>
            </c:strRef>
          </c:tx>
          <c:spPr>
            <a:solidFill>
              <a:srgbClr val="32AFAF">
                <a:lumMod val="60000"/>
                <a:lumOff val="40000"/>
              </a:srgbClr>
            </a:solidFill>
            <a:ln>
              <a:noFill/>
              <a:round/>
            </a:ln>
            <a:effectLst/>
            <a:extLst>
              <a:ext uri="{91240B29-F687-4F45-9708-019B960494DF}">
                <a14:hiddenLine xmlns:a14="http://schemas.microsoft.com/office/drawing/2010/main">
                  <a:noFill/>
                  <a:round/>
                </a14:hiddenLine>
              </a:ext>
            </a:extLst>
          </c:spPr>
          <c:invertIfNegative val="0"/>
          <c:cat>
            <c:strRef>
              <c:f>'Fig5'!$W$5:$W$44</c:f>
              <c:strCache>
                <c:ptCount val="40"/>
                <c:pt idx="0">
                  <c:v>EU</c:v>
                </c:pt>
                <c:pt idx="2">
                  <c:v>Finland</c:v>
                </c:pt>
                <c:pt idx="3">
                  <c:v>Romania</c:v>
                </c:pt>
                <c:pt idx="4">
                  <c:v>Estonia</c:v>
                </c:pt>
                <c:pt idx="5">
                  <c:v>Sweden</c:v>
                </c:pt>
                <c:pt idx="6">
                  <c:v>Denmark</c:v>
                </c:pt>
                <c:pt idx="7">
                  <c:v>Ireland</c:v>
                </c:pt>
                <c:pt idx="8">
                  <c:v>Luxembourg</c:v>
                </c:pt>
                <c:pt idx="9">
                  <c:v>Bulgaria</c:v>
                </c:pt>
                <c:pt idx="10">
                  <c:v>Lithuania</c:v>
                </c:pt>
                <c:pt idx="11">
                  <c:v>Austria</c:v>
                </c:pt>
                <c:pt idx="12">
                  <c:v>Cyprus</c:v>
                </c:pt>
                <c:pt idx="13">
                  <c:v>Poland</c:v>
                </c:pt>
                <c:pt idx="14">
                  <c:v>Portugal</c:v>
                </c:pt>
                <c:pt idx="15">
                  <c:v>Latvia</c:v>
                </c:pt>
                <c:pt idx="16">
                  <c:v>Czechia</c:v>
                </c:pt>
                <c:pt idx="17">
                  <c:v>Hungary</c:v>
                </c:pt>
                <c:pt idx="18">
                  <c:v>Germany</c:v>
                </c:pt>
                <c:pt idx="19">
                  <c:v>Belgium</c:v>
                </c:pt>
                <c:pt idx="20">
                  <c:v>Slovenia</c:v>
                </c:pt>
                <c:pt idx="21">
                  <c:v>Malta</c:v>
                </c:pt>
                <c:pt idx="22">
                  <c:v>Slovakia</c:v>
                </c:pt>
                <c:pt idx="23">
                  <c:v>Croatia</c:v>
                </c:pt>
                <c:pt idx="24">
                  <c:v>France</c:v>
                </c:pt>
                <c:pt idx="25">
                  <c:v>Greece</c:v>
                </c:pt>
                <c:pt idx="26">
                  <c:v>Spain</c:v>
                </c:pt>
                <c:pt idx="27">
                  <c:v>Netherlands</c:v>
                </c:pt>
                <c:pt idx="28">
                  <c:v>Italy</c:v>
                </c:pt>
                <c:pt idx="30">
                  <c:v>Norway (¹)(²)</c:v>
                </c:pt>
                <c:pt idx="31">
                  <c:v>Iceland</c:v>
                </c:pt>
                <c:pt idx="32">
                  <c:v>Switzerland</c:v>
                </c:pt>
                <c:pt idx="34">
                  <c:v>Serbia</c:v>
                </c:pt>
                <c:pt idx="35">
                  <c:v>Turkey (¹)</c:v>
                </c:pt>
                <c:pt idx="36">
                  <c:v>North Macedonia</c:v>
                </c:pt>
                <c:pt idx="37">
                  <c:v>Albania (¹)</c:v>
                </c:pt>
                <c:pt idx="39">
                  <c:v>Bosnia Herzegovina (¹)</c:v>
                </c:pt>
              </c:strCache>
            </c:strRef>
          </c:cat>
          <c:val>
            <c:numRef>
              <c:f>'Fig5'!$Y$5:$Y$44</c:f>
              <c:numCache>
                <c:formatCode>General</c:formatCode>
                <c:ptCount val="40"/>
                <c:pt idx="0" formatCode="0.0">
                  <c:v>3.2269999999999999</c:v>
                </c:pt>
                <c:pt idx="2" formatCode="0.0">
                  <c:v>6.7990000000000004</c:v>
                </c:pt>
                <c:pt idx="3" formatCode="0.0">
                  <c:v>3.5</c:v>
                </c:pt>
                <c:pt idx="4" formatCode="0.0">
                  <c:v>5.7069999999999999</c:v>
                </c:pt>
                <c:pt idx="5" formatCode="0.0">
                  <c:v>5.7450000000000001</c:v>
                </c:pt>
                <c:pt idx="6" formatCode="0.0">
                  <c:v>7.3380000000000001</c:v>
                </c:pt>
                <c:pt idx="7" formatCode="0.0">
                  <c:v>7.99</c:v>
                </c:pt>
                <c:pt idx="8" formatCode="0.0">
                  <c:v>3.4329999999999998</c:v>
                </c:pt>
                <c:pt idx="9" formatCode="0.0">
                  <c:v>2.633</c:v>
                </c:pt>
                <c:pt idx="10" formatCode="0.0">
                  <c:v>6.6509999999999998</c:v>
                </c:pt>
                <c:pt idx="11" formatCode="0.0">
                  <c:v>4.6529999999999996</c:v>
                </c:pt>
                <c:pt idx="12" formatCode="0.0">
                  <c:v>1.98</c:v>
                </c:pt>
                <c:pt idx="13" formatCode="0.0">
                  <c:v>3.9129999999999998</c:v>
                </c:pt>
                <c:pt idx="14" formatCode="0.0">
                  <c:v>3.23</c:v>
                </c:pt>
                <c:pt idx="15" formatCode="0.0">
                  <c:v>4.3780000000000001</c:v>
                </c:pt>
                <c:pt idx="16" formatCode="0.0">
                  <c:v>2.2149999999999999</c:v>
                </c:pt>
                <c:pt idx="17" formatCode="0.0">
                  <c:v>3.4849999999999999</c:v>
                </c:pt>
                <c:pt idx="18" formatCode="0.0">
                  <c:v>2.5110000000000001</c:v>
                </c:pt>
                <c:pt idx="19" formatCode="0.0">
                  <c:v>4.1630000000000003</c:v>
                </c:pt>
                <c:pt idx="20" formatCode="0.0">
                  <c:v>2.6469999999999998</c:v>
                </c:pt>
                <c:pt idx="21" formatCode="0.0">
                  <c:v>1.1970000000000001</c:v>
                </c:pt>
                <c:pt idx="22" formatCode="0.0">
                  <c:v>3.1669999999999998</c:v>
                </c:pt>
                <c:pt idx="23" formatCode="0.0">
                  <c:v>3.2130000000000001</c:v>
                </c:pt>
                <c:pt idx="24" formatCode="0.0">
                  <c:v>3.214</c:v>
                </c:pt>
                <c:pt idx="25" formatCode="0.0">
                  <c:v>2.1890000000000001</c:v>
                </c:pt>
                <c:pt idx="26" formatCode="0.0">
                  <c:v>2.9569999999999999</c:v>
                </c:pt>
                <c:pt idx="27" formatCode="0.0">
                  <c:v>2.774</c:v>
                </c:pt>
                <c:pt idx="28" formatCode="0.0">
                  <c:v>2.202</c:v>
                </c:pt>
                <c:pt idx="30" formatCode="0.0">
                  <c:v>2.39</c:v>
                </c:pt>
                <c:pt idx="31" formatCode="0.0">
                  <c:v>4.04</c:v>
                </c:pt>
                <c:pt idx="32" formatCode="0.0">
                  <c:v>2.08</c:v>
                </c:pt>
                <c:pt idx="34" formatCode="0.0">
                  <c:v>5.2839999999999998</c:v>
                </c:pt>
                <c:pt idx="35" formatCode="0.0">
                  <c:v>3.6080000000000001</c:v>
                </c:pt>
                <c:pt idx="36" formatCode="0.0">
                  <c:v>2.6549999999999998</c:v>
                </c:pt>
                <c:pt idx="37" formatCode="0.0">
                  <c:v>3.0840000000000001</c:v>
                </c:pt>
                <c:pt idx="39" formatCode="0.0">
                  <c:v>2.9470000000000001</c:v>
                </c:pt>
              </c:numCache>
            </c:numRef>
          </c:val>
          <c:extLst>
            <c:ext xmlns:c16="http://schemas.microsoft.com/office/drawing/2014/chart" uri="{C3380CC4-5D6E-409C-BE32-E72D297353CC}">
              <c16:uniqueId val="{00000001-2942-4B52-86A3-94980D6DDB7D}"/>
            </c:ext>
          </c:extLst>
        </c:ser>
        <c:ser>
          <c:idx val="0"/>
          <c:order val="2"/>
          <c:tx>
            <c:strRef>
              <c:f>'Fig5'!$AB$4</c:f>
              <c:strCache>
                <c:ptCount val="1"/>
                <c:pt idx="0">
                  <c:v>Fossil energy materials</c:v>
                </c:pt>
              </c:strCache>
            </c:strRef>
          </c:tx>
          <c:spPr>
            <a:solidFill>
              <a:srgbClr val="C84B96">
                <a:lumMod val="100000"/>
              </a:srgbClr>
            </a:solidFill>
            <a:ln>
              <a:noFill/>
              <a:round/>
            </a:ln>
            <a:effectLst/>
            <a:extLst>
              <a:ext uri="{91240B29-F687-4F45-9708-019B960494DF}">
                <a14:hiddenLine xmlns:a14="http://schemas.microsoft.com/office/drawing/2010/main">
                  <a:noFill/>
                  <a:round/>
                </a14:hiddenLine>
              </a:ext>
            </a:extLst>
          </c:spPr>
          <c:invertIfNegative val="0"/>
          <c:cat>
            <c:strRef>
              <c:f>'Fig5'!$W$5:$W$44</c:f>
              <c:strCache>
                <c:ptCount val="40"/>
                <c:pt idx="0">
                  <c:v>EU</c:v>
                </c:pt>
                <c:pt idx="2">
                  <c:v>Finland</c:v>
                </c:pt>
                <c:pt idx="3">
                  <c:v>Romania</c:v>
                </c:pt>
                <c:pt idx="4">
                  <c:v>Estonia</c:v>
                </c:pt>
                <c:pt idx="5">
                  <c:v>Sweden</c:v>
                </c:pt>
                <c:pt idx="6">
                  <c:v>Denmark</c:v>
                </c:pt>
                <c:pt idx="7">
                  <c:v>Ireland</c:v>
                </c:pt>
                <c:pt idx="8">
                  <c:v>Luxembourg</c:v>
                </c:pt>
                <c:pt idx="9">
                  <c:v>Bulgaria</c:v>
                </c:pt>
                <c:pt idx="10">
                  <c:v>Lithuania</c:v>
                </c:pt>
                <c:pt idx="11">
                  <c:v>Austria</c:v>
                </c:pt>
                <c:pt idx="12">
                  <c:v>Cyprus</c:v>
                </c:pt>
                <c:pt idx="13">
                  <c:v>Poland</c:v>
                </c:pt>
                <c:pt idx="14">
                  <c:v>Portugal</c:v>
                </c:pt>
                <c:pt idx="15">
                  <c:v>Latvia</c:v>
                </c:pt>
                <c:pt idx="16">
                  <c:v>Czechia</c:v>
                </c:pt>
                <c:pt idx="17">
                  <c:v>Hungary</c:v>
                </c:pt>
                <c:pt idx="18">
                  <c:v>Germany</c:v>
                </c:pt>
                <c:pt idx="19">
                  <c:v>Belgium</c:v>
                </c:pt>
                <c:pt idx="20">
                  <c:v>Slovenia</c:v>
                </c:pt>
                <c:pt idx="21">
                  <c:v>Malta</c:v>
                </c:pt>
                <c:pt idx="22">
                  <c:v>Slovakia</c:v>
                </c:pt>
                <c:pt idx="23">
                  <c:v>Croatia</c:v>
                </c:pt>
                <c:pt idx="24">
                  <c:v>France</c:v>
                </c:pt>
                <c:pt idx="25">
                  <c:v>Greece</c:v>
                </c:pt>
                <c:pt idx="26">
                  <c:v>Spain</c:v>
                </c:pt>
                <c:pt idx="27">
                  <c:v>Netherlands</c:v>
                </c:pt>
                <c:pt idx="28">
                  <c:v>Italy</c:v>
                </c:pt>
                <c:pt idx="30">
                  <c:v>Norway (¹)(²)</c:v>
                </c:pt>
                <c:pt idx="31">
                  <c:v>Iceland</c:v>
                </c:pt>
                <c:pt idx="32">
                  <c:v>Switzerland</c:v>
                </c:pt>
                <c:pt idx="34">
                  <c:v>Serbia</c:v>
                </c:pt>
                <c:pt idx="35">
                  <c:v>Turkey (¹)</c:v>
                </c:pt>
                <c:pt idx="36">
                  <c:v>North Macedonia</c:v>
                </c:pt>
                <c:pt idx="37">
                  <c:v>Albania (¹)</c:v>
                </c:pt>
                <c:pt idx="39">
                  <c:v>Bosnia Herzegovina (¹)</c:v>
                </c:pt>
              </c:strCache>
            </c:strRef>
          </c:cat>
          <c:val>
            <c:numRef>
              <c:f>'Fig5'!$AB$5:$AB$44</c:f>
              <c:numCache>
                <c:formatCode>General</c:formatCode>
                <c:ptCount val="40"/>
                <c:pt idx="0" formatCode="0.0">
                  <c:v>2.4500000000000002</c:v>
                </c:pt>
                <c:pt idx="2" formatCode="0.0">
                  <c:v>2.6930000000000001</c:v>
                </c:pt>
                <c:pt idx="3" formatCode="0.0">
                  <c:v>1.88</c:v>
                </c:pt>
                <c:pt idx="4" formatCode="0.0">
                  <c:v>7.03</c:v>
                </c:pt>
                <c:pt idx="5" formatCode="0.0">
                  <c:v>1.6910000000000001</c:v>
                </c:pt>
                <c:pt idx="6" formatCode="0.0">
                  <c:v>4.04</c:v>
                </c:pt>
                <c:pt idx="7" formatCode="0.0">
                  <c:v>2.2240000000000002</c:v>
                </c:pt>
                <c:pt idx="8" formatCode="0.0">
                  <c:v>5.9349999999999996</c:v>
                </c:pt>
                <c:pt idx="9" formatCode="0.0">
                  <c:v>4.2969999999999997</c:v>
                </c:pt>
                <c:pt idx="10" formatCode="0.0">
                  <c:v>2.012</c:v>
                </c:pt>
                <c:pt idx="11" formatCode="0.0">
                  <c:v>2.472</c:v>
                </c:pt>
                <c:pt idx="12" formatCode="0.0">
                  <c:v>2.5720000000000001</c:v>
                </c:pt>
                <c:pt idx="13" formatCode="0.0">
                  <c:v>3.5910000000000002</c:v>
                </c:pt>
                <c:pt idx="14" formatCode="0.0">
                  <c:v>1.137</c:v>
                </c:pt>
                <c:pt idx="15" formatCode="0.0">
                  <c:v>0.996</c:v>
                </c:pt>
                <c:pt idx="16" formatCode="0.0">
                  <c:v>4.5759999999999996</c:v>
                </c:pt>
                <c:pt idx="17" formatCode="0.0">
                  <c:v>2.0019999999999998</c:v>
                </c:pt>
                <c:pt idx="18" formatCode="0.0">
                  <c:v>3.8250000000000002</c:v>
                </c:pt>
                <c:pt idx="19" formatCode="0.0">
                  <c:v>3.33</c:v>
                </c:pt>
                <c:pt idx="20" formatCode="0.0">
                  <c:v>3.149</c:v>
                </c:pt>
                <c:pt idx="21" formatCode="0.0">
                  <c:v>4.3680000000000003</c:v>
                </c:pt>
                <c:pt idx="22" formatCode="0.0">
                  <c:v>1.9430000000000001</c:v>
                </c:pt>
                <c:pt idx="23" formatCode="0.0">
                  <c:v>0.93500000000000005</c:v>
                </c:pt>
                <c:pt idx="24" formatCode="0.0">
                  <c:v>1.5720000000000001</c:v>
                </c:pt>
                <c:pt idx="25" formatCode="0.0">
                  <c:v>3.109</c:v>
                </c:pt>
                <c:pt idx="26" formatCode="0.0">
                  <c:v>1.5580000000000001</c:v>
                </c:pt>
                <c:pt idx="27" formatCode="0.0">
                  <c:v>3.0150000000000001</c:v>
                </c:pt>
                <c:pt idx="28" formatCode="0.0">
                  <c:v>1.9410000000000001</c:v>
                </c:pt>
                <c:pt idx="30" formatCode="0.0">
                  <c:v>12.589</c:v>
                </c:pt>
                <c:pt idx="31" formatCode="0.0">
                  <c:v>2.3069999999999999</c:v>
                </c:pt>
                <c:pt idx="32" formatCode="0.0">
                  <c:v>1.5269999999999999</c:v>
                </c:pt>
                <c:pt idx="34" formatCode="0.0">
                  <c:v>6.6369999999999996</c:v>
                </c:pt>
                <c:pt idx="35" formatCode="0.0">
                  <c:v>2.153</c:v>
                </c:pt>
                <c:pt idx="36" formatCode="0.0">
                  <c:v>3.129</c:v>
                </c:pt>
                <c:pt idx="37" formatCode="0.0">
                  <c:v>0.499</c:v>
                </c:pt>
                <c:pt idx="39" formatCode="0.0">
                  <c:v>4.6970000000000001</c:v>
                </c:pt>
              </c:numCache>
            </c:numRef>
          </c:val>
          <c:extLst>
            <c:ext xmlns:c16="http://schemas.microsoft.com/office/drawing/2014/chart" uri="{C3380CC4-5D6E-409C-BE32-E72D297353CC}">
              <c16:uniqueId val="{00000002-2942-4B52-86A3-94980D6DDB7D}"/>
            </c:ext>
          </c:extLst>
        </c:ser>
        <c:ser>
          <c:idx val="3"/>
          <c:order val="3"/>
          <c:tx>
            <c:strRef>
              <c:f>'Fig5'!$Z$4</c:f>
              <c:strCache>
                <c:ptCount val="1"/>
                <c:pt idx="0">
                  <c:v>Metal ores</c:v>
                </c:pt>
              </c:strCache>
            </c:strRef>
          </c:tx>
          <c:spPr>
            <a:solidFill>
              <a:srgbClr val="C84B96">
                <a:lumMod val="60000"/>
                <a:lumOff val="40000"/>
              </a:srgbClr>
            </a:solidFill>
            <a:ln>
              <a:noFill/>
              <a:round/>
            </a:ln>
            <a:effectLst/>
            <a:extLst>
              <a:ext uri="{91240B29-F687-4F45-9708-019B960494DF}">
                <a14:hiddenLine xmlns:a14="http://schemas.microsoft.com/office/drawing/2010/main">
                  <a:noFill/>
                  <a:round/>
                </a14:hiddenLine>
              </a:ext>
            </a:extLst>
          </c:spPr>
          <c:invertIfNegative val="0"/>
          <c:cat>
            <c:strRef>
              <c:f>'Fig5'!$W$5:$W$44</c:f>
              <c:strCache>
                <c:ptCount val="40"/>
                <c:pt idx="0">
                  <c:v>EU</c:v>
                </c:pt>
                <c:pt idx="2">
                  <c:v>Finland</c:v>
                </c:pt>
                <c:pt idx="3">
                  <c:v>Romania</c:v>
                </c:pt>
                <c:pt idx="4">
                  <c:v>Estonia</c:v>
                </c:pt>
                <c:pt idx="5">
                  <c:v>Sweden</c:v>
                </c:pt>
                <c:pt idx="6">
                  <c:v>Denmark</c:v>
                </c:pt>
                <c:pt idx="7">
                  <c:v>Ireland</c:v>
                </c:pt>
                <c:pt idx="8">
                  <c:v>Luxembourg</c:v>
                </c:pt>
                <c:pt idx="9">
                  <c:v>Bulgaria</c:v>
                </c:pt>
                <c:pt idx="10">
                  <c:v>Lithuania</c:v>
                </c:pt>
                <c:pt idx="11">
                  <c:v>Austria</c:v>
                </c:pt>
                <c:pt idx="12">
                  <c:v>Cyprus</c:v>
                </c:pt>
                <c:pt idx="13">
                  <c:v>Poland</c:v>
                </c:pt>
                <c:pt idx="14">
                  <c:v>Portugal</c:v>
                </c:pt>
                <c:pt idx="15">
                  <c:v>Latvia</c:v>
                </c:pt>
                <c:pt idx="16">
                  <c:v>Czechia</c:v>
                </c:pt>
                <c:pt idx="17">
                  <c:v>Hungary</c:v>
                </c:pt>
                <c:pt idx="18">
                  <c:v>Germany</c:v>
                </c:pt>
                <c:pt idx="19">
                  <c:v>Belgium</c:v>
                </c:pt>
                <c:pt idx="20">
                  <c:v>Slovenia</c:v>
                </c:pt>
                <c:pt idx="21">
                  <c:v>Malta</c:v>
                </c:pt>
                <c:pt idx="22">
                  <c:v>Slovakia</c:v>
                </c:pt>
                <c:pt idx="23">
                  <c:v>Croatia</c:v>
                </c:pt>
                <c:pt idx="24">
                  <c:v>France</c:v>
                </c:pt>
                <c:pt idx="25">
                  <c:v>Greece</c:v>
                </c:pt>
                <c:pt idx="26">
                  <c:v>Spain</c:v>
                </c:pt>
                <c:pt idx="27">
                  <c:v>Netherlands</c:v>
                </c:pt>
                <c:pt idx="28">
                  <c:v>Italy</c:v>
                </c:pt>
                <c:pt idx="30">
                  <c:v>Norway (¹)(²)</c:v>
                </c:pt>
                <c:pt idx="31">
                  <c:v>Iceland</c:v>
                </c:pt>
                <c:pt idx="32">
                  <c:v>Switzerland</c:v>
                </c:pt>
                <c:pt idx="34">
                  <c:v>Serbia</c:v>
                </c:pt>
                <c:pt idx="35">
                  <c:v>Turkey (¹)</c:v>
                </c:pt>
                <c:pt idx="36">
                  <c:v>North Macedonia</c:v>
                </c:pt>
                <c:pt idx="37">
                  <c:v>Albania (¹)</c:v>
                </c:pt>
                <c:pt idx="39">
                  <c:v>Bosnia Herzegovina (¹)</c:v>
                </c:pt>
              </c:strCache>
            </c:strRef>
          </c:cat>
          <c:val>
            <c:numRef>
              <c:f>'Fig5'!$Z$5:$Z$44</c:f>
              <c:numCache>
                <c:formatCode>General</c:formatCode>
                <c:ptCount val="40"/>
                <c:pt idx="0" formatCode="0.0">
                  <c:v>0.71199999999999997</c:v>
                </c:pt>
                <c:pt idx="2" formatCode="0.0">
                  <c:v>6.1029999999999998</c:v>
                </c:pt>
                <c:pt idx="3" formatCode="0.0">
                  <c:v>0.35199999999999998</c:v>
                </c:pt>
                <c:pt idx="4" formatCode="0.0">
                  <c:v>0.17799999999999999</c:v>
                </c:pt>
                <c:pt idx="5" formatCode="0.0">
                  <c:v>5.7930000000000001</c:v>
                </c:pt>
                <c:pt idx="6" formatCode="0.0">
                  <c:v>0.23400000000000001</c:v>
                </c:pt>
                <c:pt idx="7" formatCode="0.0">
                  <c:v>1.3380000000000001</c:v>
                </c:pt>
                <c:pt idx="8" formatCode="0.0">
                  <c:v>1.2649999999999999</c:v>
                </c:pt>
                <c:pt idx="9" formatCode="0.0">
                  <c:v>5.0590000000000002</c:v>
                </c:pt>
                <c:pt idx="10" formatCode="0.0">
                  <c:v>6.8000000000000005E-2</c:v>
                </c:pt>
                <c:pt idx="11" formatCode="0.0">
                  <c:v>0.876</c:v>
                </c:pt>
                <c:pt idx="12" formatCode="0.0">
                  <c:v>0.59599999999999997</c:v>
                </c:pt>
                <c:pt idx="13" formatCode="0.0">
                  <c:v>0.98199999999999998</c:v>
                </c:pt>
                <c:pt idx="14" formatCode="0.0">
                  <c:v>0.94399999999999995</c:v>
                </c:pt>
                <c:pt idx="15" formatCode="0.0">
                  <c:v>3.2000000000000001E-2</c:v>
                </c:pt>
                <c:pt idx="16" formatCode="0.0">
                  <c:v>0.32800000000000001</c:v>
                </c:pt>
                <c:pt idx="17" formatCode="0.0">
                  <c:v>0.13500000000000001</c:v>
                </c:pt>
                <c:pt idx="18" formatCode="0.0">
                  <c:v>0.39500000000000002</c:v>
                </c:pt>
                <c:pt idx="19" formatCode="0.0">
                  <c:v>1.004</c:v>
                </c:pt>
                <c:pt idx="20" formatCode="0.0">
                  <c:v>0.27800000000000002</c:v>
                </c:pt>
                <c:pt idx="21" formatCode="0.0">
                  <c:v>0.23499999999999999</c:v>
                </c:pt>
                <c:pt idx="22" formatCode="0.0">
                  <c:v>0.57099999999999995</c:v>
                </c:pt>
                <c:pt idx="23" formatCode="0.0">
                  <c:v>0.223</c:v>
                </c:pt>
                <c:pt idx="24" formatCode="0.0">
                  <c:v>0.248</c:v>
                </c:pt>
                <c:pt idx="25" formatCode="0.0">
                  <c:v>0.504</c:v>
                </c:pt>
                <c:pt idx="26" formatCode="0.0">
                  <c:v>0.69099999999999995</c:v>
                </c:pt>
                <c:pt idx="27" formatCode="0.0">
                  <c:v>0.20100000000000001</c:v>
                </c:pt>
                <c:pt idx="28" formatCode="0.0">
                  <c:v>0.159</c:v>
                </c:pt>
                <c:pt idx="30" formatCode="0.0">
                  <c:v>0.80500000000000005</c:v>
                </c:pt>
                <c:pt idx="31" formatCode="0.0">
                  <c:v>2.0790000000000002</c:v>
                </c:pt>
                <c:pt idx="32" formatCode="0.0">
                  <c:v>0.27200000000000002</c:v>
                </c:pt>
                <c:pt idx="34" formatCode="0.0">
                  <c:v>2.839</c:v>
                </c:pt>
                <c:pt idx="35" formatCode="0.0">
                  <c:v>0.79400000000000004</c:v>
                </c:pt>
                <c:pt idx="36" formatCode="0.0">
                  <c:v>1.5229999999999999</c:v>
                </c:pt>
                <c:pt idx="37" formatCode="0.0">
                  <c:v>0.63900000000000001</c:v>
                </c:pt>
                <c:pt idx="39" formatCode="0.0">
                  <c:v>0.84399999999999997</c:v>
                </c:pt>
              </c:numCache>
            </c:numRef>
          </c:val>
          <c:extLst>
            <c:ext xmlns:c16="http://schemas.microsoft.com/office/drawing/2014/chart" uri="{C3380CC4-5D6E-409C-BE32-E72D297353CC}">
              <c16:uniqueId val="{00000003-2942-4B52-86A3-94980D6DDB7D}"/>
            </c:ext>
          </c:extLst>
        </c:ser>
        <c:dLbls>
          <c:showLegendKey val="0"/>
          <c:showVal val="0"/>
          <c:showCatName val="0"/>
          <c:showSerName val="0"/>
          <c:showPercent val="0"/>
          <c:showBubbleSize val="0"/>
        </c:dLbls>
        <c:gapWidth val="55"/>
        <c:overlap val="100"/>
        <c:axId val="176742400"/>
        <c:axId val="176743936"/>
      </c:barChart>
      <c:catAx>
        <c:axId val="176742400"/>
        <c:scaling>
          <c:orientation val="minMax"/>
        </c:scaling>
        <c:delete val="0"/>
        <c:axPos val="b"/>
        <c:numFmt formatCode="General" sourceLinked="1"/>
        <c:majorTickMark val="out"/>
        <c:minorTickMark val="none"/>
        <c:tickLblPos val="low"/>
        <c:spPr>
          <a:ln>
            <a:solidFill>
              <a:srgbClr val="000000"/>
            </a:solidFill>
            <a:prstDash val="solid"/>
          </a:ln>
        </c:spPr>
        <c:txPr>
          <a:bodyPr rot="-5400000" vert="horz"/>
          <a:lstStyle/>
          <a:p>
            <a:pPr>
              <a:defRPr/>
            </a:pPr>
            <a:endParaRPr lang="en-US"/>
          </a:p>
        </c:txPr>
        <c:crossAx val="176743936"/>
        <c:crosses val="autoZero"/>
        <c:auto val="1"/>
        <c:lblAlgn val="ctr"/>
        <c:lblOffset val="100"/>
        <c:tickMarkSkip val="1"/>
        <c:noMultiLvlLbl val="0"/>
      </c:catAx>
      <c:valAx>
        <c:axId val="176743936"/>
        <c:scaling>
          <c:orientation val="minMax"/>
          <c:max val="32"/>
          <c:min val="0"/>
        </c:scaling>
        <c:delete val="0"/>
        <c:axPos val="l"/>
        <c:majorGridlines>
          <c:spPr>
            <a:ln w="3175" cap="rnd">
              <a:solidFill>
                <a:srgbClr val="C0C0C0"/>
              </a:solidFill>
              <a:prstDash val="sysDash"/>
            </a:ln>
          </c:spPr>
        </c:majorGridlines>
        <c:numFmt formatCode="#,##0" sourceLinked="0"/>
        <c:majorTickMark val="none"/>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0" vert="horz"/>
          <a:lstStyle/>
          <a:p>
            <a:pPr>
              <a:defRPr/>
            </a:pPr>
            <a:endParaRPr lang="en-US"/>
          </a:p>
        </c:txPr>
        <c:crossAx val="176742400"/>
        <c:crosses val="autoZero"/>
        <c:crossBetween val="between"/>
        <c:majorUnit val="4"/>
      </c:valAx>
      <c:spPr>
        <a:noFill/>
        <a:ln w="25400">
          <a:noFill/>
        </a:ln>
      </c:spPr>
    </c:plotArea>
    <c:legend>
      <c:legendPos val="b"/>
      <c:layout>
        <c:manualLayout>
          <c:xMode val="edge"/>
          <c:yMode val="edge"/>
          <c:x val="0.16764663737454288"/>
          <c:y val="0.82366383521196485"/>
          <c:w val="0.6653715427441822"/>
          <c:h val="4.2043673870077555E-2"/>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b="1"/>
          </a:pPr>
          <a:endParaRPr lang="en-US"/>
        </a:p>
      </c:txPr>
    </c:legend>
    <c:plotVisOnly val="1"/>
    <c:dispBlanksAs val="gap"/>
    <c:showDLblsOverMax val="0"/>
  </c:chart>
  <c:spPr>
    <a:ln>
      <a:noFill/>
    </a:ln>
  </c:spPr>
  <c:txPr>
    <a:bodyPr/>
    <a:lstStyle/>
    <a:p>
      <a:pPr>
        <a:defRPr sz="1200" b="0" i="0" u="none" strike="noStrike" baseline="0">
          <a:solidFill>
            <a:srgbClr val="000000"/>
          </a:solidFill>
          <a:latin typeface="Arial"/>
          <a:ea typeface="Arial"/>
          <a:cs typeface="Arial"/>
        </a:defRPr>
      </a:pPr>
      <a:endParaRPr lang="en-US"/>
    </a:p>
  </c:txPr>
  <c:printSettings>
    <c:headerFooter/>
    <c:pageMargins b="0.75000000000000133" l="0.70000000000000062" r="0.70000000000000062" t="0.75000000000000133"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lgn="l">
              <a:defRPr sz="1800" b="1">
                <a:latin typeface="Arial"/>
                <a:ea typeface="Arial"/>
                <a:cs typeface="Arial"/>
              </a:defRPr>
            </a:pPr>
            <a:r>
              <a:rPr lang="en-US"/>
              <a:t>Development of material consumption in EU and world, 2000-20</a:t>
            </a:r>
          </a:p>
          <a:p>
            <a:pPr algn="l">
              <a:defRPr sz="1800" b="1">
                <a:latin typeface="Arial"/>
                <a:ea typeface="Arial"/>
                <a:cs typeface="Arial"/>
              </a:defRPr>
            </a:pPr>
            <a:r>
              <a:rPr lang="en-US" sz="1600" b="0"/>
              <a:t>(tonnes per capita)</a:t>
            </a:r>
          </a:p>
        </c:rich>
      </c:tx>
      <c:layout>
        <c:manualLayout>
          <c:xMode val="edge"/>
          <c:yMode val="edge"/>
          <c:x val="5.2805280528052806E-3"/>
          <c:y val="6.3615868352220025E-3"/>
        </c:manualLayout>
      </c:layout>
      <c:overlay val="0"/>
    </c:title>
    <c:autoTitleDeleted val="0"/>
    <c:plotArea>
      <c:layout>
        <c:manualLayout>
          <c:layoutTarget val="inner"/>
          <c:xMode val="edge"/>
          <c:yMode val="edge"/>
          <c:x val="3.9894854413039638E-2"/>
          <c:y val="0.10507343737454798"/>
          <c:w val="0.94558370679855497"/>
          <c:h val="0.60815806866387034"/>
        </c:manualLayout>
      </c:layout>
      <c:lineChart>
        <c:grouping val="standard"/>
        <c:varyColors val="0"/>
        <c:ser>
          <c:idx val="0"/>
          <c:order val="0"/>
          <c:tx>
            <c:strRef>
              <c:f>'Fig6'!$C$58</c:f>
              <c:strCache>
                <c:ptCount val="1"/>
                <c:pt idx="0">
                  <c:v>EU</c:v>
                </c:pt>
              </c:strCache>
            </c:strRef>
          </c:tx>
          <c:spPr>
            <a:ln w="28575" cap="rnd" cmpd="sng" algn="ctr">
              <a:solidFill>
                <a:srgbClr val="32AFAF">
                  <a:lumMod val="100000"/>
                </a:srgbClr>
              </a:solidFill>
              <a:prstDash val="solid"/>
              <a:round/>
              <a:headEnd type="none" w="med" len="med"/>
              <a:tailEnd type="none" w="med" len="med"/>
            </a:ln>
          </c:spPr>
          <c:marker>
            <c:symbol val="none"/>
          </c:marker>
          <c:cat>
            <c:numRef>
              <c:f>'Fig6'!$D$56:$X$56</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'Fig6'!$D$58:$X$58</c:f>
              <c:numCache>
                <c:formatCode>0.0</c:formatCode>
                <c:ptCount val="21"/>
                <c:pt idx="0">
                  <c:v>15.37</c:v>
                </c:pt>
                <c:pt idx="1">
                  <c:v>15.401999999999999</c:v>
                </c:pt>
                <c:pt idx="2">
                  <c:v>15.513</c:v>
                </c:pt>
                <c:pt idx="3">
                  <c:v>15.603999999999999</c:v>
                </c:pt>
                <c:pt idx="4">
                  <c:v>16.254999999999999</c:v>
                </c:pt>
                <c:pt idx="5">
                  <c:v>16.338999999999999</c:v>
                </c:pt>
                <c:pt idx="6">
                  <c:v>16.684999999999999</c:v>
                </c:pt>
                <c:pt idx="7">
                  <c:v>17.239000000000001</c:v>
                </c:pt>
                <c:pt idx="8">
                  <c:v>16.87</c:v>
                </c:pt>
                <c:pt idx="9">
                  <c:v>14.779</c:v>
                </c:pt>
                <c:pt idx="10">
                  <c:v>14.315</c:v>
                </c:pt>
                <c:pt idx="11">
                  <c:v>15.096</c:v>
                </c:pt>
                <c:pt idx="12">
                  <c:v>13.893000000000001</c:v>
                </c:pt>
                <c:pt idx="13">
                  <c:v>13.515000000000001</c:v>
                </c:pt>
                <c:pt idx="14">
                  <c:v>13.617000000000001</c:v>
                </c:pt>
                <c:pt idx="15">
                  <c:v>13.651</c:v>
                </c:pt>
                <c:pt idx="16">
                  <c:v>13.587</c:v>
                </c:pt>
                <c:pt idx="17">
                  <c:v>13.926</c:v>
                </c:pt>
                <c:pt idx="18">
                  <c:v>14.183999999999999</c:v>
                </c:pt>
                <c:pt idx="19">
                  <c:v>14.185</c:v>
                </c:pt>
                <c:pt idx="20">
                  <c:v>13.462</c:v>
                </c:pt>
              </c:numCache>
            </c:numRef>
          </c:val>
          <c:smooth val="0"/>
          <c:extLst>
            <c:ext xmlns:c16="http://schemas.microsoft.com/office/drawing/2014/chart" uri="{C3380CC4-5D6E-409C-BE32-E72D297353CC}">
              <c16:uniqueId val="{00000000-BE1E-44E9-BD84-99B53A1C0E5E}"/>
            </c:ext>
          </c:extLst>
        </c:ser>
        <c:ser>
          <c:idx val="1"/>
          <c:order val="1"/>
          <c:tx>
            <c:strRef>
              <c:f>'Fig6'!$C$57</c:f>
              <c:strCache>
                <c:ptCount val="1"/>
                <c:pt idx="0">
                  <c:v>World</c:v>
                </c:pt>
              </c:strCache>
            </c:strRef>
          </c:tx>
          <c:spPr>
            <a:ln w="28575" cap="rnd" cmpd="sng" algn="ctr">
              <a:solidFill>
                <a:srgbClr val="C84B96">
                  <a:lumMod val="100000"/>
                </a:srgbClr>
              </a:solidFill>
              <a:prstDash val="solid"/>
              <a:round/>
              <a:headEnd type="none" w="med" len="med"/>
              <a:tailEnd type="none" w="med" len="med"/>
            </a:ln>
          </c:spPr>
          <c:marker>
            <c:symbol val="none"/>
          </c:marker>
          <c:cat>
            <c:numRef>
              <c:f>'Fig6'!$D$56:$X$56</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'Fig6'!$D$57:$W$57</c:f>
              <c:numCache>
                <c:formatCode>0.0</c:formatCode>
                <c:ptCount val="20"/>
                <c:pt idx="0">
                  <c:v>9.4600877817001745</c:v>
                </c:pt>
                <c:pt idx="1">
                  <c:v>9.4902595173696138</c:v>
                </c:pt>
                <c:pt idx="2">
                  <c:v>9.5668436740122615</c:v>
                </c:pt>
                <c:pt idx="3">
                  <c:v>9.8291501755096853</c:v>
                </c:pt>
                <c:pt idx="4">
                  <c:v>10.2293817389411</c:v>
                </c:pt>
                <c:pt idx="5">
                  <c:v>10.489772275771072</c:v>
                </c:pt>
                <c:pt idx="6">
                  <c:v>10.833759960490795</c:v>
                </c:pt>
                <c:pt idx="7">
                  <c:v>11.125718335836389</c:v>
                </c:pt>
                <c:pt idx="8">
                  <c:v>11.154624528486821</c:v>
                </c:pt>
                <c:pt idx="9">
                  <c:v>11.074645822664886</c:v>
                </c:pt>
                <c:pt idx="10">
                  <c:v>11.547299724690214</c:v>
                </c:pt>
                <c:pt idx="11">
                  <c:v>12.135873998568689</c:v>
                </c:pt>
                <c:pt idx="12">
                  <c:v>12.376839748793289</c:v>
                </c:pt>
                <c:pt idx="13">
                  <c:v>12.666111526612758</c:v>
                </c:pt>
                <c:pt idx="14">
                  <c:v>12.715990662459252</c:v>
                </c:pt>
                <c:pt idx="15">
                  <c:v>12.547028635609266</c:v>
                </c:pt>
                <c:pt idx="16">
                  <c:v>12.438240545877845</c:v>
                </c:pt>
                <c:pt idx="17">
                  <c:v>12.447968411512594</c:v>
                </c:pt>
                <c:pt idx="18">
                  <c:v>12.362402837774901</c:v>
                </c:pt>
                <c:pt idx="19">
                  <c:v>12.51907858288765</c:v>
                </c:pt>
              </c:numCache>
            </c:numRef>
          </c:val>
          <c:smooth val="0"/>
          <c:extLst>
            <c:ext xmlns:c16="http://schemas.microsoft.com/office/drawing/2014/chart" uri="{C3380CC4-5D6E-409C-BE32-E72D297353CC}">
              <c16:uniqueId val="{00000001-BE1E-44E9-BD84-99B53A1C0E5E}"/>
            </c:ext>
          </c:extLst>
        </c:ser>
        <c:dLbls>
          <c:showLegendKey val="0"/>
          <c:showVal val="0"/>
          <c:showCatName val="0"/>
          <c:showSerName val="0"/>
          <c:showPercent val="0"/>
          <c:showBubbleSize val="0"/>
        </c:dLbls>
        <c:smooth val="0"/>
        <c:axId val="176892928"/>
        <c:axId val="176919296"/>
      </c:lineChart>
      <c:catAx>
        <c:axId val="176892928"/>
        <c:scaling>
          <c:orientation val="minMax"/>
        </c:scaling>
        <c:delete val="0"/>
        <c:axPos val="b"/>
        <c:numFmt formatCode="General" sourceLinked="1"/>
        <c:majorTickMark val="out"/>
        <c:minorTickMark val="none"/>
        <c:tickLblPos val="low"/>
        <c:spPr>
          <a:ln>
            <a:solidFill>
              <a:srgbClr val="000000"/>
            </a:solidFill>
            <a:prstDash val="solid"/>
          </a:ln>
        </c:spPr>
        <c:txPr>
          <a:bodyPr rot="0" vert="horz"/>
          <a:lstStyle/>
          <a:p>
            <a:pPr>
              <a:defRPr/>
            </a:pPr>
            <a:endParaRPr lang="en-US"/>
          </a:p>
        </c:txPr>
        <c:crossAx val="176919296"/>
        <c:crosses val="autoZero"/>
        <c:auto val="1"/>
        <c:lblAlgn val="ctr"/>
        <c:lblOffset val="100"/>
        <c:tickLblSkip val="1"/>
        <c:tickMarkSkip val="1"/>
        <c:noMultiLvlLbl val="0"/>
      </c:catAx>
      <c:valAx>
        <c:axId val="176919296"/>
        <c:scaling>
          <c:orientation val="minMax"/>
          <c:max val="18"/>
          <c:min val="0"/>
        </c:scaling>
        <c:delete val="0"/>
        <c:axPos val="l"/>
        <c:majorGridlines>
          <c:spPr>
            <a:ln w="3175" cap="rnd">
              <a:solidFill>
                <a:srgbClr val="C0C0C0"/>
              </a:solidFill>
              <a:prstDash val="sysDash"/>
            </a:ln>
          </c:spPr>
        </c:majorGridlines>
        <c:numFmt formatCode="0" sourceLinked="0"/>
        <c:majorTickMark val="none"/>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0" vert="horz"/>
          <a:lstStyle/>
          <a:p>
            <a:pPr>
              <a:defRPr/>
            </a:pPr>
            <a:endParaRPr lang="en-US"/>
          </a:p>
        </c:txPr>
        <c:crossAx val="176892928"/>
        <c:crosses val="autoZero"/>
        <c:crossBetween val="between"/>
      </c:valAx>
      <c:spPr>
        <a:ln>
          <a:noFill/>
        </a:ln>
      </c:spPr>
    </c:plotArea>
    <c:legend>
      <c:legendPos val="b"/>
      <c:layout>
        <c:manualLayout>
          <c:xMode val="edge"/>
          <c:yMode val="edge"/>
          <c:x val="0.40811465398508356"/>
          <c:y val="0.78221080792758502"/>
          <c:w val="0.18442282640353375"/>
          <c:h val="4.2146542661135857E-2"/>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 lastClr="FFFFFF"/>
          </a:solidFill>
          <a:prstDash val="solid"/>
          <a:round/>
        </a14:hiddenLine>
      </a:ext>
    </a:extLst>
  </c:spPr>
  <c:txPr>
    <a:bodyPr/>
    <a:lstStyle/>
    <a:p>
      <a:pPr>
        <a:defRPr sz="1200" b="1" i="0" u="none" strike="noStrike" baseline="0">
          <a:solidFill>
            <a:srgbClr val="000000"/>
          </a:solidFill>
          <a:latin typeface="Arial"/>
          <a:ea typeface="Arial"/>
          <a:cs typeface="Arial"/>
        </a:defRPr>
      </a:pPr>
      <a:endParaRPr lang="en-US"/>
    </a:p>
  </c:txPr>
  <c:printSettings>
    <c:headerFooter alignWithMargins="0"/>
    <c:pageMargins b="1" l="0.75000000000000078" r="0.75000000000000078" t="1" header="0.5" footer="0.5"/>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10.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47626</xdr:colOff>
      <xdr:row>1</xdr:row>
      <xdr:rowOff>47626</xdr:rowOff>
    </xdr:from>
    <xdr:to>
      <xdr:col>1</xdr:col>
      <xdr:colOff>47626</xdr:colOff>
      <xdr:row>4</xdr:row>
      <xdr:rowOff>5971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6" y="200026"/>
          <a:ext cx="0" cy="377445"/>
        </a:xfrm>
        <a:prstGeom prst="rect">
          <a:avLst/>
        </a:prstGeom>
      </xdr:spPr>
    </xdr:pic>
    <xdr:clientData/>
  </xdr:twoCellAnchor>
  <xdr:twoCellAnchor editAs="oneCell">
    <xdr:from>
      <xdr:col>18</xdr:col>
      <xdr:colOff>380999</xdr:colOff>
      <xdr:row>3</xdr:row>
      <xdr:rowOff>47626</xdr:rowOff>
    </xdr:from>
    <xdr:to>
      <xdr:col>18</xdr:col>
      <xdr:colOff>380999</xdr:colOff>
      <xdr:row>8</xdr:row>
      <xdr:rowOff>11438</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896349" y="473076"/>
          <a:ext cx="0" cy="694062"/>
        </a:xfrm>
        <a:prstGeom prst="rect">
          <a:avLst/>
        </a:prstGeom>
        <a:noFill/>
      </xdr:spPr>
    </xdr:pic>
    <xdr:clientData/>
  </xdr:twoCellAnchor>
  <xdr:twoCellAnchor editAs="oneCell">
    <xdr:from>
      <xdr:col>1</xdr:col>
      <xdr:colOff>47625</xdr:colOff>
      <xdr:row>1</xdr:row>
      <xdr:rowOff>57150</xdr:rowOff>
    </xdr:from>
    <xdr:to>
      <xdr:col>6</xdr:col>
      <xdr:colOff>323849</xdr:colOff>
      <xdr:row>4</xdr:row>
      <xdr:rowOff>15495</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209550"/>
          <a:ext cx="2746374" cy="377445"/>
        </a:xfrm>
        <a:prstGeom prst="rect">
          <a:avLst/>
        </a:prstGeom>
      </xdr:spPr>
    </xdr:pic>
    <xdr:clientData/>
  </xdr:twoCellAnchor>
  <xdr:twoCellAnchor editAs="oneCell">
    <xdr:from>
      <xdr:col>18</xdr:col>
      <xdr:colOff>400050</xdr:colOff>
      <xdr:row>3</xdr:row>
      <xdr:rowOff>9525</xdr:rowOff>
    </xdr:from>
    <xdr:to>
      <xdr:col>24</xdr:col>
      <xdr:colOff>187095</xdr:colOff>
      <xdr:row>7</xdr:row>
      <xdr:rowOff>125737</xdr:rowOff>
    </xdr:to>
    <xdr:pic>
      <xdr:nvPicPr>
        <xdr:cNvPr id="5" name="Picture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15400" y="434975"/>
          <a:ext cx="2415945" cy="700412"/>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101594</xdr:colOff>
      <xdr:row>1</xdr:row>
      <xdr:rowOff>92074</xdr:rowOff>
    </xdr:from>
    <xdr:to>
      <xdr:col>21</xdr:col>
      <xdr:colOff>485775</xdr:colOff>
      <xdr:row>29</xdr:row>
      <xdr:rowOff>66675</xdr:rowOff>
    </xdr:to>
    <xdr:graphicFrame macro="">
      <xdr:nvGraphicFramePr>
        <xdr:cNvPr id="314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absSizeAnchor xmlns:cdr="http://schemas.openxmlformats.org/drawingml/2006/chartDrawing">
    <cdr:from>
      <cdr:x>0.00533</cdr:x>
      <cdr:y>0.85994</cdr:y>
    </cdr:from>
    <cdr:ext cx="7959245" cy="581024"/>
    <cdr:sp macro="" textlink="">
      <cdr:nvSpPr>
        <cdr:cNvPr id="6" name="FootonotesShape"/>
        <cdr:cNvSpPr txBox="1"/>
      </cdr:nvSpPr>
      <cdr:spPr>
        <a:xfrm xmlns:a="http://schemas.openxmlformats.org/drawingml/2006/main">
          <a:off x="50575" y="3592285"/>
          <a:ext cx="7959245" cy="581024"/>
        </a:xfrm>
        <a:prstGeom xmlns:a="http://schemas.openxmlformats.org/drawingml/2006/main" prst="rect">
          <a:avLst/>
        </a:prstGeom>
      </cdr:spPr>
      <cdr:txBody>
        <a:bodyPr xmlns:a="http://schemas.openxmlformats.org/drawingml/2006/main" vertOverflow="clip" vert="horz" wrap="square" rtlCol="0">
          <a:noAutofit/>
        </a:bodyPr>
        <a:lstStyle xmlns:a="http://schemas.openxmlformats.org/drawingml/2006/main"/>
        <a:p xmlns:a="http://schemas.openxmlformats.org/drawingml/2006/main">
          <a:r>
            <a:rPr lang="en-GB" sz="1200">
              <a:latin typeface="Arial" panose="020B0604020202020204" pitchFamily="34" charset="0"/>
            </a:rPr>
            <a:t>Note: GDP in chain-linked volumes, reference year 2015.</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nama_10_gdp; env_ac_mfa; env_ac_rp)</a:t>
          </a:r>
        </a:p>
      </cdr:txBody>
    </cdr:sp>
  </cdr:absSizeAnchor>
  <cdr:absSizeAnchor xmlns:cdr="http://schemas.openxmlformats.org/drawingml/2006/chartDrawing">
    <cdr:from>
      <cdr:x>0.83933</cdr:x>
      <cdr:y>0.8991</cdr:y>
    </cdr:from>
    <cdr:ext cx="1530358" cy="417916"/>
    <cdr:pic>
      <cdr:nvPicPr>
        <cdr:cNvPr id="7" name="LogoShape"/>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3724128"/>
          <a:ext cx="1530358" cy="417916"/>
        </a:xfrm>
        <a:prstGeom xmlns:a="http://schemas.openxmlformats.org/drawingml/2006/main" prst="rect">
          <a:avLst/>
        </a:prstGeom>
      </cdr:spPr>
    </cdr:pic>
  </cdr:absSizeAnchor>
</c:userShapes>
</file>

<file path=xl/drawings/drawing4.xml><?xml version="1.0" encoding="utf-8"?>
<xdr:wsDr xmlns:xdr="http://schemas.openxmlformats.org/drawingml/2006/spreadsheetDrawing" xmlns:a="http://schemas.openxmlformats.org/drawingml/2006/main">
  <xdr:twoCellAnchor editAs="oneCell">
    <xdr:from>
      <xdr:col>2</xdr:col>
      <xdr:colOff>34924</xdr:colOff>
      <xdr:row>1</xdr:row>
      <xdr:rowOff>1</xdr:rowOff>
    </xdr:from>
    <xdr:to>
      <xdr:col>20</xdr:col>
      <xdr:colOff>342900</xdr:colOff>
      <xdr:row>30</xdr:row>
      <xdr:rowOff>47625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absSizeAnchor xmlns:cdr="http://schemas.openxmlformats.org/drawingml/2006/chartDrawing">
    <cdr:from>
      <cdr:x>0.00533</cdr:x>
      <cdr:y>0.94613</cdr:y>
    </cdr:from>
    <cdr:ext cx="8074597" cy="265839"/>
    <cdr:sp macro="" textlink="">
      <cdr:nvSpPr>
        <cdr:cNvPr id="4" name="FootonotesShape"/>
        <cdr:cNvSpPr txBox="1"/>
      </cdr:nvSpPr>
      <cdr:spPr>
        <a:xfrm xmlns:a="http://schemas.openxmlformats.org/drawingml/2006/main">
          <a:off x="50800" y="4669423"/>
          <a:ext cx="8074597" cy="265839"/>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env_ac_mfa)</a:t>
          </a:r>
        </a:p>
      </cdr:txBody>
    </cdr:sp>
  </cdr:absSizeAnchor>
  <cdr:absSizeAnchor xmlns:cdr="http://schemas.openxmlformats.org/drawingml/2006/chartDrawing">
    <cdr:from>
      <cdr:x>0.83933</cdr:x>
      <cdr:y>0.91532</cdr:y>
    </cdr:from>
    <cdr:ext cx="1530358" cy="417916"/>
    <cdr:pic>
      <cdr:nvPicPr>
        <cdr:cNvPr id="5" name="LogoShape"/>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4517346"/>
          <a:ext cx="1530358" cy="417916"/>
        </a:xfrm>
        <a:prstGeom xmlns:a="http://schemas.openxmlformats.org/drawingml/2006/main" prst="rect">
          <a:avLst/>
        </a:prstGeom>
      </cdr:spPr>
    </cdr:pic>
  </cdr:absSizeAnchor>
</c:userShapes>
</file>

<file path=xl/drawings/drawing6.xml><?xml version="1.0" encoding="utf-8"?>
<xdr:wsDr xmlns:xdr="http://schemas.openxmlformats.org/drawingml/2006/spreadsheetDrawing" xmlns:a="http://schemas.openxmlformats.org/drawingml/2006/main">
  <xdr:twoCellAnchor>
    <xdr:from>
      <xdr:col>1</xdr:col>
      <xdr:colOff>393697</xdr:colOff>
      <xdr:row>1</xdr:row>
      <xdr:rowOff>128588</xdr:rowOff>
    </xdr:from>
    <xdr:to>
      <xdr:col>12</xdr:col>
      <xdr:colOff>485774</xdr:colOff>
      <xdr:row>37</xdr:row>
      <xdr:rowOff>47625</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absSizeAnchor xmlns:cdr="http://schemas.openxmlformats.org/drawingml/2006/chartDrawing">
    <cdr:from>
      <cdr:x>0.00413</cdr:x>
      <cdr:y>0.88546</cdr:y>
    </cdr:from>
    <cdr:ext cx="4487604" cy="619125"/>
    <cdr:sp macro="" textlink="">
      <cdr:nvSpPr>
        <cdr:cNvPr id="4" name="FootonotesShape"/>
        <cdr:cNvSpPr txBox="1"/>
      </cdr:nvSpPr>
      <cdr:spPr>
        <a:xfrm xmlns:a="http://schemas.openxmlformats.org/drawingml/2006/main">
          <a:off x="27367" y="4786312"/>
          <a:ext cx="4487604" cy="619125"/>
        </a:xfrm>
        <a:prstGeom xmlns:a="http://schemas.openxmlformats.org/drawingml/2006/main" prst="rect">
          <a:avLst/>
        </a:prstGeom>
      </cdr:spPr>
      <cdr:txBody>
        <a:bodyPr xmlns:a="http://schemas.openxmlformats.org/drawingml/2006/main" vertOverflow="clip" vert="horz" wrap="square" rtlCol="0">
          <a:noAutofit/>
        </a:bodyPr>
        <a:lstStyle xmlns:a="http://schemas.openxmlformats.org/drawingml/2006/main"/>
        <a:p xmlns:a="http://schemas.openxmlformats.org/drawingml/2006/main">
          <a:pPr>
            <a:spcBef>
              <a:spcPts val="300"/>
            </a:spcBef>
          </a:pPr>
          <a:r>
            <a:rPr lang="en-GB" sz="1000" i="1">
              <a:latin typeface="Arial" panose="020B0604020202020204" pitchFamily="34" charset="0"/>
            </a:rPr>
            <a:t>Note: </a:t>
          </a:r>
          <a:r>
            <a:rPr lang="en-GB" sz="1000">
              <a:latin typeface="Arial" panose="020B0604020202020204" pitchFamily="34" charset="0"/>
              <a:ea typeface="+mn-ea"/>
              <a:cs typeface="+mn-cs"/>
            </a:rPr>
            <a:t>The 'Other products'  and 'Waste for final treatment and disposal' categories are included in the 'Non-metallic minerals' category</a:t>
          </a:r>
        </a:p>
        <a:p xmlns:a="http://schemas.openxmlformats.org/drawingml/2006/main">
          <a:pPr>
            <a:spcBef>
              <a:spcPts val="300"/>
            </a:spcBef>
          </a:pPr>
          <a:r>
            <a:rPr lang="en-GB" sz="1000" i="1">
              <a:latin typeface="Arial" panose="020B0604020202020204" pitchFamily="34" charset="0"/>
            </a:rPr>
            <a:t>Source:</a:t>
          </a:r>
          <a:r>
            <a:rPr lang="en-GB" sz="1000">
              <a:latin typeface="Arial" panose="020B0604020202020204" pitchFamily="34" charset="0"/>
            </a:rPr>
            <a:t> Eurostat (online data code:  env_ac_mfa; demo_gind)</a:t>
          </a:r>
        </a:p>
      </cdr:txBody>
    </cdr:sp>
  </cdr:absSizeAnchor>
  <cdr:absSizeAnchor xmlns:cdr="http://schemas.openxmlformats.org/drawingml/2006/chartDrawing">
    <cdr:from>
      <cdr:x>0.71573</cdr:x>
      <cdr:y>0.91302</cdr:y>
    </cdr:from>
    <cdr:ext cx="1530358" cy="417915"/>
    <cdr:pic>
      <cdr:nvPicPr>
        <cdr:cNvPr id="5" name="LogoShape"/>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4114236" y="4715138"/>
          <a:ext cx="1530358" cy="417915"/>
        </a:xfrm>
        <a:prstGeom xmlns:a="http://schemas.openxmlformats.org/drawingml/2006/main" prst="rect">
          <a:avLst/>
        </a:prstGeom>
      </cdr:spPr>
    </cdr:pic>
  </cdr:absSizeAnchor>
</c:userShapes>
</file>

<file path=xl/drawings/drawing8.xml><?xml version="1.0" encoding="utf-8"?>
<xdr:wsDr xmlns:xdr="http://schemas.openxmlformats.org/drawingml/2006/spreadsheetDrawing" xmlns:a="http://schemas.openxmlformats.org/drawingml/2006/main">
  <xdr:twoCellAnchor editAs="oneCell">
    <xdr:from>
      <xdr:col>1</xdr:col>
      <xdr:colOff>504821</xdr:colOff>
      <xdr:row>3</xdr:row>
      <xdr:rowOff>95250</xdr:rowOff>
    </xdr:from>
    <xdr:to>
      <xdr:col>21</xdr:col>
      <xdr:colOff>119063</xdr:colOff>
      <xdr:row>38</xdr:row>
      <xdr:rowOff>10639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absSizeAnchor xmlns:cdr="http://schemas.openxmlformats.org/drawingml/2006/chartDrawing">
    <cdr:from>
      <cdr:x>0.00533</cdr:x>
      <cdr:y>0.95674</cdr:y>
    </cdr:from>
    <cdr:ext cx="8002645" cy="269368"/>
    <cdr:sp macro="" textlink="">
      <cdr:nvSpPr>
        <cdr:cNvPr id="2" name="FootonotesShape"/>
        <cdr:cNvSpPr txBox="1"/>
      </cdr:nvSpPr>
      <cdr:spPr>
        <a:xfrm xmlns:a="http://schemas.openxmlformats.org/drawingml/2006/main">
          <a:off x="50800" y="5957918"/>
          <a:ext cx="8002645" cy="269368"/>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env_ac_mfa)</a:t>
          </a:r>
        </a:p>
      </cdr:txBody>
    </cdr:sp>
  </cdr:absSizeAnchor>
  <cdr:absSizeAnchor xmlns:cdr="http://schemas.openxmlformats.org/drawingml/2006/chartDrawing">
    <cdr:from>
      <cdr:x>0.83933</cdr:x>
      <cdr:y>0.93289</cdr:y>
    </cdr:from>
    <cdr:ext cx="1530358" cy="417915"/>
    <cdr:pic>
      <cdr:nvPicPr>
        <cdr:cNvPr id="3" name="LogoShape"/>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5809371"/>
          <a:ext cx="1530358" cy="417915"/>
        </a:xfrm>
        <a:prstGeom xmlns:a="http://schemas.openxmlformats.org/drawingml/2006/main" prst="rect">
          <a:avLst/>
        </a:prstGeom>
      </cdr:spPr>
    </cdr:pic>
  </cdr:absSizeAnchor>
</c:userShapes>
</file>

<file path=xl/drawings/drawing10.xml><?xml version="1.0" encoding="utf-8"?>
<xdr:wsDr xmlns:xdr="http://schemas.openxmlformats.org/drawingml/2006/spreadsheetDrawing" xmlns:a="http://schemas.openxmlformats.org/drawingml/2006/main">
  <xdr:twoCellAnchor editAs="oneCell">
    <xdr:from>
      <xdr:col>0</xdr:col>
      <xdr:colOff>323126</xdr:colOff>
      <xdr:row>2</xdr:row>
      <xdr:rowOff>146046</xdr:rowOff>
    </xdr:from>
    <xdr:to>
      <xdr:col>13</xdr:col>
      <xdr:colOff>743815</xdr:colOff>
      <xdr:row>47</xdr:row>
      <xdr:rowOff>25977</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c:userShapes xmlns:c="http://schemas.openxmlformats.org/drawingml/2006/chart">
  <cdr:absSizeAnchor xmlns:cdr="http://schemas.openxmlformats.org/drawingml/2006/chartDrawing">
    <cdr:from>
      <cdr:x>0.01796</cdr:x>
      <cdr:y>0.83162</cdr:y>
    </cdr:from>
    <cdr:ext cx="8001313" cy="1195478"/>
    <cdr:sp macro="" textlink="">
      <cdr:nvSpPr>
        <cdr:cNvPr id="4" name="FootonotesShape"/>
        <cdr:cNvSpPr txBox="1"/>
      </cdr:nvSpPr>
      <cdr:spPr>
        <a:xfrm xmlns:a="http://schemas.openxmlformats.org/drawingml/2006/main">
          <a:off x="188209" y="5904403"/>
          <a:ext cx="8001313" cy="1195478"/>
        </a:xfrm>
        <a:prstGeom xmlns:a="http://schemas.openxmlformats.org/drawingml/2006/main" prst="rect">
          <a:avLst/>
        </a:prstGeom>
      </cdr:spPr>
      <cdr:txBody>
        <a:bodyPr xmlns:a="http://schemas.openxmlformats.org/drawingml/2006/main" vertOverflow="clip" vert="horz" wrap="square" rtlCol="0">
          <a:noAutofit/>
        </a:bodyPr>
        <a:lstStyle xmlns:a="http://schemas.openxmlformats.org/drawingml/2006/main"/>
        <a:p xmlns:a="http://schemas.openxmlformats.org/drawingml/2006/main">
          <a:endParaRPr lang="en-GB" sz="1200">
            <a:latin typeface="Arial" panose="020B0604020202020204" pitchFamily="34" charset="0"/>
          </a:endParaRPr>
        </a:p>
        <a:p xmlns:a="http://schemas.openxmlformats.org/drawingml/2006/main">
          <a:r>
            <a:rPr lang="en-GB" sz="1200">
              <a:latin typeface="Arial" panose="020B0604020202020204" pitchFamily="34" charset="0"/>
            </a:rPr>
            <a:t>(¹) 2019 instead of 2020</a:t>
          </a:r>
        </a:p>
        <a:p xmlns:a="http://schemas.openxmlformats.org/drawingml/2006/main">
          <a:r>
            <a:rPr lang="en-GB" sz="1200">
              <a:latin typeface="Arial" panose="020B0604020202020204" pitchFamily="34" charset="0"/>
              <a:ea typeface="+mn-ea"/>
              <a:cs typeface="+mn-cs"/>
            </a:rPr>
            <a:t>(²) data from the previous data collection</a:t>
          </a:r>
        </a:p>
        <a:p xmlns:a="http://schemas.openxmlformats.org/drawingml/2006/main">
          <a:r>
            <a:rPr lang="en-GB" sz="1200">
              <a:latin typeface="Arial" panose="020B0604020202020204" pitchFamily="34" charset="0"/>
              <a:ea typeface="+mn-ea"/>
              <a:cs typeface="+mn-cs"/>
            </a:rPr>
            <a:t>Note: The 'Other products'  and 'Waste for final treatment and disposal' categories are included in the 'Non-metallic minerals' category</a:t>
          </a:r>
        </a:p>
        <a:p xmlns:a="http://schemas.openxmlformats.org/drawingml/2006/main">
          <a:pPr>
            <a:spcBef>
              <a:spcPts val="300"/>
            </a:spcBef>
          </a:pPr>
          <a:r>
            <a:rPr lang="en-GB" sz="1200">
              <a:latin typeface="Arial" panose="020B0604020202020204" pitchFamily="34" charset="0"/>
              <a:ea typeface="+mn-ea"/>
              <a:cs typeface="+mn-cs"/>
            </a:rPr>
            <a:t>Source: Eurostat (online data code: env_ac_mfa; demo_gind</a:t>
          </a:r>
          <a:r>
            <a:rPr lang="en-GB" sz="1200">
              <a:latin typeface="Arial" panose="020B0604020202020204" pitchFamily="34" charset="0"/>
            </a:rPr>
            <a:t>)</a:t>
          </a:r>
        </a:p>
      </cdr:txBody>
    </cdr:sp>
  </cdr:absSizeAnchor>
  <cdr:absSizeAnchor xmlns:cdr="http://schemas.openxmlformats.org/drawingml/2006/chartDrawing">
    <cdr:from>
      <cdr:x>0.83933</cdr:x>
      <cdr:y>0.92823</cdr:y>
    </cdr:from>
    <cdr:ext cx="1530358" cy="417916"/>
    <cdr:pic>
      <cdr:nvPicPr>
        <cdr:cNvPr id="5" name="LogoShape"/>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5404696"/>
          <a:ext cx="1530358" cy="417916"/>
        </a:xfrm>
        <a:prstGeom xmlns:a="http://schemas.openxmlformats.org/drawingml/2006/main" prst="rect">
          <a:avLst/>
        </a:prstGeom>
      </cdr:spPr>
    </cdr:pic>
  </cdr:absSizeAnchor>
</c:userShapes>
</file>

<file path=xl/drawings/drawing12.xml><?xml version="1.0" encoding="utf-8"?>
<xdr:wsDr xmlns:xdr="http://schemas.openxmlformats.org/drawingml/2006/spreadsheetDrawing" xmlns:a="http://schemas.openxmlformats.org/drawingml/2006/main">
  <xdr:twoCellAnchor editAs="oneCell">
    <xdr:from>
      <xdr:col>2</xdr:col>
      <xdr:colOff>409574</xdr:colOff>
      <xdr:row>0</xdr:row>
      <xdr:rowOff>151494</xdr:rowOff>
    </xdr:from>
    <xdr:to>
      <xdr:col>26</xdr:col>
      <xdr:colOff>238124</xdr:colOff>
      <xdr:row>47</xdr:row>
      <xdr:rowOff>149530</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c:userShapes xmlns:c="http://schemas.openxmlformats.org/drawingml/2006/chart">
  <cdr:absSizeAnchor xmlns:cdr="http://schemas.openxmlformats.org/drawingml/2006/chartDrawing">
    <cdr:from>
      <cdr:x>0.0091</cdr:x>
      <cdr:y>0.81073</cdr:y>
    </cdr:from>
    <cdr:ext cx="8074597" cy="1351291"/>
    <cdr:sp macro="" textlink="">
      <cdr:nvSpPr>
        <cdr:cNvPr id="4" name="FootonotesShape"/>
        <cdr:cNvSpPr txBox="1"/>
      </cdr:nvSpPr>
      <cdr:spPr>
        <a:xfrm xmlns:a="http://schemas.openxmlformats.org/drawingml/2006/main">
          <a:off x="114674" y="6230256"/>
          <a:ext cx="8074597" cy="1351291"/>
        </a:xfrm>
        <a:prstGeom xmlns:a="http://schemas.openxmlformats.org/drawingml/2006/main" prst="rect">
          <a:avLst/>
        </a:prstGeom>
      </cdr:spPr>
      <cdr:txBody>
        <a:bodyPr xmlns:a="http://schemas.openxmlformats.org/drawingml/2006/main" vertOverflow="clip" vert="horz" wrap="square" rtlCol="0">
          <a:noAutofit/>
        </a:bodyPr>
        <a:lstStyle xmlns:a="http://schemas.openxmlformats.org/drawingml/2006/main"/>
        <a:p xmlns:a="http://schemas.openxmlformats.org/drawingml/2006/main">
          <a:pPr>
            <a:spcBef>
              <a:spcPts val="300"/>
            </a:spcBef>
          </a:pPr>
          <a:r>
            <a:rPr lang="en-GB" sz="1200" i="1">
              <a:latin typeface="Arial" panose="020B0604020202020204" pitchFamily="34" charset="0"/>
            </a:rPr>
            <a:t>Sources:</a:t>
          </a:r>
        </a:p>
        <a:p xmlns:a="http://schemas.openxmlformats.org/drawingml/2006/main">
          <a:pPr>
            <a:spcBef>
              <a:spcPts val="300"/>
            </a:spcBef>
          </a:pPr>
          <a:r>
            <a:rPr lang="en-GB" sz="1200" i="1">
              <a:latin typeface="Arial" panose="020B0604020202020204" pitchFamily="34" charset="0"/>
            </a:rPr>
            <a:t>-</a:t>
          </a:r>
          <a:r>
            <a:rPr lang="en-GB" sz="1200">
              <a:latin typeface="Arial" panose="020B0604020202020204" pitchFamily="34" charset="0"/>
            </a:rPr>
            <a:t> Eurostat (online data code: env_ac_mfa; demo_gind);</a:t>
          </a:r>
        </a:p>
        <a:p xmlns:a="http://schemas.openxmlformats.org/drawingml/2006/main">
          <a:pPr>
            <a:spcBef>
              <a:spcPts val="300"/>
            </a:spcBef>
          </a:pPr>
          <a:r>
            <a:rPr lang="en-GB" sz="1200">
              <a:latin typeface="Arial" panose="020B0604020202020204" pitchFamily="34" charset="0"/>
            </a:rPr>
            <a:t>-</a:t>
          </a:r>
          <a:r>
            <a:rPr lang="en-GB" sz="1200" baseline="0">
              <a:latin typeface="Arial" panose="020B0604020202020204" pitchFamily="34" charset="0"/>
            </a:rPr>
            <a:t> </a:t>
          </a:r>
          <a:r>
            <a:rPr lang="en-GB" sz="1200">
              <a:latin typeface="Arial" panose="020B0604020202020204" pitchFamily="34" charset="0"/>
            </a:rPr>
            <a:t>UN Environment - International Resource Panel: Global Material Flows Database (https://www.resourcepanel.org/global-material-flows-database);</a:t>
          </a:r>
        </a:p>
        <a:p xmlns:a="http://schemas.openxmlformats.org/drawingml/2006/main">
          <a:pPr>
            <a:spcBef>
              <a:spcPts val="300"/>
            </a:spcBef>
          </a:pPr>
          <a:r>
            <a:rPr lang="en-GB" sz="1200">
              <a:latin typeface="Arial" panose="020B0604020202020204" pitchFamily="34" charset="0"/>
            </a:rPr>
            <a:t>- World Bank (https://data.worldbank.org/indicator/SP.POP.TOTL).</a:t>
          </a:r>
        </a:p>
      </cdr:txBody>
    </cdr:sp>
  </cdr:absSizeAnchor>
  <cdr:absSizeAnchor xmlns:cdr="http://schemas.openxmlformats.org/drawingml/2006/chartDrawing">
    <cdr:from>
      <cdr:x>0.83933</cdr:x>
      <cdr:y>0.94575</cdr:y>
    </cdr:from>
    <cdr:ext cx="1530358" cy="417914"/>
    <cdr:pic>
      <cdr:nvPicPr>
        <cdr:cNvPr id="5" name="LogoShape"/>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7284940"/>
          <a:ext cx="1530358" cy="417914"/>
        </a:xfrm>
        <a:prstGeom xmlns:a="http://schemas.openxmlformats.org/drawingml/2006/main" prst="rect">
          <a:avLst/>
        </a:prstGeom>
      </cdr:spPr>
    </cdr:pic>
  </cdr:absSizeAnchor>
</c:userShapes>
</file>

<file path=xl/queryTables/queryTable1.xml><?xml version="1.0" encoding="utf-8"?>
<queryTable xmlns="http://schemas.openxmlformats.org/spreadsheetml/2006/main" name="env_ac_mfa_1_Data" connectionId="1" autoFormatId="16" applyNumberFormats="0" applyBorderFormats="0" applyFontFormats="0" applyPatternFormats="0" applyAlignmentFormats="0" applyWidthHeightFormats="0"/>
</file>

<file path=xl/queryTables/queryTable2.xml><?xml version="1.0" encoding="utf-8"?>
<queryTable xmlns="http://schemas.openxmlformats.org/spreadsheetml/2006/main" name="nama_10_gdp_1_Data" connectionId="4" autoFormatId="16" applyNumberFormats="0" applyBorderFormats="0" applyFontFormats="0" applyPatternFormats="0" applyAlignmentFormats="0" applyWidthHeightFormats="0"/>
</file>

<file path=xl/queryTables/queryTable3.xml><?xml version="1.0" encoding="utf-8"?>
<queryTable xmlns="http://schemas.openxmlformats.org/spreadsheetml/2006/main" name="env_ac_rp_1_Data" connectionId="3" autoFormatId="16" applyNumberFormats="0" applyBorderFormats="0" applyFontFormats="0" applyPatternFormats="0" applyAlignmentFormats="0" applyWidthHeightFormats="0"/>
</file>

<file path=xl/queryTables/queryTable4.xml><?xml version="1.0" encoding="utf-8"?>
<queryTable xmlns="http://schemas.openxmlformats.org/spreadsheetml/2006/main" name="env_ac_mfa_2_Data" connectionId="2"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8 Environment and energy">
      <a:dk1>
        <a:sysClr val="windowText" lastClr="000000"/>
      </a:dk1>
      <a:lt1>
        <a:sysClr val="window" lastClr="FFFFFF"/>
      </a:lt1>
      <a:dk2>
        <a:srgbClr val="1F497D"/>
      </a:dk2>
      <a:lt2>
        <a:srgbClr val="EEECE1"/>
      </a:lt2>
      <a:accent1>
        <a:srgbClr val="32AFAF"/>
      </a:accent1>
      <a:accent2>
        <a:srgbClr val="C84B96"/>
      </a:accent2>
      <a:accent3>
        <a:srgbClr val="286EB4"/>
      </a:accent3>
      <a:accent4>
        <a:srgbClr val="D73C41"/>
      </a:accent4>
      <a:accent5>
        <a:srgbClr val="00A5E6"/>
      </a:accent5>
      <a:accent6>
        <a:srgbClr val="B9C31E"/>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ec.europa.eu/eurostat/web/european-statistical-system/reuse-ess-statistics" TargetMode="External"/><Relationship Id="rId1" Type="http://schemas.openxmlformats.org/officeDocument/2006/relationships/hyperlink" Target="https://ec.europa.eu/eurostat/about/policies/copyrigh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resourcepanel.org/global-material-flows-database" TargetMode="External"/></Relationships>
</file>

<file path=xl/worksheets/_rels/sheet14.xml.rels><?xml version="1.0" encoding="UTF-8" standalone="yes"?>
<Relationships xmlns="http://schemas.openxmlformats.org/package/2006/relationships"><Relationship Id="rId2" Type="http://schemas.openxmlformats.org/officeDocument/2006/relationships/hyperlink" Target="https://data.worldbank.org/indicator/SP.POP.TOTL" TargetMode="External"/><Relationship Id="rId1" Type="http://schemas.openxmlformats.org/officeDocument/2006/relationships/hyperlink" Target="https://data.worldbank.org/indicator/SP.POP.TOTL" TargetMode="External"/></Relationships>
</file>

<file path=xl/worksheets/_rels/sheet15.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queryTable" Target="../queryTables/queryTable2.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queryTable" Target="../queryTables/queryTable3.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queryTable" Target="../queryTables/query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Z42"/>
  <sheetViews>
    <sheetView showGridLines="0" tabSelected="1" workbookViewId="0">
      <selection activeCell="B9" sqref="B9"/>
    </sheetView>
  </sheetViews>
  <sheetFormatPr defaultColWidth="0" defaultRowHeight="0" customHeight="1" zeroHeight="1" x14ac:dyDescent="0.2"/>
  <cols>
    <col min="1" max="1" width="2.42578125" style="126" customWidth="1"/>
    <col min="2" max="2" width="6.85546875" style="126" customWidth="1"/>
    <col min="3" max="9" width="8" style="126" customWidth="1"/>
    <col min="10" max="12" width="6.85546875" style="126" customWidth="1"/>
    <col min="13" max="13" width="1.5703125" style="126" customWidth="1"/>
    <col min="14" max="14" width="8" style="126" customWidth="1"/>
    <col min="15" max="18" width="9.5703125" style="126" customWidth="1"/>
    <col min="19" max="25" width="6.85546875" style="126" customWidth="1"/>
    <col min="26" max="26" width="2.42578125" style="134" customWidth="1"/>
    <col min="27" max="16384" width="10.140625" style="126" hidden="1"/>
  </cols>
  <sheetData>
    <row r="1" spans="1:26" ht="12" customHeight="1" x14ac:dyDescent="0.2">
      <c r="A1" s="125"/>
      <c r="B1" s="125"/>
      <c r="C1" s="125"/>
      <c r="D1" s="125"/>
      <c r="E1" s="125"/>
      <c r="F1" s="125"/>
      <c r="G1" s="125"/>
      <c r="H1" s="125"/>
      <c r="I1" s="125"/>
      <c r="J1" s="125"/>
      <c r="K1" s="125"/>
      <c r="L1" s="125"/>
      <c r="M1" s="125"/>
      <c r="N1" s="125"/>
      <c r="O1" s="125"/>
      <c r="P1" s="125"/>
      <c r="Q1" s="125"/>
      <c r="R1" s="125"/>
      <c r="S1" s="125"/>
      <c r="T1" s="125"/>
      <c r="U1" s="125"/>
      <c r="V1" s="125"/>
      <c r="W1" s="125"/>
      <c r="X1" s="125"/>
      <c r="Y1" s="125"/>
      <c r="Z1" s="125"/>
    </row>
    <row r="2" spans="1:26" ht="9.9499999999999993" customHeight="1" x14ac:dyDescent="0.2">
      <c r="A2" s="125"/>
      <c r="B2" s="127"/>
      <c r="C2" s="128"/>
      <c r="D2" s="128"/>
      <c r="E2" s="128"/>
      <c r="F2" s="128"/>
      <c r="G2" s="128"/>
      <c r="H2" s="128"/>
      <c r="I2" s="128"/>
      <c r="J2" s="128"/>
      <c r="K2" s="128"/>
      <c r="L2" s="128"/>
      <c r="M2" s="128"/>
      <c r="N2" s="128"/>
      <c r="O2" s="128"/>
      <c r="P2" s="128"/>
      <c r="Q2" s="128"/>
      <c r="R2" s="128"/>
      <c r="S2" s="128"/>
      <c r="T2" s="128"/>
      <c r="U2" s="128"/>
      <c r="V2" s="128"/>
      <c r="W2" s="128"/>
      <c r="X2" s="128"/>
      <c r="Y2" s="128"/>
      <c r="Z2" s="125"/>
    </row>
    <row r="3" spans="1:26" ht="12" x14ac:dyDescent="0.2">
      <c r="A3" s="125"/>
      <c r="B3" s="128"/>
      <c r="C3" s="128"/>
      <c r="D3" s="128"/>
      <c r="E3" s="128"/>
      <c r="F3" s="128"/>
      <c r="G3" s="128"/>
      <c r="H3" s="128"/>
      <c r="I3" s="128"/>
      <c r="J3" s="128"/>
      <c r="K3" s="128"/>
      <c r="L3" s="128"/>
      <c r="M3" s="128"/>
      <c r="N3" s="128"/>
      <c r="O3" s="128"/>
      <c r="P3" s="128"/>
      <c r="Q3" s="128"/>
      <c r="R3" s="128"/>
      <c r="S3" s="128"/>
      <c r="T3" s="128"/>
      <c r="U3" s="128"/>
      <c r="V3" s="128"/>
      <c r="W3" s="128"/>
      <c r="X3" s="128"/>
      <c r="Y3" s="128"/>
      <c r="Z3" s="125"/>
    </row>
    <row r="4" spans="1:26" ht="12" x14ac:dyDescent="0.2">
      <c r="A4" s="125"/>
      <c r="B4" s="128"/>
      <c r="C4" s="128"/>
      <c r="D4" s="128"/>
      <c r="E4" s="128"/>
      <c r="F4" s="128"/>
      <c r="G4" s="128"/>
      <c r="H4" s="128"/>
      <c r="I4" s="128"/>
      <c r="J4" s="128"/>
      <c r="K4" s="128"/>
      <c r="L4" s="128"/>
      <c r="M4" s="128"/>
      <c r="N4" s="128"/>
      <c r="O4" s="128"/>
      <c r="P4" s="128"/>
      <c r="Q4" s="128"/>
      <c r="R4" s="128"/>
      <c r="S4" s="128"/>
      <c r="T4" s="128"/>
      <c r="U4" s="128"/>
      <c r="V4" s="128"/>
      <c r="W4" s="128"/>
      <c r="X4" s="128"/>
      <c r="Y4" s="128"/>
      <c r="Z4" s="125"/>
    </row>
    <row r="5" spans="1:26" ht="12" x14ac:dyDescent="0.2">
      <c r="A5" s="125"/>
      <c r="B5" s="129" t="s">
        <v>678</v>
      </c>
      <c r="C5" s="130"/>
      <c r="D5" s="128"/>
      <c r="E5" s="128"/>
      <c r="F5" s="128"/>
      <c r="G5" s="128"/>
      <c r="H5" s="128"/>
      <c r="I5" s="128"/>
      <c r="J5" s="128"/>
      <c r="K5" s="128"/>
      <c r="L5" s="128"/>
      <c r="M5" s="128"/>
      <c r="N5" s="128"/>
      <c r="O5" s="128"/>
      <c r="P5" s="128"/>
      <c r="Q5" s="128"/>
      <c r="R5" s="128"/>
      <c r="S5" s="128"/>
      <c r="T5" s="128"/>
      <c r="U5" s="128"/>
      <c r="V5" s="128"/>
      <c r="W5" s="128"/>
      <c r="X5" s="128"/>
      <c r="Y5" s="128"/>
      <c r="Z5" s="125"/>
    </row>
    <row r="6" spans="1:26" ht="12" x14ac:dyDescent="0.2">
      <c r="A6" s="125"/>
      <c r="B6" s="131" t="s">
        <v>679</v>
      </c>
      <c r="C6" s="128"/>
      <c r="D6" s="128"/>
      <c r="E6" s="128"/>
      <c r="F6" s="128"/>
      <c r="G6" s="128"/>
      <c r="H6" s="128"/>
      <c r="I6" s="128"/>
      <c r="J6" s="128"/>
      <c r="K6" s="128"/>
      <c r="L6" s="128"/>
      <c r="M6" s="128"/>
      <c r="N6" s="128"/>
      <c r="O6" s="128"/>
      <c r="P6" s="128"/>
      <c r="Q6" s="128"/>
      <c r="R6" s="128"/>
      <c r="S6" s="128"/>
      <c r="T6" s="128"/>
      <c r="U6" s="128"/>
      <c r="V6" s="128"/>
      <c r="W6" s="128"/>
      <c r="X6" s="128"/>
      <c r="Y6" s="128"/>
      <c r="Z6" s="125"/>
    </row>
    <row r="7" spans="1:26" ht="12" x14ac:dyDescent="0.2">
      <c r="A7" s="125"/>
      <c r="B7" s="131" t="s">
        <v>680</v>
      </c>
      <c r="C7" s="128"/>
      <c r="D7" s="128"/>
      <c r="E7" s="128"/>
      <c r="F7" s="128"/>
      <c r="G7" s="128"/>
      <c r="H7" s="128"/>
      <c r="I7" s="128"/>
      <c r="J7" s="128"/>
      <c r="K7" s="128"/>
      <c r="L7" s="128"/>
      <c r="M7" s="128"/>
      <c r="N7" s="128"/>
      <c r="O7" s="128"/>
      <c r="P7" s="128"/>
      <c r="Q7" s="128"/>
      <c r="R7" s="128"/>
      <c r="S7" s="128"/>
      <c r="T7" s="128"/>
      <c r="U7" s="128"/>
      <c r="V7" s="128"/>
      <c r="W7" s="128"/>
      <c r="X7" s="128"/>
      <c r="Y7" s="128"/>
      <c r="Z7" s="125"/>
    </row>
    <row r="8" spans="1:26" ht="12" x14ac:dyDescent="0.2">
      <c r="A8" s="125"/>
      <c r="B8" s="131" t="s">
        <v>681</v>
      </c>
      <c r="C8" s="128"/>
      <c r="D8" s="128"/>
      <c r="E8" s="128"/>
      <c r="F8" s="128"/>
      <c r="G8" s="128"/>
      <c r="H8" s="128"/>
      <c r="I8" s="128"/>
      <c r="J8" s="128"/>
      <c r="K8" s="128"/>
      <c r="L8" s="128"/>
      <c r="M8" s="128"/>
      <c r="N8" s="128"/>
      <c r="O8" s="128"/>
      <c r="P8" s="128"/>
      <c r="Q8" s="128"/>
      <c r="R8" s="128"/>
      <c r="S8" s="128"/>
      <c r="T8" s="128"/>
      <c r="U8" s="128"/>
      <c r="V8" s="128"/>
      <c r="W8" s="128"/>
      <c r="X8" s="128"/>
      <c r="Y8" s="128"/>
      <c r="Z8" s="132"/>
    </row>
    <row r="9" spans="1:26" ht="9.9499999999999993" customHeight="1" x14ac:dyDescent="0.2">
      <c r="A9" s="125"/>
      <c r="B9" s="131"/>
      <c r="C9" s="128"/>
      <c r="D9" s="128"/>
      <c r="E9" s="133"/>
      <c r="F9" s="128"/>
      <c r="G9" s="128"/>
      <c r="H9" s="128"/>
      <c r="I9" s="128"/>
      <c r="J9" s="128"/>
      <c r="K9" s="128"/>
      <c r="L9" s="128"/>
      <c r="M9" s="128"/>
      <c r="N9" s="128"/>
      <c r="O9" s="128"/>
      <c r="P9" s="128"/>
      <c r="Q9" s="128"/>
      <c r="R9" s="128"/>
      <c r="S9" s="128"/>
      <c r="T9" s="128"/>
      <c r="U9" s="128"/>
      <c r="V9" s="128"/>
      <c r="W9" s="128"/>
      <c r="X9" s="128"/>
      <c r="Y9" s="128"/>
      <c r="Z9" s="132"/>
    </row>
    <row r="10" spans="1:26" ht="6" customHeight="1" x14ac:dyDescent="0.2">
      <c r="A10" s="125"/>
      <c r="B10" s="125"/>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row>
    <row r="11" spans="1:26" ht="9.9499999999999993" customHeight="1" x14ac:dyDescent="0.2">
      <c r="A11" s="125"/>
      <c r="B11" s="134"/>
      <c r="C11" s="134"/>
      <c r="D11" s="134"/>
      <c r="E11" s="134"/>
      <c r="F11" s="134"/>
      <c r="G11" s="134"/>
      <c r="H11" s="134"/>
      <c r="I11" s="134"/>
      <c r="J11" s="134"/>
      <c r="K11" s="134"/>
      <c r="L11" s="134"/>
      <c r="M11" s="134"/>
      <c r="N11" s="134"/>
      <c r="O11" s="134"/>
      <c r="P11" s="134"/>
      <c r="Q11" s="134"/>
      <c r="R11" s="134"/>
      <c r="S11" s="134"/>
      <c r="T11" s="134"/>
      <c r="U11" s="134"/>
      <c r="V11" s="134"/>
      <c r="W11" s="134"/>
      <c r="X11" s="134"/>
      <c r="Y11" s="134"/>
      <c r="Z11" s="125"/>
    </row>
    <row r="12" spans="1:26" ht="12" x14ac:dyDescent="0.2">
      <c r="A12" s="125"/>
      <c r="B12" s="135" t="s">
        <v>682</v>
      </c>
      <c r="E12" s="136" t="s">
        <v>11</v>
      </c>
      <c r="Z12" s="125"/>
    </row>
    <row r="13" spans="1:26" ht="12" x14ac:dyDescent="0.2">
      <c r="A13" s="125"/>
      <c r="Z13" s="125"/>
    </row>
    <row r="14" spans="1:26" ht="15" customHeight="1" x14ac:dyDescent="0.2">
      <c r="A14" s="125"/>
      <c r="B14" s="135" t="s">
        <v>683</v>
      </c>
      <c r="E14" s="203" t="str">
        <f>"This file accompanies the Statistics Explained article: '"&amp;E12&amp;"' and contains the figures and underlying data used in the article."</f>
        <v>This file accompanies the Statistics Explained article: 'Material flow accounts and resource productivity' and contains the figures and underlying data used in the article.</v>
      </c>
      <c r="F14" s="203"/>
      <c r="G14" s="203"/>
      <c r="H14" s="203"/>
      <c r="I14" s="203"/>
      <c r="J14" s="203"/>
      <c r="K14" s="203"/>
      <c r="L14" s="203"/>
      <c r="M14" s="203"/>
      <c r="N14" s="203"/>
      <c r="O14" s="203"/>
      <c r="P14" s="203"/>
      <c r="Q14" s="203"/>
      <c r="R14" s="203"/>
      <c r="S14" s="203"/>
      <c r="T14" s="203"/>
      <c r="U14" s="203"/>
      <c r="V14" s="203"/>
      <c r="W14" s="203"/>
      <c r="X14" s="203"/>
      <c r="Y14" s="203"/>
      <c r="Z14" s="125"/>
    </row>
    <row r="15" spans="1:26" ht="12" x14ac:dyDescent="0.2">
      <c r="A15" s="125"/>
      <c r="Z15" s="125"/>
    </row>
    <row r="16" spans="1:26" ht="12" x14ac:dyDescent="0.2">
      <c r="A16" s="125"/>
      <c r="B16" s="135" t="s">
        <v>684</v>
      </c>
      <c r="E16" s="137" t="s">
        <v>765</v>
      </c>
      <c r="Z16" s="125"/>
    </row>
    <row r="17" spans="1:26" ht="12" x14ac:dyDescent="0.2">
      <c r="A17" s="125"/>
      <c r="D17" s="138"/>
      <c r="Z17" s="125"/>
    </row>
    <row r="18" spans="1:26" ht="12" x14ac:dyDescent="0.2">
      <c r="A18" s="125"/>
      <c r="B18" s="135" t="s">
        <v>685</v>
      </c>
      <c r="E18" s="107" t="str">
        <f>E12</f>
        <v>Material flow accounts and resource productivity</v>
      </c>
      <c r="G18" s="139"/>
      <c r="Z18" s="125"/>
    </row>
    <row r="19" spans="1:26" ht="9.9499999999999993" customHeight="1" x14ac:dyDescent="0.2">
      <c r="A19" s="125"/>
      <c r="Z19" s="125"/>
    </row>
    <row r="20" spans="1:26" ht="6" customHeight="1" x14ac:dyDescent="0.2">
      <c r="A20" s="125"/>
      <c r="B20" s="140"/>
      <c r="C20" s="141"/>
      <c r="D20" s="125"/>
      <c r="E20" s="142"/>
      <c r="F20" s="142"/>
      <c r="G20" s="142"/>
      <c r="H20" s="142"/>
      <c r="I20" s="142"/>
      <c r="J20" s="142"/>
      <c r="K20" s="142"/>
      <c r="L20" s="142"/>
      <c r="M20" s="142"/>
      <c r="N20" s="142"/>
      <c r="O20" s="142"/>
      <c r="P20" s="142"/>
      <c r="Q20" s="142"/>
      <c r="R20" s="142"/>
      <c r="S20" s="142"/>
      <c r="T20" s="142"/>
      <c r="U20" s="142"/>
      <c r="V20" s="142"/>
      <c r="W20" s="142"/>
      <c r="X20" s="142"/>
      <c r="Y20" s="142"/>
      <c r="Z20" s="125"/>
    </row>
    <row r="21" spans="1:26" ht="9.9499999999999993" customHeight="1" x14ac:dyDescent="0.2">
      <c r="A21" s="125"/>
      <c r="B21" s="143"/>
      <c r="C21" s="144"/>
      <c r="D21" s="134"/>
      <c r="E21" s="145"/>
      <c r="F21" s="145"/>
      <c r="G21" s="145"/>
      <c r="H21" s="145"/>
      <c r="I21" s="145"/>
      <c r="J21" s="145"/>
      <c r="K21" s="145"/>
      <c r="L21" s="145"/>
      <c r="M21" s="145"/>
      <c r="N21" s="145"/>
      <c r="O21" s="145"/>
      <c r="P21" s="145"/>
      <c r="Q21" s="145"/>
      <c r="R21" s="145"/>
      <c r="S21" s="145"/>
      <c r="T21" s="145"/>
      <c r="U21" s="145"/>
      <c r="V21" s="145"/>
      <c r="W21" s="145"/>
      <c r="X21" s="145"/>
      <c r="Y21" s="145"/>
      <c r="Z21" s="125"/>
    </row>
    <row r="22" spans="1:26" ht="36" customHeight="1" x14ac:dyDescent="0.2">
      <c r="A22" s="125"/>
      <c r="B22" s="146" t="s">
        <v>686</v>
      </c>
      <c r="E22" s="203" t="s">
        <v>687</v>
      </c>
      <c r="F22" s="203"/>
      <c r="G22" s="203"/>
      <c r="H22" s="203"/>
      <c r="I22" s="203"/>
      <c r="J22" s="203"/>
      <c r="K22" s="203"/>
      <c r="L22" s="203"/>
      <c r="M22" s="203"/>
      <c r="N22" s="203"/>
      <c r="O22" s="203"/>
      <c r="P22" s="203"/>
      <c r="Q22" s="203"/>
      <c r="R22" s="203"/>
      <c r="S22" s="203"/>
      <c r="T22" s="203"/>
      <c r="U22" s="203"/>
      <c r="V22" s="203"/>
      <c r="W22" s="203"/>
      <c r="X22" s="203"/>
      <c r="Y22" s="203"/>
      <c r="Z22" s="125"/>
    </row>
    <row r="23" spans="1:26" ht="12" customHeight="1" x14ac:dyDescent="0.2">
      <c r="A23" s="125"/>
      <c r="E23" s="204" t="s">
        <v>688</v>
      </c>
      <c r="F23" s="204"/>
      <c r="G23" s="204"/>
      <c r="H23" s="204"/>
      <c r="I23" s="204"/>
      <c r="J23" s="204"/>
      <c r="K23" s="204"/>
      <c r="L23" s="204"/>
      <c r="M23" s="204"/>
      <c r="N23" s="204"/>
      <c r="O23" s="204"/>
      <c r="P23" s="204"/>
      <c r="Q23" s="204"/>
      <c r="R23" s="204"/>
      <c r="S23" s="204"/>
      <c r="T23" s="204"/>
      <c r="U23" s="204"/>
      <c r="V23" s="204"/>
      <c r="W23" s="204"/>
      <c r="X23" s="204"/>
      <c r="Y23" s="204"/>
      <c r="Z23" s="125"/>
    </row>
    <row r="24" spans="1:26" ht="12" customHeight="1" x14ac:dyDescent="0.2">
      <c r="A24" s="125"/>
      <c r="E24" s="126" t="s">
        <v>689</v>
      </c>
      <c r="Z24" s="125"/>
    </row>
    <row r="25" spans="1:26" ht="12" customHeight="1" x14ac:dyDescent="0.2">
      <c r="A25" s="125"/>
      <c r="E25" s="126" t="s">
        <v>690</v>
      </c>
      <c r="K25" s="147"/>
      <c r="N25" s="107" t="s">
        <v>691</v>
      </c>
      <c r="Z25" s="125"/>
    </row>
    <row r="26" spans="1:26" ht="12" customHeight="1" x14ac:dyDescent="0.2">
      <c r="A26" s="125"/>
      <c r="E26" s="126" t="s">
        <v>692</v>
      </c>
      <c r="N26" s="107" t="s">
        <v>693</v>
      </c>
      <c r="Z26" s="125"/>
    </row>
    <row r="27" spans="1:26" ht="48" customHeight="1" x14ac:dyDescent="0.2">
      <c r="A27" s="125"/>
      <c r="B27" s="146" t="s">
        <v>694</v>
      </c>
      <c r="E27" s="203" t="s">
        <v>695</v>
      </c>
      <c r="F27" s="203"/>
      <c r="G27" s="203"/>
      <c r="H27" s="203"/>
      <c r="I27" s="203"/>
      <c r="J27" s="203"/>
      <c r="K27" s="203"/>
      <c r="L27" s="203"/>
      <c r="M27" s="203"/>
      <c r="N27" s="203"/>
      <c r="O27" s="203"/>
      <c r="P27" s="203"/>
      <c r="Q27" s="203"/>
      <c r="R27" s="203"/>
      <c r="S27" s="203"/>
      <c r="T27" s="203"/>
      <c r="U27" s="203"/>
      <c r="V27" s="203"/>
      <c r="W27" s="203"/>
      <c r="X27" s="203"/>
      <c r="Y27" s="203"/>
      <c r="Z27" s="125"/>
    </row>
    <row r="28" spans="1:26" ht="9.9499999999999993" customHeight="1" x14ac:dyDescent="0.2">
      <c r="A28" s="125"/>
      <c r="B28" s="148"/>
      <c r="E28" s="149"/>
      <c r="Z28" s="125"/>
    </row>
    <row r="29" spans="1:26" ht="12" customHeight="1" x14ac:dyDescent="0.2">
      <c r="A29" s="125"/>
      <c r="B29" s="125"/>
      <c r="C29" s="125"/>
      <c r="D29" s="125"/>
      <c r="E29" s="125"/>
      <c r="F29" s="125"/>
      <c r="G29" s="125"/>
      <c r="H29" s="125"/>
      <c r="I29" s="125"/>
      <c r="J29" s="125"/>
      <c r="K29" s="125"/>
      <c r="L29" s="125"/>
      <c r="M29" s="125"/>
      <c r="N29" s="125"/>
      <c r="O29" s="125"/>
      <c r="P29" s="125"/>
      <c r="Q29" s="125"/>
      <c r="R29" s="125"/>
      <c r="S29" s="125"/>
      <c r="T29" s="125"/>
      <c r="U29" s="125"/>
      <c r="V29" s="125"/>
      <c r="W29" s="125"/>
      <c r="X29" s="125"/>
      <c r="Y29" s="125"/>
      <c r="Z29" s="125"/>
    </row>
    <row r="30" spans="1:26" ht="12" hidden="1" x14ac:dyDescent="0.2"/>
    <row r="31" spans="1:26" ht="12" hidden="1" x14ac:dyDescent="0.2">
      <c r="Z31" s="126"/>
    </row>
    <row r="32" spans="1:26" ht="12" hidden="1" x14ac:dyDescent="0.2">
      <c r="Z32" s="126"/>
    </row>
    <row r="33" spans="26:26" ht="12" hidden="1" x14ac:dyDescent="0.2">
      <c r="Z33" s="126"/>
    </row>
    <row r="34" spans="26:26" ht="12" hidden="1" x14ac:dyDescent="0.2">
      <c r="Z34" s="126"/>
    </row>
    <row r="35" spans="26:26" ht="15" hidden="1" customHeight="1" x14ac:dyDescent="0.2">
      <c r="Z35" s="126"/>
    </row>
    <row r="36" spans="26:26" ht="15" hidden="1" customHeight="1" x14ac:dyDescent="0.2">
      <c r="Z36" s="126"/>
    </row>
    <row r="37" spans="26:26" ht="15" hidden="1" customHeight="1" x14ac:dyDescent="0.2">
      <c r="Z37" s="126"/>
    </row>
    <row r="38" spans="26:26" ht="15" hidden="1" customHeight="1" x14ac:dyDescent="0.2">
      <c r="Z38" s="126"/>
    </row>
    <row r="39" spans="26:26" ht="15" hidden="1" customHeight="1" x14ac:dyDescent="0.2">
      <c r="Z39" s="126"/>
    </row>
    <row r="40" spans="26:26" ht="15" hidden="1" customHeight="1" x14ac:dyDescent="0.2">
      <c r="Z40" s="126"/>
    </row>
    <row r="41" spans="26:26" ht="12" hidden="1" x14ac:dyDescent="0.2"/>
    <row r="42" spans="26:26" ht="12" hidden="1" x14ac:dyDescent="0.2"/>
  </sheetData>
  <mergeCells count="4">
    <mergeCell ref="E14:Y14"/>
    <mergeCell ref="E22:Y22"/>
    <mergeCell ref="E23:Y23"/>
    <mergeCell ref="E27:Y27"/>
  </mergeCells>
  <hyperlinks>
    <hyperlink ref="N25" r:id="rId1"/>
    <hyperlink ref="N26" r:id="rId2"/>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D77"/>
  <sheetViews>
    <sheetView showGridLines="0" zoomScaleNormal="100" workbookViewId="0">
      <selection activeCell="B21" sqref="B21"/>
    </sheetView>
  </sheetViews>
  <sheetFormatPr defaultColWidth="0" defaultRowHeight="12" zeroHeight="1" x14ac:dyDescent="0.2"/>
  <cols>
    <col min="1" max="1" width="2.42578125" style="151" customWidth="1"/>
    <col min="2" max="2" width="25" style="151" customWidth="1"/>
    <col min="3" max="3" width="105.5703125" style="151" customWidth="1"/>
    <col min="4" max="4" width="2.42578125" style="151" customWidth="1"/>
    <col min="5" max="16384" width="10.140625" style="151" hidden="1"/>
  </cols>
  <sheetData>
    <row r="1" spans="1:4" x14ac:dyDescent="0.2">
      <c r="A1" s="150"/>
      <c r="B1" s="150"/>
      <c r="C1" s="150"/>
      <c r="D1" s="150"/>
    </row>
    <row r="2" spans="1:4" x14ac:dyDescent="0.2">
      <c r="A2" s="150"/>
      <c r="B2" s="152" t="str">
        <f>Cover!E12</f>
        <v>Material flow accounts and resource productivity</v>
      </c>
      <c r="D2" s="150"/>
    </row>
    <row r="3" spans="1:4" x14ac:dyDescent="0.2">
      <c r="A3" s="150"/>
      <c r="D3" s="150"/>
    </row>
    <row r="4" spans="1:4" x14ac:dyDescent="0.2">
      <c r="A4" s="150"/>
      <c r="B4" s="152" t="s">
        <v>696</v>
      </c>
      <c r="D4" s="150"/>
    </row>
    <row r="5" spans="1:4" x14ac:dyDescent="0.2">
      <c r="A5" s="150"/>
      <c r="B5" s="151" t="s">
        <v>697</v>
      </c>
      <c r="C5" s="151" t="str">
        <f ca="1">INDIRECT(CONCATENATE("'",B5,"'","!A$1"))</f>
        <v>Development of resource productivity in comparison with GDP and DMC, EU, 2000-20</v>
      </c>
      <c r="D5" s="150"/>
    </row>
    <row r="6" spans="1:4" x14ac:dyDescent="0.2">
      <c r="A6" s="150"/>
      <c r="B6" s="151" t="s">
        <v>698</v>
      </c>
      <c r="C6" s="151" t="str">
        <f ca="1">INDIRECT(CONCATENATE("'",B6,"'", "!A$1"))</f>
        <v>Development of domestic extraction and physical trade, EU, 2000-20</v>
      </c>
      <c r="D6" s="150"/>
    </row>
    <row r="7" spans="1:4" x14ac:dyDescent="0.2">
      <c r="A7" s="150"/>
      <c r="B7" s="151" t="s">
        <v>699</v>
      </c>
      <c r="C7" s="151" t="str">
        <f ca="1">INDIRECT(CONCATENATE("'",B7,"'", "!A$1"))</f>
        <v>Domestic material consumption by main material category, EU, 2020</v>
      </c>
      <c r="D7" s="150"/>
    </row>
    <row r="8" spans="1:4" x14ac:dyDescent="0.2">
      <c r="A8" s="150"/>
      <c r="B8" s="151" t="s">
        <v>701</v>
      </c>
      <c r="C8" s="151" t="str">
        <f ca="1">INDIRECT(CONCATENATE("'",B8,"'", "!A$1"))</f>
        <v>Development of domestic material consumption by main material category, EU, 2000-20</v>
      </c>
      <c r="D8" s="150"/>
    </row>
    <row r="9" spans="1:4" x14ac:dyDescent="0.2">
      <c r="A9" s="150"/>
      <c r="B9" s="151" t="s">
        <v>702</v>
      </c>
      <c r="C9" s="151" t="str">
        <f t="shared" ref="C9:C10" ca="1" si="0">INDIRECT(CONCATENATE("'",B9,"'", "!A$1"))</f>
        <v>Domestic material consumption by main material category, 2020</v>
      </c>
      <c r="D9" s="150"/>
    </row>
    <row r="10" spans="1:4" x14ac:dyDescent="0.2">
      <c r="A10" s="150"/>
      <c r="B10" s="151" t="s">
        <v>703</v>
      </c>
      <c r="C10" s="151" t="str">
        <f t="shared" ca="1" si="0"/>
        <v>Development of material consumption in EU and world, 2000-20</v>
      </c>
      <c r="D10" s="150"/>
    </row>
    <row r="11" spans="1:4" x14ac:dyDescent="0.2">
      <c r="A11" s="150"/>
      <c r="D11" s="150"/>
    </row>
    <row r="12" spans="1:4" x14ac:dyDescent="0.2">
      <c r="A12" s="150"/>
      <c r="B12" s="172" t="s">
        <v>729</v>
      </c>
      <c r="D12" s="150"/>
    </row>
    <row r="13" spans="1:4" x14ac:dyDescent="0.2">
      <c r="A13" s="150"/>
      <c r="B13" s="151" t="s">
        <v>700</v>
      </c>
      <c r="D13" s="150"/>
    </row>
    <row r="14" spans="1:4" x14ac:dyDescent="0.2">
      <c r="A14" s="150"/>
      <c r="B14" s="151" t="s">
        <v>704</v>
      </c>
      <c r="D14" s="150"/>
    </row>
    <row r="15" spans="1:4" x14ac:dyDescent="0.2">
      <c r="A15" s="150"/>
      <c r="B15" s="151" t="s">
        <v>732</v>
      </c>
      <c r="D15" s="150"/>
    </row>
    <row r="16" spans="1:4" x14ac:dyDescent="0.2">
      <c r="A16" s="150"/>
      <c r="B16" s="151" t="s">
        <v>705</v>
      </c>
      <c r="D16" s="150"/>
    </row>
    <row r="17" spans="1:4" x14ac:dyDescent="0.2">
      <c r="A17" s="150"/>
      <c r="B17" s="151" t="s">
        <v>706</v>
      </c>
      <c r="D17" s="150"/>
    </row>
    <row r="18" spans="1:4" x14ac:dyDescent="0.2">
      <c r="A18" s="150"/>
      <c r="B18" s="151" t="s">
        <v>707</v>
      </c>
      <c r="C18" s="151" t="str">
        <f ca="1">INDIRECT(CONCATENATE("'",B18,"'", "!A$1"))</f>
        <v>World Development Indicators</v>
      </c>
      <c r="D18" s="150"/>
    </row>
    <row r="19" spans="1:4" x14ac:dyDescent="0.2">
      <c r="A19" s="150"/>
      <c r="D19" s="150"/>
    </row>
    <row r="20" spans="1:4" x14ac:dyDescent="0.2">
      <c r="A20" s="150"/>
      <c r="B20" s="172" t="s">
        <v>730</v>
      </c>
      <c r="D20" s="150"/>
    </row>
    <row r="21" spans="1:4" x14ac:dyDescent="0.2">
      <c r="A21" s="150"/>
      <c r="B21" s="151" t="s">
        <v>734</v>
      </c>
      <c r="C21" s="151" t="str">
        <f ca="1">INDIRECT(CONCATENATE("'",B13,"'", "!A$1"))</f>
        <v>Material flow accounts [env_ac_mfa]</v>
      </c>
      <c r="D21" s="150"/>
    </row>
    <row r="22" spans="1:4" x14ac:dyDescent="0.2">
      <c r="A22" s="150"/>
      <c r="B22" s="151" t="s">
        <v>731</v>
      </c>
      <c r="C22" s="151" t="str">
        <f ca="1">INDIRECT(CONCATENATE("'",B14,"'", "!A$1"))</f>
        <v>GDP and main components (output, expenditure and income) [nama_10_gdp]</v>
      </c>
      <c r="D22" s="150"/>
    </row>
    <row r="23" spans="1:4" x14ac:dyDescent="0.2">
      <c r="A23" s="150"/>
      <c r="B23" s="151" t="s">
        <v>733</v>
      </c>
      <c r="C23" s="151" t="str">
        <f ca="1">INDIRECT(CONCATENATE("'",B15,"'", "!A$1"))</f>
        <v>Resource productivity [env_ac_rp]</v>
      </c>
      <c r="D23" s="150"/>
    </row>
    <row r="24" spans="1:4" x14ac:dyDescent="0.2">
      <c r="A24" s="150"/>
      <c r="B24" s="151" t="s">
        <v>735</v>
      </c>
      <c r="C24" s="151" t="str">
        <f ca="1">INDIRECT(CONCATENATE("'",B16,"'", "!A$1"))</f>
        <v>Material flow accounts [env_ac_mfa]</v>
      </c>
      <c r="D24" s="150"/>
    </row>
    <row r="25" spans="1:4" x14ac:dyDescent="0.2">
      <c r="A25" s="150"/>
      <c r="B25" s="151" t="s">
        <v>736</v>
      </c>
      <c r="C25" s="151" t="str">
        <f ca="1">INDIRECT(CONCATENATE("'",B17,"'", "!A$1"))</f>
        <v>World Domestic Extraction, taken from UNE IRP Global Material Flows Database</v>
      </c>
      <c r="D25" s="150"/>
    </row>
    <row r="26" spans="1:4" x14ac:dyDescent="0.2">
      <c r="A26" s="150"/>
      <c r="D26" s="150"/>
    </row>
    <row r="27" spans="1:4" x14ac:dyDescent="0.2">
      <c r="A27" s="150"/>
      <c r="B27" s="150"/>
      <c r="C27" s="150"/>
      <c r="D27" s="150"/>
    </row>
    <row r="28" spans="1:4" hidden="1" x14ac:dyDescent="0.2"/>
    <row r="29" spans="1:4" hidden="1" x14ac:dyDescent="0.2">
      <c r="B29" s="153"/>
    </row>
    <row r="30" spans="1:4" hidden="1" x14ac:dyDescent="0.2"/>
    <row r="31" spans="1:4" hidden="1" x14ac:dyDescent="0.2"/>
    <row r="32" spans="1:4" hidden="1" x14ac:dyDescent="0.2"/>
    <row r="33" hidden="1" x14ac:dyDescent="0.2"/>
    <row r="34" hidden="1"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sheetData>
  <pageMargins left="0.7" right="0.7" top="0.75" bottom="0.75" header="0.3" footer="0.3"/>
  <pageSetup paperSize="9" scale="7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39997558519241921"/>
  </sheetPr>
  <dimension ref="A1:X55"/>
  <sheetViews>
    <sheetView showGridLines="0" zoomScaleNormal="100" workbookViewId="0">
      <selection activeCell="A2" sqref="A2"/>
    </sheetView>
  </sheetViews>
  <sheetFormatPr defaultColWidth="9.140625" defaultRowHeight="12" x14ac:dyDescent="0.2"/>
  <cols>
    <col min="1" max="1" width="10.85546875" style="6" customWidth="1"/>
    <col min="2" max="2" width="8.42578125" style="6" customWidth="1"/>
    <col min="3" max="3" width="29.28515625" style="6" customWidth="1"/>
    <col min="4" max="17" width="6.5703125" style="6" customWidth="1"/>
    <col min="18" max="18" width="6.5703125" style="7" customWidth="1"/>
    <col min="19" max="19" width="8" style="7" customWidth="1"/>
    <col min="20" max="22" width="7.42578125" style="6" customWidth="1"/>
    <col min="23" max="23" width="7.85546875" style="6" customWidth="1"/>
    <col min="24" max="16384" width="9.140625" style="6"/>
  </cols>
  <sheetData>
    <row r="1" spans="1:19" s="1" customFormat="1" x14ac:dyDescent="0.2">
      <c r="A1" s="1" t="s">
        <v>754</v>
      </c>
      <c r="G1" s="2"/>
      <c r="I1" s="3"/>
      <c r="J1" s="3"/>
      <c r="K1" s="2"/>
      <c r="L1" s="2"/>
      <c r="M1" s="2"/>
    </row>
    <row r="2" spans="1:19" x14ac:dyDescent="0.2">
      <c r="C2" s="206"/>
      <c r="D2" s="206"/>
      <c r="E2" s="206"/>
      <c r="F2" s="206"/>
      <c r="G2" s="206"/>
      <c r="H2" s="206"/>
    </row>
    <row r="3" spans="1:19" x14ac:dyDescent="0.2">
      <c r="F3" s="14"/>
      <c r="G3" s="14"/>
      <c r="H3" s="14"/>
      <c r="I3" s="14"/>
      <c r="J3" s="14"/>
      <c r="K3" s="14"/>
      <c r="L3" s="14"/>
      <c r="M3" s="14"/>
      <c r="N3" s="14"/>
      <c r="O3" s="14"/>
      <c r="P3" s="14"/>
      <c r="Q3" s="14"/>
      <c r="R3" s="14"/>
      <c r="S3" s="14"/>
    </row>
    <row r="4" spans="1:19" x14ac:dyDescent="0.2">
      <c r="F4" s="14"/>
      <c r="G4" s="14"/>
      <c r="H4" s="14"/>
      <c r="I4" s="14"/>
      <c r="J4" s="14"/>
      <c r="K4" s="14"/>
      <c r="L4" s="14"/>
      <c r="M4" s="14"/>
      <c r="N4" s="14"/>
      <c r="O4" s="14"/>
      <c r="P4" s="14"/>
      <c r="Q4" s="14"/>
      <c r="R4" s="14"/>
      <c r="S4" s="14"/>
    </row>
    <row r="5" spans="1:19" x14ac:dyDescent="0.2">
      <c r="F5" s="14"/>
      <c r="G5" s="14"/>
      <c r="H5" s="14"/>
      <c r="I5" s="14"/>
      <c r="J5" s="14"/>
      <c r="K5" s="14"/>
      <c r="L5" s="14"/>
      <c r="M5" s="14"/>
      <c r="N5" s="14"/>
      <c r="O5" s="14"/>
      <c r="P5" s="14"/>
      <c r="Q5" s="14"/>
      <c r="R5" s="14"/>
      <c r="S5" s="14"/>
    </row>
    <row r="6" spans="1:19" s="1" customFormat="1" x14ac:dyDescent="0.2">
      <c r="G6" s="2"/>
      <c r="H6" s="2"/>
      <c r="I6" s="2"/>
      <c r="J6" s="2"/>
      <c r="K6" s="2"/>
      <c r="L6" s="2"/>
      <c r="M6" s="2"/>
    </row>
    <row r="7" spans="1:19" s="1" customFormat="1" x14ac:dyDescent="0.2">
      <c r="G7" s="2"/>
      <c r="H7" s="2"/>
      <c r="I7" s="2"/>
      <c r="J7" s="2"/>
      <c r="K7" s="2"/>
      <c r="L7" s="2"/>
      <c r="M7" s="2"/>
    </row>
    <row r="8" spans="1:19" s="1" customFormat="1" x14ac:dyDescent="0.2">
      <c r="G8" s="2"/>
      <c r="H8" s="2"/>
      <c r="I8" s="2"/>
      <c r="J8" s="2"/>
      <c r="K8" s="2"/>
      <c r="L8" s="2"/>
      <c r="M8" s="2"/>
    </row>
    <row r="9" spans="1:19" x14ac:dyDescent="0.2">
      <c r="C9" s="1"/>
      <c r="D9" s="1"/>
      <c r="E9" s="1"/>
      <c r="F9" s="1"/>
      <c r="G9" s="2"/>
      <c r="H9" s="2"/>
      <c r="I9" s="2"/>
      <c r="J9" s="2"/>
      <c r="K9" s="2"/>
      <c r="L9" s="2"/>
      <c r="M9" s="2"/>
      <c r="N9" s="1"/>
      <c r="O9" s="1"/>
      <c r="P9" s="1"/>
      <c r="Q9" s="1"/>
      <c r="R9" s="5"/>
      <c r="S9" s="5"/>
    </row>
    <row r="10" spans="1:19" x14ac:dyDescent="0.2">
      <c r="C10" s="1"/>
      <c r="D10" s="1"/>
      <c r="E10" s="1"/>
      <c r="F10" s="1"/>
      <c r="G10" s="2"/>
      <c r="H10" s="2"/>
      <c r="I10" s="2"/>
      <c r="J10" s="2"/>
      <c r="K10" s="2"/>
      <c r="L10" s="2"/>
      <c r="M10" s="2"/>
      <c r="N10" s="1"/>
      <c r="O10" s="1"/>
      <c r="P10" s="1"/>
      <c r="Q10" s="1"/>
      <c r="R10" s="5"/>
      <c r="S10" s="5"/>
    </row>
    <row r="11" spans="1:19" x14ac:dyDescent="0.2">
      <c r="C11" s="1"/>
      <c r="D11" s="1"/>
      <c r="E11" s="1"/>
      <c r="F11" s="1"/>
      <c r="G11" s="2"/>
      <c r="H11" s="2"/>
      <c r="I11" s="2"/>
      <c r="J11" s="2"/>
      <c r="K11" s="2"/>
      <c r="L11" s="2"/>
      <c r="M11" s="2"/>
      <c r="N11" s="1"/>
      <c r="O11" s="1"/>
      <c r="P11" s="1"/>
      <c r="Q11" s="1"/>
      <c r="R11" s="5"/>
      <c r="S11" s="5"/>
    </row>
    <row r="14" spans="1:19" s="1" customFormat="1" x14ac:dyDescent="0.2">
      <c r="C14" s="6"/>
      <c r="D14" s="6"/>
      <c r="E14" s="6"/>
      <c r="F14" s="6"/>
      <c r="G14" s="6"/>
      <c r="H14" s="6"/>
      <c r="I14" s="6"/>
      <c r="J14" s="6"/>
      <c r="K14" s="6"/>
      <c r="L14" s="6"/>
      <c r="M14" s="6"/>
      <c r="N14" s="6"/>
      <c r="O14" s="6"/>
      <c r="P14" s="6"/>
      <c r="Q14" s="6"/>
    </row>
    <row r="17" spans="3:23" s="1" customFormat="1" x14ac:dyDescent="0.2"/>
    <row r="18" spans="3:23" s="1" customFormat="1" x14ac:dyDescent="0.2"/>
    <row r="19" spans="3:23" s="1" customFormat="1" x14ac:dyDescent="0.2"/>
    <row r="22" spans="3:23" ht="12.75" customHeight="1" x14ac:dyDescent="0.2"/>
    <row r="24" spans="3:23" ht="11.25" customHeight="1" x14ac:dyDescent="0.2"/>
    <row r="25" spans="3:23" x14ac:dyDescent="0.2">
      <c r="F25" s="5"/>
      <c r="G25" s="5"/>
      <c r="H25" s="5"/>
      <c r="I25" s="5"/>
      <c r="J25" s="5"/>
      <c r="K25" s="5"/>
      <c r="L25" s="5"/>
      <c r="M25" s="5"/>
      <c r="N25" s="5"/>
      <c r="O25" s="5"/>
      <c r="P25" s="5"/>
      <c r="Q25" s="5"/>
    </row>
    <row r="26" spans="3:23" x14ac:dyDescent="0.2">
      <c r="F26" s="5"/>
      <c r="G26" s="5"/>
      <c r="H26" s="5"/>
      <c r="I26" s="5"/>
      <c r="J26" s="5"/>
      <c r="K26" s="5"/>
      <c r="L26" s="5"/>
      <c r="M26" s="5"/>
      <c r="N26" s="5"/>
      <c r="O26" s="5"/>
      <c r="P26" s="5"/>
      <c r="Q26" s="5"/>
      <c r="R26" s="1"/>
      <c r="S26" s="1"/>
      <c r="T26" s="1"/>
      <c r="U26" s="1"/>
      <c r="V26" s="1"/>
      <c r="W26" s="1"/>
    </row>
    <row r="27" spans="3:23" x14ac:dyDescent="0.2">
      <c r="C27" s="12"/>
      <c r="D27" s="12"/>
      <c r="E27" s="12"/>
      <c r="F27" s="5"/>
      <c r="G27" s="5"/>
      <c r="H27" s="5"/>
      <c r="I27" s="5"/>
      <c r="J27" s="5"/>
      <c r="K27" s="5"/>
      <c r="L27" s="5"/>
      <c r="M27" s="5"/>
      <c r="N27" s="5"/>
      <c r="O27" s="5"/>
      <c r="P27" s="5"/>
      <c r="Q27" s="5"/>
      <c r="R27" s="1"/>
      <c r="S27" s="1"/>
      <c r="T27" s="1"/>
      <c r="U27" s="1"/>
      <c r="V27" s="1"/>
      <c r="W27" s="1"/>
    </row>
    <row r="28" spans="3:23" s="7" customFormat="1" x14ac:dyDescent="0.2">
      <c r="C28" s="15"/>
      <c r="D28" s="15"/>
      <c r="E28" s="15"/>
      <c r="F28" s="11"/>
      <c r="G28" s="11"/>
      <c r="H28" s="11"/>
      <c r="I28" s="11"/>
      <c r="J28" s="11"/>
      <c r="K28" s="11"/>
      <c r="L28" s="11"/>
      <c r="M28" s="11"/>
      <c r="N28" s="11"/>
      <c r="O28" s="11"/>
      <c r="P28" s="11"/>
      <c r="Q28" s="11"/>
      <c r="R28" s="11"/>
      <c r="S28" s="11"/>
    </row>
    <row r="29" spans="3:23" x14ac:dyDescent="0.2">
      <c r="C29" s="5"/>
      <c r="D29" s="5"/>
      <c r="E29" s="5"/>
      <c r="F29" s="11"/>
      <c r="G29" s="11"/>
      <c r="H29" s="11"/>
      <c r="I29" s="11"/>
      <c r="J29" s="11"/>
      <c r="K29" s="11"/>
      <c r="L29" s="11"/>
      <c r="M29" s="11"/>
      <c r="N29" s="11"/>
      <c r="O29" s="11"/>
      <c r="P29" s="11"/>
      <c r="Q29" s="11"/>
      <c r="R29" s="11"/>
      <c r="S29" s="11"/>
      <c r="T29" s="7"/>
      <c r="U29" s="7"/>
    </row>
    <row r="30" spans="3:23" x14ac:dyDescent="0.2">
      <c r="C30" s="12"/>
      <c r="D30" s="12"/>
      <c r="E30" s="12"/>
      <c r="F30" s="7"/>
      <c r="G30" s="7"/>
      <c r="H30" s="7"/>
      <c r="I30" s="7"/>
      <c r="J30" s="7"/>
      <c r="K30" s="7"/>
      <c r="L30" s="7"/>
      <c r="M30" s="7"/>
      <c r="N30" s="7"/>
      <c r="O30" s="7"/>
      <c r="P30" s="7"/>
      <c r="Q30" s="7"/>
      <c r="R30" s="1"/>
      <c r="S30" s="1"/>
      <c r="T30" s="7"/>
      <c r="U30" s="7"/>
      <c r="V30" s="1"/>
      <c r="W30" s="1"/>
    </row>
    <row r="32" spans="3:23" x14ac:dyDescent="0.2">
      <c r="F32" s="7"/>
      <c r="G32" s="7"/>
      <c r="H32" s="7"/>
      <c r="I32" s="7"/>
      <c r="J32" s="7"/>
      <c r="K32" s="7"/>
      <c r="L32" s="7"/>
      <c r="M32" s="7"/>
      <c r="N32" s="7"/>
      <c r="O32" s="7"/>
      <c r="P32" s="7"/>
      <c r="Q32" s="7"/>
    </row>
    <row r="33" spans="1:24" ht="54.2" customHeight="1" x14ac:dyDescent="0.2">
      <c r="F33" s="39"/>
      <c r="G33" s="39"/>
      <c r="H33" s="39"/>
      <c r="I33" s="39"/>
      <c r="J33" s="39"/>
      <c r="K33" s="39"/>
      <c r="L33" s="39"/>
      <c r="M33" s="39"/>
      <c r="N33" s="39"/>
      <c r="O33" s="39"/>
      <c r="P33" s="39"/>
      <c r="Q33" s="39"/>
      <c r="R33" s="40"/>
      <c r="S33" s="40"/>
      <c r="T33" s="14"/>
      <c r="U33" s="14"/>
      <c r="V33" s="14"/>
    </row>
    <row r="34" spans="1:24" x14ac:dyDescent="0.2">
      <c r="C34" s="205"/>
      <c r="D34" s="205"/>
      <c r="E34" s="205"/>
      <c r="F34" s="205"/>
      <c r="G34" s="43"/>
      <c r="H34" s="43"/>
      <c r="R34" s="6"/>
      <c r="S34" s="6"/>
    </row>
    <row r="36" spans="1:24" x14ac:dyDescent="0.2">
      <c r="A36" s="11"/>
    </row>
    <row r="37" spans="1:24" x14ac:dyDescent="0.2">
      <c r="A37" s="5"/>
    </row>
    <row r="42" spans="1:24" s="1" customFormat="1" x14ac:dyDescent="0.2">
      <c r="C42" s="45" t="s">
        <v>755</v>
      </c>
      <c r="D42" s="45"/>
      <c r="E42" s="45"/>
      <c r="G42" s="2"/>
      <c r="I42" s="3"/>
      <c r="J42" s="3"/>
      <c r="K42" s="2"/>
      <c r="L42" s="2"/>
      <c r="M42" s="2"/>
      <c r="V42" s="46"/>
      <c r="W42" s="24"/>
      <c r="X42" s="46"/>
    </row>
    <row r="43" spans="1:24" s="1" customFormat="1" x14ac:dyDescent="0.2">
      <c r="C43" s="4" t="s">
        <v>48</v>
      </c>
      <c r="D43" s="4"/>
      <c r="E43" s="4"/>
      <c r="G43" s="2"/>
      <c r="H43" s="2"/>
      <c r="I43" s="2"/>
      <c r="J43" s="2"/>
      <c r="K43" s="2"/>
      <c r="L43" s="2"/>
      <c r="M43" s="2"/>
      <c r="V43" s="4"/>
      <c r="X43" s="4"/>
    </row>
    <row r="44" spans="1:24" s="1" customFormat="1" x14ac:dyDescent="0.2">
      <c r="C44" s="4"/>
      <c r="D44" s="4"/>
      <c r="E44" s="4"/>
      <c r="G44" s="2"/>
      <c r="H44" s="2"/>
      <c r="I44" s="2"/>
      <c r="J44" s="2"/>
      <c r="K44" s="2"/>
      <c r="L44" s="2"/>
      <c r="M44" s="2"/>
    </row>
    <row r="45" spans="1:24" s="1" customFormat="1" x14ac:dyDescent="0.2">
      <c r="G45" s="43"/>
      <c r="H45" s="43"/>
      <c r="I45" s="43"/>
      <c r="J45" s="43"/>
      <c r="K45" s="43"/>
      <c r="L45" s="43"/>
      <c r="M45" s="43"/>
      <c r="N45" s="43"/>
      <c r="O45" s="43"/>
      <c r="P45" s="43"/>
      <c r="Q45" s="43"/>
      <c r="R45" s="43"/>
    </row>
    <row r="46" spans="1:24" s="1" customFormat="1" ht="12" customHeight="1" x14ac:dyDescent="0.2">
      <c r="B46" s="122" t="s">
        <v>15</v>
      </c>
      <c r="C46" s="31"/>
      <c r="D46" s="59">
        <v>2000</v>
      </c>
      <c r="E46" s="59">
        <v>2001</v>
      </c>
      <c r="F46" s="59">
        <v>2002</v>
      </c>
      <c r="G46" s="59">
        <v>2003</v>
      </c>
      <c r="H46" s="59">
        <v>2004</v>
      </c>
      <c r="I46" s="59">
        <v>2005</v>
      </c>
      <c r="J46" s="59">
        <v>2006</v>
      </c>
      <c r="K46" s="59">
        <v>2007</v>
      </c>
      <c r="L46" s="59">
        <v>2008</v>
      </c>
      <c r="M46" s="59">
        <v>2009</v>
      </c>
      <c r="N46" s="59">
        <v>2010</v>
      </c>
      <c r="O46" s="59">
        <v>2011</v>
      </c>
      <c r="P46" s="59">
        <v>2012</v>
      </c>
      <c r="Q46" s="59">
        <v>2013</v>
      </c>
      <c r="R46" s="59">
        <v>2014</v>
      </c>
      <c r="S46" s="59">
        <v>2015</v>
      </c>
      <c r="T46" s="59">
        <v>2016</v>
      </c>
      <c r="U46" s="59">
        <v>2017</v>
      </c>
      <c r="V46" s="59">
        <v>2018</v>
      </c>
      <c r="W46" s="59">
        <v>2019</v>
      </c>
      <c r="X46" s="59">
        <v>2020</v>
      </c>
    </row>
    <row r="47" spans="1:24" s="1" customFormat="1" x14ac:dyDescent="0.2">
      <c r="B47" s="122"/>
      <c r="C47" s="32" t="s">
        <v>2</v>
      </c>
      <c r="D47" s="63">
        <f>Data_rp!C13</f>
        <v>100</v>
      </c>
      <c r="E47" s="64">
        <f>Data_rp!D13</f>
        <v>101.78700000000001</v>
      </c>
      <c r="F47" s="64">
        <f>Data_rp!E13</f>
        <v>101.89</v>
      </c>
      <c r="G47" s="64">
        <f>Data_rp!F13</f>
        <v>101.812</v>
      </c>
      <c r="H47" s="64">
        <f>Data_rp!G13</f>
        <v>99.834000000000003</v>
      </c>
      <c r="I47" s="64">
        <f>Data_rp!H13</f>
        <v>100.827</v>
      </c>
      <c r="J47" s="64">
        <f>Data_rp!I13</f>
        <v>101.824</v>
      </c>
      <c r="K47" s="64">
        <f>Data_rp!J13</f>
        <v>101.3</v>
      </c>
      <c r="L47" s="64">
        <f>Data_rp!K13</f>
        <v>103.84399999999999</v>
      </c>
      <c r="M47" s="64">
        <f>Data_rp!L13</f>
        <v>113.17</v>
      </c>
      <c r="N47" s="64">
        <f>Data_rp!M13</f>
        <v>119.23699999999999</v>
      </c>
      <c r="O47" s="64">
        <f>Data_rp!N13</f>
        <v>115.34699999999999</v>
      </c>
      <c r="P47" s="64">
        <f>Data_rp!O13</f>
        <v>124.23099999999999</v>
      </c>
      <c r="Q47" s="64">
        <f>Data_rp!P13</f>
        <v>127.34699999999999</v>
      </c>
      <c r="R47" s="64">
        <f>Data_rp!Q13</f>
        <v>127.997</v>
      </c>
      <c r="S47" s="64">
        <f>Data_rp!R13</f>
        <v>130.316</v>
      </c>
      <c r="T47" s="64">
        <f>Data_rp!S13</f>
        <v>133.286</v>
      </c>
      <c r="U47" s="64">
        <f>Data_rp!T13</f>
        <v>133.48400000000001</v>
      </c>
      <c r="V47" s="64">
        <f>Data_rp!U13</f>
        <v>133.54900000000001</v>
      </c>
      <c r="W47" s="64">
        <f>Data_rp!V13</f>
        <v>135.876</v>
      </c>
      <c r="X47" s="64">
        <f>Data_rp!W13</f>
        <v>134.59200000000001</v>
      </c>
    </row>
    <row r="48" spans="1:24" s="1" customFormat="1" x14ac:dyDescent="0.2">
      <c r="B48" s="122"/>
      <c r="C48" s="32" t="s">
        <v>12</v>
      </c>
      <c r="D48" s="63">
        <f>Data_mfa!E100</f>
        <v>100</v>
      </c>
      <c r="E48" s="64">
        <f>Data_mfa!F100</f>
        <v>100.34</v>
      </c>
      <c r="F48" s="64">
        <f>Data_mfa!G100</f>
        <v>101.295</v>
      </c>
      <c r="G48" s="64">
        <f>Data_mfa!H100</f>
        <v>102.244</v>
      </c>
      <c r="H48" s="64">
        <f>Data_mfa!I100</f>
        <v>106.90600000000001</v>
      </c>
      <c r="I48" s="64">
        <f>Data_mfa!J100</f>
        <v>107.84</v>
      </c>
      <c r="J48" s="64">
        <f>Data_mfa!K100</f>
        <v>110.48</v>
      </c>
      <c r="K48" s="64">
        <f>Data_mfa!L100</f>
        <v>114.529</v>
      </c>
      <c r="L48" s="64">
        <f>Data_mfa!M100</f>
        <v>112.437</v>
      </c>
      <c r="M48" s="64">
        <f>Data_mfa!N100</f>
        <v>98.733999999999995</v>
      </c>
      <c r="N48" s="64">
        <f>Data_mfa!O100</f>
        <v>95.77</v>
      </c>
      <c r="O48" s="64">
        <f>Data_mfa!P100</f>
        <v>100.81399999999999</v>
      </c>
      <c r="P48" s="64">
        <f>Data_mfa!Q100</f>
        <v>92.918000000000006</v>
      </c>
      <c r="Q48" s="64">
        <f>Data_mfa!R100</f>
        <v>90.605999999999995</v>
      </c>
      <c r="R48" s="64">
        <f>Data_mfa!S100</f>
        <v>91.558999999999997</v>
      </c>
      <c r="S48" s="64">
        <f>Data_mfa!T100</f>
        <v>91.989000000000004</v>
      </c>
      <c r="T48" s="64">
        <f>Data_mfa!U100</f>
        <v>91.745000000000005</v>
      </c>
      <c r="U48" s="64">
        <f>Data_mfa!V100</f>
        <v>94.186000000000007</v>
      </c>
      <c r="V48" s="64">
        <f>Data_mfa!W100</f>
        <v>96.084999999999994</v>
      </c>
      <c r="W48" s="64">
        <f>Data_mfa!X100</f>
        <v>96.156000000000006</v>
      </c>
      <c r="X48" s="64">
        <f>Data_mfa!Y100</f>
        <v>91.313999999999993</v>
      </c>
    </row>
    <row r="49" spans="2:24" s="1" customFormat="1" x14ac:dyDescent="0.2">
      <c r="B49" s="122"/>
      <c r="C49" s="32" t="s">
        <v>13</v>
      </c>
      <c r="D49" s="63">
        <f>Data_gdp!C21</f>
        <v>100</v>
      </c>
      <c r="E49" s="64">
        <f>Data_gdp!D21</f>
        <v>102.13315889353099</v>
      </c>
      <c r="F49" s="64">
        <f>Data_gdp!E21</f>
        <v>103.20920322488305</v>
      </c>
      <c r="G49" s="64">
        <f>Data_gdp!F21</f>
        <v>104.09720824384064</v>
      </c>
      <c r="H49" s="64">
        <f>Data_gdp!G21</f>
        <v>106.72808216489085</v>
      </c>
      <c r="I49" s="64">
        <f>Data_gdp!H21</f>
        <v>108.73174134480712</v>
      </c>
      <c r="J49" s="64">
        <f>Data_gdp!I21</f>
        <v>112.49494347302817</v>
      </c>
      <c r="K49" s="64">
        <f>Data_gdp!J21</f>
        <v>116.01798026476405</v>
      </c>
      <c r="L49" s="64">
        <f>Data_gdp!K21</f>
        <v>116.75938721086199</v>
      </c>
      <c r="M49" s="64">
        <f>Data_gdp!L21</f>
        <v>111.73701119827612</v>
      </c>
      <c r="N49" s="64">
        <f>Data_gdp!M21</f>
        <v>114.1933042259446</v>
      </c>
      <c r="O49" s="64">
        <f>Data_gdp!N21</f>
        <v>116.28569682885808</v>
      </c>
      <c r="P49" s="64">
        <f>Data_gdp!O21</f>
        <v>115.43207676529951</v>
      </c>
      <c r="Q49" s="64">
        <f>Data_gdp!P21</f>
        <v>115.38411899276615</v>
      </c>
      <c r="R49" s="64">
        <f>Data_gdp!Q21</f>
        <v>117.19338144467667</v>
      </c>
      <c r="S49" s="64">
        <f>Data_gdp!R21</f>
        <v>119.8759570767848</v>
      </c>
      <c r="T49" s="64">
        <f>Data_gdp!S21</f>
        <v>122.28269179820066</v>
      </c>
      <c r="U49" s="64">
        <f>Data_gdp!T21</f>
        <v>125.72238435844885</v>
      </c>
      <c r="V49" s="64">
        <f>Data_gdp!U21</f>
        <v>128.31947963414441</v>
      </c>
      <c r="W49" s="64">
        <f>Data_gdp!V21</f>
        <v>130.66785467382624</v>
      </c>
      <c r="X49" s="64">
        <f>Data_gdp!W21</f>
        <v>122.91103388082367</v>
      </c>
    </row>
    <row r="50" spans="2:24" s="1" customFormat="1" x14ac:dyDescent="0.2">
      <c r="B50" s="122"/>
      <c r="G50" s="2"/>
      <c r="H50" s="2"/>
      <c r="I50" s="2"/>
      <c r="J50" s="2"/>
      <c r="K50" s="2"/>
      <c r="L50" s="2"/>
      <c r="M50" s="2"/>
    </row>
    <row r="51" spans="2:24" s="1" customFormat="1" x14ac:dyDescent="0.2">
      <c r="B51" s="122"/>
      <c r="C51" s="78" t="s">
        <v>745</v>
      </c>
      <c r="D51" s="123"/>
      <c r="E51" s="123"/>
      <c r="F51" s="123"/>
      <c r="G51" s="43"/>
      <c r="H51" s="43"/>
      <c r="I51" s="43"/>
      <c r="J51" s="43"/>
      <c r="K51" s="43"/>
      <c r="L51" s="43"/>
      <c r="M51" s="43"/>
      <c r="N51" s="42"/>
      <c r="O51" s="42"/>
      <c r="P51" s="42"/>
      <c r="Q51" s="42"/>
      <c r="R51" s="42"/>
      <c r="V51" s="123"/>
      <c r="X51" s="123"/>
    </row>
    <row r="52" spans="2:24" s="1" customFormat="1" x14ac:dyDescent="0.2">
      <c r="B52" s="122"/>
      <c r="C52" s="124" t="s">
        <v>673</v>
      </c>
      <c r="D52" s="124"/>
      <c r="E52" s="124"/>
      <c r="F52" s="124"/>
      <c r="G52" s="124"/>
      <c r="H52" s="124"/>
      <c r="I52" s="43"/>
      <c r="J52" s="43"/>
      <c r="K52" s="43"/>
      <c r="L52" s="43"/>
      <c r="M52" s="43"/>
      <c r="N52" s="42"/>
      <c r="O52" s="42"/>
      <c r="P52" s="42"/>
      <c r="Q52" s="42"/>
      <c r="R52" s="42"/>
      <c r="V52" s="12"/>
      <c r="X52" s="12"/>
    </row>
    <row r="53" spans="2:24" s="1" customFormat="1" x14ac:dyDescent="0.2">
      <c r="B53" s="122"/>
      <c r="F53" s="42"/>
      <c r="G53" s="43"/>
      <c r="H53" s="43"/>
      <c r="I53" s="43"/>
      <c r="J53" s="43"/>
      <c r="K53" s="43"/>
      <c r="L53" s="43"/>
      <c r="M53" s="43"/>
      <c r="N53" s="42"/>
      <c r="O53" s="42"/>
      <c r="P53" s="42"/>
      <c r="Q53" s="42"/>
      <c r="R53" s="42"/>
    </row>
    <row r="54" spans="2:24" s="1" customFormat="1" x14ac:dyDescent="0.2">
      <c r="B54" s="122"/>
      <c r="G54" s="2"/>
      <c r="H54" s="2"/>
      <c r="I54" s="2"/>
      <c r="J54" s="2"/>
      <c r="K54" s="2"/>
      <c r="L54" s="2"/>
      <c r="M54" s="2"/>
    </row>
    <row r="55" spans="2:24" s="1" customFormat="1" x14ac:dyDescent="0.2">
      <c r="B55" s="122"/>
      <c r="G55" s="2"/>
      <c r="H55" s="2"/>
      <c r="I55" s="2"/>
      <c r="J55" s="2"/>
      <c r="K55" s="2"/>
      <c r="L55" s="2"/>
      <c r="M55" s="2"/>
    </row>
  </sheetData>
  <mergeCells count="2">
    <mergeCell ref="C34:F34"/>
    <mergeCell ref="C2:H2"/>
  </mergeCells>
  <pageMargins left="0.74803149606299213" right="0.74803149606299213" top="0.59055118110236227" bottom="0.59055118110236227" header="0.51181102362204722" footer="0.51181102362204722"/>
  <pageSetup paperSize="9" orientation="landscape" horizontalDpi="525" verticalDpi="525"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4" tint="0.39997558519241921"/>
    <pageSetUpPr fitToPage="1"/>
  </sheetPr>
  <dimension ref="A1:X54"/>
  <sheetViews>
    <sheetView showGridLines="0" zoomScaleNormal="100" workbookViewId="0">
      <selection activeCell="A2" sqref="A2"/>
    </sheetView>
  </sheetViews>
  <sheetFormatPr defaultColWidth="9.140625" defaultRowHeight="12" x14ac:dyDescent="0.2"/>
  <cols>
    <col min="1" max="2" width="8.42578125" style="8" customWidth="1"/>
    <col min="3" max="3" width="20.7109375" style="8" customWidth="1"/>
    <col min="4" max="4" width="6.7109375" style="8" customWidth="1"/>
    <col min="5" max="21" width="6.85546875" style="8" customWidth="1"/>
    <col min="22" max="22" width="7.7109375" style="8" customWidth="1"/>
    <col min="23" max="23" width="9.140625" style="8" customWidth="1"/>
    <col min="24" max="24" width="7.28515625" style="8" customWidth="1"/>
    <col min="25" max="25" width="12.140625" style="8" customWidth="1"/>
    <col min="26" max="34" width="12.140625" style="8" bestFit="1" customWidth="1"/>
    <col min="35" max="16384" width="9.140625" style="8"/>
  </cols>
  <sheetData>
    <row r="1" spans="1:19" x14ac:dyDescent="0.2">
      <c r="A1" s="1" t="s">
        <v>756</v>
      </c>
      <c r="C1" s="38"/>
      <c r="D1" s="38"/>
      <c r="E1" s="38"/>
      <c r="F1" s="38"/>
      <c r="G1" s="38"/>
      <c r="H1" s="38"/>
      <c r="I1" s="38"/>
      <c r="J1" s="38"/>
      <c r="K1" s="38"/>
      <c r="L1" s="38"/>
      <c r="M1" s="38"/>
      <c r="N1" s="38"/>
      <c r="O1" s="38"/>
      <c r="P1" s="47"/>
      <c r="Q1" s="38"/>
      <c r="R1" s="38"/>
      <c r="S1" s="38"/>
    </row>
    <row r="2" spans="1:19" x14ac:dyDescent="0.2">
      <c r="C2" s="38"/>
      <c r="D2" s="38"/>
      <c r="E2" s="38"/>
      <c r="F2" s="38"/>
      <c r="G2" s="38"/>
      <c r="H2" s="38"/>
      <c r="I2" s="38"/>
      <c r="J2" s="38"/>
      <c r="K2" s="38"/>
      <c r="L2" s="38"/>
      <c r="M2" s="38"/>
      <c r="N2" s="38"/>
      <c r="O2" s="38"/>
      <c r="P2" s="47"/>
      <c r="Q2" s="38"/>
      <c r="R2" s="38"/>
      <c r="S2" s="38"/>
    </row>
    <row r="3" spans="1:19" x14ac:dyDescent="0.2">
      <c r="C3" s="38"/>
      <c r="D3" s="38"/>
      <c r="E3" s="38"/>
      <c r="F3" s="38"/>
      <c r="G3" s="38"/>
      <c r="H3" s="38"/>
      <c r="I3" s="38"/>
      <c r="J3" s="38"/>
      <c r="K3" s="38"/>
      <c r="L3" s="38"/>
      <c r="M3" s="38"/>
      <c r="N3" s="38"/>
      <c r="O3" s="38"/>
      <c r="P3" s="47"/>
      <c r="Q3" s="38"/>
      <c r="R3" s="38"/>
      <c r="S3" s="38"/>
    </row>
    <row r="4" spans="1:19" x14ac:dyDescent="0.2">
      <c r="C4" s="38"/>
      <c r="D4" s="38"/>
      <c r="E4" s="38"/>
      <c r="F4" s="38"/>
      <c r="G4" s="38"/>
      <c r="H4" s="38"/>
      <c r="I4" s="38"/>
      <c r="J4" s="38"/>
      <c r="K4" s="38"/>
      <c r="L4" s="38"/>
      <c r="M4" s="38"/>
      <c r="N4" s="38"/>
      <c r="O4" s="38"/>
      <c r="P4" s="47"/>
      <c r="Q4" s="38"/>
      <c r="R4" s="38"/>
      <c r="S4" s="38"/>
    </row>
    <row r="5" spans="1:19" x14ac:dyDescent="0.2">
      <c r="C5" s="38"/>
      <c r="D5" s="38"/>
      <c r="E5" s="38"/>
      <c r="F5" s="38"/>
      <c r="G5" s="38"/>
      <c r="H5" s="38"/>
      <c r="I5" s="38"/>
      <c r="J5" s="38"/>
      <c r="K5" s="38"/>
      <c r="L5" s="38"/>
      <c r="M5" s="38"/>
      <c r="N5" s="38"/>
      <c r="O5" s="38"/>
      <c r="P5" s="47"/>
      <c r="Q5" s="38"/>
      <c r="R5" s="38"/>
      <c r="S5" s="38"/>
    </row>
    <row r="6" spans="1:19" x14ac:dyDescent="0.2">
      <c r="C6" s="38"/>
      <c r="D6" s="38"/>
      <c r="E6" s="38"/>
      <c r="F6" s="38"/>
      <c r="G6" s="38"/>
      <c r="H6" s="38"/>
      <c r="I6" s="38"/>
      <c r="J6" s="38"/>
      <c r="K6" s="38"/>
      <c r="L6" s="38"/>
      <c r="M6" s="38"/>
      <c r="N6" s="38"/>
      <c r="O6" s="38"/>
      <c r="P6" s="47"/>
      <c r="Q6" s="38"/>
      <c r="R6" s="38"/>
      <c r="S6" s="38"/>
    </row>
    <row r="7" spans="1:19" x14ac:dyDescent="0.2">
      <c r="C7" s="38"/>
      <c r="D7" s="51"/>
      <c r="E7" s="51"/>
      <c r="F7" s="51"/>
      <c r="G7" s="51"/>
      <c r="H7" s="51"/>
      <c r="I7" s="51"/>
      <c r="J7" s="51"/>
      <c r="K7" s="51"/>
      <c r="L7" s="51"/>
      <c r="M7" s="51"/>
      <c r="N7" s="51"/>
      <c r="O7" s="51"/>
      <c r="P7" s="52"/>
      <c r="Q7" s="38"/>
      <c r="R7" s="38"/>
      <c r="S7" s="38"/>
    </row>
    <row r="8" spans="1:19" x14ac:dyDescent="0.2">
      <c r="C8" s="38"/>
      <c r="D8" s="51"/>
      <c r="E8" s="51"/>
      <c r="F8" s="51"/>
      <c r="G8" s="51"/>
      <c r="H8" s="51"/>
      <c r="I8" s="51"/>
      <c r="J8" s="51"/>
      <c r="K8" s="51"/>
      <c r="L8" s="51"/>
      <c r="M8" s="51"/>
      <c r="N8" s="51"/>
      <c r="O8" s="51"/>
      <c r="P8" s="52"/>
      <c r="Q8" s="38"/>
      <c r="R8" s="38"/>
      <c r="S8" s="38"/>
    </row>
    <row r="9" spans="1:19" x14ac:dyDescent="0.2">
      <c r="C9" s="38"/>
      <c r="D9" s="51"/>
      <c r="E9" s="51"/>
      <c r="F9" s="51"/>
      <c r="G9" s="51"/>
      <c r="H9" s="51"/>
      <c r="I9" s="51"/>
      <c r="J9" s="51"/>
      <c r="K9" s="51"/>
      <c r="L9" s="51"/>
      <c r="M9" s="51"/>
      <c r="N9" s="51"/>
      <c r="O9" s="51"/>
      <c r="P9" s="52"/>
      <c r="Q9" s="38"/>
      <c r="R9" s="38"/>
      <c r="S9" s="38"/>
    </row>
    <row r="10" spans="1:19" x14ac:dyDescent="0.2">
      <c r="C10" s="38"/>
      <c r="D10" s="51"/>
      <c r="E10" s="51"/>
      <c r="F10" s="51"/>
      <c r="G10" s="51"/>
      <c r="H10" s="51"/>
      <c r="I10" s="51"/>
      <c r="J10" s="51"/>
      <c r="K10" s="51"/>
      <c r="L10" s="51"/>
      <c r="M10" s="51"/>
      <c r="N10" s="51"/>
      <c r="O10" s="51"/>
      <c r="P10" s="47"/>
      <c r="Q10" s="38"/>
      <c r="R10" s="38"/>
      <c r="S10" s="38"/>
    </row>
    <row r="11" spans="1:19" x14ac:dyDescent="0.2">
      <c r="C11" s="38"/>
      <c r="D11" s="38"/>
      <c r="E11" s="38"/>
      <c r="F11" s="38"/>
      <c r="G11" s="38"/>
      <c r="H11" s="38"/>
      <c r="I11" s="38"/>
      <c r="J11" s="38"/>
    </row>
    <row r="12" spans="1:19" x14ac:dyDescent="0.2">
      <c r="C12" s="38"/>
      <c r="D12" s="38"/>
      <c r="E12" s="38"/>
      <c r="F12" s="38"/>
      <c r="G12" s="38"/>
      <c r="H12" s="38"/>
      <c r="I12" s="38"/>
      <c r="J12" s="38"/>
    </row>
    <row r="13" spans="1:19" x14ac:dyDescent="0.2">
      <c r="C13" s="38"/>
      <c r="D13" s="53"/>
      <c r="E13" s="53"/>
      <c r="F13" s="53"/>
      <c r="G13" s="53"/>
      <c r="H13" s="53"/>
      <c r="I13" s="53"/>
      <c r="J13" s="53"/>
      <c r="K13" s="53"/>
      <c r="L13" s="53"/>
      <c r="M13" s="53"/>
      <c r="N13" s="53"/>
      <c r="O13" s="53"/>
    </row>
    <row r="14" spans="1:19" x14ac:dyDescent="0.2">
      <c r="D14" s="53"/>
      <c r="E14" s="53"/>
      <c r="F14" s="53"/>
      <c r="G14" s="53"/>
      <c r="H14" s="53"/>
      <c r="I14" s="53"/>
      <c r="J14" s="53"/>
      <c r="K14" s="53"/>
      <c r="L14" s="53"/>
      <c r="M14" s="53"/>
      <c r="N14" s="53"/>
      <c r="O14" s="53"/>
    </row>
    <row r="15" spans="1:19" x14ac:dyDescent="0.2">
      <c r="C15" s="38"/>
      <c r="D15" s="53"/>
      <c r="E15" s="53"/>
      <c r="F15" s="53"/>
      <c r="G15" s="53"/>
      <c r="H15" s="53"/>
      <c r="I15" s="53"/>
      <c r="J15" s="53"/>
      <c r="K15" s="53"/>
      <c r="L15" s="53"/>
      <c r="M15" s="53"/>
      <c r="N15" s="53"/>
      <c r="O15" s="53"/>
    </row>
    <row r="16" spans="1:19" x14ac:dyDescent="0.2">
      <c r="C16" s="38"/>
      <c r="D16" s="53"/>
      <c r="E16" s="53"/>
      <c r="F16" s="53"/>
      <c r="G16" s="53"/>
      <c r="H16" s="53"/>
      <c r="I16" s="53"/>
      <c r="J16" s="53"/>
      <c r="K16" s="53"/>
      <c r="L16" s="53"/>
      <c r="M16" s="53"/>
      <c r="N16" s="53"/>
      <c r="O16" s="53"/>
    </row>
    <row r="22" spans="1:19" s="13" customFormat="1" x14ac:dyDescent="0.2">
      <c r="C22" s="20"/>
    </row>
    <row r="23" spans="1:19" x14ac:dyDescent="0.2">
      <c r="C23" s="10"/>
    </row>
    <row r="24" spans="1:19" x14ac:dyDescent="0.2">
      <c r="A24" s="13"/>
      <c r="B24" s="13"/>
    </row>
    <row r="25" spans="1:19" ht="20.25" customHeight="1" x14ac:dyDescent="0.2">
      <c r="A25" s="13"/>
      <c r="B25" s="13"/>
      <c r="Q25" s="16"/>
      <c r="R25" s="16"/>
      <c r="S25" s="16"/>
    </row>
    <row r="26" spans="1:19" ht="20.25" customHeight="1" x14ac:dyDescent="0.2">
      <c r="A26" s="13"/>
      <c r="B26" s="13"/>
      <c r="Q26" s="16"/>
      <c r="R26" s="16"/>
      <c r="S26" s="16"/>
    </row>
    <row r="27" spans="1:19" ht="20.25" customHeight="1" x14ac:dyDescent="0.2">
      <c r="A27" s="13"/>
      <c r="B27" s="13"/>
      <c r="Q27" s="16"/>
      <c r="R27" s="16"/>
      <c r="S27" s="16"/>
    </row>
    <row r="28" spans="1:19" ht="20.25" customHeight="1" x14ac:dyDescent="0.2">
      <c r="A28" s="13"/>
      <c r="B28" s="13"/>
      <c r="Q28" s="16"/>
      <c r="R28" s="16"/>
      <c r="S28" s="16"/>
    </row>
    <row r="29" spans="1:19" x14ac:dyDescent="0.2">
      <c r="B29" s="13"/>
      <c r="Q29" s="16"/>
      <c r="R29" s="16"/>
      <c r="S29" s="16"/>
    </row>
    <row r="30" spans="1:19" x14ac:dyDescent="0.2">
      <c r="C30" s="38"/>
      <c r="D30" s="38"/>
      <c r="E30" s="38"/>
      <c r="F30" s="38"/>
      <c r="G30" s="38"/>
      <c r="H30" s="38"/>
      <c r="I30" s="38"/>
      <c r="J30" s="38"/>
      <c r="K30" s="38"/>
      <c r="L30" s="38"/>
      <c r="M30" s="47"/>
      <c r="N30" s="47"/>
      <c r="O30" s="47"/>
      <c r="Q30" s="16"/>
      <c r="R30" s="16"/>
      <c r="S30" s="16"/>
    </row>
    <row r="31" spans="1:19" x14ac:dyDescent="0.2">
      <c r="D31" s="17"/>
      <c r="E31" s="17"/>
      <c r="F31" s="17"/>
      <c r="G31" s="17"/>
      <c r="H31" s="17"/>
      <c r="I31" s="17"/>
      <c r="J31" s="17"/>
      <c r="K31" s="17"/>
      <c r="L31" s="17"/>
      <c r="M31" s="17"/>
      <c r="N31" s="17"/>
      <c r="O31" s="17"/>
      <c r="P31" s="17"/>
      <c r="Q31" s="16"/>
      <c r="R31" s="16"/>
      <c r="S31" s="16"/>
    </row>
    <row r="32" spans="1:19" x14ac:dyDescent="0.2">
      <c r="D32" s="18"/>
      <c r="E32" s="18"/>
      <c r="F32" s="18"/>
      <c r="G32" s="18"/>
      <c r="H32" s="18"/>
      <c r="I32" s="18"/>
      <c r="J32" s="18"/>
      <c r="K32" s="18"/>
      <c r="L32" s="18"/>
      <c r="M32" s="18"/>
      <c r="N32" s="18"/>
      <c r="O32" s="18"/>
      <c r="P32" s="18"/>
    </row>
    <row r="33" spans="1:24" ht="40.35" customHeight="1" x14ac:dyDescent="0.2"/>
    <row r="39" spans="1:24" x14ac:dyDescent="0.2">
      <c r="A39" s="21"/>
    </row>
    <row r="43" spans="1:24" s="13" customFormat="1" x14ac:dyDescent="0.2">
      <c r="C43" s="45" t="s">
        <v>757</v>
      </c>
      <c r="D43" s="48"/>
      <c r="E43" s="48"/>
      <c r="F43" s="48"/>
      <c r="G43" s="48"/>
      <c r="H43" s="48"/>
      <c r="I43" s="48"/>
      <c r="J43" s="48"/>
      <c r="K43" s="49"/>
      <c r="L43" s="48"/>
      <c r="M43" s="49"/>
      <c r="N43" s="9"/>
      <c r="O43" s="9"/>
      <c r="P43" s="9"/>
      <c r="Q43" s="9"/>
      <c r="R43" s="9"/>
      <c r="S43" s="9"/>
      <c r="V43" s="50"/>
      <c r="W43" s="23"/>
      <c r="X43" s="50"/>
    </row>
    <row r="44" spans="1:24" x14ac:dyDescent="0.2">
      <c r="C44" s="4" t="s">
        <v>48</v>
      </c>
      <c r="D44" s="48"/>
      <c r="E44" s="48"/>
      <c r="F44" s="48"/>
      <c r="G44" s="48"/>
      <c r="H44" s="48"/>
      <c r="I44" s="48"/>
      <c r="J44" s="48"/>
      <c r="K44" s="9"/>
      <c r="L44" s="48"/>
      <c r="M44" s="9"/>
      <c r="N44" s="9"/>
      <c r="O44" s="9"/>
      <c r="P44" s="9"/>
      <c r="Q44" s="9"/>
      <c r="R44" s="9"/>
      <c r="S44" s="9"/>
      <c r="V44" s="4"/>
      <c r="X44" s="4"/>
    </row>
    <row r="45" spans="1:24" x14ac:dyDescent="0.2">
      <c r="C45" s="10"/>
      <c r="D45" s="48"/>
      <c r="E45" s="48"/>
      <c r="F45" s="48"/>
      <c r="G45" s="48"/>
      <c r="H45" s="48"/>
      <c r="I45" s="48"/>
      <c r="J45" s="48"/>
      <c r="K45" s="9"/>
      <c r="L45" s="48"/>
      <c r="M45" s="9"/>
      <c r="N45" s="9"/>
      <c r="O45" s="9"/>
      <c r="P45" s="9"/>
      <c r="Q45" s="9"/>
      <c r="R45" s="9"/>
      <c r="S45" s="9"/>
    </row>
    <row r="46" spans="1:24" x14ac:dyDescent="0.2">
      <c r="C46" s="38"/>
      <c r="D46" s="38"/>
      <c r="E46" s="38"/>
      <c r="F46" s="38"/>
      <c r="G46" s="38"/>
      <c r="H46" s="38"/>
      <c r="I46" s="38"/>
      <c r="J46" s="38"/>
      <c r="K46" s="38"/>
      <c r="L46" s="38"/>
      <c r="M46" s="38"/>
      <c r="N46" s="38"/>
      <c r="O46" s="38"/>
      <c r="P46" s="47"/>
      <c r="Q46" s="38"/>
      <c r="R46" s="38"/>
      <c r="S46" s="38"/>
    </row>
    <row r="47" spans="1:24" x14ac:dyDescent="0.2">
      <c r="C47" s="36"/>
      <c r="D47" s="60">
        <v>2000</v>
      </c>
      <c r="E47" s="60">
        <v>2001</v>
      </c>
      <c r="F47" s="60">
        <v>2002</v>
      </c>
      <c r="G47" s="60">
        <v>2003</v>
      </c>
      <c r="H47" s="60">
        <v>2004</v>
      </c>
      <c r="I47" s="60">
        <v>2005</v>
      </c>
      <c r="J47" s="60">
        <v>2006</v>
      </c>
      <c r="K47" s="60">
        <v>2007</v>
      </c>
      <c r="L47" s="60">
        <v>2008</v>
      </c>
      <c r="M47" s="60">
        <v>2009</v>
      </c>
      <c r="N47" s="60">
        <v>2010</v>
      </c>
      <c r="O47" s="60">
        <v>2011</v>
      </c>
      <c r="P47" s="60">
        <v>2012</v>
      </c>
      <c r="Q47" s="60">
        <v>2013</v>
      </c>
      <c r="R47" s="60">
        <v>2014</v>
      </c>
      <c r="S47" s="60">
        <v>2015</v>
      </c>
      <c r="T47" s="60">
        <v>2016</v>
      </c>
      <c r="U47" s="60">
        <v>2017</v>
      </c>
      <c r="V47" s="60">
        <v>2018</v>
      </c>
      <c r="W47" s="60">
        <v>2019</v>
      </c>
      <c r="X47" s="60">
        <v>2020</v>
      </c>
    </row>
    <row r="48" spans="1:24" x14ac:dyDescent="0.2">
      <c r="C48" s="30" t="s">
        <v>5</v>
      </c>
      <c r="D48" s="65">
        <f>Data_mfa!E97</f>
        <v>100</v>
      </c>
      <c r="E48" s="66">
        <f>Data_mfa!F97</f>
        <v>100.77200000000001</v>
      </c>
      <c r="F48" s="66">
        <f>Data_mfa!G97</f>
        <v>101.145</v>
      </c>
      <c r="G48" s="66">
        <f>Data_mfa!H97</f>
        <v>100.96599999999999</v>
      </c>
      <c r="H48" s="66">
        <f>Data_mfa!I97</f>
        <v>105.997</v>
      </c>
      <c r="I48" s="66">
        <f>Data_mfa!J97</f>
        <v>107.13200000000001</v>
      </c>
      <c r="J48" s="66">
        <f>Data_mfa!K97</f>
        <v>109.89700000000001</v>
      </c>
      <c r="K48" s="66">
        <f>Data_mfa!L97</f>
        <v>114.407</v>
      </c>
      <c r="L48" s="66">
        <f>Data_mfa!M97</f>
        <v>112.48399999999999</v>
      </c>
      <c r="M48" s="66">
        <f>Data_mfa!N97</f>
        <v>100.456</v>
      </c>
      <c r="N48" s="66">
        <f>Data_mfa!O97</f>
        <v>96.001000000000005</v>
      </c>
      <c r="O48" s="66">
        <f>Data_mfa!P97</f>
        <v>101.886</v>
      </c>
      <c r="P48" s="66">
        <f>Data_mfa!Q97</f>
        <v>94.234999999999999</v>
      </c>
      <c r="Q48" s="66">
        <f>Data_mfa!R97</f>
        <v>92.292000000000002</v>
      </c>
      <c r="R48" s="66">
        <f>Data_mfa!S97</f>
        <v>93.256</v>
      </c>
      <c r="S48" s="66">
        <f>Data_mfa!T97</f>
        <v>92.685000000000002</v>
      </c>
      <c r="T48" s="66">
        <f>Data_mfa!U97</f>
        <v>92.466999999999999</v>
      </c>
      <c r="U48" s="66">
        <f>Data_mfa!V97</f>
        <v>95.066999999999993</v>
      </c>
      <c r="V48" s="66">
        <f>Data_mfa!W97</f>
        <v>96.338999999999999</v>
      </c>
      <c r="W48" s="66">
        <f>Data_mfa!X97</f>
        <v>97.012</v>
      </c>
      <c r="X48" s="66">
        <f>Data_mfa!Y97</f>
        <v>93.893000000000001</v>
      </c>
    </row>
    <row r="49" spans="2:24" x14ac:dyDescent="0.2">
      <c r="C49" s="30" t="s">
        <v>3</v>
      </c>
      <c r="D49" s="65">
        <f>Data_mfa!E98</f>
        <v>100</v>
      </c>
      <c r="E49" s="66">
        <f>Data_mfa!F98</f>
        <v>98.543999999999997</v>
      </c>
      <c r="F49" s="66">
        <f>Data_mfa!G98</f>
        <v>103.182</v>
      </c>
      <c r="G49" s="66">
        <f>Data_mfa!H98</f>
        <v>108.86199999999999</v>
      </c>
      <c r="H49" s="66">
        <f>Data_mfa!I98</f>
        <v>112.48</v>
      </c>
      <c r="I49" s="66">
        <f>Data_mfa!J98</f>
        <v>114.187</v>
      </c>
      <c r="J49" s="66">
        <f>Data_mfa!K98</f>
        <v>117.169</v>
      </c>
      <c r="K49" s="66">
        <f>Data_mfa!L98</f>
        <v>119.221</v>
      </c>
      <c r="L49" s="66">
        <f>Data_mfa!M98</f>
        <v>117.944</v>
      </c>
      <c r="M49" s="66">
        <f>Data_mfa!N98</f>
        <v>99.704999999999998</v>
      </c>
      <c r="N49" s="66">
        <f>Data_mfa!O98</f>
        <v>107.074</v>
      </c>
      <c r="O49" s="66">
        <f>Data_mfa!P98</f>
        <v>108.843</v>
      </c>
      <c r="P49" s="66">
        <f>Data_mfa!Q98</f>
        <v>105.42700000000001</v>
      </c>
      <c r="Q49" s="66">
        <f>Data_mfa!R98</f>
        <v>104.489</v>
      </c>
      <c r="R49" s="66">
        <f>Data_mfa!S98</f>
        <v>105.783</v>
      </c>
      <c r="S49" s="66">
        <f>Data_mfa!T98</f>
        <v>110.258</v>
      </c>
      <c r="T49" s="66">
        <f>Data_mfa!U98</f>
        <v>111.483</v>
      </c>
      <c r="U49" s="66">
        <f>Data_mfa!V98</f>
        <v>114.355</v>
      </c>
      <c r="V49" s="66">
        <f>Data_mfa!W98</f>
        <v>116.732</v>
      </c>
      <c r="W49" s="66">
        <f>Data_mfa!X98</f>
        <v>114.467</v>
      </c>
      <c r="X49" s="66">
        <f>Data_mfa!Y98</f>
        <v>102.788</v>
      </c>
    </row>
    <row r="50" spans="2:24" x14ac:dyDescent="0.2">
      <c r="C50" s="30" t="s">
        <v>4</v>
      </c>
      <c r="D50" s="65">
        <f>Data_mfa!E99</f>
        <v>100</v>
      </c>
      <c r="E50" s="66">
        <f>Data_mfa!F99</f>
        <v>99.736000000000004</v>
      </c>
      <c r="F50" s="66">
        <f>Data_mfa!G99</f>
        <v>105.753</v>
      </c>
      <c r="G50" s="66">
        <f>Data_mfa!H99</f>
        <v>108.408</v>
      </c>
      <c r="H50" s="66">
        <f>Data_mfa!I99</f>
        <v>114.196</v>
      </c>
      <c r="I50" s="66">
        <f>Data_mfa!J99</f>
        <v>120.254</v>
      </c>
      <c r="J50" s="66">
        <f>Data_mfa!K99</f>
        <v>125.604</v>
      </c>
      <c r="K50" s="66">
        <f>Data_mfa!L99</f>
        <v>128.74600000000001</v>
      </c>
      <c r="L50" s="66">
        <f>Data_mfa!M99</f>
        <v>131.499</v>
      </c>
      <c r="M50" s="66">
        <f>Data_mfa!N99</f>
        <v>123.608</v>
      </c>
      <c r="N50" s="66">
        <f>Data_mfa!O99</f>
        <v>136.578</v>
      </c>
      <c r="O50" s="66">
        <f>Data_mfa!P99</f>
        <v>141.203</v>
      </c>
      <c r="P50" s="66">
        <f>Data_mfa!Q99</f>
        <v>151.41499999999999</v>
      </c>
      <c r="Q50" s="66">
        <f>Data_mfa!R99</f>
        <v>158.32400000000001</v>
      </c>
      <c r="R50" s="66">
        <f>Data_mfa!S99</f>
        <v>160.56299999999999</v>
      </c>
      <c r="S50" s="66">
        <f>Data_mfa!T99</f>
        <v>162.00800000000001</v>
      </c>
      <c r="T50" s="66">
        <f>Data_mfa!U99</f>
        <v>167.01499999999999</v>
      </c>
      <c r="U50" s="66">
        <f>Data_mfa!V99</f>
        <v>172.89699999999999</v>
      </c>
      <c r="V50" s="66">
        <f>Data_mfa!W99</f>
        <v>168.53299999999999</v>
      </c>
      <c r="W50" s="66">
        <f>Data_mfa!X99</f>
        <v>168.30699999999999</v>
      </c>
      <c r="X50" s="66">
        <f>Data_mfa!Y99</f>
        <v>162.15700000000001</v>
      </c>
    </row>
    <row r="51" spans="2:24" x14ac:dyDescent="0.2">
      <c r="C51" s="30" t="s">
        <v>10</v>
      </c>
      <c r="D51" s="65">
        <f>Data_mfa!E101</f>
        <v>100</v>
      </c>
      <c r="E51" s="66">
        <f>Data_mfa!F101</f>
        <v>98.037999999999997</v>
      </c>
      <c r="F51" s="66">
        <f>Data_mfa!G101</f>
        <v>102.09</v>
      </c>
      <c r="G51" s="66">
        <f>Data_mfa!H101</f>
        <v>109.05500000000001</v>
      </c>
      <c r="H51" s="66">
        <f>Data_mfa!I101</f>
        <v>111.751</v>
      </c>
      <c r="I51" s="66">
        <f>Data_mfa!J101</f>
        <v>111.61</v>
      </c>
      <c r="J51" s="66">
        <f>Data_mfa!K101</f>
        <v>113.586</v>
      </c>
      <c r="K51" s="66">
        <f>Data_mfa!L101</f>
        <v>115.176</v>
      </c>
      <c r="L51" s="66">
        <f>Data_mfa!M101</f>
        <v>112.188</v>
      </c>
      <c r="M51" s="66">
        <f>Data_mfa!N101</f>
        <v>89.552999999999997</v>
      </c>
      <c r="N51" s="66">
        <f>Data_mfa!O101</f>
        <v>94.543999999999997</v>
      </c>
      <c r="O51" s="66">
        <f>Data_mfa!P101</f>
        <v>95.099000000000004</v>
      </c>
      <c r="P51" s="66">
        <f>Data_mfa!Q101</f>
        <v>85.894999999999996</v>
      </c>
      <c r="Q51" s="66">
        <f>Data_mfa!R101</f>
        <v>81.623999999999995</v>
      </c>
      <c r="R51" s="66">
        <f>Data_mfa!S101</f>
        <v>82.516999999999996</v>
      </c>
      <c r="S51" s="66">
        <f>Data_mfa!T101</f>
        <v>88.278999999999996</v>
      </c>
      <c r="T51" s="66">
        <f>Data_mfa!U101</f>
        <v>87.897999999999996</v>
      </c>
      <c r="U51" s="66">
        <f>Data_mfa!V101</f>
        <v>89.491</v>
      </c>
      <c r="V51" s="66">
        <f>Data_mfa!W101</f>
        <v>94.731999999999999</v>
      </c>
      <c r="W51" s="66">
        <f>Data_mfa!X101</f>
        <v>91.6</v>
      </c>
      <c r="X51" s="66">
        <f>Data_mfa!Y101</f>
        <v>77.572999999999993</v>
      </c>
    </row>
    <row r="52" spans="2:24" x14ac:dyDescent="0.2">
      <c r="D52" s="48"/>
      <c r="E52" s="48"/>
      <c r="F52" s="48"/>
      <c r="G52" s="48"/>
      <c r="H52" s="48"/>
      <c r="I52" s="48"/>
      <c r="J52" s="48"/>
      <c r="K52" s="48"/>
      <c r="L52" s="48"/>
      <c r="M52" s="48"/>
      <c r="N52" s="48"/>
      <c r="O52" s="48"/>
      <c r="Q52" s="38"/>
      <c r="R52" s="38"/>
      <c r="S52" s="38"/>
    </row>
    <row r="53" spans="2:24" s="1" customFormat="1" x14ac:dyDescent="0.2">
      <c r="B53" s="8"/>
      <c r="C53" s="78"/>
      <c r="E53" s="2"/>
      <c r="F53" s="2"/>
      <c r="G53" s="2"/>
      <c r="H53" s="2"/>
      <c r="I53" s="2"/>
      <c r="J53" s="2"/>
      <c r="K53" s="2"/>
      <c r="V53" s="78"/>
      <c r="X53" s="78"/>
    </row>
    <row r="54" spans="2:24" x14ac:dyDescent="0.2">
      <c r="C54" s="158" t="s">
        <v>674</v>
      </c>
      <c r="D54" s="158"/>
      <c r="E54" s="158"/>
      <c r="F54" s="158"/>
      <c r="G54" s="38"/>
      <c r="H54" s="38"/>
      <c r="I54" s="38"/>
      <c r="J54" s="38"/>
      <c r="K54" s="38"/>
      <c r="L54" s="38"/>
      <c r="M54" s="38"/>
      <c r="N54" s="38"/>
      <c r="O54" s="38"/>
      <c r="P54" s="47"/>
      <c r="Q54" s="38"/>
      <c r="R54" s="38"/>
      <c r="S54" s="38"/>
      <c r="V54" s="12"/>
      <c r="W54" s="1"/>
      <c r="X54" s="12"/>
    </row>
  </sheetData>
  <pageMargins left="0.25" right="0.25" top="0.75" bottom="0.75" header="0.3" footer="0.3"/>
  <pageSetup paperSize="9" scale="3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K53"/>
  <sheetViews>
    <sheetView showGridLines="0" zoomScaleNormal="100" workbookViewId="0">
      <selection activeCell="P40" sqref="P40"/>
    </sheetView>
  </sheetViews>
  <sheetFormatPr defaultColWidth="8.85546875" defaultRowHeight="12" x14ac:dyDescent="0.2"/>
  <cols>
    <col min="1" max="6" width="8.85546875" style="38"/>
    <col min="7" max="7" width="9.7109375" style="38" bestFit="1" customWidth="1"/>
    <col min="8" max="8" width="8.5703125" style="38" bestFit="1" customWidth="1"/>
    <col min="9" max="16384" width="8.85546875" style="38"/>
  </cols>
  <sheetData>
    <row r="1" spans="1:1" x14ac:dyDescent="0.2">
      <c r="A1" s="1" t="s">
        <v>758</v>
      </c>
    </row>
    <row r="45" spans="2:9" x14ac:dyDescent="0.2">
      <c r="B45" s="45" t="s">
        <v>759</v>
      </c>
    </row>
    <row r="46" spans="2:9" x14ac:dyDescent="0.2">
      <c r="B46" s="112" t="s">
        <v>49</v>
      </c>
    </row>
    <row r="47" spans="2:9" x14ac:dyDescent="0.2">
      <c r="B47" s="112"/>
    </row>
    <row r="48" spans="2:9" ht="72" x14ac:dyDescent="0.2">
      <c r="B48" s="113"/>
      <c r="C48" s="114" t="s">
        <v>0</v>
      </c>
      <c r="D48" s="35" t="s">
        <v>1</v>
      </c>
      <c r="E48" s="35" t="s">
        <v>9</v>
      </c>
      <c r="F48" s="35" t="s">
        <v>6</v>
      </c>
      <c r="G48" s="35" t="s">
        <v>8</v>
      </c>
      <c r="H48" s="35" t="s">
        <v>7</v>
      </c>
      <c r="I48" s="35" t="s">
        <v>16</v>
      </c>
    </row>
    <row r="49" spans="2:11" x14ac:dyDescent="0.2">
      <c r="B49" s="76" t="s">
        <v>760</v>
      </c>
      <c r="C49" s="67">
        <f>Data_mfa!Y57</f>
        <v>13.462</v>
      </c>
      <c r="D49" s="67">
        <f>Data_mfa!Y62</f>
        <v>3.2269999999999999</v>
      </c>
      <c r="E49" s="67">
        <f>Data_mfa!Y67</f>
        <v>0.71199999999999997</v>
      </c>
      <c r="F49" s="67">
        <f>Data_mfa!Y72+H49+I49</f>
        <v>7.0739999999999998</v>
      </c>
      <c r="G49" s="67">
        <f>Data_mfa!Y77</f>
        <v>2.4500000000000002</v>
      </c>
      <c r="H49" s="68">
        <f>Data_mfa!Y82</f>
        <v>2.5999999999999999E-2</v>
      </c>
      <c r="I49" s="69">
        <f>Data_mfa!Y87</f>
        <v>2E-3</v>
      </c>
    </row>
    <row r="50" spans="2:11" x14ac:dyDescent="0.2">
      <c r="B50" s="76"/>
      <c r="C50" s="115">
        <v>1</v>
      </c>
      <c r="D50" s="190">
        <f t="shared" ref="D50:I50" si="0">D49/$C$49</f>
        <v>0.23971178131035506</v>
      </c>
      <c r="E50" s="190">
        <f t="shared" si="0"/>
        <v>5.2889615213192687E-2</v>
      </c>
      <c r="F50" s="190">
        <f t="shared" si="0"/>
        <v>0.52547912642995098</v>
      </c>
      <c r="G50" s="190">
        <f t="shared" si="0"/>
        <v>0.18199376021393554</v>
      </c>
      <c r="H50" s="190">
        <f t="shared" si="0"/>
        <v>1.9313623532907444E-3</v>
      </c>
      <c r="I50" s="190">
        <f t="shared" si="0"/>
        <v>1.4856633486851881E-4</v>
      </c>
    </row>
    <row r="51" spans="2:11" x14ac:dyDescent="0.2">
      <c r="B51" s="76"/>
      <c r="C51" s="115"/>
      <c r="D51" s="190"/>
      <c r="E51" s="190"/>
      <c r="F51" s="190"/>
      <c r="G51" s="190"/>
      <c r="H51" s="190"/>
      <c r="I51" s="190"/>
    </row>
    <row r="52" spans="2:11" x14ac:dyDescent="0.2">
      <c r="B52" s="182" t="s">
        <v>767</v>
      </c>
      <c r="C52" s="116"/>
      <c r="D52" s="29"/>
      <c r="E52" s="116"/>
      <c r="F52" s="29"/>
      <c r="G52" s="116"/>
      <c r="H52" s="29"/>
      <c r="I52" s="29"/>
      <c r="K52" s="196"/>
    </row>
    <row r="53" spans="2:11" x14ac:dyDescent="0.2">
      <c r="B53" s="182" t="s">
        <v>675</v>
      </c>
      <c r="C53" s="117"/>
      <c r="D53" s="117"/>
      <c r="E53" s="117"/>
      <c r="F53" s="29"/>
      <c r="G53" s="29"/>
      <c r="H53" s="29"/>
      <c r="I53" s="29"/>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tint="0.39997558519241921"/>
  </sheetPr>
  <dimension ref="A1:X60"/>
  <sheetViews>
    <sheetView showGridLines="0" zoomScaleNormal="100" workbookViewId="0">
      <selection activeCell="A2" sqref="A2"/>
    </sheetView>
  </sheetViews>
  <sheetFormatPr defaultColWidth="9.140625" defaultRowHeight="12" x14ac:dyDescent="0.2"/>
  <cols>
    <col min="1" max="2" width="8.42578125" style="19" customWidth="1"/>
    <col min="3" max="3" width="22" style="19" customWidth="1"/>
    <col min="4" max="21" width="7.7109375" style="19" customWidth="1"/>
    <col min="22" max="22" width="7.85546875" style="19" customWidth="1"/>
    <col min="23" max="23" width="9.85546875" style="19" customWidth="1"/>
    <col min="24" max="24" width="9" style="19" customWidth="1"/>
    <col min="25" max="16384" width="9.140625" style="19"/>
  </cols>
  <sheetData>
    <row r="1" spans="1:16" x14ac:dyDescent="0.2">
      <c r="A1" s="1" t="s">
        <v>761</v>
      </c>
    </row>
    <row r="5" spans="1:16" x14ac:dyDescent="0.2">
      <c r="D5" s="41"/>
      <c r="E5" s="41"/>
      <c r="F5" s="41"/>
      <c r="G5" s="41"/>
      <c r="H5" s="41"/>
      <c r="I5" s="41"/>
      <c r="J5" s="41"/>
      <c r="K5" s="41"/>
      <c r="L5" s="41"/>
      <c r="M5" s="41"/>
      <c r="N5" s="41"/>
      <c r="O5" s="41"/>
      <c r="P5" s="41"/>
    </row>
    <row r="6" spans="1:16" x14ac:dyDescent="0.2">
      <c r="D6" s="41"/>
      <c r="E6" s="41"/>
      <c r="F6" s="41"/>
      <c r="G6" s="41"/>
      <c r="H6" s="41"/>
      <c r="I6" s="41"/>
      <c r="J6" s="41"/>
      <c r="K6" s="41"/>
      <c r="L6" s="41"/>
      <c r="M6" s="41"/>
      <c r="N6" s="41"/>
      <c r="O6" s="41"/>
      <c r="P6" s="41"/>
    </row>
    <row r="7" spans="1:16" x14ac:dyDescent="0.2">
      <c r="D7" s="41"/>
      <c r="E7" s="41"/>
      <c r="F7" s="41"/>
      <c r="G7" s="41"/>
      <c r="H7" s="41"/>
      <c r="I7" s="41"/>
      <c r="J7" s="41"/>
      <c r="K7" s="41"/>
      <c r="L7" s="41"/>
      <c r="M7" s="41"/>
      <c r="N7" s="41"/>
      <c r="O7" s="41"/>
      <c r="P7" s="41"/>
    </row>
    <row r="8" spans="1:16" x14ac:dyDescent="0.2">
      <c r="D8" s="41"/>
      <c r="E8" s="41"/>
      <c r="F8" s="41"/>
      <c r="G8" s="41"/>
      <c r="H8" s="41"/>
      <c r="I8" s="41"/>
      <c r="J8" s="41"/>
      <c r="K8" s="41"/>
      <c r="L8" s="41"/>
      <c r="M8" s="41"/>
      <c r="N8" s="41"/>
      <c r="O8" s="41"/>
      <c r="P8" s="41"/>
    </row>
    <row r="9" spans="1:16" x14ac:dyDescent="0.2">
      <c r="D9" s="41"/>
      <c r="E9" s="41"/>
      <c r="F9" s="41"/>
      <c r="G9" s="41"/>
      <c r="H9" s="41"/>
      <c r="I9" s="41"/>
      <c r="J9" s="41"/>
      <c r="K9" s="41"/>
      <c r="L9" s="41"/>
      <c r="M9" s="41"/>
      <c r="N9" s="41"/>
      <c r="O9" s="41"/>
      <c r="P9" s="41"/>
    </row>
    <row r="10" spans="1:16" x14ac:dyDescent="0.2">
      <c r="D10" s="41"/>
      <c r="E10" s="41"/>
      <c r="F10" s="41"/>
      <c r="G10" s="41"/>
      <c r="H10" s="41"/>
      <c r="I10" s="41"/>
      <c r="J10" s="41"/>
      <c r="K10" s="41"/>
      <c r="L10" s="41"/>
      <c r="M10" s="41"/>
      <c r="N10" s="41"/>
      <c r="O10" s="41"/>
    </row>
    <row r="11" spans="1:16" x14ac:dyDescent="0.2">
      <c r="D11" s="41"/>
      <c r="E11" s="41"/>
      <c r="F11" s="41"/>
      <c r="G11" s="41"/>
      <c r="H11" s="41"/>
      <c r="I11" s="41"/>
      <c r="J11" s="41"/>
      <c r="K11" s="41"/>
      <c r="L11" s="41"/>
      <c r="M11" s="41"/>
      <c r="N11" s="41"/>
      <c r="O11" s="41"/>
    </row>
    <row r="12" spans="1:16" x14ac:dyDescent="0.2">
      <c r="D12" s="41"/>
      <c r="E12" s="41"/>
      <c r="F12" s="41"/>
      <c r="G12" s="41"/>
      <c r="H12" s="41"/>
      <c r="I12" s="41"/>
      <c r="J12" s="41"/>
      <c r="K12" s="41"/>
      <c r="L12" s="41"/>
      <c r="M12" s="41"/>
      <c r="N12" s="41"/>
      <c r="O12" s="41"/>
    </row>
    <row r="38" spans="3:24" ht="96.4" customHeight="1" x14ac:dyDescent="0.2"/>
    <row r="46" spans="3:24" x14ac:dyDescent="0.2">
      <c r="C46" s="45" t="s">
        <v>762</v>
      </c>
      <c r="V46" s="54"/>
      <c r="W46" s="25"/>
      <c r="X46" s="54"/>
    </row>
    <row r="47" spans="3:24" x14ac:dyDescent="0.2">
      <c r="C47" s="13" t="s">
        <v>48</v>
      </c>
      <c r="V47" s="13"/>
      <c r="X47" s="13"/>
    </row>
    <row r="49" spans="2:24" ht="18.75" customHeight="1" x14ac:dyDescent="0.2">
      <c r="M49" s="44"/>
    </row>
    <row r="50" spans="2:24" x14ac:dyDescent="0.2">
      <c r="C50" s="55"/>
      <c r="D50" s="37">
        <v>2000</v>
      </c>
      <c r="E50" s="37">
        <v>2001</v>
      </c>
      <c r="F50" s="37">
        <v>2002</v>
      </c>
      <c r="G50" s="37">
        <v>2003</v>
      </c>
      <c r="H50" s="37">
        <v>2004</v>
      </c>
      <c r="I50" s="37">
        <v>2005</v>
      </c>
      <c r="J50" s="37">
        <v>2006</v>
      </c>
      <c r="K50" s="37">
        <v>2007</v>
      </c>
      <c r="L50" s="37">
        <v>2008</v>
      </c>
      <c r="M50" s="37">
        <v>2009</v>
      </c>
      <c r="N50" s="37">
        <v>2010</v>
      </c>
      <c r="O50" s="37">
        <v>2011</v>
      </c>
      <c r="P50" s="37">
        <v>2012</v>
      </c>
      <c r="Q50" s="37">
        <v>2013</v>
      </c>
      <c r="R50" s="37">
        <v>2014</v>
      </c>
      <c r="S50" s="37">
        <v>2015</v>
      </c>
      <c r="T50" s="37">
        <v>2016</v>
      </c>
      <c r="U50" s="37">
        <v>2017</v>
      </c>
      <c r="V50" s="37">
        <v>2018</v>
      </c>
      <c r="W50" s="37">
        <v>2019</v>
      </c>
      <c r="X50" s="37">
        <v>2020</v>
      </c>
    </row>
    <row r="51" spans="2:24" x14ac:dyDescent="0.2">
      <c r="C51" s="55" t="s">
        <v>0</v>
      </c>
      <c r="D51" s="70">
        <f>Data_mfa!E97</f>
        <v>100</v>
      </c>
      <c r="E51" s="71">
        <f>Data_mfa!F97</f>
        <v>100.77200000000001</v>
      </c>
      <c r="F51" s="71">
        <f>Data_mfa!G97</f>
        <v>101.145</v>
      </c>
      <c r="G51" s="71">
        <f>Data_mfa!H97</f>
        <v>100.96599999999999</v>
      </c>
      <c r="H51" s="71">
        <f>Data_mfa!I97</f>
        <v>105.997</v>
      </c>
      <c r="I51" s="71">
        <f>Data_mfa!J97</f>
        <v>107.13200000000001</v>
      </c>
      <c r="J51" s="71">
        <f>Data_mfa!K97</f>
        <v>109.89700000000001</v>
      </c>
      <c r="K51" s="71">
        <f>Data_mfa!L97</f>
        <v>114.407</v>
      </c>
      <c r="L51" s="71">
        <f>Data_mfa!M97</f>
        <v>112.48399999999999</v>
      </c>
      <c r="M51" s="71">
        <f>Data_mfa!N97</f>
        <v>100.456</v>
      </c>
      <c r="N51" s="71">
        <f>Data_mfa!O97</f>
        <v>96.001000000000005</v>
      </c>
      <c r="O51" s="71">
        <f>Data_mfa!P97</f>
        <v>101.886</v>
      </c>
      <c r="P51" s="71">
        <f>Data_mfa!Q97</f>
        <v>94.234999999999999</v>
      </c>
      <c r="Q51" s="71">
        <f>Data_mfa!R97</f>
        <v>92.292000000000002</v>
      </c>
      <c r="R51" s="71">
        <f>Data_mfa!S97</f>
        <v>93.256</v>
      </c>
      <c r="S51" s="71">
        <f>Data_mfa!T97</f>
        <v>92.685000000000002</v>
      </c>
      <c r="T51" s="71">
        <f>Data_mfa!U97</f>
        <v>92.466999999999999</v>
      </c>
      <c r="U51" s="71">
        <f>Data_mfa!V97</f>
        <v>95.066999999999993</v>
      </c>
      <c r="V51" s="71">
        <f>Data_mfa!W97</f>
        <v>96.338999999999999</v>
      </c>
      <c r="W51" s="71">
        <f>Data_mfa!X97</f>
        <v>97.012</v>
      </c>
      <c r="X51" s="71">
        <f>Data_mfa!Y97</f>
        <v>93.893000000000001</v>
      </c>
    </row>
    <row r="52" spans="2:24" x14ac:dyDescent="0.2">
      <c r="C52" s="55" t="s">
        <v>1</v>
      </c>
      <c r="D52" s="70">
        <f>Data_mfa!E105</f>
        <v>100</v>
      </c>
      <c r="E52" s="71">
        <f>Data_mfa!F105</f>
        <v>99.051738299877798</v>
      </c>
      <c r="F52" s="71">
        <f>Data_mfa!G105</f>
        <v>99.53608476783694</v>
      </c>
      <c r="G52" s="71">
        <f>Data_mfa!H105</f>
        <v>91.86763910956283</v>
      </c>
      <c r="H52" s="71">
        <f>Data_mfa!I105</f>
        <v>104.77430331534907</v>
      </c>
      <c r="I52" s="71">
        <f>Data_mfa!J105</f>
        <v>99.851744638525432</v>
      </c>
      <c r="J52" s="71">
        <f>Data_mfa!K105</f>
        <v>94.466922496140867</v>
      </c>
      <c r="K52" s="71">
        <f>Data_mfa!L105</f>
        <v>98.789715035764502</v>
      </c>
      <c r="L52" s="71">
        <f>Data_mfa!M105</f>
        <v>100.85489308823135</v>
      </c>
      <c r="M52" s="71">
        <f>Data_mfa!N105</f>
        <v>97.316069200606421</v>
      </c>
      <c r="N52" s="71">
        <f>Data_mfa!O105</f>
        <v>94.591108435772469</v>
      </c>
      <c r="O52" s="71">
        <f>Data_mfa!P105</f>
        <v>99.351042841645466</v>
      </c>
      <c r="P52" s="71">
        <f>Data_mfa!Q105</f>
        <v>94.538186139227207</v>
      </c>
      <c r="Q52" s="71">
        <f>Data_mfa!R105</f>
        <v>97.049440960685132</v>
      </c>
      <c r="R52" s="71">
        <f>Data_mfa!S105</f>
        <v>104.05159247441607</v>
      </c>
      <c r="S52" s="71">
        <f>Data_mfa!T105</f>
        <v>96.463240887598488</v>
      </c>
      <c r="T52" s="71">
        <f>Data_mfa!U105</f>
        <v>97.946643155700514</v>
      </c>
      <c r="U52" s="71">
        <f>Data_mfa!V105</f>
        <v>101.59093512685398</v>
      </c>
      <c r="V52" s="71">
        <f>Data_mfa!W105</f>
        <v>98.513944216802713</v>
      </c>
      <c r="W52" s="71">
        <f>Data_mfa!X105</f>
        <v>99.704722275547127</v>
      </c>
      <c r="X52" s="71">
        <f>Data_mfa!Y105</f>
        <v>96.626957116643794</v>
      </c>
    </row>
    <row r="53" spans="2:24" x14ac:dyDescent="0.2">
      <c r="B53" s="41"/>
      <c r="C53" s="55" t="s">
        <v>9</v>
      </c>
      <c r="D53" s="70">
        <f>Data_mfa!E110</f>
        <v>100</v>
      </c>
      <c r="E53" s="71">
        <f>Data_mfa!F110</f>
        <v>94.335464877381966</v>
      </c>
      <c r="F53" s="71">
        <f>Data_mfa!G110</f>
        <v>89.983632203165669</v>
      </c>
      <c r="G53" s="71">
        <f>Data_mfa!H110</f>
        <v>94.004656308718126</v>
      </c>
      <c r="H53" s="71">
        <f>Data_mfa!I110</f>
        <v>99.516004847980582</v>
      </c>
      <c r="I53" s="71">
        <f>Data_mfa!J110</f>
        <v>101.81508752630843</v>
      </c>
      <c r="J53" s="71">
        <f>Data_mfa!K110</f>
        <v>104.01625137859507</v>
      </c>
      <c r="K53" s="71">
        <f>Data_mfa!L110</f>
        <v>103.98175826669286</v>
      </c>
      <c r="L53" s="71">
        <f>Data_mfa!M110</f>
        <v>99.730616453580978</v>
      </c>
      <c r="M53" s="71">
        <f>Data_mfa!N110</f>
        <v>65.631819059121653</v>
      </c>
      <c r="N53" s="71">
        <f>Data_mfa!O110</f>
        <v>89.45382959093476</v>
      </c>
      <c r="O53" s="71">
        <f>Data_mfa!P110</f>
        <v>91.070556982299308</v>
      </c>
      <c r="P53" s="71">
        <f>Data_mfa!Q110</f>
        <v>85.349242651152906</v>
      </c>
      <c r="Q53" s="71">
        <f>Data_mfa!R110</f>
        <v>100.35312688678644</v>
      </c>
      <c r="R53" s="71">
        <f>Data_mfa!S110</f>
        <v>94.978564517999857</v>
      </c>
      <c r="S53" s="71">
        <f>Data_mfa!T110</f>
        <v>102.86713944018938</v>
      </c>
      <c r="T53" s="71">
        <f>Data_mfa!U110</f>
        <v>106.09075811795449</v>
      </c>
      <c r="U53" s="71">
        <f>Data_mfa!V110</f>
        <v>107.33251968136675</v>
      </c>
      <c r="V53" s="71">
        <f>Data_mfa!W110</f>
        <v>115.10248793286877</v>
      </c>
      <c r="W53" s="71">
        <f>Data_mfa!X110</f>
        <v>109.89359896366724</v>
      </c>
      <c r="X53" s="71">
        <f>Data_mfa!Y110</f>
        <v>104.6535984957322</v>
      </c>
    </row>
    <row r="54" spans="2:24" x14ac:dyDescent="0.2">
      <c r="B54" s="41"/>
      <c r="C54" s="55" t="s">
        <v>6</v>
      </c>
      <c r="D54" s="70">
        <f>Data_mfa!E115</f>
        <v>100</v>
      </c>
      <c r="E54" s="71">
        <f>Data_mfa!F115</f>
        <v>102.03454353326022</v>
      </c>
      <c r="F54" s="71">
        <f>Data_mfa!G115</f>
        <v>102.84311343071697</v>
      </c>
      <c r="G54" s="71">
        <f>Data_mfa!H115</f>
        <v>106.16714650428972</v>
      </c>
      <c r="H54" s="71">
        <f>Data_mfa!I115</f>
        <v>109.09628957901114</v>
      </c>
      <c r="I54" s="71">
        <f>Data_mfa!J115</f>
        <v>113.50181433565456</v>
      </c>
      <c r="J54" s="71">
        <f>Data_mfa!K115</f>
        <v>121.13205816388219</v>
      </c>
      <c r="K54" s="71">
        <f>Data_mfa!L115</f>
        <v>128.72697499929359</v>
      </c>
      <c r="L54" s="71">
        <f>Data_mfa!M115</f>
        <v>124.05325556298128</v>
      </c>
      <c r="M54" s="71">
        <f>Data_mfa!N115</f>
        <v>104.54173808412305</v>
      </c>
      <c r="N54" s="71">
        <f>Data_mfa!O115</f>
        <v>97.118676866848119</v>
      </c>
      <c r="O54" s="71">
        <f>Data_mfa!P115</f>
        <v>104.67521096860182</v>
      </c>
      <c r="P54" s="71">
        <f>Data_mfa!Q115</f>
        <v>92.27884603964155</v>
      </c>
      <c r="Q54" s="71">
        <f>Data_mfa!R115</f>
        <v>86.866299057850469</v>
      </c>
      <c r="R54" s="71">
        <f>Data_mfa!S115</f>
        <v>87.180578643533551</v>
      </c>
      <c r="S54" s="71">
        <f>Data_mfa!T115</f>
        <v>90.086927066741623</v>
      </c>
      <c r="T54" s="71">
        <f>Data_mfa!U115</f>
        <v>90.068908643777007</v>
      </c>
      <c r="U54" s="71">
        <f>Data_mfa!V115</f>
        <v>93.283671067403588</v>
      </c>
      <c r="V54" s="71">
        <f>Data_mfa!W115</f>
        <v>97.873011442175013</v>
      </c>
      <c r="W54" s="71">
        <f>Data_mfa!X115</f>
        <v>100.92767602627124</v>
      </c>
      <c r="X54" s="71">
        <f>Data_mfa!Y115</f>
        <v>99.207917191313783</v>
      </c>
    </row>
    <row r="55" spans="2:24" x14ac:dyDescent="0.2">
      <c r="B55" s="44"/>
      <c r="C55" s="55" t="s">
        <v>8</v>
      </c>
      <c r="D55" s="70">
        <f>Data_mfa!E120</f>
        <v>100</v>
      </c>
      <c r="E55" s="71">
        <f>Data_mfa!F120</f>
        <v>99.605139825830548</v>
      </c>
      <c r="F55" s="71">
        <f>Data_mfa!G120</f>
        <v>102.04961468549068</v>
      </c>
      <c r="G55" s="71">
        <f>Data_mfa!H120</f>
        <v>105.17082366297699</v>
      </c>
      <c r="H55" s="71">
        <f>Data_mfa!I120</f>
        <v>105.23882962848256</v>
      </c>
      <c r="I55" s="71">
        <f>Data_mfa!J120</f>
        <v>104.82542043144581</v>
      </c>
      <c r="J55" s="71">
        <f>Data_mfa!K120</f>
        <v>105.21861879089923</v>
      </c>
      <c r="K55" s="71">
        <f>Data_mfa!L120</f>
        <v>102.63122509627671</v>
      </c>
      <c r="L55" s="71">
        <f>Data_mfa!M120</f>
        <v>102.13701907454909</v>
      </c>
      <c r="M55" s="71">
        <f>Data_mfa!N120</f>
        <v>94.409006028689987</v>
      </c>
      <c r="N55" s="71">
        <f>Data_mfa!O120</f>
        <v>95.010426331872722</v>
      </c>
      <c r="O55" s="71">
        <f>Data_mfa!P120</f>
        <v>96.045748531372396</v>
      </c>
      <c r="P55" s="71">
        <f>Data_mfa!Q120</f>
        <v>93.972495311589157</v>
      </c>
      <c r="Q55" s="71">
        <f>Data_mfa!R120</f>
        <v>89.898498039698978</v>
      </c>
      <c r="R55" s="71">
        <f>Data_mfa!S120</f>
        <v>87.75499916167378</v>
      </c>
      <c r="S55" s="71">
        <f>Data_mfa!T120</f>
        <v>89.283436122724623</v>
      </c>
      <c r="T55" s="71">
        <f>Data_mfa!U120</f>
        <v>86.15429913882555</v>
      </c>
      <c r="U55" s="71">
        <f>Data_mfa!V120</f>
        <v>86.121467789912103</v>
      </c>
      <c r="V55" s="71">
        <f>Data_mfa!W120</f>
        <v>85.956088331765727</v>
      </c>
      <c r="W55" s="71">
        <f>Data_mfa!X120</f>
        <v>79.713066158858723</v>
      </c>
      <c r="X55" s="71">
        <f>Data_mfa!Y120</f>
        <v>67.413470125319662</v>
      </c>
    </row>
    <row r="57" spans="2:24" x14ac:dyDescent="0.2">
      <c r="C57" s="78"/>
      <c r="D57" s="42"/>
      <c r="E57" s="43"/>
      <c r="F57" s="43"/>
      <c r="G57" s="43"/>
      <c r="H57" s="43"/>
      <c r="I57" s="43"/>
      <c r="J57" s="43"/>
      <c r="K57" s="43"/>
      <c r="L57" s="42"/>
      <c r="M57" s="42"/>
      <c r="N57" s="42"/>
      <c r="O57" s="42"/>
      <c r="P57" s="1"/>
      <c r="Q57" s="1"/>
      <c r="R57" s="1"/>
      <c r="S57" s="1"/>
      <c r="T57" s="1"/>
      <c r="U57" s="1"/>
      <c r="V57" s="78"/>
      <c r="W57" s="1"/>
      <c r="X57" s="78"/>
    </row>
    <row r="58" spans="2:24" x14ac:dyDescent="0.2">
      <c r="C58" s="160" t="s">
        <v>674</v>
      </c>
      <c r="D58" s="160"/>
      <c r="E58" s="160"/>
      <c r="F58" s="160"/>
      <c r="G58" s="41"/>
      <c r="H58" s="41"/>
      <c r="I58" s="41"/>
      <c r="J58" s="41"/>
      <c r="K58" s="41"/>
      <c r="L58" s="41"/>
      <c r="M58" s="41"/>
      <c r="N58" s="41"/>
      <c r="O58" s="41"/>
      <c r="V58" s="12"/>
      <c r="W58" s="1"/>
      <c r="X58" s="12"/>
    </row>
    <row r="59" spans="2:24" x14ac:dyDescent="0.2">
      <c r="D59" s="41"/>
      <c r="E59" s="41"/>
      <c r="F59" s="41"/>
      <c r="G59" s="41"/>
      <c r="H59" s="41"/>
      <c r="I59" s="41"/>
      <c r="J59" s="41"/>
      <c r="K59" s="41"/>
      <c r="L59" s="41"/>
      <c r="M59" s="41"/>
      <c r="N59" s="41"/>
      <c r="O59" s="41"/>
    </row>
    <row r="60" spans="2:24" x14ac:dyDescent="0.2">
      <c r="D60" s="41"/>
      <c r="E60" s="41"/>
      <c r="F60" s="41"/>
      <c r="G60" s="41"/>
      <c r="H60" s="41"/>
      <c r="I60" s="41"/>
      <c r="J60" s="41"/>
      <c r="K60" s="41"/>
      <c r="L60" s="41"/>
      <c r="M60" s="41"/>
      <c r="N60" s="41"/>
      <c r="O60" s="41"/>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tint="0.39997558519241921"/>
  </sheetPr>
  <dimension ref="A1:AF54"/>
  <sheetViews>
    <sheetView showGridLines="0" zoomScaleNormal="100" workbookViewId="0">
      <selection activeCell="U28" sqref="U28"/>
    </sheetView>
  </sheetViews>
  <sheetFormatPr defaultColWidth="9.7109375" defaultRowHeight="12" x14ac:dyDescent="0.2"/>
  <cols>
    <col min="1" max="2" width="9.7109375" style="8"/>
    <col min="3" max="4" width="10.42578125" style="29" customWidth="1"/>
    <col min="5" max="7" width="11.140625" style="29" customWidth="1"/>
    <col min="8" max="8" width="10.7109375" style="8" customWidth="1"/>
    <col min="9" max="9" width="18.85546875" style="8" customWidth="1"/>
    <col min="10" max="10" width="12.42578125" style="8" customWidth="1"/>
    <col min="11" max="11" width="12.85546875" style="8" customWidth="1"/>
    <col min="12" max="13" width="11.140625" style="8" customWidth="1"/>
    <col min="14" max="14" width="11.7109375" style="8" customWidth="1"/>
    <col min="15" max="22" width="9.140625" style="8" customWidth="1"/>
    <col min="23" max="23" width="22.7109375" style="29" customWidth="1"/>
    <col min="24" max="28" width="10.42578125" style="29" customWidth="1"/>
    <col min="29" max="30" width="10.42578125" style="201" customWidth="1"/>
    <col min="31" max="32" width="9.140625" style="197" customWidth="1"/>
    <col min="33" max="227" width="9.140625" style="8" customWidth="1"/>
    <col min="228" max="228" width="2.28515625" style="8" customWidth="1"/>
    <col min="229" max="239" width="9.140625" style="8" customWidth="1"/>
    <col min="240" max="240" width="2.7109375" style="8" customWidth="1"/>
    <col min="241" max="241" width="13.140625" style="8" customWidth="1"/>
    <col min="242" max="16384" width="9.7109375" style="8"/>
  </cols>
  <sheetData>
    <row r="1" spans="1:31" x14ac:dyDescent="0.2">
      <c r="A1" s="1" t="s">
        <v>747</v>
      </c>
      <c r="D1" s="8"/>
      <c r="E1" s="8"/>
      <c r="F1" s="8"/>
      <c r="G1" s="8"/>
      <c r="W1" s="10"/>
      <c r="X1" s="8"/>
      <c r="Y1" s="8"/>
      <c r="Z1" s="8"/>
      <c r="AA1" s="8"/>
      <c r="AB1" s="8"/>
      <c r="AC1" s="197"/>
      <c r="AD1" s="197"/>
    </row>
    <row r="2" spans="1:31" x14ac:dyDescent="0.2">
      <c r="C2" s="8"/>
      <c r="D2" s="8"/>
      <c r="E2" s="8"/>
      <c r="F2" s="8"/>
      <c r="G2" s="56"/>
      <c r="H2" s="28"/>
      <c r="I2" s="56"/>
      <c r="W2" s="45" t="s">
        <v>748</v>
      </c>
      <c r="AA2" s="8"/>
      <c r="AB2" s="8"/>
      <c r="AC2" s="197"/>
      <c r="AD2" s="197"/>
    </row>
    <row r="3" spans="1:31" x14ac:dyDescent="0.2">
      <c r="C3" s="8"/>
      <c r="D3" s="8"/>
      <c r="E3" s="8"/>
      <c r="F3" s="8"/>
      <c r="H3" s="29"/>
      <c r="I3" s="29"/>
      <c r="W3" s="26" t="s">
        <v>49</v>
      </c>
      <c r="X3" s="8"/>
      <c r="Y3" s="8"/>
      <c r="Z3" s="8"/>
      <c r="AA3" s="8"/>
      <c r="AB3" s="8"/>
      <c r="AC3" s="197"/>
      <c r="AD3" s="197"/>
    </row>
    <row r="4" spans="1:31" ht="36" x14ac:dyDescent="0.2">
      <c r="C4" s="8"/>
      <c r="D4" s="8"/>
      <c r="E4" s="8"/>
      <c r="F4" s="8"/>
      <c r="G4" s="8"/>
      <c r="W4" s="27"/>
      <c r="X4" s="34" t="s">
        <v>0</v>
      </c>
      <c r="Y4" s="34" t="s">
        <v>1</v>
      </c>
      <c r="Z4" s="34" t="s">
        <v>9</v>
      </c>
      <c r="AA4" s="34" t="s">
        <v>6</v>
      </c>
      <c r="AB4" s="34" t="s">
        <v>8</v>
      </c>
      <c r="AC4" s="198" t="s">
        <v>17</v>
      </c>
      <c r="AD4" s="197"/>
      <c r="AE4" s="202"/>
    </row>
    <row r="5" spans="1:31" x14ac:dyDescent="0.2">
      <c r="C5" s="8"/>
      <c r="D5" s="8"/>
      <c r="E5" s="8"/>
      <c r="F5" s="8"/>
      <c r="G5" s="8"/>
      <c r="W5" s="57" t="s">
        <v>760</v>
      </c>
      <c r="X5" s="72">
        <f>Data_mfa_dmc!C13</f>
        <v>13.462</v>
      </c>
      <c r="Y5" s="72">
        <f>Data_mfa_dmc!D13</f>
        <v>3.2269999999999999</v>
      </c>
      <c r="Z5" s="72">
        <f>Data_mfa_dmc!E13</f>
        <v>0.71199999999999997</v>
      </c>
      <c r="AA5" s="72">
        <f>Data_mfa_dmc!F13+Data_mfa_dmc!H13+Data_mfa_dmc!I13</f>
        <v>7.0739999999999998</v>
      </c>
      <c r="AB5" s="72">
        <f>Data_mfa_dmc!G13</f>
        <v>2.4500000000000002</v>
      </c>
      <c r="AC5" s="199">
        <f>Data_mfa_dmc!H13+Data_mfa_dmc!I13</f>
        <v>2.7999999999999997E-2</v>
      </c>
      <c r="AD5" s="197"/>
      <c r="AE5" s="200">
        <f>Y5+Z5+AA5+AB5-X5</f>
        <v>1.0000000000012221E-3</v>
      </c>
    </row>
    <row r="6" spans="1:31" x14ac:dyDescent="0.2">
      <c r="C6" s="8"/>
      <c r="D6" s="8"/>
      <c r="E6" s="8"/>
      <c r="F6" s="8"/>
      <c r="G6" s="8"/>
      <c r="AD6" s="197"/>
      <c r="AE6" s="200">
        <f t="shared" ref="AE6:AE14" si="0">Y6+Z6+AA6+AB6-X6</f>
        <v>0</v>
      </c>
    </row>
    <row r="7" spans="1:31" x14ac:dyDescent="0.2">
      <c r="C7" s="8"/>
      <c r="D7" s="8"/>
      <c r="E7" s="8"/>
      <c r="F7" s="8"/>
      <c r="G7" s="8"/>
      <c r="W7" s="57" t="s">
        <v>20</v>
      </c>
      <c r="X7" s="72">
        <f>Data_mfa_dmc!C39</f>
        <v>33.075000000000003</v>
      </c>
      <c r="Y7" s="72">
        <f>Data_mfa_dmc!D39</f>
        <v>6.7990000000000004</v>
      </c>
      <c r="Z7" s="72">
        <f>Data_mfa_dmc!E39</f>
        <v>6.1029999999999998</v>
      </c>
      <c r="AA7" s="72">
        <f>Data_mfa_dmc!F39+Data_mfa_dmc!H39+Data_mfa_dmc!I39</f>
        <v>17.48</v>
      </c>
      <c r="AB7" s="72">
        <f>Data_mfa_dmc!G39</f>
        <v>2.6930000000000001</v>
      </c>
      <c r="AC7" s="199">
        <f>Data_mfa_dmc!H39+Data_mfa_dmc!I39</f>
        <v>0.187</v>
      </c>
      <c r="AD7" s="197"/>
      <c r="AE7" s="200">
        <f t="shared" si="0"/>
        <v>0</v>
      </c>
    </row>
    <row r="8" spans="1:31" x14ac:dyDescent="0.2">
      <c r="C8" s="8"/>
      <c r="D8" s="8"/>
      <c r="E8" s="8"/>
      <c r="F8" s="8"/>
      <c r="G8" s="8"/>
      <c r="W8" s="57" t="s">
        <v>23</v>
      </c>
      <c r="X8" s="72">
        <f>Data_mfa_dmc!C36</f>
        <v>28.911999999999999</v>
      </c>
      <c r="Y8" s="72">
        <f>Data_mfa_dmc!D36</f>
        <v>3.5</v>
      </c>
      <c r="Z8" s="72">
        <f>Data_mfa_dmc!E36</f>
        <v>0.35199999999999998</v>
      </c>
      <c r="AA8" s="72">
        <f>Data_mfa_dmc!F36+Data_mfa_dmc!H36+Data_mfa_dmc!I36</f>
        <v>23.18</v>
      </c>
      <c r="AB8" s="72">
        <f>Data_mfa_dmc!G36</f>
        <v>1.88</v>
      </c>
      <c r="AC8" s="199">
        <f>Data_mfa_dmc!H36+Data_mfa_dmc!I36</f>
        <v>8.3000000000000004E-2</v>
      </c>
      <c r="AD8" s="197"/>
      <c r="AE8" s="200">
        <f t="shared" si="0"/>
        <v>0</v>
      </c>
    </row>
    <row r="9" spans="1:31" x14ac:dyDescent="0.2">
      <c r="C9" s="8"/>
      <c r="D9" s="8"/>
      <c r="E9" s="8"/>
      <c r="F9" s="8"/>
      <c r="G9" s="8"/>
      <c r="W9" s="57" t="s">
        <v>22</v>
      </c>
      <c r="X9" s="72">
        <f>Data_mfa_dmc!C19</f>
        <v>28.356000000000002</v>
      </c>
      <c r="Y9" s="72">
        <f>Data_mfa_dmc!D19</f>
        <v>5.7069999999999999</v>
      </c>
      <c r="Z9" s="72">
        <f>Data_mfa_dmc!E19</f>
        <v>0.17799999999999999</v>
      </c>
      <c r="AA9" s="72">
        <f>Data_mfa_dmc!F19+(Data_mfa_dmc!H19+Data_mfa_dmc!I19)</f>
        <v>15.443000000000001</v>
      </c>
      <c r="AB9" s="72">
        <f>Data_mfa_dmc!G19</f>
        <v>7.03</v>
      </c>
      <c r="AC9" s="199">
        <f>Data_mfa_dmc!H19+Data_mfa_dmc!I19</f>
        <v>-0.155</v>
      </c>
      <c r="AD9" s="197"/>
      <c r="AE9" s="200">
        <f t="shared" si="0"/>
        <v>2.0000000000024443E-3</v>
      </c>
    </row>
    <row r="10" spans="1:31" x14ac:dyDescent="0.2">
      <c r="C10" s="8"/>
      <c r="D10" s="8"/>
      <c r="E10" s="8"/>
      <c r="F10" s="8"/>
      <c r="G10" s="8"/>
      <c r="W10" s="57" t="s">
        <v>25</v>
      </c>
      <c r="X10" s="72">
        <f>Data_mfa_dmc!C40</f>
        <v>24.646999999999998</v>
      </c>
      <c r="Y10" s="72">
        <f>Data_mfa_dmc!D40</f>
        <v>5.7450000000000001</v>
      </c>
      <c r="Z10" s="72">
        <f>Data_mfa_dmc!E40</f>
        <v>5.7930000000000001</v>
      </c>
      <c r="AA10" s="72">
        <f>Data_mfa_dmc!F40+Data_mfa_dmc!H40+Data_mfa_dmc!I40</f>
        <v>11.419</v>
      </c>
      <c r="AB10" s="72">
        <f>Data_mfa_dmc!G40</f>
        <v>1.6910000000000001</v>
      </c>
      <c r="AC10" s="199">
        <f>Data_mfa_dmc!H40+Data_mfa_dmc!I40</f>
        <v>0.47799999999999998</v>
      </c>
      <c r="AD10" s="197"/>
      <c r="AE10" s="200">
        <f t="shared" si="0"/>
        <v>1.0000000000012221E-3</v>
      </c>
    </row>
    <row r="11" spans="1:31" x14ac:dyDescent="0.2">
      <c r="C11" s="8"/>
      <c r="D11" s="8"/>
      <c r="E11" s="8"/>
      <c r="F11" s="8"/>
      <c r="G11" s="8"/>
      <c r="W11" s="57" t="s">
        <v>24</v>
      </c>
      <c r="X11" s="72">
        <f>Data_mfa_dmc!C17</f>
        <v>23.913</v>
      </c>
      <c r="Y11" s="72">
        <f>Data_mfa_dmc!D17</f>
        <v>7.3380000000000001</v>
      </c>
      <c r="Z11" s="72">
        <f>Data_mfa_dmc!E17</f>
        <v>0.23400000000000001</v>
      </c>
      <c r="AA11" s="72">
        <f>Data_mfa_dmc!F17+Data_mfa_dmc!H17+Data_mfa_dmc!I17</f>
        <v>12.298999999999999</v>
      </c>
      <c r="AB11" s="72">
        <f>Data_mfa_dmc!G17</f>
        <v>4.04</v>
      </c>
      <c r="AC11" s="199">
        <f>Data_mfa_dmc!H17+Data_mfa_dmc!I17</f>
        <v>-0.11399999999999999</v>
      </c>
      <c r="AD11" s="197"/>
      <c r="AE11" s="200">
        <f t="shared" si="0"/>
        <v>-2.0000000000024443E-3</v>
      </c>
    </row>
    <row r="12" spans="1:31" x14ac:dyDescent="0.2">
      <c r="C12" s="8"/>
      <c r="D12" s="8"/>
      <c r="E12" s="8"/>
      <c r="F12" s="8"/>
      <c r="G12" s="8"/>
      <c r="W12" s="57" t="s">
        <v>26</v>
      </c>
      <c r="X12" s="72">
        <f>Data_mfa_dmc!C20</f>
        <v>22.434999999999999</v>
      </c>
      <c r="Y12" s="72">
        <f>Data_mfa_dmc!D20</f>
        <v>7.99</v>
      </c>
      <c r="Z12" s="72">
        <f>Data_mfa_dmc!E20</f>
        <v>1.3380000000000001</v>
      </c>
      <c r="AA12" s="72">
        <f>Data_mfa_dmc!F20+Data_mfa_dmc!H20+Data_mfa_dmc!I20</f>
        <v>10.884</v>
      </c>
      <c r="AB12" s="72">
        <f>Data_mfa_dmc!G20</f>
        <v>2.2240000000000002</v>
      </c>
      <c r="AC12" s="199">
        <f>Data_mfa_dmc!H20+Data_mfa_dmc!I20</f>
        <v>0.26600000000000001</v>
      </c>
      <c r="AD12" s="197"/>
      <c r="AE12" s="200">
        <f t="shared" si="0"/>
        <v>1.0000000000012221E-3</v>
      </c>
    </row>
    <row r="13" spans="1:31" x14ac:dyDescent="0.2">
      <c r="C13" s="8"/>
      <c r="D13" s="8"/>
      <c r="E13" s="8"/>
      <c r="F13" s="8"/>
      <c r="G13" s="8"/>
      <c r="W13" s="57" t="s">
        <v>21</v>
      </c>
      <c r="X13" s="72">
        <f>Data_mfa_dmc!C29</f>
        <v>21.62</v>
      </c>
      <c r="Y13" s="72">
        <f>Data_mfa_dmc!D29</f>
        <v>3.4329999999999998</v>
      </c>
      <c r="Z13" s="72">
        <f>Data_mfa_dmc!E29</f>
        <v>1.2649999999999999</v>
      </c>
      <c r="AA13" s="72">
        <f>Data_mfa_dmc!F29+Data_mfa_dmc!H29+Data_mfa_dmc!I29</f>
        <v>10.987999999999998</v>
      </c>
      <c r="AB13" s="72">
        <f>Data_mfa_dmc!G29</f>
        <v>5.9349999999999996</v>
      </c>
      <c r="AC13" s="199">
        <f>Data_mfa_dmc!H29+Data_mfa_dmc!I29</f>
        <v>0.67900000000000005</v>
      </c>
      <c r="AD13" s="197"/>
      <c r="AE13" s="200">
        <f t="shared" si="0"/>
        <v>9.9999999999411671E-4</v>
      </c>
    </row>
    <row r="14" spans="1:31" x14ac:dyDescent="0.2">
      <c r="C14" s="8"/>
      <c r="D14" s="8"/>
      <c r="E14" s="8"/>
      <c r="F14" s="8"/>
      <c r="G14" s="8"/>
      <c r="W14" s="57" t="s">
        <v>29</v>
      </c>
      <c r="X14" s="72">
        <f>Data_mfa_dmc!C15</f>
        <v>20.417000000000002</v>
      </c>
      <c r="Y14" s="72">
        <f>Data_mfa_dmc!D15</f>
        <v>2.633</v>
      </c>
      <c r="Z14" s="72">
        <f>Data_mfa_dmc!E15</f>
        <v>5.0590000000000002</v>
      </c>
      <c r="AA14" s="72">
        <f>Data_mfa_dmc!F15+Data_mfa_dmc!H15+Data_mfa_dmc!I15</f>
        <v>8.4290000000000003</v>
      </c>
      <c r="AB14" s="72">
        <f>Data_mfa_dmc!G15</f>
        <v>4.2969999999999997</v>
      </c>
      <c r="AC14" s="199">
        <f>Data_mfa_dmc!H15+Data_mfa_dmc!I15</f>
        <v>-0.23</v>
      </c>
      <c r="AD14" s="197"/>
      <c r="AE14" s="200">
        <f t="shared" si="0"/>
        <v>1.0000000000012221E-3</v>
      </c>
    </row>
    <row r="15" spans="1:31" x14ac:dyDescent="0.2">
      <c r="C15" s="8"/>
      <c r="D15" s="8"/>
      <c r="E15" s="8"/>
      <c r="F15" s="8"/>
      <c r="G15" s="8"/>
      <c r="W15" s="57" t="s">
        <v>32</v>
      </c>
      <c r="X15" s="72">
        <f>Data_mfa_dmc!C28</f>
        <v>20.042999999999999</v>
      </c>
      <c r="Y15" s="72">
        <f>Data_mfa_dmc!D28</f>
        <v>6.6509999999999998</v>
      </c>
      <c r="Z15" s="72">
        <f>Data_mfa_dmc!E28</f>
        <v>6.8000000000000005E-2</v>
      </c>
      <c r="AA15" s="72">
        <f>Data_mfa_dmc!F28+Data_mfa_dmc!H28+Data_mfa_dmc!I28</f>
        <v>11.312000000000001</v>
      </c>
      <c r="AB15" s="72">
        <f>Data_mfa_dmc!G28</f>
        <v>2.012</v>
      </c>
      <c r="AC15" s="199">
        <f>Data_mfa_dmc!H28+Data_mfa_dmc!I28</f>
        <v>-0.373</v>
      </c>
      <c r="AD15" s="197"/>
      <c r="AE15" s="200">
        <f t="shared" ref="AE15:AE33" si="1">Y15+Z15+AA15+AB15-X15</f>
        <v>0</v>
      </c>
    </row>
    <row r="16" spans="1:31" x14ac:dyDescent="0.2">
      <c r="C16" s="8"/>
      <c r="D16" s="8"/>
      <c r="E16" s="8"/>
      <c r="F16" s="8"/>
      <c r="G16" s="8"/>
      <c r="W16" s="57" t="s">
        <v>27</v>
      </c>
      <c r="X16" s="72">
        <f>Data_mfa_dmc!C33</f>
        <v>19.108000000000001</v>
      </c>
      <c r="Y16" s="72">
        <f>Data_mfa_dmc!D33</f>
        <v>4.6529999999999996</v>
      </c>
      <c r="Z16" s="72">
        <f>Data_mfa_dmc!E33</f>
        <v>0.876</v>
      </c>
      <c r="AA16" s="72">
        <f>Data_mfa_dmc!F33+Data_mfa_dmc!H33+Data_mfa_dmc!I33</f>
        <v>11.106999999999999</v>
      </c>
      <c r="AB16" s="72">
        <f>Data_mfa_dmc!G33</f>
        <v>2.472</v>
      </c>
      <c r="AC16" s="199">
        <f>Data_mfa_dmc!H33+Data_mfa_dmc!I33</f>
        <v>0.51</v>
      </c>
      <c r="AD16" s="197"/>
      <c r="AE16" s="200">
        <f t="shared" si="1"/>
        <v>0</v>
      </c>
    </row>
    <row r="17" spans="3:31" x14ac:dyDescent="0.2">
      <c r="C17" s="8"/>
      <c r="D17" s="8"/>
      <c r="E17" s="8"/>
      <c r="F17" s="8"/>
      <c r="G17" s="8"/>
      <c r="W17" s="57" t="s">
        <v>31</v>
      </c>
      <c r="X17" s="72">
        <f>Data_mfa_dmc!C26</f>
        <v>18.631</v>
      </c>
      <c r="Y17" s="72">
        <f>Data_mfa_dmc!D26</f>
        <v>1.98</v>
      </c>
      <c r="Z17" s="72">
        <f>Data_mfa_dmc!E26</f>
        <v>0.59599999999999997</v>
      </c>
      <c r="AA17" s="72">
        <f>Data_mfa_dmc!F26+Data_mfa_dmc!H26+Data_mfa_dmc!I26</f>
        <v>13.481999999999998</v>
      </c>
      <c r="AB17" s="72">
        <f>Data_mfa_dmc!G26</f>
        <v>2.5720000000000001</v>
      </c>
      <c r="AC17" s="199">
        <f>Data_mfa_dmc!H26+Data_mfa_dmc!I26</f>
        <v>0.44199999999999995</v>
      </c>
      <c r="AD17" s="197"/>
      <c r="AE17" s="200">
        <f t="shared" si="1"/>
        <v>-1.0000000000047748E-3</v>
      </c>
    </row>
    <row r="18" spans="3:31" x14ac:dyDescent="0.2">
      <c r="C18" s="8"/>
      <c r="D18" s="8"/>
      <c r="E18" s="8"/>
      <c r="F18" s="8"/>
      <c r="G18" s="8"/>
      <c r="W18" s="57" t="s">
        <v>30</v>
      </c>
      <c r="X18" s="72">
        <f>Data_mfa_dmc!C34</f>
        <v>17.013999999999999</v>
      </c>
      <c r="Y18" s="72">
        <f>Data_mfa_dmc!D34</f>
        <v>3.9129999999999998</v>
      </c>
      <c r="Z18" s="72">
        <f>Data_mfa_dmc!E34</f>
        <v>0.98199999999999998</v>
      </c>
      <c r="AA18" s="72">
        <f>Data_mfa_dmc!F34+Data_mfa_dmc!H34+Data_mfa_dmc!I34</f>
        <v>8.5269999999999992</v>
      </c>
      <c r="AB18" s="72">
        <f>Data_mfa_dmc!G34</f>
        <v>3.5910000000000002</v>
      </c>
      <c r="AC18" s="199">
        <f>Data_mfa_dmc!H34+Data_mfa_dmc!I34</f>
        <v>-0.14000000000000001</v>
      </c>
      <c r="AD18" s="197"/>
      <c r="AE18" s="200">
        <f t="shared" si="1"/>
        <v>-1.0000000000012221E-3</v>
      </c>
    </row>
    <row r="19" spans="3:31" x14ac:dyDescent="0.2">
      <c r="C19" s="8"/>
      <c r="D19" s="8"/>
      <c r="E19" s="8"/>
      <c r="F19" s="8"/>
      <c r="G19" s="8"/>
      <c r="W19" s="57" t="s">
        <v>35</v>
      </c>
      <c r="X19" s="72">
        <f>Data_mfa_dmc!C35</f>
        <v>16.306000000000001</v>
      </c>
      <c r="Y19" s="72">
        <f>Data_mfa_dmc!D35</f>
        <v>3.23</v>
      </c>
      <c r="Z19" s="72">
        <f>Data_mfa_dmc!E35</f>
        <v>0.94399999999999995</v>
      </c>
      <c r="AA19" s="72">
        <f>Data_mfa_dmc!F35+Data_mfa_dmc!H35+Data_mfa_dmc!I35</f>
        <v>10.995000000000001</v>
      </c>
      <c r="AB19" s="72">
        <f>Data_mfa_dmc!G35</f>
        <v>1.137</v>
      </c>
      <c r="AC19" s="199">
        <f>Data_mfa_dmc!H35+Data_mfa_dmc!I35</f>
        <v>0.26800000000000002</v>
      </c>
      <c r="AD19" s="197"/>
      <c r="AE19" s="200">
        <f t="shared" si="1"/>
        <v>0</v>
      </c>
    </row>
    <row r="20" spans="3:31" x14ac:dyDescent="0.2">
      <c r="C20" s="8"/>
      <c r="D20" s="8"/>
      <c r="E20" s="8"/>
      <c r="F20" s="8"/>
      <c r="G20" s="8"/>
      <c r="W20" s="57" t="s">
        <v>28</v>
      </c>
      <c r="X20" s="72">
        <f>Data_mfa_dmc!C27</f>
        <v>14.896000000000001</v>
      </c>
      <c r="Y20" s="72">
        <f>Data_mfa_dmc!D27</f>
        <v>4.3780000000000001</v>
      </c>
      <c r="Z20" s="72">
        <f>Data_mfa_dmc!E27</f>
        <v>3.2000000000000001E-2</v>
      </c>
      <c r="AA20" s="72">
        <f>Data_mfa_dmc!F27+Data_mfa_dmc!H27+Data_mfa_dmc!I27</f>
        <v>9.49</v>
      </c>
      <c r="AB20" s="72">
        <f>Data_mfa_dmc!G27</f>
        <v>0.996</v>
      </c>
      <c r="AC20" s="199">
        <f>Data_mfa_dmc!H27+Data_mfa_dmc!I27</f>
        <v>4.0999999999999995E-2</v>
      </c>
      <c r="AE20" s="200">
        <f t="shared" si="1"/>
        <v>0</v>
      </c>
    </row>
    <row r="21" spans="3:31" x14ac:dyDescent="0.2">
      <c r="C21" s="8"/>
      <c r="D21" s="8"/>
      <c r="E21" s="8"/>
      <c r="F21" s="8"/>
      <c r="G21" s="8"/>
      <c r="W21" s="57" t="s">
        <v>669</v>
      </c>
      <c r="X21" s="72">
        <f>Data_mfa_dmc!C16</f>
        <v>14.737</v>
      </c>
      <c r="Y21" s="72">
        <f>Data_mfa_dmc!D16</f>
        <v>2.2149999999999999</v>
      </c>
      <c r="Z21" s="72">
        <f>Data_mfa_dmc!E16</f>
        <v>0.32800000000000001</v>
      </c>
      <c r="AA21" s="72">
        <f>Data_mfa_dmc!F16+Data_mfa_dmc!H16+Data_mfa_dmc!I16</f>
        <v>7.6189999999999998</v>
      </c>
      <c r="AB21" s="72">
        <f>Data_mfa_dmc!G16</f>
        <v>4.5759999999999996</v>
      </c>
      <c r="AC21" s="199">
        <f>Data_mfa_dmc!H16+Data_mfa_dmc!I16</f>
        <v>1.2E-2</v>
      </c>
      <c r="AD21" s="197"/>
      <c r="AE21" s="200">
        <f t="shared" si="1"/>
        <v>9.9999999999944578E-4</v>
      </c>
    </row>
    <row r="22" spans="3:31" x14ac:dyDescent="0.2">
      <c r="F22" s="8"/>
      <c r="G22" s="8"/>
      <c r="W22" s="57" t="s">
        <v>40</v>
      </c>
      <c r="X22" s="72">
        <f>Data_mfa_dmc!C30</f>
        <v>14.308</v>
      </c>
      <c r="Y22" s="72">
        <f>Data_mfa_dmc!D30</f>
        <v>3.4849999999999999</v>
      </c>
      <c r="Z22" s="72">
        <f>Data_mfa_dmc!E30</f>
        <v>0.13500000000000001</v>
      </c>
      <c r="AA22" s="72">
        <f>Data_mfa_dmc!F30+Data_mfa_dmc!H30+Data_mfa_dmc!I30</f>
        <v>8.6859999999999999</v>
      </c>
      <c r="AB22" s="72">
        <f>Data_mfa_dmc!G30</f>
        <v>2.0019999999999998</v>
      </c>
      <c r="AC22" s="199">
        <f>Data_mfa_dmc!H30+Data_mfa_dmc!I30</f>
        <v>-3.5000000000000003E-2</v>
      </c>
      <c r="AD22" s="197"/>
      <c r="AE22" s="200">
        <f t="shared" si="1"/>
        <v>0</v>
      </c>
    </row>
    <row r="23" spans="3:31" x14ac:dyDescent="0.2">
      <c r="F23" s="8"/>
      <c r="G23" s="8"/>
      <c r="W23" s="57" t="s">
        <v>34</v>
      </c>
      <c r="X23" s="72">
        <f>Data_mfa_dmc!C18</f>
        <v>13.291</v>
      </c>
      <c r="Y23" s="72">
        <f>Data_mfa_dmc!D18</f>
        <v>2.5110000000000001</v>
      </c>
      <c r="Z23" s="72">
        <f>Data_mfa_dmc!E18</f>
        <v>0.39500000000000002</v>
      </c>
      <c r="AA23" s="72">
        <f>Data_mfa_dmc!F18+Data_mfa_dmc!H18+Data_mfa_dmc!I18</f>
        <v>6.5590000000000002</v>
      </c>
      <c r="AB23" s="72">
        <f>Data_mfa_dmc!G18</f>
        <v>3.8250000000000002</v>
      </c>
      <c r="AC23" s="199">
        <f>Data_mfa_dmc!H18+Data_mfa_dmc!I18</f>
        <v>-1.0000000000000002E-2</v>
      </c>
      <c r="AE23" s="200">
        <f t="shared" si="1"/>
        <v>-1.0000000000012221E-3</v>
      </c>
    </row>
    <row r="24" spans="3:31" x14ac:dyDescent="0.2">
      <c r="F24" s="8"/>
      <c r="G24" s="8"/>
      <c r="W24" s="57" t="s">
        <v>39</v>
      </c>
      <c r="X24" s="72">
        <f>Data_mfa_dmc!C14</f>
        <v>13.256</v>
      </c>
      <c r="Y24" s="72">
        <f>Data_mfa_dmc!D14</f>
        <v>4.1630000000000003</v>
      </c>
      <c r="Z24" s="72">
        <f>Data_mfa_dmc!E14</f>
        <v>1.004</v>
      </c>
      <c r="AA24" s="72">
        <f>Data_mfa_dmc!F14+Data_mfa_dmc!H14+Data_mfa_dmc!I14</f>
        <v>4.76</v>
      </c>
      <c r="AB24" s="72">
        <f>Data_mfa_dmc!G14</f>
        <v>3.33</v>
      </c>
      <c r="AC24" s="199">
        <f>Data_mfa_dmc!H14+Data_mfa_dmc!I14</f>
        <v>-0.26500000000000001</v>
      </c>
      <c r="AE24" s="200">
        <f t="shared" si="1"/>
        <v>9.9999999999944578E-4</v>
      </c>
    </row>
    <row r="25" spans="3:31" x14ac:dyDescent="0.2">
      <c r="F25" s="8"/>
      <c r="G25" s="8"/>
      <c r="W25" s="57" t="s">
        <v>38</v>
      </c>
      <c r="X25" s="72">
        <f>Data_mfa_dmc!C37</f>
        <v>13.093</v>
      </c>
      <c r="Y25" s="72">
        <f>Data_mfa_dmc!D37</f>
        <v>2.6469999999999998</v>
      </c>
      <c r="Z25" s="72">
        <f>Data_mfa_dmc!E37</f>
        <v>0.27800000000000002</v>
      </c>
      <c r="AA25" s="72">
        <f>Data_mfa_dmc!F37+Data_mfa_dmc!H37+Data_mfa_dmc!I37</f>
        <v>7.0179999999999998</v>
      </c>
      <c r="AB25" s="72">
        <f>Data_mfa_dmc!G37</f>
        <v>3.149</v>
      </c>
      <c r="AC25" s="199">
        <f>Data_mfa_dmc!H37+Data_mfa_dmc!I37</f>
        <v>-8.6000000000000007E-2</v>
      </c>
      <c r="AE25" s="200">
        <f t="shared" si="1"/>
        <v>-1.0000000000012221E-3</v>
      </c>
    </row>
    <row r="26" spans="3:31" x14ac:dyDescent="0.2">
      <c r="F26" s="8"/>
      <c r="G26" s="8"/>
      <c r="W26" s="57" t="s">
        <v>36</v>
      </c>
      <c r="X26" s="72">
        <f>Data_mfa_dmc!C31</f>
        <v>12.606</v>
      </c>
      <c r="Y26" s="72">
        <f>Data_mfa_dmc!D31</f>
        <v>1.1970000000000001</v>
      </c>
      <c r="Z26" s="72">
        <f>Data_mfa_dmc!E31</f>
        <v>0.23499999999999999</v>
      </c>
      <c r="AA26" s="72">
        <f>Data_mfa_dmc!F31+Data_mfa_dmc!H31+Data_mfa_dmc!I31</f>
        <v>6.8060000000000009</v>
      </c>
      <c r="AB26" s="72">
        <f>Data_mfa_dmc!G31</f>
        <v>4.3680000000000003</v>
      </c>
      <c r="AC26" s="199">
        <f>Data_mfa_dmc!H31+Data_mfa_dmc!I31</f>
        <v>0.191</v>
      </c>
      <c r="AE26" s="200">
        <f t="shared" si="1"/>
        <v>0</v>
      </c>
    </row>
    <row r="27" spans="3:31" x14ac:dyDescent="0.2">
      <c r="W27" s="57" t="s">
        <v>37</v>
      </c>
      <c r="X27" s="72">
        <f>Data_mfa_dmc!C38</f>
        <v>11.866</v>
      </c>
      <c r="Y27" s="72">
        <f>Data_mfa_dmc!D38</f>
        <v>3.1669999999999998</v>
      </c>
      <c r="Z27" s="72">
        <f>Data_mfa_dmc!E38</f>
        <v>0.57099999999999995</v>
      </c>
      <c r="AA27" s="72">
        <f>Data_mfa_dmc!F38+Data_mfa_dmc!H38+Data_mfa_dmc!I38</f>
        <v>6.1859999999999999</v>
      </c>
      <c r="AB27" s="72">
        <f>Data_mfa_dmc!G38</f>
        <v>1.9430000000000001</v>
      </c>
      <c r="AC27" s="199">
        <f>Data_mfa_dmc!H38+Data_mfa_dmc!I38</f>
        <v>0.22800000000000001</v>
      </c>
      <c r="AE27" s="200">
        <f t="shared" si="1"/>
        <v>9.9999999999944578E-4</v>
      </c>
    </row>
    <row r="28" spans="3:31" x14ac:dyDescent="0.2">
      <c r="W28" s="57" t="s">
        <v>43</v>
      </c>
      <c r="X28" s="72">
        <f>Data_mfa_dmc!C24</f>
        <v>10.657999999999999</v>
      </c>
      <c r="Y28" s="72">
        <f>Data_mfa_dmc!D24</f>
        <v>3.2130000000000001</v>
      </c>
      <c r="Z28" s="72">
        <f>Data_mfa_dmc!E24</f>
        <v>0.223</v>
      </c>
      <c r="AA28" s="72">
        <f>Data_mfa_dmc!F24+Data_mfa_dmc!H24+Data_mfa_dmc!I24</f>
        <v>6.2869999999999999</v>
      </c>
      <c r="AB28" s="72">
        <f>Data_mfa_dmc!G24</f>
        <v>0.93500000000000005</v>
      </c>
      <c r="AC28" s="199">
        <f>Data_mfa_dmc!H24+Data_mfa_dmc!I24</f>
        <v>0.17300000000000001</v>
      </c>
      <c r="AE28" s="200">
        <f t="shared" si="1"/>
        <v>0</v>
      </c>
    </row>
    <row r="29" spans="3:31" x14ac:dyDescent="0.2">
      <c r="W29" s="57" t="s">
        <v>42</v>
      </c>
      <c r="X29" s="72">
        <f>Data_mfa_dmc!C23</f>
        <v>10.33</v>
      </c>
      <c r="Y29" s="72">
        <f>Data_mfa_dmc!D23</f>
        <v>3.214</v>
      </c>
      <c r="Z29" s="72">
        <f>Data_mfa_dmc!E23</f>
        <v>0.248</v>
      </c>
      <c r="AA29" s="72">
        <f>Data_mfa_dmc!F23+Data_mfa_dmc!H23+Data_mfa_dmc!I23</f>
        <v>5.2960000000000003</v>
      </c>
      <c r="AB29" s="72">
        <f>Data_mfa_dmc!G23</f>
        <v>1.5720000000000001</v>
      </c>
      <c r="AC29" s="199">
        <f>Data_mfa_dmc!H23+Data_mfa_dmc!I23</f>
        <v>7.2999999999999995E-2</v>
      </c>
      <c r="AE29" s="200">
        <f t="shared" si="1"/>
        <v>0</v>
      </c>
    </row>
    <row r="30" spans="3:31" x14ac:dyDescent="0.2">
      <c r="W30" s="57" t="s">
        <v>41</v>
      </c>
      <c r="X30" s="72">
        <f>Data_mfa_dmc!C21</f>
        <v>9.3109999999999999</v>
      </c>
      <c r="Y30" s="72">
        <f>Data_mfa_dmc!D21</f>
        <v>2.1890000000000001</v>
      </c>
      <c r="Z30" s="72">
        <f>Data_mfa_dmc!E21</f>
        <v>0.504</v>
      </c>
      <c r="AA30" s="72">
        <f>Data_mfa_dmc!F21+Data_mfa_dmc!H21+Data_mfa_dmc!I21</f>
        <v>3.5089999999999999</v>
      </c>
      <c r="AB30" s="72">
        <f>Data_mfa_dmc!G21</f>
        <v>3.109</v>
      </c>
      <c r="AC30" s="199">
        <f>Data_mfa_dmc!H21+Data_mfa_dmc!I21</f>
        <v>1.7000000000000001E-2</v>
      </c>
      <c r="AE30" s="200">
        <f t="shared" si="1"/>
        <v>0</v>
      </c>
    </row>
    <row r="31" spans="3:31" x14ac:dyDescent="0.2">
      <c r="W31" s="57" t="s">
        <v>45</v>
      </c>
      <c r="X31" s="72">
        <f>Data_mfa_dmc!C22</f>
        <v>8.9689999999999994</v>
      </c>
      <c r="Y31" s="72">
        <f>Data_mfa_dmc!D22</f>
        <v>2.9569999999999999</v>
      </c>
      <c r="Z31" s="72">
        <f>Data_mfa_dmc!E22</f>
        <v>0.69099999999999995</v>
      </c>
      <c r="AA31" s="72">
        <f>Data_mfa_dmc!F22+Data_mfa_dmc!H22+Data_mfa_dmc!I22</f>
        <v>3.762</v>
      </c>
      <c r="AB31" s="72">
        <f>Data_mfa_dmc!G22</f>
        <v>1.5580000000000001</v>
      </c>
      <c r="AC31" s="199">
        <f>Data_mfa_dmc!H22+Data_mfa_dmc!I22</f>
        <v>-0.183</v>
      </c>
      <c r="AE31" s="200">
        <f t="shared" si="1"/>
        <v>-9.9999999999944578E-4</v>
      </c>
    </row>
    <row r="32" spans="3:31" x14ac:dyDescent="0.2">
      <c r="W32" s="57" t="s">
        <v>44</v>
      </c>
      <c r="X32" s="72">
        <f>Data_mfa_dmc!C32</f>
        <v>7.9809999999999999</v>
      </c>
      <c r="Y32" s="72">
        <f>Data_mfa_dmc!D32</f>
        <v>2.774</v>
      </c>
      <c r="Z32" s="72">
        <f>Data_mfa_dmc!E32</f>
        <v>0.20100000000000001</v>
      </c>
      <c r="AA32" s="72">
        <f>Data_mfa_dmc!F32+Data_mfa_dmc!H32+Data_mfa_dmc!I32</f>
        <v>1.9910000000000001</v>
      </c>
      <c r="AB32" s="72">
        <f>Data_mfa_dmc!G32</f>
        <v>3.0150000000000001</v>
      </c>
      <c r="AC32" s="199">
        <f>Data_mfa_dmc!H32+Data_mfa_dmc!I32</f>
        <v>-1.3000000000000005E-2</v>
      </c>
      <c r="AE32" s="200">
        <f t="shared" si="1"/>
        <v>0</v>
      </c>
    </row>
    <row r="33" spans="8:31" x14ac:dyDescent="0.2">
      <c r="W33" s="57" t="s">
        <v>47</v>
      </c>
      <c r="X33" s="72">
        <f>Data_mfa_dmc!C25</f>
        <v>7.7160000000000002</v>
      </c>
      <c r="Y33" s="72">
        <f>Data_mfa_dmc!D25</f>
        <v>2.202</v>
      </c>
      <c r="Z33" s="72">
        <f>Data_mfa_dmc!E25</f>
        <v>0.159</v>
      </c>
      <c r="AA33" s="72">
        <f>Data_mfa_dmc!F25+Data_mfa_dmc!H25+Data_mfa_dmc!I25</f>
        <v>3.4150000000000005</v>
      </c>
      <c r="AB33" s="72">
        <f>Data_mfa_dmc!G25</f>
        <v>1.9410000000000001</v>
      </c>
      <c r="AC33" s="199">
        <f>Data_mfa_dmc!H25+Data_mfa_dmc!I25</f>
        <v>-7.1000000000000008E-2</v>
      </c>
      <c r="AE33" s="200">
        <f t="shared" si="1"/>
        <v>9.9999999999944578E-4</v>
      </c>
    </row>
    <row r="35" spans="8:31" x14ac:dyDescent="0.2">
      <c r="W35" s="61" t="s">
        <v>774</v>
      </c>
      <c r="X35" s="72">
        <f>Data_mfa_dmc!C42</f>
        <v>30.786000000000001</v>
      </c>
      <c r="Y35" s="72">
        <f>Data_mfa_dmc!D42</f>
        <v>2.39</v>
      </c>
      <c r="Z35" s="72">
        <f>Data_mfa_dmc!E42</f>
        <v>0.80500000000000005</v>
      </c>
      <c r="AA35" s="72">
        <f>Data_mfa_dmc!F42+Data_mfa_dmc!H42+Data_mfa_dmc!I42</f>
        <v>15.003</v>
      </c>
      <c r="AB35" s="72">
        <f>Data_mfa_dmc!G42</f>
        <v>12.589</v>
      </c>
      <c r="AC35" s="199">
        <f>Data_mfa_dmc!H42+Data_mfa_dmc!I42</f>
        <v>-0.46600000000000003</v>
      </c>
      <c r="AE35" s="200">
        <f t="shared" ref="AE35:AE44" si="2">Y35+Z35+AA35+AB35-X35</f>
        <v>9.9999999999766942E-4</v>
      </c>
    </row>
    <row r="36" spans="8:31" x14ac:dyDescent="0.2">
      <c r="H36" s="1"/>
      <c r="I36" s="12"/>
      <c r="W36" s="29" t="s">
        <v>373</v>
      </c>
      <c r="X36" s="77">
        <f>Data_mfa_dmc!C41</f>
        <v>15.018000000000001</v>
      </c>
      <c r="Y36" s="72">
        <f>Data_mfa_dmc!D41</f>
        <v>4.04</v>
      </c>
      <c r="Z36" s="72">
        <f>Data_mfa_dmc!E41</f>
        <v>2.0790000000000002</v>
      </c>
      <c r="AA36" s="77">
        <f>Data_mfa_dmc!F41+Data_mfa_dmc!H41+Data_mfa_dmc!I41</f>
        <v>6.5909999999999993</v>
      </c>
      <c r="AB36" s="72">
        <f>Data_mfa_dmc!G41</f>
        <v>2.3069999999999999</v>
      </c>
      <c r="AC36" s="199">
        <f>Data_mfa_dmc!H41+Data_mfa_dmc!I41</f>
        <v>0.97499999999999987</v>
      </c>
      <c r="AE36" s="200">
        <f t="shared" si="2"/>
        <v>-1.0000000000012221E-3</v>
      </c>
    </row>
    <row r="37" spans="8:31" x14ac:dyDescent="0.2">
      <c r="H37" s="1"/>
      <c r="I37" s="12"/>
      <c r="W37" s="61" t="s">
        <v>108</v>
      </c>
      <c r="X37" s="72">
        <f>Data_mfa_dmc!C43</f>
        <v>10.500999999999999</v>
      </c>
      <c r="Y37" s="72">
        <f>Data_mfa_dmc!D43</f>
        <v>2.08</v>
      </c>
      <c r="Z37" s="72">
        <f>Data_mfa_dmc!E43</f>
        <v>0.27200000000000002</v>
      </c>
      <c r="AA37" s="72">
        <f>Data_mfa_dmc!F43+Data_mfa_dmc!H43+Data_mfa_dmc!I43</f>
        <v>6.6219999999999999</v>
      </c>
      <c r="AB37" s="72">
        <f>Data_mfa_dmc!G43</f>
        <v>1.5269999999999999</v>
      </c>
      <c r="AC37" s="199">
        <f>Data_mfa_dmc!H43+Data_mfa_dmc!I43</f>
        <v>0.312</v>
      </c>
      <c r="AE37" s="200">
        <f t="shared" si="2"/>
        <v>0</v>
      </c>
    </row>
    <row r="38" spans="8:31" x14ac:dyDescent="0.2">
      <c r="AE38" s="200">
        <f t="shared" si="2"/>
        <v>0</v>
      </c>
    </row>
    <row r="39" spans="8:31" x14ac:dyDescent="0.2">
      <c r="W39" s="61" t="s">
        <v>19</v>
      </c>
      <c r="X39" s="72">
        <f>Data_mfa_dmc!C47</f>
        <v>19.042000000000002</v>
      </c>
      <c r="Y39" s="72">
        <f>Data_mfa_dmc!D47</f>
        <v>5.2839999999999998</v>
      </c>
      <c r="Z39" s="72">
        <f>Data_mfa_dmc!E47</f>
        <v>2.839</v>
      </c>
      <c r="AA39" s="72">
        <f>Data_mfa_dmc!F47+Data_mfa_dmc!H47+Data_mfa_dmc!I47</f>
        <v>4.282</v>
      </c>
      <c r="AB39" s="72">
        <f>Data_mfa_dmc!G47</f>
        <v>6.6369999999999996</v>
      </c>
      <c r="AC39" s="199">
        <f>Data_mfa_dmc!H47+Data_mfa_dmc!I47</f>
        <v>0.01</v>
      </c>
      <c r="AE39" s="200">
        <f t="shared" si="2"/>
        <v>0</v>
      </c>
    </row>
    <row r="40" spans="8:31" x14ac:dyDescent="0.2">
      <c r="W40" s="61" t="s">
        <v>771</v>
      </c>
      <c r="X40" s="72">
        <f>Data_mfa_dmc!C48</f>
        <v>10.643000000000001</v>
      </c>
      <c r="Y40" s="72">
        <f>Data_mfa_dmc!D48</f>
        <v>3.6080000000000001</v>
      </c>
      <c r="Z40" s="72">
        <f>Data_mfa_dmc!E48</f>
        <v>0.79400000000000004</v>
      </c>
      <c r="AA40" s="72">
        <f>Data_mfa_dmc!F48+(Data_mfa_dmc!H48+Data_mfa_dmc!I48)</f>
        <v>4.0880000000000001</v>
      </c>
      <c r="AB40" s="72">
        <f>Data_mfa_dmc!G48</f>
        <v>2.153</v>
      </c>
      <c r="AC40" s="199">
        <f>Data_mfa_dmc!H48+Data_mfa_dmc!I48</f>
        <v>-9.9000000000000005E-2</v>
      </c>
      <c r="AE40" s="200">
        <f t="shared" si="2"/>
        <v>0</v>
      </c>
    </row>
    <row r="41" spans="8:31" x14ac:dyDescent="0.2">
      <c r="W41" s="75" t="s">
        <v>670</v>
      </c>
      <c r="X41" s="72">
        <f>Data_mfa_dmc!C45</f>
        <v>9</v>
      </c>
      <c r="Y41" s="72">
        <f>Data_mfa_dmc!D45</f>
        <v>2.6549999999999998</v>
      </c>
      <c r="Z41" s="72">
        <f>Data_mfa_dmc!E45</f>
        <v>1.5229999999999999</v>
      </c>
      <c r="AA41" s="72">
        <f>Data_mfa_dmc!F45+Data_mfa_dmc!H45+Data_mfa_dmc!I45</f>
        <v>1.6919999999999999</v>
      </c>
      <c r="AB41" s="72">
        <f>Data_mfa_dmc!G45</f>
        <v>3.129</v>
      </c>
      <c r="AC41" s="199">
        <f>Data_mfa_dmc!H45+Data_mfa_dmc!I45</f>
        <v>3.0000000000000001E-3</v>
      </c>
      <c r="AE41" s="200">
        <f t="shared" si="2"/>
        <v>-9.9999999999944578E-4</v>
      </c>
    </row>
    <row r="42" spans="8:31" x14ac:dyDescent="0.2">
      <c r="W42" s="61" t="s">
        <v>772</v>
      </c>
      <c r="X42" s="72">
        <f>Data_mfa_dmc!C46</f>
        <v>7.8579999999999997</v>
      </c>
      <c r="Y42" s="72">
        <f>Data_mfa_dmc!D46</f>
        <v>3.0840000000000001</v>
      </c>
      <c r="Z42" s="72">
        <f>Data_mfa_dmc!E46</f>
        <v>0.63900000000000001</v>
      </c>
      <c r="AA42" s="72">
        <f>Data_mfa_dmc!F46+Data_mfa_dmc!H46+Data_mfa_dmc!I46</f>
        <v>3.6350000000000002</v>
      </c>
      <c r="AB42" s="72">
        <f>Data_mfa_dmc!G46</f>
        <v>0.499</v>
      </c>
      <c r="AC42" s="199">
        <f>Data_mfa_dmc!H46+Data_mfa_dmc!I46</f>
        <v>0.04</v>
      </c>
      <c r="AE42" s="200">
        <f t="shared" si="2"/>
        <v>-9.9999999999944578E-4</v>
      </c>
    </row>
    <row r="43" spans="8:31" x14ac:dyDescent="0.2">
      <c r="AE43" s="200">
        <f t="shared" si="2"/>
        <v>0</v>
      </c>
    </row>
    <row r="44" spans="8:31" ht="12.75" customHeight="1" x14ac:dyDescent="0.2">
      <c r="W44" s="62" t="s">
        <v>773</v>
      </c>
      <c r="X44" s="72">
        <f>Data_mfa_dmc!C49</f>
        <v>11.249000000000001</v>
      </c>
      <c r="Y44" s="72">
        <f>Data_mfa_dmc!D49</f>
        <v>2.9470000000000001</v>
      </c>
      <c r="Z44" s="72">
        <f>Data_mfa_dmc!E49</f>
        <v>0.84399999999999997</v>
      </c>
      <c r="AA44" s="72">
        <f>Data_mfa_dmc!F49+(Data_mfa_dmc!H49+Data_mfa_dmc!I49)</f>
        <v>2.7629999999999999</v>
      </c>
      <c r="AB44" s="72">
        <f>Data_mfa_dmc!G49</f>
        <v>4.6970000000000001</v>
      </c>
      <c r="AC44" s="199">
        <f>Data_mfa_dmc!H49+Data_mfa_dmc!I49</f>
        <v>-0.17799999999999999</v>
      </c>
      <c r="AE44" s="200">
        <f t="shared" si="2"/>
        <v>2.0000000000006679E-3</v>
      </c>
    </row>
    <row r="45" spans="8:31" ht="15.95" customHeight="1" x14ac:dyDescent="0.2"/>
    <row r="46" spans="8:31" x14ac:dyDescent="0.2">
      <c r="W46" s="162" t="s">
        <v>769</v>
      </c>
    </row>
    <row r="47" spans="8:31" x14ac:dyDescent="0.2">
      <c r="W47" s="29" t="s">
        <v>770</v>
      </c>
    </row>
    <row r="48" spans="8:31" ht="10.5" customHeight="1" x14ac:dyDescent="0.2">
      <c r="W48" s="79" t="s">
        <v>676</v>
      </c>
    </row>
    <row r="49" spans="23:23" ht="15" customHeight="1" x14ac:dyDescent="0.2"/>
    <row r="54" spans="23:23" x14ac:dyDescent="0.2">
      <c r="W54" s="8"/>
    </row>
  </sheetData>
  <sortState ref="W39:AC42">
    <sortCondition descending="1" ref="X39:X42"/>
  </sortState>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39997558519241921"/>
  </sheetPr>
  <dimension ref="A1:Z64"/>
  <sheetViews>
    <sheetView showGridLines="0" zoomScaleNormal="100" workbookViewId="0">
      <selection activeCell="A2" sqref="A2"/>
    </sheetView>
  </sheetViews>
  <sheetFormatPr defaultColWidth="9.140625" defaultRowHeight="12" x14ac:dyDescent="0.2"/>
  <cols>
    <col min="1" max="2" width="8.42578125" style="19" customWidth="1"/>
    <col min="3" max="4" width="11" style="19" customWidth="1"/>
    <col min="5" max="5" width="8" style="19" customWidth="1"/>
    <col min="6" max="21" width="7.28515625" style="19" customWidth="1"/>
    <col min="22" max="22" width="8.42578125" style="19" bestFit="1" customWidth="1"/>
    <col min="23" max="16384" width="9.140625" style="19"/>
  </cols>
  <sheetData>
    <row r="1" spans="1:1" x14ac:dyDescent="0.2">
      <c r="A1" s="1" t="s">
        <v>763</v>
      </c>
    </row>
    <row r="27" ht="18.75" customHeight="1" x14ac:dyDescent="0.2"/>
    <row r="28" ht="18.75" customHeight="1" x14ac:dyDescent="0.2"/>
    <row r="31" ht="40.35" customHeight="1" x14ac:dyDescent="0.2"/>
    <row r="36" spans="1:1" x14ac:dyDescent="0.2">
      <c r="A36" s="22"/>
    </row>
    <row r="52" spans="3:26" x14ac:dyDescent="0.2">
      <c r="C52" s="45" t="s">
        <v>764</v>
      </c>
      <c r="D52" s="58"/>
      <c r="E52" s="58"/>
      <c r="X52" s="54"/>
      <c r="Y52" s="25"/>
      <c r="Z52" s="54"/>
    </row>
    <row r="53" spans="3:26" x14ac:dyDescent="0.2">
      <c r="C53" s="19" t="s">
        <v>49</v>
      </c>
      <c r="X53" s="29"/>
      <c r="Y53" s="29"/>
      <c r="Z53" s="29"/>
    </row>
    <row r="55" spans="3:26" x14ac:dyDescent="0.2">
      <c r="D55" s="41"/>
      <c r="E55" s="41"/>
      <c r="F55" s="41"/>
      <c r="G55" s="41"/>
      <c r="H55" s="41"/>
      <c r="I55" s="41"/>
      <c r="J55" s="41"/>
      <c r="K55" s="41"/>
      <c r="L55" s="41"/>
      <c r="M55" s="41"/>
      <c r="N55" s="41"/>
      <c r="O55" s="41"/>
      <c r="P55" s="41"/>
      <c r="Q55" s="41"/>
    </row>
    <row r="56" spans="3:26" x14ac:dyDescent="0.2">
      <c r="C56" s="27"/>
      <c r="D56" s="33">
        <v>2000</v>
      </c>
      <c r="E56" s="33">
        <v>2001</v>
      </c>
      <c r="F56" s="27">
        <v>2002</v>
      </c>
      <c r="G56" s="33">
        <v>2003</v>
      </c>
      <c r="H56" s="33">
        <v>2004</v>
      </c>
      <c r="I56" s="33">
        <v>2005</v>
      </c>
      <c r="J56" s="33">
        <v>2006</v>
      </c>
      <c r="K56" s="33">
        <v>2007</v>
      </c>
      <c r="L56" s="33">
        <v>2008</v>
      </c>
      <c r="M56" s="33">
        <v>2009</v>
      </c>
      <c r="N56" s="33">
        <v>2010</v>
      </c>
      <c r="O56" s="33">
        <v>2011</v>
      </c>
      <c r="P56" s="33">
        <v>2012</v>
      </c>
      <c r="Q56" s="33">
        <v>2013</v>
      </c>
      <c r="R56" s="33">
        <v>2014</v>
      </c>
      <c r="S56" s="33">
        <v>2015</v>
      </c>
      <c r="T56" s="33">
        <v>2016</v>
      </c>
      <c r="U56" s="33">
        <v>2017</v>
      </c>
      <c r="V56" s="33">
        <v>2018</v>
      </c>
      <c r="W56" s="33">
        <v>2019</v>
      </c>
      <c r="X56" s="33">
        <v>2020</v>
      </c>
    </row>
    <row r="57" spans="3:26" x14ac:dyDescent="0.2">
      <c r="C57" s="27" t="s">
        <v>646</v>
      </c>
      <c r="D57" s="73">
        <f>Data_global_mfa!F6/Data_World_Bank_population!AS265</f>
        <v>9.4600877817001745</v>
      </c>
      <c r="E57" s="73">
        <f>Data_global_mfa!G6/Data_World_Bank_population!AT265</f>
        <v>9.4902595173696138</v>
      </c>
      <c r="F57" s="73">
        <f>Data_global_mfa!H6/Data_World_Bank_population!AU265</f>
        <v>9.5668436740122615</v>
      </c>
      <c r="G57" s="73">
        <f>Data_global_mfa!I6/Data_World_Bank_population!AV265</f>
        <v>9.8291501755096853</v>
      </c>
      <c r="H57" s="73">
        <f>Data_global_mfa!J6/Data_World_Bank_population!AW265</f>
        <v>10.2293817389411</v>
      </c>
      <c r="I57" s="73">
        <f>Data_global_mfa!K6/Data_World_Bank_population!AX265</f>
        <v>10.489772275771072</v>
      </c>
      <c r="J57" s="73">
        <f>Data_global_mfa!L6/Data_World_Bank_population!AY265</f>
        <v>10.833759960490795</v>
      </c>
      <c r="K57" s="73">
        <f>Data_global_mfa!M6/Data_World_Bank_population!AZ265</f>
        <v>11.125718335836389</v>
      </c>
      <c r="L57" s="73">
        <f>Data_global_mfa!N6/Data_World_Bank_population!BA265</f>
        <v>11.154624528486821</v>
      </c>
      <c r="M57" s="73">
        <f>Data_global_mfa!O6/Data_World_Bank_population!BB265</f>
        <v>11.074645822664886</v>
      </c>
      <c r="N57" s="73">
        <f>Data_global_mfa!P6/Data_World_Bank_population!BC265</f>
        <v>11.547299724690214</v>
      </c>
      <c r="O57" s="73">
        <f>Data_global_mfa!Q6/Data_World_Bank_population!BD265</f>
        <v>12.135873998568689</v>
      </c>
      <c r="P57" s="73">
        <f>Data_global_mfa!R6/Data_World_Bank_population!BE265</f>
        <v>12.376839748793289</v>
      </c>
      <c r="Q57" s="73">
        <f>Data_global_mfa!S6/Data_World_Bank_population!BF265</f>
        <v>12.666111526612758</v>
      </c>
      <c r="R57" s="73">
        <f>Data_global_mfa!T6/Data_World_Bank_population!BG265</f>
        <v>12.715990662459252</v>
      </c>
      <c r="S57" s="73">
        <f>Data_global_mfa!U6/Data_World_Bank_population!BH265</f>
        <v>12.547028635609266</v>
      </c>
      <c r="T57" s="73">
        <f>Data_global_mfa!V6/Data_World_Bank_population!BI265</f>
        <v>12.438240545877845</v>
      </c>
      <c r="U57" s="73">
        <f>Data_global_mfa!W6/Data_World_Bank_population!BJ265</f>
        <v>12.447968411512594</v>
      </c>
      <c r="V57" s="73">
        <f>Data_global_mfa!X6/Data_World_Bank_population!BK265</f>
        <v>12.362402837774901</v>
      </c>
      <c r="W57" s="73">
        <f>Data_global_mfa!Y6/Data_World_Bank_population!BL265</f>
        <v>12.51907858288765</v>
      </c>
      <c r="X57" s="77" t="s">
        <v>14</v>
      </c>
      <c r="Z57" s="27"/>
    </row>
    <row r="58" spans="3:26" x14ac:dyDescent="0.2">
      <c r="C58" s="27" t="s">
        <v>760</v>
      </c>
      <c r="D58" s="73">
        <f>Data_mfa!E57</f>
        <v>15.37</v>
      </c>
      <c r="E58" s="73">
        <f>Data_mfa!F57</f>
        <v>15.401999999999999</v>
      </c>
      <c r="F58" s="73">
        <f>Data_mfa!G57</f>
        <v>15.513</v>
      </c>
      <c r="G58" s="73">
        <f>Data_mfa!H57</f>
        <v>15.603999999999999</v>
      </c>
      <c r="H58" s="73">
        <f>Data_mfa!I57</f>
        <v>16.254999999999999</v>
      </c>
      <c r="I58" s="73">
        <f>Data_mfa!J57</f>
        <v>16.338999999999999</v>
      </c>
      <c r="J58" s="73">
        <f>Data_mfa!K57</f>
        <v>16.684999999999999</v>
      </c>
      <c r="K58" s="73">
        <f>Data_mfa!L57</f>
        <v>17.239000000000001</v>
      </c>
      <c r="L58" s="73">
        <f>Data_mfa!M57</f>
        <v>16.87</v>
      </c>
      <c r="M58" s="73">
        <f>Data_mfa!N57</f>
        <v>14.779</v>
      </c>
      <c r="N58" s="73">
        <f>Data_mfa!O57</f>
        <v>14.315</v>
      </c>
      <c r="O58" s="73">
        <f>Data_mfa!P57</f>
        <v>15.096</v>
      </c>
      <c r="P58" s="73">
        <f>Data_mfa!Q57</f>
        <v>13.893000000000001</v>
      </c>
      <c r="Q58" s="73">
        <f>Data_mfa!R57</f>
        <v>13.515000000000001</v>
      </c>
      <c r="R58" s="73">
        <f>Data_mfa!S57</f>
        <v>13.617000000000001</v>
      </c>
      <c r="S58" s="73">
        <f>Data_mfa!T57</f>
        <v>13.651</v>
      </c>
      <c r="T58" s="73">
        <f>Data_mfa!U57</f>
        <v>13.587</v>
      </c>
      <c r="U58" s="73">
        <f>Data_mfa!V57</f>
        <v>13.926</v>
      </c>
      <c r="V58" s="73">
        <f>Data_mfa!W57</f>
        <v>14.183999999999999</v>
      </c>
      <c r="W58" s="73">
        <f>Data_mfa!X57</f>
        <v>14.185</v>
      </c>
      <c r="X58" s="73">
        <f>Data_mfa!Y57</f>
        <v>13.462</v>
      </c>
      <c r="Z58" s="27"/>
    </row>
    <row r="59" spans="3:26" x14ac:dyDescent="0.2">
      <c r="F59" s="41"/>
      <c r="G59" s="41"/>
      <c r="H59" s="41"/>
      <c r="I59" s="41"/>
      <c r="J59" s="41"/>
      <c r="K59" s="41"/>
      <c r="L59" s="41"/>
      <c r="M59" s="41"/>
      <c r="N59" s="41"/>
      <c r="O59" s="41"/>
      <c r="P59" s="41"/>
      <c r="Q59" s="41"/>
    </row>
    <row r="60" spans="3:26" ht="15" customHeight="1" x14ac:dyDescent="0.2">
      <c r="C60" s="159" t="s">
        <v>768</v>
      </c>
      <c r="D60" s="159"/>
      <c r="E60" s="159"/>
      <c r="F60" s="159"/>
      <c r="G60" s="159"/>
      <c r="H60" s="159"/>
      <c r="I60" s="74"/>
      <c r="J60" s="74"/>
      <c r="K60" s="74"/>
      <c r="L60" s="74"/>
      <c r="M60" s="74"/>
      <c r="N60" s="74"/>
      <c r="O60" s="74"/>
      <c r="P60" s="74"/>
      <c r="Q60" s="74"/>
      <c r="R60" s="74"/>
      <c r="S60" s="74"/>
      <c r="T60" s="74"/>
      <c r="U60" s="74"/>
      <c r="X60" s="12"/>
      <c r="Y60" s="1"/>
      <c r="Z60" s="12"/>
    </row>
    <row r="61" spans="3:26" ht="15" customHeight="1" x14ac:dyDescent="0.2">
      <c r="C61" s="118" t="s">
        <v>753</v>
      </c>
    </row>
    <row r="62" spans="3:26" ht="15" customHeight="1" x14ac:dyDescent="0.2">
      <c r="C62" s="118" t="s">
        <v>677</v>
      </c>
    </row>
    <row r="63" spans="3:26" ht="15" customHeight="1" x14ac:dyDescent="0.2"/>
    <row r="64" spans="3:26" x14ac:dyDescent="0.2">
      <c r="C64" s="19" t="s">
        <v>15</v>
      </c>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9CCFF"/>
  </sheetPr>
  <dimension ref="A1:Y134"/>
  <sheetViews>
    <sheetView topLeftCell="B1" zoomScale="90" zoomScaleNormal="90" workbookViewId="0">
      <selection activeCell="B1" sqref="B1"/>
    </sheetView>
  </sheetViews>
  <sheetFormatPr defaultColWidth="9.140625" defaultRowHeight="12" x14ac:dyDescent="0.2"/>
  <cols>
    <col min="1" max="1" width="30.28515625" style="81" bestFit="1" customWidth="1"/>
    <col min="2" max="2" width="35.5703125" style="81" customWidth="1"/>
    <col min="3" max="3" width="9.140625" style="81"/>
    <col min="4" max="4" width="28.28515625" style="81" customWidth="1"/>
    <col min="5" max="23" width="10.7109375" style="81" bestFit="1" customWidth="1"/>
    <col min="24" max="24" width="9.7109375" style="81" bestFit="1" customWidth="1"/>
    <col min="25" max="16384" width="9.140625" style="81"/>
  </cols>
  <sheetData>
    <row r="1" spans="1:25" x14ac:dyDescent="0.2">
      <c r="A1" s="80" t="s">
        <v>99</v>
      </c>
      <c r="G1" s="173" t="s">
        <v>737</v>
      </c>
      <c r="H1" s="6"/>
    </row>
    <row r="2" spans="1:25" x14ac:dyDescent="0.2">
      <c r="G2" s="174" t="s">
        <v>14</v>
      </c>
      <c r="H2" s="6" t="s">
        <v>738</v>
      </c>
    </row>
    <row r="3" spans="1:25" ht="12.75" x14ac:dyDescent="0.2">
      <c r="A3" s="80" t="s">
        <v>98</v>
      </c>
      <c r="B3" s="187">
        <v>44627.500613425924</v>
      </c>
    </row>
    <row r="4" spans="1:25" ht="12.75" x14ac:dyDescent="0.2">
      <c r="A4" s="80" t="s">
        <v>97</v>
      </c>
      <c r="B4" s="121">
        <v>44628.470995370371</v>
      </c>
    </row>
    <row r="5" spans="1:25" x14ac:dyDescent="0.2">
      <c r="A5" s="80" t="s">
        <v>96</v>
      </c>
      <c r="B5" s="80" t="s">
        <v>95</v>
      </c>
    </row>
    <row r="7" spans="1:25" x14ac:dyDescent="0.2">
      <c r="A7" s="80" t="s">
        <v>94</v>
      </c>
      <c r="B7" s="155" t="s">
        <v>715</v>
      </c>
      <c r="C7" s="81" t="s">
        <v>720</v>
      </c>
    </row>
    <row r="8" spans="1:25" x14ac:dyDescent="0.2">
      <c r="A8" s="80" t="s">
        <v>93</v>
      </c>
      <c r="B8" s="97" t="s">
        <v>714</v>
      </c>
      <c r="C8" s="81" t="s">
        <v>721</v>
      </c>
    </row>
    <row r="10" spans="1:25" x14ac:dyDescent="0.2">
      <c r="A10" s="82" t="s">
        <v>92</v>
      </c>
      <c r="B10" s="82" t="s">
        <v>91</v>
      </c>
      <c r="C10" s="82" t="s">
        <v>90</v>
      </c>
      <c r="D10" s="82" t="s">
        <v>89</v>
      </c>
      <c r="E10" s="82" t="s">
        <v>88</v>
      </c>
      <c r="F10" s="82" t="s">
        <v>87</v>
      </c>
      <c r="G10" s="82" t="s">
        <v>86</v>
      </c>
      <c r="H10" s="82" t="s">
        <v>85</v>
      </c>
      <c r="I10" s="82" t="s">
        <v>84</v>
      </c>
      <c r="J10" s="82" t="s">
        <v>83</v>
      </c>
      <c r="K10" s="82" t="s">
        <v>82</v>
      </c>
      <c r="L10" s="82" t="s">
        <v>81</v>
      </c>
      <c r="M10" s="82" t="s">
        <v>80</v>
      </c>
      <c r="N10" s="82" t="s">
        <v>79</v>
      </c>
      <c r="O10" s="82" t="s">
        <v>78</v>
      </c>
      <c r="P10" s="82" t="s">
        <v>77</v>
      </c>
      <c r="Q10" s="82" t="s">
        <v>76</v>
      </c>
      <c r="R10" s="82" t="s">
        <v>75</v>
      </c>
      <c r="S10" s="82" t="s">
        <v>74</v>
      </c>
      <c r="T10" s="82" t="s">
        <v>73</v>
      </c>
      <c r="U10" s="82" t="s">
        <v>72</v>
      </c>
      <c r="V10" s="82" t="s">
        <v>71</v>
      </c>
      <c r="W10" s="82" t="s">
        <v>70</v>
      </c>
      <c r="X10" s="82" t="s">
        <v>709</v>
      </c>
      <c r="Y10" s="82" t="s">
        <v>744</v>
      </c>
    </row>
    <row r="11" spans="1:25" x14ac:dyDescent="0.2">
      <c r="A11" s="82" t="s">
        <v>69</v>
      </c>
      <c r="B11" s="82" t="s">
        <v>0</v>
      </c>
      <c r="C11" s="82" t="s">
        <v>60</v>
      </c>
      <c r="D11" s="82" t="s">
        <v>5</v>
      </c>
      <c r="E11" s="166">
        <f>SUMIFS(env_ac_mfa!$F:$F,env_ac_mfa!$A:$A,E10,env_ac_mfa!$B:$B,Data_mfa!$B$8,env_ac_mfa!$C:$C,Data_mfa!$A$11,env_ac_mfa!$D:$D,Data_mfa!$C$11,env_ac_mfa!$E:$E,Data_mfa!$B$7)</f>
        <v>5550833.0389999999</v>
      </c>
      <c r="F11" s="166">
        <f>SUMIFS(env_ac_mfa!$F:$F,env_ac_mfa!$A:$A,F10,env_ac_mfa!$B:$B,Data_mfa!$B$8,env_ac_mfa!$C:$C,Data_mfa!$A$11,env_ac_mfa!$D:$D,Data_mfa!$C$11,env_ac_mfa!$E:$E,Data_mfa!$B$7)</f>
        <v>5593683.6950000003</v>
      </c>
      <c r="G11" s="166">
        <f>SUMIFS(env_ac_mfa!$F:$F,env_ac_mfa!$A:$A,G10,env_ac_mfa!$B:$B,Data_mfa!$B$8,env_ac_mfa!$C:$C,Data_mfa!$A$11,env_ac_mfa!$D:$D,Data_mfa!$C$11,env_ac_mfa!$E:$E,Data_mfa!$B$7)</f>
        <v>5614416.7620000001</v>
      </c>
      <c r="H11" s="166">
        <f>SUMIFS(env_ac_mfa!$F:$F,env_ac_mfa!$A:$A,H10,env_ac_mfa!$B:$B,Data_mfa!$B$8,env_ac_mfa!$C:$C,Data_mfa!$A$11,env_ac_mfa!$D:$D,Data_mfa!$C$11,env_ac_mfa!$E:$E,Data_mfa!$B$7)</f>
        <v>5604449.9539999999</v>
      </c>
      <c r="I11" s="166">
        <f>SUMIFS(env_ac_mfa!$F:$F,env_ac_mfa!$A:$A,I10,env_ac_mfa!$B:$B,Data_mfa!$B$8,env_ac_mfa!$C:$C,Data_mfa!$A$11,env_ac_mfa!$D:$D,Data_mfa!$C$11,env_ac_mfa!$E:$E,Data_mfa!$B$7)</f>
        <v>5883701.3679999998</v>
      </c>
      <c r="J11" s="166">
        <f>SUMIFS(env_ac_mfa!$F:$F,env_ac_mfa!$A:$A,J10,env_ac_mfa!$B:$B,Data_mfa!$B$8,env_ac_mfa!$C:$C,Data_mfa!$A$11,env_ac_mfa!$D:$D,Data_mfa!$C$11,env_ac_mfa!$E:$E,Data_mfa!$B$7)</f>
        <v>5946724.4680000003</v>
      </c>
      <c r="K11" s="166">
        <f>SUMIFS(env_ac_mfa!$F:$F,env_ac_mfa!$A:$A,K10,env_ac_mfa!$B:$B,Data_mfa!$B$8,env_ac_mfa!$C:$C,Data_mfa!$A$11,env_ac_mfa!$D:$D,Data_mfa!$C$11,env_ac_mfa!$E:$E,Data_mfa!$B$7)</f>
        <v>6100195.352</v>
      </c>
      <c r="L11" s="166">
        <f>SUMIFS(env_ac_mfa!$F:$F,env_ac_mfa!$A:$A,L10,env_ac_mfa!$B:$B,Data_mfa!$B$8,env_ac_mfa!$C:$C,Data_mfa!$A$11,env_ac_mfa!$D:$D,Data_mfa!$C$11,env_ac_mfa!$E:$E,Data_mfa!$B$7)</f>
        <v>6350563.6610000003</v>
      </c>
      <c r="M11" s="166">
        <f>SUMIFS(env_ac_mfa!$F:$F,env_ac_mfa!$A:$A,M10,env_ac_mfa!$B:$B,Data_mfa!$B$8,env_ac_mfa!$C:$C,Data_mfa!$A$11,env_ac_mfa!$D:$D,Data_mfa!$C$11,env_ac_mfa!$E:$E,Data_mfa!$B$7)</f>
        <v>6243792.7010000004</v>
      </c>
      <c r="N11" s="166">
        <f>SUMIFS(env_ac_mfa!$F:$F,env_ac_mfa!$A:$A,N10,env_ac_mfa!$B:$B,Data_mfa!$B$8,env_ac_mfa!$C:$C,Data_mfa!$A$11,env_ac_mfa!$D:$D,Data_mfa!$C$11,env_ac_mfa!$E:$E,Data_mfa!$B$7)</f>
        <v>5576162.8200000003</v>
      </c>
      <c r="O11" s="166">
        <f>SUMIFS(env_ac_mfa!$F:$F,env_ac_mfa!$A:$A,O10,env_ac_mfa!$B:$B,Data_mfa!$B$8,env_ac_mfa!$C:$C,Data_mfa!$A$11,env_ac_mfa!$D:$D,Data_mfa!$C$11,env_ac_mfa!$E:$E,Data_mfa!$B$7)</f>
        <v>5328828.6689999998</v>
      </c>
      <c r="P11" s="166">
        <f>SUMIFS(env_ac_mfa!$F:$F,env_ac_mfa!$A:$A,P10,env_ac_mfa!$B:$B,Data_mfa!$B$8,env_ac_mfa!$C:$C,Data_mfa!$A$11,env_ac_mfa!$D:$D,Data_mfa!$C$11,env_ac_mfa!$E:$E,Data_mfa!$B$7)</f>
        <v>5655521.8470000001</v>
      </c>
      <c r="Q11" s="166">
        <f>SUMIFS(env_ac_mfa!$F:$F,env_ac_mfa!$A:$A,Q10,env_ac_mfa!$B:$B,Data_mfa!$B$8,env_ac_mfa!$C:$C,Data_mfa!$A$11,env_ac_mfa!$D:$D,Data_mfa!$C$11,env_ac_mfa!$E:$E,Data_mfa!$B$7)</f>
        <v>5230848.7750000004</v>
      </c>
      <c r="R11" s="166">
        <f>SUMIFS(env_ac_mfa!$F:$F,env_ac_mfa!$A:$A,R10,env_ac_mfa!$B:$B,Data_mfa!$B$8,env_ac_mfa!$C:$C,Data_mfa!$A$11,env_ac_mfa!$D:$D,Data_mfa!$C$11,env_ac_mfa!$E:$E,Data_mfa!$B$7)</f>
        <v>5122959.0630000001</v>
      </c>
      <c r="S11" s="166">
        <f>SUMIFS(env_ac_mfa!$F:$F,env_ac_mfa!$A:$A,S10,env_ac_mfa!$B:$B,Data_mfa!$B$8,env_ac_mfa!$C:$C,Data_mfa!$A$11,env_ac_mfa!$D:$D,Data_mfa!$C$11,env_ac_mfa!$E:$E,Data_mfa!$B$7)</f>
        <v>5176505.6579999998</v>
      </c>
      <c r="T11" s="166">
        <f>SUMIFS(env_ac_mfa!$F:$F,env_ac_mfa!$A:$A,T10,env_ac_mfa!$B:$B,Data_mfa!$B$8,env_ac_mfa!$C:$C,Data_mfa!$A$11,env_ac_mfa!$D:$D,Data_mfa!$C$11,env_ac_mfa!$E:$E,Data_mfa!$B$7)</f>
        <v>5144770.95</v>
      </c>
      <c r="U11" s="166">
        <f>SUMIFS(env_ac_mfa!$F:$F,env_ac_mfa!$A:$A,U10,env_ac_mfa!$B:$B,Data_mfa!$B$8,env_ac_mfa!$C:$C,Data_mfa!$A$11,env_ac_mfa!$D:$D,Data_mfa!$C$11,env_ac_mfa!$E:$E,Data_mfa!$B$7)</f>
        <v>5132668.1189999999</v>
      </c>
      <c r="V11" s="166">
        <f>SUMIFS(env_ac_mfa!$F:$F,env_ac_mfa!$A:$A,V10,env_ac_mfa!$B:$B,Data_mfa!$B$8,env_ac_mfa!$C:$C,Data_mfa!$A$11,env_ac_mfa!$D:$D,Data_mfa!$C$11,env_ac_mfa!$E:$E,Data_mfa!$B$7)</f>
        <v>5276988.9060000004</v>
      </c>
      <c r="W11" s="166">
        <f>SUMIFS(env_ac_mfa!$F:$F,env_ac_mfa!$A:$A,W10,env_ac_mfa!$B:$B,Data_mfa!$B$8,env_ac_mfa!$C:$C,Data_mfa!$A$11,env_ac_mfa!$D:$D,Data_mfa!$C$11,env_ac_mfa!$E:$E,Data_mfa!$B$7)</f>
        <v>5347595.2640000004</v>
      </c>
      <c r="X11" s="166">
        <f>SUMIFS(env_ac_mfa!$F:$F,env_ac_mfa!$A:$A,X10,env_ac_mfa!$B:$B,Data_mfa!$B$8,env_ac_mfa!$C:$C,Data_mfa!$A$11,env_ac_mfa!$D:$D,Data_mfa!$C$11,env_ac_mfa!$E:$E,Data_mfa!$B$7)</f>
        <v>5384949.4019999998</v>
      </c>
      <c r="Y11" s="166">
        <f>SUMIFS(env_ac_mfa!$F:$F,env_ac_mfa!$A:$A,Y10,env_ac_mfa!$B:$B,Data_mfa!$B$8,env_ac_mfa!$C:$C,Data_mfa!$A$11,env_ac_mfa!$D:$D,Data_mfa!$C$11,env_ac_mfa!$E:$E,Data_mfa!$B$7)</f>
        <v>5211830.3509999998</v>
      </c>
    </row>
    <row r="12" spans="1:25" x14ac:dyDescent="0.2">
      <c r="A12" s="82" t="s">
        <v>69</v>
      </c>
      <c r="B12" s="82" t="s">
        <v>0</v>
      </c>
      <c r="C12" s="82" t="s">
        <v>59</v>
      </c>
      <c r="D12" s="82" t="s">
        <v>3</v>
      </c>
      <c r="E12" s="166">
        <f>SUMIFS(env_ac_mfa!$F:$F,env_ac_mfa!$A:$A,E10,env_ac_mfa!$B:$B,Data_mfa!$B$8,env_ac_mfa!$C:$C,Data_mfa!$A$12,env_ac_mfa!$D:$D,Data_mfa!$C$12,env_ac_mfa!$E:$E,Data_mfa!$B$7)</f>
        <v>1484124.557</v>
      </c>
      <c r="F12" s="166">
        <f>SUMIFS(env_ac_mfa!$F:$F,env_ac_mfa!$A:$A,F10,env_ac_mfa!$B:$B,Data_mfa!$B$8,env_ac_mfa!$C:$C,Data_mfa!$A$12,env_ac_mfa!$D:$D,Data_mfa!$C$12,env_ac_mfa!$E:$E,Data_mfa!$B$7)</f>
        <v>1462513</v>
      </c>
      <c r="G12" s="166">
        <f>SUMIFS(env_ac_mfa!$F:$F,env_ac_mfa!$A:$A,G10,env_ac_mfa!$B:$B,Data_mfa!$B$8,env_ac_mfa!$C:$C,Data_mfa!$A$12,env_ac_mfa!$D:$D,Data_mfa!$C$12,env_ac_mfa!$E:$E,Data_mfa!$B$7)</f>
        <v>1531347.9509999999</v>
      </c>
      <c r="H12" s="166">
        <f>SUMIFS(env_ac_mfa!$F:$F,env_ac_mfa!$A:$A,H10,env_ac_mfa!$B:$B,Data_mfa!$B$8,env_ac_mfa!$C:$C,Data_mfa!$A$12,env_ac_mfa!$D:$D,Data_mfa!$C$12,env_ac_mfa!$E:$E,Data_mfa!$B$7)</f>
        <v>1615654.6329999999</v>
      </c>
      <c r="I12" s="166">
        <f>SUMIFS(env_ac_mfa!$F:$F,env_ac_mfa!$A:$A,I10,env_ac_mfa!$B:$B,Data_mfa!$B$8,env_ac_mfa!$C:$C,Data_mfa!$A$12,env_ac_mfa!$D:$D,Data_mfa!$C$12,env_ac_mfa!$E:$E,Data_mfa!$B$7)</f>
        <v>1669336.2779999999</v>
      </c>
      <c r="J12" s="166">
        <f>SUMIFS(env_ac_mfa!$F:$F,env_ac_mfa!$A:$A,J10,env_ac_mfa!$B:$B,Data_mfa!$B$8,env_ac_mfa!$C:$C,Data_mfa!$A$12,env_ac_mfa!$D:$D,Data_mfa!$C$12,env_ac_mfa!$E:$E,Data_mfa!$B$7)</f>
        <v>1694677.041</v>
      </c>
      <c r="K12" s="166">
        <f>SUMIFS(env_ac_mfa!$F:$F,env_ac_mfa!$A:$A,K10,env_ac_mfa!$B:$B,Data_mfa!$B$8,env_ac_mfa!$C:$C,Data_mfa!$A$12,env_ac_mfa!$D:$D,Data_mfa!$C$12,env_ac_mfa!$E:$E,Data_mfa!$B$7)</f>
        <v>1738933.5819999999</v>
      </c>
      <c r="L12" s="166">
        <f>SUMIFS(env_ac_mfa!$F:$F,env_ac_mfa!$A:$A,L10,env_ac_mfa!$B:$B,Data_mfa!$B$8,env_ac_mfa!$C:$C,Data_mfa!$A$12,env_ac_mfa!$D:$D,Data_mfa!$C$12,env_ac_mfa!$E:$E,Data_mfa!$B$7)</f>
        <v>1769391.1429999999</v>
      </c>
      <c r="M12" s="166">
        <f>SUMIFS(env_ac_mfa!$F:$F,env_ac_mfa!$A:$A,M10,env_ac_mfa!$B:$B,Data_mfa!$B$8,env_ac_mfa!$C:$C,Data_mfa!$A$12,env_ac_mfa!$D:$D,Data_mfa!$C$12,env_ac_mfa!$E:$E,Data_mfa!$B$7)</f>
        <v>1750439.183</v>
      </c>
      <c r="N12" s="166">
        <f>SUMIFS(env_ac_mfa!$F:$F,env_ac_mfa!$A:$A,N10,env_ac_mfa!$B:$B,Data_mfa!$B$8,env_ac_mfa!$C:$C,Data_mfa!$A$12,env_ac_mfa!$D:$D,Data_mfa!$C$12,env_ac_mfa!$E:$E,Data_mfa!$B$7)</f>
        <v>1479750.017</v>
      </c>
      <c r="O12" s="166">
        <f>SUMIFS(env_ac_mfa!$F:$F,env_ac_mfa!$A:$A,O10,env_ac_mfa!$B:$B,Data_mfa!$B$8,env_ac_mfa!$C:$C,Data_mfa!$A$12,env_ac_mfa!$D:$D,Data_mfa!$C$12,env_ac_mfa!$E:$E,Data_mfa!$B$7)</f>
        <v>1589116.1910000001</v>
      </c>
      <c r="P12" s="166">
        <f>SUMIFS(env_ac_mfa!$F:$F,env_ac_mfa!$A:$A,P10,env_ac_mfa!$B:$B,Data_mfa!$B$8,env_ac_mfa!$C:$C,Data_mfa!$A$12,env_ac_mfa!$D:$D,Data_mfa!$C$12,env_ac_mfa!$E:$E,Data_mfa!$B$7)</f>
        <v>1615363.1089999999</v>
      </c>
      <c r="Q12" s="166">
        <f>SUMIFS(env_ac_mfa!$F:$F,env_ac_mfa!$A:$A,Q10,env_ac_mfa!$B:$B,Data_mfa!$B$8,env_ac_mfa!$C:$C,Data_mfa!$A$12,env_ac_mfa!$D:$D,Data_mfa!$C$12,env_ac_mfa!$E:$E,Data_mfa!$B$7)</f>
        <v>1564667.726</v>
      </c>
      <c r="R12" s="166">
        <f>SUMIFS(env_ac_mfa!$F:$F,env_ac_mfa!$A:$A,R10,env_ac_mfa!$B:$B,Data_mfa!$B$8,env_ac_mfa!$C:$C,Data_mfa!$A$12,env_ac_mfa!$D:$D,Data_mfa!$C$12,env_ac_mfa!$E:$E,Data_mfa!$B$7)</f>
        <v>1550740.6159999999</v>
      </c>
      <c r="S12" s="166">
        <f>SUMIFS(env_ac_mfa!$F:$F,env_ac_mfa!$A:$A,S10,env_ac_mfa!$B:$B,Data_mfa!$B$8,env_ac_mfa!$C:$C,Data_mfa!$A$12,env_ac_mfa!$D:$D,Data_mfa!$C$12,env_ac_mfa!$E:$E,Data_mfa!$B$7)</f>
        <v>1569952.0390000001</v>
      </c>
      <c r="T12" s="166">
        <f>SUMIFS(env_ac_mfa!$F:$F,env_ac_mfa!$A:$A,T10,env_ac_mfa!$B:$B,Data_mfa!$B$8,env_ac_mfa!$C:$C,Data_mfa!$A$12,env_ac_mfa!$D:$D,Data_mfa!$C$12,env_ac_mfa!$E:$E,Data_mfa!$B$7)</f>
        <v>1636369.311</v>
      </c>
      <c r="U12" s="166">
        <f>SUMIFS(env_ac_mfa!$F:$F,env_ac_mfa!$A:$A,U10,env_ac_mfa!$B:$B,Data_mfa!$B$8,env_ac_mfa!$C:$C,Data_mfa!$A$12,env_ac_mfa!$D:$D,Data_mfa!$C$12,env_ac_mfa!$E:$E,Data_mfa!$B$7)</f>
        <v>1654547.7239999999</v>
      </c>
      <c r="V12" s="166">
        <f>SUMIFS(env_ac_mfa!$F:$F,env_ac_mfa!$A:$A,V10,env_ac_mfa!$B:$B,Data_mfa!$B$8,env_ac_mfa!$C:$C,Data_mfa!$A$12,env_ac_mfa!$D:$D,Data_mfa!$C$12,env_ac_mfa!$E:$E,Data_mfa!$B$7)</f>
        <v>1697163.9210000001</v>
      </c>
      <c r="W12" s="166">
        <f>SUMIFS(env_ac_mfa!$F:$F,env_ac_mfa!$A:$A,W10,env_ac_mfa!$B:$B,Data_mfa!$B$8,env_ac_mfa!$C:$C,Data_mfa!$A$12,env_ac_mfa!$D:$D,Data_mfa!$C$12,env_ac_mfa!$E:$E,Data_mfa!$B$7)</f>
        <v>1732451.7830000001</v>
      </c>
      <c r="X12" s="166">
        <f>SUMIFS(env_ac_mfa!$F:$F,env_ac_mfa!$A:$A,X10,env_ac_mfa!$B:$B,Data_mfa!$B$8,env_ac_mfa!$C:$C,Data_mfa!$A$12,env_ac_mfa!$D:$D,Data_mfa!$C$12,env_ac_mfa!$E:$E,Data_mfa!$B$7)</f>
        <v>1698825.9350000001</v>
      </c>
      <c r="Y12" s="166">
        <f>SUMIFS(env_ac_mfa!$F:$F,env_ac_mfa!$A:$A,Y10,env_ac_mfa!$B:$B,Data_mfa!$B$8,env_ac_mfa!$C:$C,Data_mfa!$A$12,env_ac_mfa!$D:$D,Data_mfa!$C$12,env_ac_mfa!$E:$E,Data_mfa!$B$7)</f>
        <v>1525502.6129999999</v>
      </c>
    </row>
    <row r="13" spans="1:25" x14ac:dyDescent="0.2">
      <c r="A13" s="82" t="s">
        <v>69</v>
      </c>
      <c r="B13" s="82" t="s">
        <v>0</v>
      </c>
      <c r="C13" s="82" t="s">
        <v>58</v>
      </c>
      <c r="D13" s="82" t="s">
        <v>57</v>
      </c>
      <c r="E13" s="166">
        <f>SUMIFS(env_ac_mfa!$F:$F,env_ac_mfa!$A:$A,E10,env_ac_mfa!$B:$B,Data_mfa!$B$8,env_ac_mfa!$C:$C,Data_mfa!$A$13,env_ac_mfa!$D:$D,Data_mfa!$C$13,env_ac_mfa!$E:$E,Data_mfa!$B$7)</f>
        <v>442422.39299999998</v>
      </c>
      <c r="F13" s="166">
        <f>SUMIFS(env_ac_mfa!$F:$F,env_ac_mfa!$A:$A,F10,env_ac_mfa!$B:$B,Data_mfa!$B$8,env_ac_mfa!$C:$C,Data_mfa!$A$13,env_ac_mfa!$D:$D,Data_mfa!$C$13,env_ac_mfa!$E:$E,Data_mfa!$B$7)</f>
        <v>441252.55300000001</v>
      </c>
      <c r="G13" s="166">
        <f>SUMIFS(env_ac_mfa!$F:$F,env_ac_mfa!$A:$A,G10,env_ac_mfa!$B:$B,Data_mfa!$B$8,env_ac_mfa!$C:$C,Data_mfa!$A$13,env_ac_mfa!$D:$D,Data_mfa!$C$13,env_ac_mfa!$E:$E,Data_mfa!$B$7)</f>
        <v>467876.36800000002</v>
      </c>
      <c r="H13" s="166">
        <f>SUMIFS(env_ac_mfa!$F:$F,env_ac_mfa!$A:$A,H10,env_ac_mfa!$B:$B,Data_mfa!$B$8,env_ac_mfa!$C:$C,Data_mfa!$A$13,env_ac_mfa!$D:$D,Data_mfa!$C$13,env_ac_mfa!$E:$E,Data_mfa!$B$7)</f>
        <v>479623.02399999998</v>
      </c>
      <c r="I13" s="166">
        <f>SUMIFS(env_ac_mfa!$F:$F,env_ac_mfa!$A:$A,I10,env_ac_mfa!$B:$B,Data_mfa!$B$8,env_ac_mfa!$C:$C,Data_mfa!$A$13,env_ac_mfa!$D:$D,Data_mfa!$C$13,env_ac_mfa!$E:$E,Data_mfa!$B$7)</f>
        <v>505228.86599999998</v>
      </c>
      <c r="J13" s="166">
        <f>SUMIFS(env_ac_mfa!$F:$F,env_ac_mfa!$A:$A,J10,env_ac_mfa!$B:$B,Data_mfa!$B$8,env_ac_mfa!$C:$C,Data_mfa!$A$13,env_ac_mfa!$D:$D,Data_mfa!$C$13,env_ac_mfa!$E:$E,Data_mfa!$B$7)</f>
        <v>532029.179</v>
      </c>
      <c r="K13" s="166">
        <f>SUMIFS(env_ac_mfa!$F:$F,env_ac_mfa!$A:$A,K10,env_ac_mfa!$B:$B,Data_mfa!$B$8,env_ac_mfa!$C:$C,Data_mfa!$A$13,env_ac_mfa!$D:$D,Data_mfa!$C$13,env_ac_mfa!$E:$E,Data_mfa!$B$7)</f>
        <v>555701.73</v>
      </c>
      <c r="L13" s="166">
        <f>SUMIFS(env_ac_mfa!$F:$F,env_ac_mfa!$A:$A,L10,env_ac_mfa!$B:$B,Data_mfa!$B$8,env_ac_mfa!$C:$C,Data_mfa!$A$13,env_ac_mfa!$D:$D,Data_mfa!$C$13,env_ac_mfa!$E:$E,Data_mfa!$B$7)</f>
        <v>569602.15399999998</v>
      </c>
      <c r="M13" s="166">
        <f>SUMIFS(env_ac_mfa!$F:$F,env_ac_mfa!$A:$A,M10,env_ac_mfa!$B:$B,Data_mfa!$B$8,env_ac_mfa!$C:$C,Data_mfa!$A$13,env_ac_mfa!$D:$D,Data_mfa!$C$13,env_ac_mfa!$E:$E,Data_mfa!$B$7)</f>
        <v>581778.821</v>
      </c>
      <c r="N13" s="166">
        <f>SUMIFS(env_ac_mfa!$F:$F,env_ac_mfa!$A:$A,N10,env_ac_mfa!$B:$B,Data_mfa!$B$8,env_ac_mfa!$C:$C,Data_mfa!$A$13,env_ac_mfa!$D:$D,Data_mfa!$C$13,env_ac_mfa!$E:$E,Data_mfa!$B$7)</f>
        <v>546869.29200000002</v>
      </c>
      <c r="O13" s="166">
        <f>SUMIFS(env_ac_mfa!$F:$F,env_ac_mfa!$A:$A,O10,env_ac_mfa!$B:$B,Data_mfa!$B$8,env_ac_mfa!$C:$C,Data_mfa!$A$13,env_ac_mfa!$D:$D,Data_mfa!$C$13,env_ac_mfa!$E:$E,Data_mfa!$B$7)</f>
        <v>604251.40599999996</v>
      </c>
      <c r="P13" s="166">
        <f>SUMIFS(env_ac_mfa!$F:$F,env_ac_mfa!$A:$A,P10,env_ac_mfa!$B:$B,Data_mfa!$B$8,env_ac_mfa!$C:$C,Data_mfa!$A$13,env_ac_mfa!$D:$D,Data_mfa!$C$13,env_ac_mfa!$E:$E,Data_mfa!$B$7)</f>
        <v>624715.42200000002</v>
      </c>
      <c r="Q13" s="166">
        <f>SUMIFS(env_ac_mfa!$F:$F,env_ac_mfa!$A:$A,Q10,env_ac_mfa!$B:$B,Data_mfa!$B$8,env_ac_mfa!$C:$C,Data_mfa!$A$13,env_ac_mfa!$D:$D,Data_mfa!$C$13,env_ac_mfa!$E:$E,Data_mfa!$B$7)</f>
        <v>669893.34699999995</v>
      </c>
      <c r="R13" s="166">
        <f>SUMIFS(env_ac_mfa!$F:$F,env_ac_mfa!$A:$A,R10,env_ac_mfa!$B:$B,Data_mfa!$B$8,env_ac_mfa!$C:$C,Data_mfa!$A$13,env_ac_mfa!$D:$D,Data_mfa!$C$13,env_ac_mfa!$E:$E,Data_mfa!$B$7)</f>
        <v>700460.31400000001</v>
      </c>
      <c r="S13" s="166">
        <f>SUMIFS(env_ac_mfa!$F:$F,env_ac_mfa!$A:$A,S10,env_ac_mfa!$B:$B,Data_mfa!$B$8,env_ac_mfa!$C:$C,Data_mfa!$A$13,env_ac_mfa!$D:$D,Data_mfa!$C$13,env_ac_mfa!$E:$E,Data_mfa!$B$7)</f>
        <v>710366.94499999995</v>
      </c>
      <c r="T13" s="166">
        <f>SUMIFS(env_ac_mfa!$F:$F,env_ac_mfa!$A:$A,T10,env_ac_mfa!$B:$B,Data_mfa!$B$8,env_ac_mfa!$C:$C,Data_mfa!$A$13,env_ac_mfa!$D:$D,Data_mfa!$C$13,env_ac_mfa!$E:$E,Data_mfa!$B$7)</f>
        <v>716760.04299999995</v>
      </c>
      <c r="U13" s="166">
        <f>SUMIFS(env_ac_mfa!$F:$F,env_ac_mfa!$A:$A,U10,env_ac_mfa!$B:$B,Data_mfa!$B$8,env_ac_mfa!$C:$C,Data_mfa!$A$13,env_ac_mfa!$D:$D,Data_mfa!$C$13,env_ac_mfa!$E:$E,Data_mfa!$B$7)</f>
        <v>738911.08799999999</v>
      </c>
      <c r="V13" s="166">
        <f>SUMIFS(env_ac_mfa!$F:$F,env_ac_mfa!$A:$A,V10,env_ac_mfa!$B:$B,Data_mfa!$B$8,env_ac_mfa!$C:$C,Data_mfa!$A$13,env_ac_mfa!$D:$D,Data_mfa!$C$13,env_ac_mfa!$E:$E,Data_mfa!$B$7)</f>
        <v>764934.20200000005</v>
      </c>
      <c r="W13" s="166">
        <f>SUMIFS(env_ac_mfa!$F:$F,env_ac_mfa!$A:$A,W10,env_ac_mfa!$B:$B,Data_mfa!$B$8,env_ac_mfa!$C:$C,Data_mfa!$A$13,env_ac_mfa!$D:$D,Data_mfa!$C$13,env_ac_mfa!$E:$E,Data_mfa!$B$7)</f>
        <v>745629.82400000002</v>
      </c>
      <c r="X13" s="166">
        <f>SUMIFS(env_ac_mfa!$F:$F,env_ac_mfa!$A:$A,X10,env_ac_mfa!$B:$B,Data_mfa!$B$8,env_ac_mfa!$C:$C,Data_mfa!$A$13,env_ac_mfa!$D:$D,Data_mfa!$C$13,env_ac_mfa!$E:$E,Data_mfa!$B$7)</f>
        <v>744627.32</v>
      </c>
      <c r="Y13" s="166">
        <f>SUMIFS(env_ac_mfa!$F:$F,env_ac_mfa!$A:$A,Y10,env_ac_mfa!$B:$B,Data_mfa!$B$8,env_ac_mfa!$C:$C,Data_mfa!$A$13,env_ac_mfa!$D:$D,Data_mfa!$C$13,env_ac_mfa!$E:$E,Data_mfa!$B$7)</f>
        <v>717419.67799999996</v>
      </c>
    </row>
    <row r="14" spans="1:25" x14ac:dyDescent="0.2">
      <c r="A14" s="82" t="s">
        <v>69</v>
      </c>
      <c r="B14" s="82" t="s">
        <v>0</v>
      </c>
      <c r="C14" s="82" t="s">
        <v>56</v>
      </c>
      <c r="D14" s="82" t="s">
        <v>12</v>
      </c>
      <c r="E14" s="166">
        <f>SUMIFS(env_ac_mfa!$F:$F,env_ac_mfa!$A:$A,E10,env_ac_mfa!$B:$B,Data_mfa!$B$8,env_ac_mfa!$C:$C,Data_mfa!$A$14,env_ac_mfa!$D:$D,Data_mfa!$C$14,env_ac_mfa!$E:$E,Data_mfa!$B$7)</f>
        <v>6592535.2029999997</v>
      </c>
      <c r="F14" s="166">
        <f>SUMIFS(env_ac_mfa!$F:$F,env_ac_mfa!$A:$A,F10,env_ac_mfa!$B:$B,Data_mfa!$B$8,env_ac_mfa!$C:$C,Data_mfa!$A$14,env_ac_mfa!$D:$D,Data_mfa!$C$14,env_ac_mfa!$E:$E,Data_mfa!$B$7)</f>
        <v>6614944.142</v>
      </c>
      <c r="G14" s="166">
        <f>SUMIFS(env_ac_mfa!$F:$F,env_ac_mfa!$A:$A,G10,env_ac_mfa!$B:$B,Data_mfa!$B$8,env_ac_mfa!$C:$C,Data_mfa!$A$14,env_ac_mfa!$D:$D,Data_mfa!$C$14,env_ac_mfa!$E:$E,Data_mfa!$B$7)</f>
        <v>6677888.3439999996</v>
      </c>
      <c r="H14" s="166">
        <f>SUMIFS(env_ac_mfa!$F:$F,env_ac_mfa!$A:$A,H10,env_ac_mfa!$B:$B,Data_mfa!$B$8,env_ac_mfa!$C:$C,Data_mfa!$A$14,env_ac_mfa!$D:$D,Data_mfa!$C$14,env_ac_mfa!$E:$E,Data_mfa!$B$7)</f>
        <v>6740481.5619999999</v>
      </c>
      <c r="I14" s="166">
        <f>SUMIFS(env_ac_mfa!$F:$F,env_ac_mfa!$A:$A,I10,env_ac_mfa!$B:$B,Data_mfa!$B$8,env_ac_mfa!$C:$C,Data_mfa!$A$14,env_ac_mfa!$D:$D,Data_mfa!$C$14,env_ac_mfa!$E:$E,Data_mfa!$B$7)</f>
        <v>7047808.7810000004</v>
      </c>
      <c r="J14" s="166">
        <f>SUMIFS(env_ac_mfa!$F:$F,env_ac_mfa!$A:$A,J10,env_ac_mfa!$B:$B,Data_mfa!$B$8,env_ac_mfa!$C:$C,Data_mfa!$A$14,env_ac_mfa!$D:$D,Data_mfa!$C$14,env_ac_mfa!$E:$E,Data_mfa!$B$7)</f>
        <v>7109372.3310000002</v>
      </c>
      <c r="K14" s="166">
        <f>SUMIFS(env_ac_mfa!$F:$F,env_ac_mfa!$A:$A,K10,env_ac_mfa!$B:$B,Data_mfa!$B$8,env_ac_mfa!$C:$C,Data_mfa!$A$14,env_ac_mfa!$D:$D,Data_mfa!$C$14,env_ac_mfa!$E:$E,Data_mfa!$B$7)</f>
        <v>7283427.2039999999</v>
      </c>
      <c r="L14" s="166">
        <f>SUMIFS(env_ac_mfa!$F:$F,env_ac_mfa!$A:$A,L10,env_ac_mfa!$B:$B,Data_mfa!$B$8,env_ac_mfa!$C:$C,Data_mfa!$A$14,env_ac_mfa!$D:$D,Data_mfa!$C$14,env_ac_mfa!$E:$E,Data_mfa!$B$7)</f>
        <v>7550352.6500000004</v>
      </c>
      <c r="M14" s="166">
        <f>SUMIFS(env_ac_mfa!$F:$F,env_ac_mfa!$A:$A,M10,env_ac_mfa!$B:$B,Data_mfa!$B$8,env_ac_mfa!$C:$C,Data_mfa!$A$14,env_ac_mfa!$D:$D,Data_mfa!$C$14,env_ac_mfa!$E:$E,Data_mfa!$B$7)</f>
        <v>7412453.0630000001</v>
      </c>
      <c r="N14" s="166">
        <f>SUMIFS(env_ac_mfa!$F:$F,env_ac_mfa!$A:$A,N10,env_ac_mfa!$B:$B,Data_mfa!$B$8,env_ac_mfa!$C:$C,Data_mfa!$A$14,env_ac_mfa!$D:$D,Data_mfa!$C$14,env_ac_mfa!$E:$E,Data_mfa!$B$7)</f>
        <v>6509043.5449999999</v>
      </c>
      <c r="O14" s="166">
        <f>SUMIFS(env_ac_mfa!$F:$F,env_ac_mfa!$A:$A,O10,env_ac_mfa!$B:$B,Data_mfa!$B$8,env_ac_mfa!$C:$C,Data_mfa!$A$14,env_ac_mfa!$D:$D,Data_mfa!$C$14,env_ac_mfa!$E:$E,Data_mfa!$B$7)</f>
        <v>6313693.4539999999</v>
      </c>
      <c r="P14" s="166">
        <f>SUMIFS(env_ac_mfa!$F:$F,env_ac_mfa!$A:$A,P10,env_ac_mfa!$B:$B,Data_mfa!$B$8,env_ac_mfa!$C:$C,Data_mfa!$A$14,env_ac_mfa!$D:$D,Data_mfa!$C$14,env_ac_mfa!$E:$E,Data_mfa!$B$7)</f>
        <v>6646169.534</v>
      </c>
      <c r="Q14" s="166">
        <f>SUMIFS(env_ac_mfa!$F:$F,env_ac_mfa!$A:$A,Q10,env_ac_mfa!$B:$B,Data_mfa!$B$8,env_ac_mfa!$C:$C,Data_mfa!$A$14,env_ac_mfa!$D:$D,Data_mfa!$C$14,env_ac_mfa!$E:$E,Data_mfa!$B$7)</f>
        <v>6125623.1540000001</v>
      </c>
      <c r="R14" s="166">
        <f>SUMIFS(env_ac_mfa!$F:$F,env_ac_mfa!$A:$A,R10,env_ac_mfa!$B:$B,Data_mfa!$B$8,env_ac_mfa!$C:$C,Data_mfa!$A$14,env_ac_mfa!$D:$D,Data_mfa!$C$14,env_ac_mfa!$E:$E,Data_mfa!$B$7)</f>
        <v>5973239.3660000004</v>
      </c>
      <c r="S14" s="166">
        <f>SUMIFS(env_ac_mfa!$F:$F,env_ac_mfa!$A:$A,S10,env_ac_mfa!$B:$B,Data_mfa!$B$8,env_ac_mfa!$C:$C,Data_mfa!$A$14,env_ac_mfa!$D:$D,Data_mfa!$C$14,env_ac_mfa!$E:$E,Data_mfa!$B$7)</f>
        <v>6036090.7520000003</v>
      </c>
      <c r="T14" s="166">
        <f>SUMIFS(env_ac_mfa!$F:$F,env_ac_mfa!$A:$A,T10,env_ac_mfa!$B:$B,Data_mfa!$B$8,env_ac_mfa!$C:$C,Data_mfa!$A$14,env_ac_mfa!$D:$D,Data_mfa!$C$14,env_ac_mfa!$E:$E,Data_mfa!$B$7)</f>
        <v>6064380.2189999996</v>
      </c>
      <c r="U14" s="166">
        <f>SUMIFS(env_ac_mfa!$F:$F,env_ac_mfa!$A:$A,U10,env_ac_mfa!$B:$B,Data_mfa!$B$8,env_ac_mfa!$C:$C,Data_mfa!$A$14,env_ac_mfa!$D:$D,Data_mfa!$C$14,env_ac_mfa!$E:$E,Data_mfa!$B$7)</f>
        <v>6048304.7549999999</v>
      </c>
      <c r="V14" s="166">
        <f>SUMIFS(env_ac_mfa!$F:$F,env_ac_mfa!$A:$A,V10,env_ac_mfa!$B:$B,Data_mfa!$B$8,env_ac_mfa!$C:$C,Data_mfa!$A$14,env_ac_mfa!$D:$D,Data_mfa!$C$14,env_ac_mfa!$E:$E,Data_mfa!$B$7)</f>
        <v>6209218.625</v>
      </c>
      <c r="W14" s="166">
        <f>SUMIFS(env_ac_mfa!$F:$F,env_ac_mfa!$A:$A,W10,env_ac_mfa!$B:$B,Data_mfa!$B$8,env_ac_mfa!$C:$C,Data_mfa!$A$14,env_ac_mfa!$D:$D,Data_mfa!$C$14,env_ac_mfa!$E:$E,Data_mfa!$B$7)</f>
        <v>6334417.2240000004</v>
      </c>
      <c r="X14" s="166">
        <f>SUMIFS(env_ac_mfa!$F:$F,env_ac_mfa!$A:$A,X10,env_ac_mfa!$B:$B,Data_mfa!$B$8,env_ac_mfa!$C:$C,Data_mfa!$A$14,env_ac_mfa!$D:$D,Data_mfa!$C$14,env_ac_mfa!$E:$E,Data_mfa!$B$7)</f>
        <v>6339148.017</v>
      </c>
      <c r="Y14" s="166">
        <f>SUMIFS(env_ac_mfa!$F:$F,env_ac_mfa!$A:$A,Y10,env_ac_mfa!$B:$B,Data_mfa!$B$8,env_ac_mfa!$C:$C,Data_mfa!$A$14,env_ac_mfa!$D:$D,Data_mfa!$C$14,env_ac_mfa!$E:$E,Data_mfa!$B$7)</f>
        <v>6019913.2850000001</v>
      </c>
    </row>
    <row r="15" spans="1:25" x14ac:dyDescent="0.2">
      <c r="A15" s="82" t="s">
        <v>69</v>
      </c>
      <c r="B15" s="82" t="s">
        <v>0</v>
      </c>
      <c r="C15" s="82" t="s">
        <v>53</v>
      </c>
      <c r="D15" s="82" t="s">
        <v>52</v>
      </c>
      <c r="E15" s="166">
        <f>SUMIFS(env_ac_mfa!$F:$F,env_ac_mfa!$A:$A,E10,env_ac_mfa!$B:$B,Data_mfa!$B$8,env_ac_mfa!$C:$C,Data_mfa!$A$15,env_ac_mfa!$D:$D,Data_mfa!$C$15,env_ac_mfa!$E:$E,Data_mfa!$B$7)</f>
        <v>1041702.164</v>
      </c>
      <c r="F15" s="166">
        <f>SUMIFS(env_ac_mfa!$F:$F,env_ac_mfa!$A:$A,F10,env_ac_mfa!$B:$B,Data_mfa!$B$8,env_ac_mfa!$C:$C,Data_mfa!$A$15,env_ac_mfa!$D:$D,Data_mfa!$C$15,env_ac_mfa!$E:$E,Data_mfa!$B$7)</f>
        <v>1021260.447</v>
      </c>
      <c r="G15" s="166">
        <f>SUMIFS(env_ac_mfa!$F:$F,env_ac_mfa!$A:$A,G10,env_ac_mfa!$B:$B,Data_mfa!$B$8,env_ac_mfa!$C:$C,Data_mfa!$A$15,env_ac_mfa!$D:$D,Data_mfa!$C$15,env_ac_mfa!$E:$E,Data_mfa!$B$7)</f>
        <v>1063471.5819999999</v>
      </c>
      <c r="H15" s="166">
        <f>SUMIFS(env_ac_mfa!$F:$F,env_ac_mfa!$A:$A,H10,env_ac_mfa!$B:$B,Data_mfa!$B$8,env_ac_mfa!$C:$C,Data_mfa!$A$15,env_ac_mfa!$D:$D,Data_mfa!$C$15,env_ac_mfa!$E:$E,Data_mfa!$B$7)</f>
        <v>1136031.608</v>
      </c>
      <c r="I15" s="166">
        <f>SUMIFS(env_ac_mfa!$F:$F,env_ac_mfa!$A:$A,I10,env_ac_mfa!$B:$B,Data_mfa!$B$8,env_ac_mfa!$C:$C,Data_mfa!$A$15,env_ac_mfa!$D:$D,Data_mfa!$C$15,env_ac_mfa!$E:$E,Data_mfa!$B$7)</f>
        <v>1164107.4129999999</v>
      </c>
      <c r="J15" s="166">
        <f>SUMIFS(env_ac_mfa!$F:$F,env_ac_mfa!$A:$A,J10,env_ac_mfa!$B:$B,Data_mfa!$B$8,env_ac_mfa!$C:$C,Data_mfa!$A$15,env_ac_mfa!$D:$D,Data_mfa!$C$15,env_ac_mfa!$E:$E,Data_mfa!$B$7)</f>
        <v>1162647.8629999999</v>
      </c>
      <c r="K15" s="166">
        <f>SUMIFS(env_ac_mfa!$F:$F,env_ac_mfa!$A:$A,K10,env_ac_mfa!$B:$B,Data_mfa!$B$8,env_ac_mfa!$C:$C,Data_mfa!$A$15,env_ac_mfa!$D:$D,Data_mfa!$C$15,env_ac_mfa!$E:$E,Data_mfa!$B$7)</f>
        <v>1183231.852</v>
      </c>
      <c r="L15" s="166">
        <f>SUMIFS(env_ac_mfa!$F:$F,env_ac_mfa!$A:$A,L10,env_ac_mfa!$B:$B,Data_mfa!$B$8,env_ac_mfa!$C:$C,Data_mfa!$A$15,env_ac_mfa!$D:$D,Data_mfa!$C$15,env_ac_mfa!$E:$E,Data_mfa!$B$7)</f>
        <v>1199788.99</v>
      </c>
      <c r="M15" s="166">
        <f>SUMIFS(env_ac_mfa!$F:$F,env_ac_mfa!$A:$A,M10,env_ac_mfa!$B:$B,Data_mfa!$B$8,env_ac_mfa!$C:$C,Data_mfa!$A$15,env_ac_mfa!$D:$D,Data_mfa!$C$15,env_ac_mfa!$E:$E,Data_mfa!$B$7)</f>
        <v>1168660.362</v>
      </c>
      <c r="N15" s="166">
        <f>SUMIFS(env_ac_mfa!$F:$F,env_ac_mfa!$A:$A,N10,env_ac_mfa!$B:$B,Data_mfa!$B$8,env_ac_mfa!$C:$C,Data_mfa!$A$15,env_ac_mfa!$D:$D,Data_mfa!$C$15,env_ac_mfa!$E:$E,Data_mfa!$B$7)</f>
        <v>932880.72499999998</v>
      </c>
      <c r="O15" s="166">
        <f>SUMIFS(env_ac_mfa!$F:$F,env_ac_mfa!$A:$A,O10,env_ac_mfa!$B:$B,Data_mfa!$B$8,env_ac_mfa!$C:$C,Data_mfa!$A$15,env_ac_mfa!$D:$D,Data_mfa!$C$15,env_ac_mfa!$E:$E,Data_mfa!$B$7)</f>
        <v>984864.78500000003</v>
      </c>
      <c r="P15" s="166">
        <f>SUMIFS(env_ac_mfa!$F:$F,env_ac_mfa!$A:$A,P10,env_ac_mfa!$B:$B,Data_mfa!$B$8,env_ac_mfa!$C:$C,Data_mfa!$A$15,env_ac_mfa!$D:$D,Data_mfa!$C$15,env_ac_mfa!$E:$E,Data_mfa!$B$7)</f>
        <v>990647.68599999999</v>
      </c>
      <c r="Q15" s="166">
        <f>SUMIFS(env_ac_mfa!$F:$F,env_ac_mfa!$A:$A,Q10,env_ac_mfa!$B:$B,Data_mfa!$B$8,env_ac_mfa!$C:$C,Data_mfa!$A$15,env_ac_mfa!$D:$D,Data_mfa!$C$15,env_ac_mfa!$E:$E,Data_mfa!$B$7)</f>
        <v>894774.37899999996</v>
      </c>
      <c r="R15" s="166">
        <f>SUMIFS(env_ac_mfa!$F:$F,env_ac_mfa!$A:$A,R10,env_ac_mfa!$B:$B,Data_mfa!$B$8,env_ac_mfa!$C:$C,Data_mfa!$A$15,env_ac_mfa!$D:$D,Data_mfa!$C$15,env_ac_mfa!$E:$E,Data_mfa!$B$7)</f>
        <v>850280.30200000003</v>
      </c>
      <c r="S15" s="166">
        <f>SUMIFS(env_ac_mfa!$F:$F,env_ac_mfa!$A:$A,S10,env_ac_mfa!$B:$B,Data_mfa!$B$8,env_ac_mfa!$C:$C,Data_mfa!$A$15,env_ac_mfa!$D:$D,Data_mfa!$C$15,env_ac_mfa!$E:$E,Data_mfa!$B$7)</f>
        <v>859585.09499999997</v>
      </c>
      <c r="T15" s="166">
        <f>SUMIFS(env_ac_mfa!$F:$F,env_ac_mfa!$A:$A,T10,env_ac_mfa!$B:$B,Data_mfa!$B$8,env_ac_mfa!$C:$C,Data_mfa!$A$15,env_ac_mfa!$D:$D,Data_mfa!$C$15,env_ac_mfa!$E:$E,Data_mfa!$B$7)</f>
        <v>919609.26899999997</v>
      </c>
      <c r="U15" s="166">
        <f>SUMIFS(env_ac_mfa!$F:$F,env_ac_mfa!$A:$A,U10,env_ac_mfa!$B:$B,Data_mfa!$B$8,env_ac_mfa!$C:$C,Data_mfa!$A$15,env_ac_mfa!$D:$D,Data_mfa!$C$15,env_ac_mfa!$E:$E,Data_mfa!$B$7)</f>
        <v>915636.63600000006</v>
      </c>
      <c r="V15" s="166">
        <f>SUMIFS(env_ac_mfa!$F:$F,env_ac_mfa!$A:$A,V10,env_ac_mfa!$B:$B,Data_mfa!$B$8,env_ac_mfa!$C:$C,Data_mfa!$A$15,env_ac_mfa!$D:$D,Data_mfa!$C$15,env_ac_mfa!$E:$E,Data_mfa!$B$7)</f>
        <v>932229.71900000004</v>
      </c>
      <c r="W15" s="166">
        <f>SUMIFS(env_ac_mfa!$F:$F,env_ac_mfa!$A:$A,W10,env_ac_mfa!$B:$B,Data_mfa!$B$8,env_ac_mfa!$C:$C,Data_mfa!$A$15,env_ac_mfa!$D:$D,Data_mfa!$C$15,env_ac_mfa!$E:$E,Data_mfa!$B$7)</f>
        <v>986821.95900000003</v>
      </c>
      <c r="X15" s="166">
        <f>SUMIFS(env_ac_mfa!$F:$F,env_ac_mfa!$A:$A,X10,env_ac_mfa!$B:$B,Data_mfa!$B$8,env_ac_mfa!$C:$C,Data_mfa!$A$15,env_ac_mfa!$D:$D,Data_mfa!$C$15,env_ac_mfa!$E:$E,Data_mfa!$B$7)</f>
        <v>954198.61499999999</v>
      </c>
      <c r="Y15" s="166">
        <f>SUMIFS(env_ac_mfa!$F:$F,env_ac_mfa!$A:$A,Y10,env_ac_mfa!$B:$B,Data_mfa!$B$8,env_ac_mfa!$C:$C,Data_mfa!$A$15,env_ac_mfa!$D:$D,Data_mfa!$C$15,env_ac_mfa!$E:$E,Data_mfa!$B$7)</f>
        <v>808082.93500000006</v>
      </c>
    </row>
    <row r="16" spans="1:25" x14ac:dyDescent="0.2">
      <c r="A16" s="82" t="s">
        <v>68</v>
      </c>
      <c r="B16" s="82" t="s">
        <v>1</v>
      </c>
      <c r="C16" s="82" t="s">
        <v>60</v>
      </c>
      <c r="D16" s="82" t="s">
        <v>5</v>
      </c>
      <c r="E16" s="166">
        <f>SUMIFS(env_ac_mfa!$F:$F,env_ac_mfa!$A:$A,E10,env_ac_mfa!$B:$B,Data_mfa!$B$8,env_ac_mfa!$C:$C,Data_mfa!$A$16,env_ac_mfa!$D:$D,Data_mfa!$C$16,env_ac_mfa!$E:$E,Data_mfa!$B$7)</f>
        <v>1464384.2479999999</v>
      </c>
      <c r="F16" s="166">
        <f>SUMIFS(env_ac_mfa!$F:$F,env_ac_mfa!$A:$A,F10,env_ac_mfa!$B:$B,Data_mfa!$B$8,env_ac_mfa!$C:$C,Data_mfa!$A$16,env_ac_mfa!$D:$D,Data_mfa!$C$16,env_ac_mfa!$E:$E,Data_mfa!$B$7)</f>
        <v>1441545.879</v>
      </c>
      <c r="G16" s="166">
        <f>SUMIFS(env_ac_mfa!$F:$F,env_ac_mfa!$A:$A,G10,env_ac_mfa!$B:$B,Data_mfa!$B$8,env_ac_mfa!$C:$C,Data_mfa!$A$16,env_ac_mfa!$D:$D,Data_mfa!$C$16,env_ac_mfa!$E:$E,Data_mfa!$B$7)</f>
        <v>1445200.568</v>
      </c>
      <c r="H16" s="166">
        <f>SUMIFS(env_ac_mfa!$F:$F,env_ac_mfa!$A:$A,H10,env_ac_mfa!$B:$B,Data_mfa!$B$8,env_ac_mfa!$C:$C,Data_mfa!$A$16,env_ac_mfa!$D:$D,Data_mfa!$C$16,env_ac_mfa!$E:$E,Data_mfa!$B$7)</f>
        <v>1335203.6270000001</v>
      </c>
      <c r="I16" s="166">
        <f>SUMIFS(env_ac_mfa!$F:$F,env_ac_mfa!$A:$A,I10,env_ac_mfa!$B:$B,Data_mfa!$B$8,env_ac_mfa!$C:$C,Data_mfa!$A$16,env_ac_mfa!$D:$D,Data_mfa!$C$16,env_ac_mfa!$E:$E,Data_mfa!$B$7)</f>
        <v>1523558.726</v>
      </c>
      <c r="J16" s="166">
        <f>SUMIFS(env_ac_mfa!$F:$F,env_ac_mfa!$A:$A,J10,env_ac_mfa!$B:$B,Data_mfa!$B$8,env_ac_mfa!$C:$C,Data_mfa!$A$16,env_ac_mfa!$D:$D,Data_mfa!$C$16,env_ac_mfa!$E:$E,Data_mfa!$B$7)</f>
        <v>1462490.1340000001</v>
      </c>
      <c r="K16" s="166">
        <f>SUMIFS(env_ac_mfa!$F:$F,env_ac_mfa!$A:$A,K10,env_ac_mfa!$B:$B,Data_mfa!$B$8,env_ac_mfa!$C:$C,Data_mfa!$A$16,env_ac_mfa!$D:$D,Data_mfa!$C$16,env_ac_mfa!$E:$E,Data_mfa!$B$7)</f>
        <v>1386745.52</v>
      </c>
      <c r="L16" s="166">
        <f>SUMIFS(env_ac_mfa!$F:$F,env_ac_mfa!$A:$A,L10,env_ac_mfa!$B:$B,Data_mfa!$B$8,env_ac_mfa!$C:$C,Data_mfa!$A$16,env_ac_mfa!$D:$D,Data_mfa!$C$16,env_ac_mfa!$E:$E,Data_mfa!$B$7)</f>
        <v>1427369.673</v>
      </c>
      <c r="M16" s="166">
        <f>SUMIFS(env_ac_mfa!$F:$F,env_ac_mfa!$A:$A,M10,env_ac_mfa!$B:$B,Data_mfa!$B$8,env_ac_mfa!$C:$C,Data_mfa!$A$16,env_ac_mfa!$D:$D,Data_mfa!$C$16,env_ac_mfa!$E:$E,Data_mfa!$B$7)</f>
        <v>1472686.2439999999</v>
      </c>
      <c r="N16" s="166">
        <f>SUMIFS(env_ac_mfa!$F:$F,env_ac_mfa!$A:$A,N10,env_ac_mfa!$B:$B,Data_mfa!$B$8,env_ac_mfa!$C:$C,Data_mfa!$A$16,env_ac_mfa!$D:$D,Data_mfa!$C$16,env_ac_mfa!$E:$E,Data_mfa!$B$7)</f>
        <v>1445266.267</v>
      </c>
      <c r="O16" s="166">
        <f>SUMIFS(env_ac_mfa!$F:$F,env_ac_mfa!$A:$A,O10,env_ac_mfa!$B:$B,Data_mfa!$B$8,env_ac_mfa!$C:$C,Data_mfa!$A$16,env_ac_mfa!$D:$D,Data_mfa!$C$16,env_ac_mfa!$E:$E,Data_mfa!$B$7)</f>
        <v>1411797.2320000001</v>
      </c>
      <c r="P16" s="166">
        <f>SUMIFS(env_ac_mfa!$F:$F,env_ac_mfa!$A:$A,P10,env_ac_mfa!$B:$B,Data_mfa!$B$8,env_ac_mfa!$C:$C,Data_mfa!$A$16,env_ac_mfa!$D:$D,Data_mfa!$C$16,env_ac_mfa!$E:$E,Data_mfa!$B$7)</f>
        <v>1476585.513</v>
      </c>
      <c r="Q16" s="166">
        <f>SUMIFS(env_ac_mfa!$F:$F,env_ac_mfa!$A:$A,Q10,env_ac_mfa!$B:$B,Data_mfa!$B$8,env_ac_mfa!$C:$C,Data_mfa!$A$16,env_ac_mfa!$D:$D,Data_mfa!$C$16,env_ac_mfa!$E:$E,Data_mfa!$B$7)</f>
        <v>1410939.86</v>
      </c>
      <c r="R16" s="166">
        <f>SUMIFS(env_ac_mfa!$F:$F,env_ac_mfa!$A:$A,R10,env_ac_mfa!$B:$B,Data_mfa!$B$8,env_ac_mfa!$C:$C,Data_mfa!$A$16,env_ac_mfa!$D:$D,Data_mfa!$C$16,env_ac_mfa!$E:$E,Data_mfa!$B$7)</f>
        <v>1463001.118</v>
      </c>
      <c r="S16" s="166">
        <f>SUMIFS(env_ac_mfa!$F:$F,env_ac_mfa!$A:$A,S10,env_ac_mfa!$B:$B,Data_mfa!$B$8,env_ac_mfa!$C:$C,Data_mfa!$A$16,env_ac_mfa!$D:$D,Data_mfa!$C$16,env_ac_mfa!$E:$E,Data_mfa!$B$7)</f>
        <v>1560991.1610000001</v>
      </c>
      <c r="T16" s="166">
        <f>SUMIFS(env_ac_mfa!$F:$F,env_ac_mfa!$A:$A,T10,env_ac_mfa!$B:$B,Data_mfa!$B$8,env_ac_mfa!$C:$C,Data_mfa!$A$16,env_ac_mfa!$D:$D,Data_mfa!$C$16,env_ac_mfa!$E:$E,Data_mfa!$B$7)</f>
        <v>1457794.2660000001</v>
      </c>
      <c r="U16" s="166">
        <f>SUMIFS(env_ac_mfa!$F:$F,env_ac_mfa!$A:$A,U10,env_ac_mfa!$B:$B,Data_mfa!$B$8,env_ac_mfa!$C:$C,Data_mfa!$A$16,env_ac_mfa!$D:$D,Data_mfa!$C$16,env_ac_mfa!$E:$E,Data_mfa!$B$7)</f>
        <v>1475665.7050000001</v>
      </c>
      <c r="V16" s="166">
        <f>SUMIFS(env_ac_mfa!$F:$F,env_ac_mfa!$A:$A,V10,env_ac_mfa!$B:$B,Data_mfa!$B$8,env_ac_mfa!$C:$C,Data_mfa!$A$16,env_ac_mfa!$D:$D,Data_mfa!$C$16,env_ac_mfa!$E:$E,Data_mfa!$B$7)</f>
        <v>1521309.2290000001</v>
      </c>
      <c r="W16" s="166">
        <f>SUMIFS(env_ac_mfa!$F:$F,env_ac_mfa!$A:$A,W10,env_ac_mfa!$B:$B,Data_mfa!$B$8,env_ac_mfa!$C:$C,Data_mfa!$A$16,env_ac_mfa!$D:$D,Data_mfa!$C$16,env_ac_mfa!$E:$E,Data_mfa!$B$7)</f>
        <v>1458983.9580000001</v>
      </c>
      <c r="X16" s="166">
        <f>SUMIFS(env_ac_mfa!$F:$F,env_ac_mfa!$A:$A,X10,env_ac_mfa!$B:$B,Data_mfa!$B$8,env_ac_mfa!$C:$C,Data_mfa!$A$16,env_ac_mfa!$D:$D,Data_mfa!$C$16,env_ac_mfa!$E:$E,Data_mfa!$B$7)</f>
        <v>1492308.2290000001</v>
      </c>
      <c r="Y16" s="166">
        <f>SUMIFS(env_ac_mfa!$F:$F,env_ac_mfa!$A:$A,Y10,env_ac_mfa!$B:$B,Data_mfa!$B$8,env_ac_mfa!$C:$C,Data_mfa!$A$16,env_ac_mfa!$D:$D,Data_mfa!$C$16,env_ac_mfa!$E:$E,Data_mfa!$B$7)</f>
        <v>1469146.635</v>
      </c>
    </row>
    <row r="17" spans="1:25" x14ac:dyDescent="0.2">
      <c r="A17" s="82" t="s">
        <v>68</v>
      </c>
      <c r="B17" s="82" t="s">
        <v>1</v>
      </c>
      <c r="C17" s="82" t="s">
        <v>59</v>
      </c>
      <c r="D17" s="82" t="s">
        <v>3</v>
      </c>
      <c r="E17" s="166">
        <f>SUMIFS(env_ac_mfa!$F:$F,env_ac_mfa!$A:$A,E10,env_ac_mfa!$B:$B,Data_mfa!$B$8,env_ac_mfa!$C:$C,Data_mfa!$A$17,env_ac_mfa!$D:$D,Data_mfa!$C$17,env_ac_mfa!$E:$E,Data_mfa!$B$7)</f>
        <v>153475.16</v>
      </c>
      <c r="F17" s="166">
        <f>SUMIFS(env_ac_mfa!$F:$F,env_ac_mfa!$A:$A,F10,env_ac_mfa!$B:$B,Data_mfa!$B$8,env_ac_mfa!$C:$C,Data_mfa!$A$17,env_ac_mfa!$D:$D,Data_mfa!$C$17,env_ac_mfa!$E:$E,Data_mfa!$B$7)</f>
        <v>157756.47200000001</v>
      </c>
      <c r="G17" s="166">
        <f>SUMIFS(env_ac_mfa!$F:$F,env_ac_mfa!$A:$A,G10,env_ac_mfa!$B:$B,Data_mfa!$B$8,env_ac_mfa!$C:$C,Data_mfa!$A$17,env_ac_mfa!$D:$D,Data_mfa!$C$17,env_ac_mfa!$E:$E,Data_mfa!$B$7)</f>
        <v>166907.82800000001</v>
      </c>
      <c r="H17" s="166">
        <f>SUMIFS(env_ac_mfa!$F:$F,env_ac_mfa!$A:$A,H10,env_ac_mfa!$B:$B,Data_mfa!$B$8,env_ac_mfa!$C:$C,Data_mfa!$A$17,env_ac_mfa!$D:$D,Data_mfa!$C$17,env_ac_mfa!$E:$E,Data_mfa!$B$7)</f>
        <v>166472.522</v>
      </c>
      <c r="I17" s="166">
        <f>SUMIFS(env_ac_mfa!$F:$F,env_ac_mfa!$A:$A,I10,env_ac_mfa!$B:$B,Data_mfa!$B$8,env_ac_mfa!$C:$C,Data_mfa!$A$17,env_ac_mfa!$D:$D,Data_mfa!$C$17,env_ac_mfa!$E:$E,Data_mfa!$B$7)</f>
        <v>168786.68299999999</v>
      </c>
      <c r="J17" s="166">
        <f>SUMIFS(env_ac_mfa!$F:$F,env_ac_mfa!$A:$A,J10,env_ac_mfa!$B:$B,Data_mfa!$B$8,env_ac_mfa!$C:$C,Data_mfa!$A$17,env_ac_mfa!$D:$D,Data_mfa!$C$17,env_ac_mfa!$E:$E,Data_mfa!$B$7)</f>
        <v>170715.19699999999</v>
      </c>
      <c r="K17" s="166">
        <f>SUMIFS(env_ac_mfa!$F:$F,env_ac_mfa!$A:$A,K10,env_ac_mfa!$B:$B,Data_mfa!$B$8,env_ac_mfa!$C:$C,Data_mfa!$A$17,env_ac_mfa!$D:$D,Data_mfa!$C$17,env_ac_mfa!$E:$E,Data_mfa!$B$7)</f>
        <v>172267.43799999999</v>
      </c>
      <c r="L17" s="166">
        <f>SUMIFS(env_ac_mfa!$F:$F,env_ac_mfa!$A:$A,L10,env_ac_mfa!$B:$B,Data_mfa!$B$8,env_ac_mfa!$C:$C,Data_mfa!$A$17,env_ac_mfa!$D:$D,Data_mfa!$C$17,env_ac_mfa!$E:$E,Data_mfa!$B$7)</f>
        <v>185618.916</v>
      </c>
      <c r="M17" s="166">
        <f>SUMIFS(env_ac_mfa!$F:$F,env_ac_mfa!$A:$A,M10,env_ac_mfa!$B:$B,Data_mfa!$B$8,env_ac_mfa!$C:$C,Data_mfa!$A$17,env_ac_mfa!$D:$D,Data_mfa!$C$17,env_ac_mfa!$E:$E,Data_mfa!$B$7)</f>
        <v>181229.37700000001</v>
      </c>
      <c r="N17" s="166">
        <f>SUMIFS(env_ac_mfa!$F:$F,env_ac_mfa!$A:$A,N10,env_ac_mfa!$B:$B,Data_mfa!$B$8,env_ac_mfa!$C:$C,Data_mfa!$A$17,env_ac_mfa!$D:$D,Data_mfa!$C$17,env_ac_mfa!$E:$E,Data_mfa!$B$7)</f>
        <v>152465.285</v>
      </c>
      <c r="O17" s="166">
        <f>SUMIFS(env_ac_mfa!$F:$F,env_ac_mfa!$A:$A,O10,env_ac_mfa!$B:$B,Data_mfa!$B$8,env_ac_mfa!$C:$C,Data_mfa!$A$17,env_ac_mfa!$D:$D,Data_mfa!$C$17,env_ac_mfa!$E:$E,Data_mfa!$B$7)</f>
        <v>160900.56299999999</v>
      </c>
      <c r="P17" s="166">
        <f>SUMIFS(env_ac_mfa!$F:$F,env_ac_mfa!$A:$A,P10,env_ac_mfa!$B:$B,Data_mfa!$B$8,env_ac_mfa!$C:$C,Data_mfa!$A$17,env_ac_mfa!$D:$D,Data_mfa!$C$17,env_ac_mfa!$E:$E,Data_mfa!$B$7)</f>
        <v>168496.09299999999</v>
      </c>
      <c r="Q17" s="166">
        <f>SUMIFS(env_ac_mfa!$F:$F,env_ac_mfa!$A:$A,Q10,env_ac_mfa!$B:$B,Data_mfa!$B$8,env_ac_mfa!$C:$C,Data_mfa!$A$17,env_ac_mfa!$D:$D,Data_mfa!$C$17,env_ac_mfa!$E:$E,Data_mfa!$B$7)</f>
        <v>166818.48499999999</v>
      </c>
      <c r="R17" s="166">
        <f>SUMIFS(env_ac_mfa!$F:$F,env_ac_mfa!$A:$A,R10,env_ac_mfa!$B:$B,Data_mfa!$B$8,env_ac_mfa!$C:$C,Data_mfa!$A$17,env_ac_mfa!$D:$D,Data_mfa!$C$17,env_ac_mfa!$E:$E,Data_mfa!$B$7)</f>
        <v>170848.58100000001</v>
      </c>
      <c r="S17" s="166">
        <f>SUMIFS(env_ac_mfa!$F:$F,env_ac_mfa!$A:$A,S10,env_ac_mfa!$B:$B,Data_mfa!$B$8,env_ac_mfa!$C:$C,Data_mfa!$A$17,env_ac_mfa!$D:$D,Data_mfa!$C$17,env_ac_mfa!$E:$E,Data_mfa!$B$7)</f>
        <v>184874.329</v>
      </c>
      <c r="T17" s="166">
        <f>SUMIFS(env_ac_mfa!$F:$F,env_ac_mfa!$A:$A,T10,env_ac_mfa!$B:$B,Data_mfa!$B$8,env_ac_mfa!$C:$C,Data_mfa!$A$17,env_ac_mfa!$D:$D,Data_mfa!$C$17,env_ac_mfa!$E:$E,Data_mfa!$B$7)</f>
        <v>184576.48</v>
      </c>
      <c r="U17" s="166">
        <f>SUMIFS(env_ac_mfa!$F:$F,env_ac_mfa!$A:$A,U10,env_ac_mfa!$B:$B,Data_mfa!$B$8,env_ac_mfa!$C:$C,Data_mfa!$A$17,env_ac_mfa!$D:$D,Data_mfa!$C$17,env_ac_mfa!$E:$E,Data_mfa!$B$7)</f>
        <v>190095.71400000001</v>
      </c>
      <c r="V17" s="166">
        <f>SUMIFS(env_ac_mfa!$F:$F,env_ac_mfa!$A:$A,V10,env_ac_mfa!$B:$B,Data_mfa!$B$8,env_ac_mfa!$C:$C,Data_mfa!$A$17,env_ac_mfa!$D:$D,Data_mfa!$C$17,env_ac_mfa!$E:$E,Data_mfa!$B$7)</f>
        <v>195473.54699999999</v>
      </c>
      <c r="W17" s="166">
        <f>SUMIFS(env_ac_mfa!$F:$F,env_ac_mfa!$A:$A,W10,env_ac_mfa!$B:$B,Data_mfa!$B$8,env_ac_mfa!$C:$C,Data_mfa!$A$17,env_ac_mfa!$D:$D,Data_mfa!$C$17,env_ac_mfa!$E:$E,Data_mfa!$B$7)</f>
        <v>207659.60200000001</v>
      </c>
      <c r="X17" s="166">
        <f>SUMIFS(env_ac_mfa!$F:$F,env_ac_mfa!$A:$A,X10,env_ac_mfa!$B:$B,Data_mfa!$B$8,env_ac_mfa!$C:$C,Data_mfa!$A$17,env_ac_mfa!$D:$D,Data_mfa!$C$17,env_ac_mfa!$E:$E,Data_mfa!$B$7)</f>
        <v>211616.80300000001</v>
      </c>
      <c r="Y17" s="166">
        <f>SUMIFS(env_ac_mfa!$F:$F,env_ac_mfa!$A:$A,Y10,env_ac_mfa!$B:$B,Data_mfa!$B$8,env_ac_mfa!$C:$C,Data_mfa!$A$17,env_ac_mfa!$D:$D,Data_mfa!$C$17,env_ac_mfa!$E:$E,Data_mfa!$B$7)</f>
        <v>200587.06099999999</v>
      </c>
    </row>
    <row r="18" spans="1:25" x14ac:dyDescent="0.2">
      <c r="A18" s="82" t="s">
        <v>68</v>
      </c>
      <c r="B18" s="82" t="s">
        <v>1</v>
      </c>
      <c r="C18" s="82" t="s">
        <v>58</v>
      </c>
      <c r="D18" s="82" t="s">
        <v>57</v>
      </c>
      <c r="E18" s="166">
        <f>SUMIFS(env_ac_mfa!$F:$F,env_ac_mfa!$A:$A,E10,env_ac_mfa!$B:$B,Data_mfa!$B$8,env_ac_mfa!$C:$C,Data_mfa!$A$18,env_ac_mfa!$D:$D,Data_mfa!$C$18,env_ac_mfa!$E:$E,Data_mfa!$B$7)</f>
        <v>124670.239</v>
      </c>
      <c r="F18" s="166">
        <f>SUMIFS(env_ac_mfa!$F:$F,env_ac_mfa!$A:$A,F10,env_ac_mfa!$B:$B,Data_mfa!$B$8,env_ac_mfa!$C:$C,Data_mfa!$A$18,env_ac_mfa!$D:$D,Data_mfa!$C$18,env_ac_mfa!$E:$E,Data_mfa!$B$7)</f>
        <v>120272.523</v>
      </c>
      <c r="G18" s="166">
        <f>SUMIFS(env_ac_mfa!$F:$F,env_ac_mfa!$A:$A,G10,env_ac_mfa!$B:$B,Data_mfa!$B$8,env_ac_mfa!$C:$C,Data_mfa!$A$18,env_ac_mfa!$D:$D,Data_mfa!$C$18,env_ac_mfa!$E:$E,Data_mfa!$B$7)</f>
        <v>125846.35799999999</v>
      </c>
      <c r="H18" s="166">
        <f>SUMIFS(env_ac_mfa!$F:$F,env_ac_mfa!$A:$A,H10,env_ac_mfa!$B:$B,Data_mfa!$B$8,env_ac_mfa!$C:$C,Data_mfa!$A$18,env_ac_mfa!$D:$D,Data_mfa!$C$18,env_ac_mfa!$E:$E,Data_mfa!$B$7)</f>
        <v>129918.512</v>
      </c>
      <c r="I18" s="166">
        <f>SUMIFS(env_ac_mfa!$F:$F,env_ac_mfa!$A:$A,I10,env_ac_mfa!$B:$B,Data_mfa!$B$8,env_ac_mfa!$C:$C,Data_mfa!$A$18,env_ac_mfa!$D:$D,Data_mfa!$C$18,env_ac_mfa!$E:$E,Data_mfa!$B$7)</f>
        <v>127866.86</v>
      </c>
      <c r="J18" s="166">
        <f>SUMIFS(env_ac_mfa!$F:$F,env_ac_mfa!$A:$A,J10,env_ac_mfa!$B:$B,Data_mfa!$B$8,env_ac_mfa!$C:$C,Data_mfa!$A$18,env_ac_mfa!$D:$D,Data_mfa!$C$18,env_ac_mfa!$E:$E,Data_mfa!$B$7)</f>
        <v>142229.89499999999</v>
      </c>
      <c r="K18" s="166">
        <f>SUMIFS(env_ac_mfa!$F:$F,env_ac_mfa!$A:$A,K10,env_ac_mfa!$B:$B,Data_mfa!$B$8,env_ac_mfa!$C:$C,Data_mfa!$A$18,env_ac_mfa!$D:$D,Data_mfa!$C$18,env_ac_mfa!$E:$E,Data_mfa!$B$7)</f>
        <v>148443.103</v>
      </c>
      <c r="L18" s="166">
        <f>SUMIFS(env_ac_mfa!$F:$F,env_ac_mfa!$A:$A,L10,env_ac_mfa!$B:$B,Data_mfa!$B$8,env_ac_mfa!$C:$C,Data_mfa!$A$18,env_ac_mfa!$D:$D,Data_mfa!$C$18,env_ac_mfa!$E:$E,Data_mfa!$B$7)</f>
        <v>137871.264</v>
      </c>
      <c r="M18" s="166">
        <f>SUMIFS(env_ac_mfa!$F:$F,env_ac_mfa!$A:$A,M10,env_ac_mfa!$B:$B,Data_mfa!$B$8,env_ac_mfa!$C:$C,Data_mfa!$A$18,env_ac_mfa!$D:$D,Data_mfa!$C$18,env_ac_mfa!$E:$E,Data_mfa!$B$7)</f>
        <v>147961.28200000001</v>
      </c>
      <c r="N18" s="166">
        <f>SUMIFS(env_ac_mfa!$F:$F,env_ac_mfa!$A:$A,N10,env_ac_mfa!$B:$B,Data_mfa!$B$8,env_ac_mfa!$C:$C,Data_mfa!$A$18,env_ac_mfa!$D:$D,Data_mfa!$C$18,env_ac_mfa!$E:$E,Data_mfa!$B$7)</f>
        <v>144618.54699999999</v>
      </c>
      <c r="O18" s="166">
        <f>SUMIFS(env_ac_mfa!$F:$F,env_ac_mfa!$A:$A,O10,env_ac_mfa!$B:$B,Data_mfa!$B$8,env_ac_mfa!$C:$C,Data_mfa!$A$18,env_ac_mfa!$D:$D,Data_mfa!$C$18,env_ac_mfa!$E:$E,Data_mfa!$B$7)</f>
        <v>160273.609</v>
      </c>
      <c r="P18" s="166">
        <f>SUMIFS(env_ac_mfa!$F:$F,env_ac_mfa!$A:$A,P10,env_ac_mfa!$B:$B,Data_mfa!$B$8,env_ac_mfa!$C:$C,Data_mfa!$A$18,env_ac_mfa!$D:$D,Data_mfa!$C$18,env_ac_mfa!$E:$E,Data_mfa!$B$7)</f>
        <v>161582.595</v>
      </c>
      <c r="Q18" s="166">
        <f>SUMIFS(env_ac_mfa!$F:$F,env_ac_mfa!$A:$A,Q10,env_ac_mfa!$B:$B,Data_mfa!$B$8,env_ac_mfa!$C:$C,Data_mfa!$A$18,env_ac_mfa!$D:$D,Data_mfa!$C$18,env_ac_mfa!$E:$E,Data_mfa!$B$7)</f>
        <v>166124.389</v>
      </c>
      <c r="R18" s="166">
        <f>SUMIFS(env_ac_mfa!$F:$F,env_ac_mfa!$A:$A,R10,env_ac_mfa!$B:$B,Data_mfa!$B$8,env_ac_mfa!$C:$C,Data_mfa!$A$18,env_ac_mfa!$D:$D,Data_mfa!$C$18,env_ac_mfa!$E:$E,Data_mfa!$B$7)</f>
        <v>184717.95699999999</v>
      </c>
      <c r="S18" s="166">
        <f>SUMIFS(env_ac_mfa!$F:$F,env_ac_mfa!$A:$A,S10,env_ac_mfa!$B:$B,Data_mfa!$B$8,env_ac_mfa!$C:$C,Data_mfa!$A$18,env_ac_mfa!$D:$D,Data_mfa!$C$18,env_ac_mfa!$E:$E,Data_mfa!$B$7)</f>
        <v>192178.38099999999</v>
      </c>
      <c r="T18" s="166">
        <f>SUMIFS(env_ac_mfa!$F:$F,env_ac_mfa!$A:$A,T10,env_ac_mfa!$B:$B,Data_mfa!$B$8,env_ac_mfa!$C:$C,Data_mfa!$A$18,env_ac_mfa!$D:$D,Data_mfa!$C$18,env_ac_mfa!$E:$E,Data_mfa!$B$7)</f>
        <v>201992.08100000001</v>
      </c>
      <c r="U18" s="166">
        <f>SUMIFS(env_ac_mfa!$F:$F,env_ac_mfa!$A:$A,U10,env_ac_mfa!$B:$B,Data_mfa!$B$8,env_ac_mfa!$C:$C,Data_mfa!$A$18,env_ac_mfa!$D:$D,Data_mfa!$C$18,env_ac_mfa!$E:$E,Data_mfa!$B$7)</f>
        <v>203232.75200000001</v>
      </c>
      <c r="V18" s="166">
        <f>SUMIFS(env_ac_mfa!$F:$F,env_ac_mfa!$A:$A,V10,env_ac_mfa!$B:$B,Data_mfa!$B$8,env_ac_mfa!$C:$C,Data_mfa!$A$18,env_ac_mfa!$D:$D,Data_mfa!$C$18,env_ac_mfa!$E:$E,Data_mfa!$B$7)</f>
        <v>199837.93700000001</v>
      </c>
      <c r="W18" s="166">
        <f>SUMIFS(env_ac_mfa!$F:$F,env_ac_mfa!$A:$A,W10,env_ac_mfa!$B:$B,Data_mfa!$B$8,env_ac_mfa!$C:$C,Data_mfa!$A$18,env_ac_mfa!$D:$D,Data_mfa!$C$18,env_ac_mfa!$E:$E,Data_mfa!$B$7)</f>
        <v>195644.016</v>
      </c>
      <c r="X18" s="166">
        <f>SUMIFS(env_ac_mfa!$F:$F,env_ac_mfa!$A:$A,X10,env_ac_mfa!$B:$B,Data_mfa!$B$8,env_ac_mfa!$C:$C,Data_mfa!$A$18,env_ac_mfa!$D:$D,Data_mfa!$C$18,env_ac_mfa!$E:$E,Data_mfa!$B$7)</f>
        <v>215144.91800000001</v>
      </c>
      <c r="Y18" s="166">
        <f>SUMIFS(env_ac_mfa!$F:$F,env_ac_mfa!$A:$A,Y10,env_ac_mfa!$B:$B,Data_mfa!$B$8,env_ac_mfa!$C:$C,Data_mfa!$A$18,env_ac_mfa!$D:$D,Data_mfa!$C$18,env_ac_mfa!$E:$E,Data_mfa!$B$7)</f>
        <v>226910.43799999999</v>
      </c>
    </row>
    <row r="19" spans="1:25" x14ac:dyDescent="0.2">
      <c r="A19" s="82" t="s">
        <v>68</v>
      </c>
      <c r="B19" s="82" t="s">
        <v>1</v>
      </c>
      <c r="C19" s="82" t="s">
        <v>56</v>
      </c>
      <c r="D19" s="82" t="s">
        <v>12</v>
      </c>
      <c r="E19" s="166">
        <f>SUMIFS(env_ac_mfa!$F:$F,env_ac_mfa!$A:$A,E10,env_ac_mfa!$B:$B,Data_mfa!$B$8,env_ac_mfa!$C:$C,Data_mfa!$A$19,env_ac_mfa!$D:$D,Data_mfa!$C$19,env_ac_mfa!$E:$E,Data_mfa!$B$7)</f>
        <v>1493189.169</v>
      </c>
      <c r="F19" s="166">
        <f>SUMIFS(env_ac_mfa!$F:$F,env_ac_mfa!$A:$A,F10,env_ac_mfa!$B:$B,Data_mfa!$B$8,env_ac_mfa!$C:$C,Data_mfa!$A$19,env_ac_mfa!$D:$D,Data_mfa!$C$19,env_ac_mfa!$E:$E,Data_mfa!$B$7)</f>
        <v>1479029.828</v>
      </c>
      <c r="G19" s="166">
        <f>SUMIFS(env_ac_mfa!$F:$F,env_ac_mfa!$A:$A,G10,env_ac_mfa!$B:$B,Data_mfa!$B$8,env_ac_mfa!$C:$C,Data_mfa!$A$19,env_ac_mfa!$D:$D,Data_mfa!$C$19,env_ac_mfa!$E:$E,Data_mfa!$B$7)</f>
        <v>1486262.037</v>
      </c>
      <c r="H19" s="166">
        <f>SUMIFS(env_ac_mfa!$F:$F,env_ac_mfa!$A:$A,H10,env_ac_mfa!$B:$B,Data_mfa!$B$8,env_ac_mfa!$C:$C,Data_mfa!$A$19,env_ac_mfa!$D:$D,Data_mfa!$C$19,env_ac_mfa!$E:$E,Data_mfa!$B$7)</f>
        <v>1371757.6370000001</v>
      </c>
      <c r="I19" s="166">
        <f>SUMIFS(env_ac_mfa!$F:$F,env_ac_mfa!$A:$A,I10,env_ac_mfa!$B:$B,Data_mfa!$B$8,env_ac_mfa!$C:$C,Data_mfa!$A$19,env_ac_mfa!$D:$D,Data_mfa!$C$19,env_ac_mfa!$E:$E,Data_mfa!$B$7)</f>
        <v>1564478.5490000001</v>
      </c>
      <c r="J19" s="166">
        <f>SUMIFS(env_ac_mfa!$F:$F,env_ac_mfa!$A:$A,J10,env_ac_mfa!$B:$B,Data_mfa!$B$8,env_ac_mfa!$C:$C,Data_mfa!$A$19,env_ac_mfa!$D:$D,Data_mfa!$C$19,env_ac_mfa!$E:$E,Data_mfa!$B$7)</f>
        <v>1490975.436</v>
      </c>
      <c r="K19" s="166">
        <f>SUMIFS(env_ac_mfa!$F:$F,env_ac_mfa!$A:$A,K10,env_ac_mfa!$B:$B,Data_mfa!$B$8,env_ac_mfa!$C:$C,Data_mfa!$A$19,env_ac_mfa!$D:$D,Data_mfa!$C$19,env_ac_mfa!$E:$E,Data_mfa!$B$7)</f>
        <v>1410569.855</v>
      </c>
      <c r="L19" s="166">
        <f>SUMIFS(env_ac_mfa!$F:$F,env_ac_mfa!$A:$A,L10,env_ac_mfa!$B:$B,Data_mfa!$B$8,env_ac_mfa!$C:$C,Data_mfa!$A$19,env_ac_mfa!$D:$D,Data_mfa!$C$19,env_ac_mfa!$E:$E,Data_mfa!$B$7)</f>
        <v>1475117.325</v>
      </c>
      <c r="M19" s="166">
        <f>SUMIFS(env_ac_mfa!$F:$F,env_ac_mfa!$A:$A,M10,env_ac_mfa!$B:$B,Data_mfa!$B$8,env_ac_mfa!$C:$C,Data_mfa!$A$19,env_ac_mfa!$D:$D,Data_mfa!$C$19,env_ac_mfa!$E:$E,Data_mfa!$B$7)</f>
        <v>1505954.34</v>
      </c>
      <c r="N19" s="166">
        <f>SUMIFS(env_ac_mfa!$F:$F,env_ac_mfa!$A:$A,N10,env_ac_mfa!$B:$B,Data_mfa!$B$8,env_ac_mfa!$C:$C,Data_mfa!$A$19,env_ac_mfa!$D:$D,Data_mfa!$C$19,env_ac_mfa!$E:$E,Data_mfa!$B$7)</f>
        <v>1453113.0049999999</v>
      </c>
      <c r="O19" s="166">
        <f>SUMIFS(env_ac_mfa!$F:$F,env_ac_mfa!$A:$A,O10,env_ac_mfa!$B:$B,Data_mfa!$B$8,env_ac_mfa!$C:$C,Data_mfa!$A$19,env_ac_mfa!$D:$D,Data_mfa!$C$19,env_ac_mfa!$E:$E,Data_mfa!$B$7)</f>
        <v>1412424.186</v>
      </c>
      <c r="P19" s="166">
        <f>SUMIFS(env_ac_mfa!$F:$F,env_ac_mfa!$A:$A,P10,env_ac_mfa!$B:$B,Data_mfa!$B$8,env_ac_mfa!$C:$C,Data_mfa!$A$19,env_ac_mfa!$D:$D,Data_mfa!$C$19,env_ac_mfa!$E:$E,Data_mfa!$B$7)</f>
        <v>1483499.0109999999</v>
      </c>
      <c r="Q19" s="166">
        <f>SUMIFS(env_ac_mfa!$F:$F,env_ac_mfa!$A:$A,Q10,env_ac_mfa!$B:$B,Data_mfa!$B$8,env_ac_mfa!$C:$C,Data_mfa!$A$19,env_ac_mfa!$D:$D,Data_mfa!$C$19,env_ac_mfa!$E:$E,Data_mfa!$B$7)</f>
        <v>1411633.956</v>
      </c>
      <c r="R19" s="166">
        <f>SUMIFS(env_ac_mfa!$F:$F,env_ac_mfa!$A:$A,R10,env_ac_mfa!$B:$B,Data_mfa!$B$8,env_ac_mfa!$C:$C,Data_mfa!$A$19,env_ac_mfa!$D:$D,Data_mfa!$C$19,env_ac_mfa!$E:$E,Data_mfa!$B$7)</f>
        <v>1449131.7409999999</v>
      </c>
      <c r="S19" s="166">
        <f>SUMIFS(env_ac_mfa!$F:$F,env_ac_mfa!$A:$A,S10,env_ac_mfa!$B:$B,Data_mfa!$B$8,env_ac_mfa!$C:$C,Data_mfa!$A$19,env_ac_mfa!$D:$D,Data_mfa!$C$19,env_ac_mfa!$E:$E,Data_mfa!$B$7)</f>
        <v>1553687.1089999999</v>
      </c>
      <c r="T19" s="166">
        <f>SUMIFS(env_ac_mfa!$F:$F,env_ac_mfa!$A:$A,T10,env_ac_mfa!$B:$B,Data_mfa!$B$8,env_ac_mfa!$C:$C,Data_mfa!$A$19,env_ac_mfa!$D:$D,Data_mfa!$C$19,env_ac_mfa!$E:$E,Data_mfa!$B$7)</f>
        <v>1440378.665</v>
      </c>
      <c r="U19" s="166">
        <f>SUMIFS(env_ac_mfa!$F:$F,env_ac_mfa!$A:$A,U10,env_ac_mfa!$B:$B,Data_mfa!$B$8,env_ac_mfa!$C:$C,Data_mfa!$A$19,env_ac_mfa!$D:$D,Data_mfa!$C$19,env_ac_mfa!$E:$E,Data_mfa!$B$7)</f>
        <v>1462528.6669999999</v>
      </c>
      <c r="V19" s="166">
        <f>SUMIFS(env_ac_mfa!$F:$F,env_ac_mfa!$A:$A,V10,env_ac_mfa!$B:$B,Data_mfa!$B$8,env_ac_mfa!$C:$C,Data_mfa!$A$19,env_ac_mfa!$D:$D,Data_mfa!$C$19,env_ac_mfa!$E:$E,Data_mfa!$B$7)</f>
        <v>1516944.84</v>
      </c>
      <c r="W19" s="166">
        <f>SUMIFS(env_ac_mfa!$F:$F,env_ac_mfa!$A:$A,W10,env_ac_mfa!$B:$B,Data_mfa!$B$8,env_ac_mfa!$C:$C,Data_mfa!$A$19,env_ac_mfa!$D:$D,Data_mfa!$C$19,env_ac_mfa!$E:$E,Data_mfa!$B$7)</f>
        <v>1470999.5449999999</v>
      </c>
      <c r="X19" s="166">
        <f>SUMIFS(env_ac_mfa!$F:$F,env_ac_mfa!$A:$A,X10,env_ac_mfa!$B:$B,Data_mfa!$B$8,env_ac_mfa!$C:$C,Data_mfa!$A$19,env_ac_mfa!$D:$D,Data_mfa!$C$19,env_ac_mfa!$E:$E,Data_mfa!$B$7)</f>
        <v>1488780.1140000001</v>
      </c>
      <c r="Y19" s="166">
        <f>SUMIFS(env_ac_mfa!$F:$F,env_ac_mfa!$A:$A,Y10,env_ac_mfa!$B:$B,Data_mfa!$B$8,env_ac_mfa!$C:$C,Data_mfa!$A$19,env_ac_mfa!$D:$D,Data_mfa!$C$19,env_ac_mfa!$E:$E,Data_mfa!$B$7)</f>
        <v>1442823.2579999999</v>
      </c>
    </row>
    <row r="20" spans="1:25" x14ac:dyDescent="0.2">
      <c r="A20" s="82" t="s">
        <v>68</v>
      </c>
      <c r="B20" s="82" t="s">
        <v>1</v>
      </c>
      <c r="C20" s="82" t="s">
        <v>53</v>
      </c>
      <c r="D20" s="82" t="s">
        <v>52</v>
      </c>
      <c r="E20" s="166">
        <f>SUMIFS(env_ac_mfa!$F:$F,env_ac_mfa!$A:$A,E10,env_ac_mfa!$B:$B,Data_mfa!$B$8,env_ac_mfa!$C:$C,Data_mfa!$A$20,env_ac_mfa!$D:$D,Data_mfa!$C$20,env_ac_mfa!$E:$E,Data_mfa!$B$7)</f>
        <v>28804.920999999998</v>
      </c>
      <c r="F20" s="166">
        <f>SUMIFS(env_ac_mfa!$F:$F,env_ac_mfa!$A:$A,F10,env_ac_mfa!$B:$B,Data_mfa!$B$8,env_ac_mfa!$C:$C,Data_mfa!$A$20,env_ac_mfa!$D:$D,Data_mfa!$C$20,env_ac_mfa!$E:$E,Data_mfa!$B$7)</f>
        <v>37483.949000000001</v>
      </c>
      <c r="G20" s="166">
        <f>SUMIFS(env_ac_mfa!$F:$F,env_ac_mfa!$A:$A,G10,env_ac_mfa!$B:$B,Data_mfa!$B$8,env_ac_mfa!$C:$C,Data_mfa!$A$20,env_ac_mfa!$D:$D,Data_mfa!$C$20,env_ac_mfa!$E:$E,Data_mfa!$B$7)</f>
        <v>41061.47</v>
      </c>
      <c r="H20" s="166">
        <f>SUMIFS(env_ac_mfa!$F:$F,env_ac_mfa!$A:$A,H10,env_ac_mfa!$B:$B,Data_mfa!$B$8,env_ac_mfa!$C:$C,Data_mfa!$A$20,env_ac_mfa!$D:$D,Data_mfa!$C$20,env_ac_mfa!$E:$E,Data_mfa!$B$7)</f>
        <v>36554.01</v>
      </c>
      <c r="I20" s="166">
        <f>SUMIFS(env_ac_mfa!$F:$F,env_ac_mfa!$A:$A,I10,env_ac_mfa!$B:$B,Data_mfa!$B$8,env_ac_mfa!$C:$C,Data_mfa!$A$20,env_ac_mfa!$D:$D,Data_mfa!$C$20,env_ac_mfa!$E:$E,Data_mfa!$B$7)</f>
        <v>40919.822999999997</v>
      </c>
      <c r="J20" s="166">
        <f>SUMIFS(env_ac_mfa!$F:$F,env_ac_mfa!$A:$A,J10,env_ac_mfa!$B:$B,Data_mfa!$B$8,env_ac_mfa!$C:$C,Data_mfa!$A$20,env_ac_mfa!$D:$D,Data_mfa!$C$20,env_ac_mfa!$E:$E,Data_mfa!$B$7)</f>
        <v>28485.302</v>
      </c>
      <c r="K20" s="166">
        <f>SUMIFS(env_ac_mfa!$F:$F,env_ac_mfa!$A:$A,K10,env_ac_mfa!$B:$B,Data_mfa!$B$8,env_ac_mfa!$C:$C,Data_mfa!$A$20,env_ac_mfa!$D:$D,Data_mfa!$C$20,env_ac_mfa!$E:$E,Data_mfa!$B$7)</f>
        <v>23824.334999999999</v>
      </c>
      <c r="L20" s="166">
        <f>SUMIFS(env_ac_mfa!$F:$F,env_ac_mfa!$A:$A,L10,env_ac_mfa!$B:$B,Data_mfa!$B$8,env_ac_mfa!$C:$C,Data_mfa!$A$20,env_ac_mfa!$D:$D,Data_mfa!$C$20,env_ac_mfa!$E:$E,Data_mfa!$B$7)</f>
        <v>47747.652000000002</v>
      </c>
      <c r="M20" s="166">
        <f>SUMIFS(env_ac_mfa!$F:$F,env_ac_mfa!$A:$A,M10,env_ac_mfa!$B:$B,Data_mfa!$B$8,env_ac_mfa!$C:$C,Data_mfa!$A$20,env_ac_mfa!$D:$D,Data_mfa!$C$20,env_ac_mfa!$E:$E,Data_mfa!$B$7)</f>
        <v>33268.095000000001</v>
      </c>
      <c r="N20" s="166">
        <f>SUMIFS(env_ac_mfa!$F:$F,env_ac_mfa!$A:$A,N10,env_ac_mfa!$B:$B,Data_mfa!$B$8,env_ac_mfa!$C:$C,Data_mfa!$A$20,env_ac_mfa!$D:$D,Data_mfa!$C$20,env_ac_mfa!$E:$E,Data_mfa!$B$7)</f>
        <v>7846.7380000000003</v>
      </c>
      <c r="O20" s="166">
        <f>SUMIFS(env_ac_mfa!$F:$F,env_ac_mfa!$A:$A,O10,env_ac_mfa!$B:$B,Data_mfa!$B$8,env_ac_mfa!$C:$C,Data_mfa!$A$20,env_ac_mfa!$D:$D,Data_mfa!$C$20,env_ac_mfa!$E:$E,Data_mfa!$B$7)</f>
        <v>626.95399999999995</v>
      </c>
      <c r="P20" s="166">
        <f>SUMIFS(env_ac_mfa!$F:$F,env_ac_mfa!$A:$A,P10,env_ac_mfa!$B:$B,Data_mfa!$B$8,env_ac_mfa!$C:$C,Data_mfa!$A$20,env_ac_mfa!$D:$D,Data_mfa!$C$20,env_ac_mfa!$E:$E,Data_mfa!$B$7)</f>
        <v>6913.4979999999996</v>
      </c>
      <c r="Q20" s="166">
        <f>SUMIFS(env_ac_mfa!$F:$F,env_ac_mfa!$A:$A,Q10,env_ac_mfa!$B:$B,Data_mfa!$B$8,env_ac_mfa!$C:$C,Data_mfa!$A$20,env_ac_mfa!$D:$D,Data_mfa!$C$20,env_ac_mfa!$E:$E,Data_mfa!$B$7)</f>
        <v>694.09699999999998</v>
      </c>
      <c r="R20" s="166">
        <f>SUMIFS(env_ac_mfa!$F:$F,env_ac_mfa!$A:$A,R10,env_ac_mfa!$B:$B,Data_mfa!$B$8,env_ac_mfa!$C:$C,Data_mfa!$A$20,env_ac_mfa!$D:$D,Data_mfa!$C$20,env_ac_mfa!$E:$E,Data_mfa!$B$7)</f>
        <v>-13869.376</v>
      </c>
      <c r="S20" s="166">
        <f>SUMIFS(env_ac_mfa!$F:$F,env_ac_mfa!$A:$A,S10,env_ac_mfa!$B:$B,Data_mfa!$B$8,env_ac_mfa!$C:$C,Data_mfa!$A$20,env_ac_mfa!$D:$D,Data_mfa!$C$20,env_ac_mfa!$E:$E,Data_mfa!$B$7)</f>
        <v>-7304.0519999999997</v>
      </c>
      <c r="T20" s="166">
        <f>SUMIFS(env_ac_mfa!$F:$F,env_ac_mfa!$A:$A,T10,env_ac_mfa!$B:$B,Data_mfa!$B$8,env_ac_mfa!$C:$C,Data_mfa!$A$20,env_ac_mfa!$D:$D,Data_mfa!$C$20,env_ac_mfa!$E:$E,Data_mfa!$B$7)</f>
        <v>-17415.600999999999</v>
      </c>
      <c r="U20" s="166">
        <f>SUMIFS(env_ac_mfa!$F:$F,env_ac_mfa!$A:$A,U10,env_ac_mfa!$B:$B,Data_mfa!$B$8,env_ac_mfa!$C:$C,Data_mfa!$A$20,env_ac_mfa!$D:$D,Data_mfa!$C$20,env_ac_mfa!$E:$E,Data_mfa!$B$7)</f>
        <v>-13137.038</v>
      </c>
      <c r="V20" s="166">
        <f>SUMIFS(env_ac_mfa!$F:$F,env_ac_mfa!$A:$A,V10,env_ac_mfa!$B:$B,Data_mfa!$B$8,env_ac_mfa!$C:$C,Data_mfa!$A$20,env_ac_mfa!$D:$D,Data_mfa!$C$20,env_ac_mfa!$E:$E,Data_mfa!$B$7)</f>
        <v>-4364.3890000000001</v>
      </c>
      <c r="W20" s="166">
        <f>SUMIFS(env_ac_mfa!$F:$F,env_ac_mfa!$A:$A,W10,env_ac_mfa!$B:$B,Data_mfa!$B$8,env_ac_mfa!$C:$C,Data_mfa!$A$20,env_ac_mfa!$D:$D,Data_mfa!$C$20,env_ac_mfa!$E:$E,Data_mfa!$B$7)</f>
        <v>12015.585999999999</v>
      </c>
      <c r="X20" s="166">
        <f>SUMIFS(env_ac_mfa!$F:$F,env_ac_mfa!$A:$A,X10,env_ac_mfa!$B:$B,Data_mfa!$B$8,env_ac_mfa!$C:$C,Data_mfa!$A$20,env_ac_mfa!$D:$D,Data_mfa!$C$20,env_ac_mfa!$E:$E,Data_mfa!$B$7)</f>
        <v>-3528.1149999999998</v>
      </c>
      <c r="Y20" s="166">
        <f>SUMIFS(env_ac_mfa!$F:$F,env_ac_mfa!$A:$A,Y10,env_ac_mfa!$B:$B,Data_mfa!$B$8,env_ac_mfa!$C:$C,Data_mfa!$A$20,env_ac_mfa!$D:$D,Data_mfa!$C$20,env_ac_mfa!$E:$E,Data_mfa!$B$7)</f>
        <v>-26323.377</v>
      </c>
    </row>
    <row r="21" spans="1:25" x14ac:dyDescent="0.2">
      <c r="A21" s="82" t="s">
        <v>67</v>
      </c>
      <c r="B21" s="82" t="s">
        <v>66</v>
      </c>
      <c r="C21" s="82" t="s">
        <v>60</v>
      </c>
      <c r="D21" s="82" t="s">
        <v>5</v>
      </c>
      <c r="E21" s="166">
        <f>SUMIFS(env_ac_mfa!$F:$F,env_ac_mfa!$A:$A,E10,env_ac_mfa!$B:$B,Data_mfa!$B$8,env_ac_mfa!$C:$C,Data_mfa!$A$21,env_ac_mfa!$D:$D,Data_mfa!$C$21,env_ac_mfa!$E:$E,Data_mfa!$B$7)</f>
        <v>150368.73199999999</v>
      </c>
      <c r="F21" s="166">
        <f>SUMIFS(env_ac_mfa!$F:$F,env_ac_mfa!$A:$A,F10,env_ac_mfa!$B:$B,Data_mfa!$B$8,env_ac_mfa!$C:$C,Data_mfa!$A$21,env_ac_mfa!$D:$D,Data_mfa!$C$21,env_ac_mfa!$E:$E,Data_mfa!$B$7)</f>
        <v>144623.53</v>
      </c>
      <c r="G21" s="166">
        <f>SUMIFS(env_ac_mfa!$F:$F,env_ac_mfa!$A:$A,G10,env_ac_mfa!$B:$B,Data_mfa!$B$8,env_ac_mfa!$C:$C,Data_mfa!$A$21,env_ac_mfa!$D:$D,Data_mfa!$C$21,env_ac_mfa!$E:$E,Data_mfa!$B$7)</f>
        <v>139896.08300000001</v>
      </c>
      <c r="H21" s="166">
        <f>SUMIFS(env_ac_mfa!$F:$F,env_ac_mfa!$A:$A,H10,env_ac_mfa!$B:$B,Data_mfa!$B$8,env_ac_mfa!$C:$C,Data_mfa!$A$21,env_ac_mfa!$D:$D,Data_mfa!$C$21,env_ac_mfa!$E:$E,Data_mfa!$B$7)</f>
        <v>137859.36900000001</v>
      </c>
      <c r="I21" s="166">
        <f>SUMIFS(env_ac_mfa!$F:$F,env_ac_mfa!$A:$A,I10,env_ac_mfa!$B:$B,Data_mfa!$B$8,env_ac_mfa!$C:$C,Data_mfa!$A$21,env_ac_mfa!$D:$D,Data_mfa!$C$21,env_ac_mfa!$E:$E,Data_mfa!$B$7)</f>
        <v>139829.24100000001</v>
      </c>
      <c r="J21" s="166">
        <f>SUMIFS(env_ac_mfa!$F:$F,env_ac_mfa!$A:$A,J10,env_ac_mfa!$B:$B,Data_mfa!$B$8,env_ac_mfa!$C:$C,Data_mfa!$A$21,env_ac_mfa!$D:$D,Data_mfa!$C$21,env_ac_mfa!$E:$E,Data_mfa!$B$7)</f>
        <v>139280.42300000001</v>
      </c>
      <c r="K21" s="166">
        <f>SUMIFS(env_ac_mfa!$F:$F,env_ac_mfa!$A:$A,K10,env_ac_mfa!$B:$B,Data_mfa!$B$8,env_ac_mfa!$C:$C,Data_mfa!$A$21,env_ac_mfa!$D:$D,Data_mfa!$C$21,env_ac_mfa!$E:$E,Data_mfa!$B$7)</f>
        <v>142836.17300000001</v>
      </c>
      <c r="L21" s="166">
        <f>SUMIFS(env_ac_mfa!$F:$F,env_ac_mfa!$A:$A,L10,env_ac_mfa!$B:$B,Data_mfa!$B$8,env_ac_mfa!$C:$C,Data_mfa!$A$21,env_ac_mfa!$D:$D,Data_mfa!$C$21,env_ac_mfa!$E:$E,Data_mfa!$B$7)</f>
        <v>139590.361</v>
      </c>
      <c r="M21" s="166">
        <f>SUMIFS(env_ac_mfa!$F:$F,env_ac_mfa!$A:$A,M10,env_ac_mfa!$B:$B,Data_mfa!$B$8,env_ac_mfa!$C:$C,Data_mfa!$A$21,env_ac_mfa!$D:$D,Data_mfa!$C$21,env_ac_mfa!$E:$E,Data_mfa!$B$7)</f>
        <v>140095.79399999999</v>
      </c>
      <c r="N21" s="166">
        <f>SUMIFS(env_ac_mfa!$F:$F,env_ac_mfa!$A:$A,N10,env_ac_mfa!$B:$B,Data_mfa!$B$8,env_ac_mfa!$C:$C,Data_mfa!$A$21,env_ac_mfa!$D:$D,Data_mfa!$C$21,env_ac_mfa!$E:$E,Data_mfa!$B$7)</f>
        <v>136529.19399999999</v>
      </c>
      <c r="O21" s="166">
        <f>SUMIFS(env_ac_mfa!$F:$F,env_ac_mfa!$A:$A,O10,env_ac_mfa!$B:$B,Data_mfa!$B$8,env_ac_mfa!$C:$C,Data_mfa!$A$21,env_ac_mfa!$D:$D,Data_mfa!$C$21,env_ac_mfa!$E:$E,Data_mfa!$B$7)</f>
        <v>163922.16200000001</v>
      </c>
      <c r="P21" s="166">
        <f>SUMIFS(env_ac_mfa!$F:$F,env_ac_mfa!$A:$A,P10,env_ac_mfa!$B:$B,Data_mfa!$B$8,env_ac_mfa!$C:$C,Data_mfa!$A$21,env_ac_mfa!$D:$D,Data_mfa!$C$21,env_ac_mfa!$E:$E,Data_mfa!$B$7)</f>
        <v>170654.26199999999</v>
      </c>
      <c r="Q21" s="166">
        <f>SUMIFS(env_ac_mfa!$F:$F,env_ac_mfa!$A:$A,Q10,env_ac_mfa!$B:$B,Data_mfa!$B$8,env_ac_mfa!$C:$C,Data_mfa!$A$21,env_ac_mfa!$D:$D,Data_mfa!$C$21,env_ac_mfa!$E:$E,Data_mfa!$B$7)</f>
        <v>184468.83499999999</v>
      </c>
      <c r="R21" s="166">
        <f>SUMIFS(env_ac_mfa!$F:$F,env_ac_mfa!$A:$A,R10,env_ac_mfa!$B:$B,Data_mfa!$B$8,env_ac_mfa!$C:$C,Data_mfa!$A$21,env_ac_mfa!$D:$D,Data_mfa!$C$21,env_ac_mfa!$E:$E,Data_mfa!$B$7)</f>
        <v>213604.23199999999</v>
      </c>
      <c r="S21" s="166">
        <f>SUMIFS(env_ac_mfa!$F:$F,env_ac_mfa!$A:$A,S10,env_ac_mfa!$B:$B,Data_mfa!$B$8,env_ac_mfa!$C:$C,Data_mfa!$A$21,env_ac_mfa!$D:$D,Data_mfa!$C$21,env_ac_mfa!$E:$E,Data_mfa!$B$7)</f>
        <v>189156.08100000001</v>
      </c>
      <c r="T21" s="166">
        <f>SUMIFS(env_ac_mfa!$F:$F,env_ac_mfa!$A:$A,T10,env_ac_mfa!$B:$B,Data_mfa!$B$8,env_ac_mfa!$C:$C,Data_mfa!$A$21,env_ac_mfa!$D:$D,Data_mfa!$C$21,env_ac_mfa!$E:$E,Data_mfa!$B$7)</f>
        <v>189300.921</v>
      </c>
      <c r="U21" s="166">
        <f>SUMIFS(env_ac_mfa!$F:$F,env_ac_mfa!$A:$A,U10,env_ac_mfa!$B:$B,Data_mfa!$B$8,env_ac_mfa!$C:$C,Data_mfa!$A$21,env_ac_mfa!$D:$D,Data_mfa!$C$21,env_ac_mfa!$E:$E,Data_mfa!$B$7)</f>
        <v>206393.09299999999</v>
      </c>
      <c r="V21" s="166">
        <f>SUMIFS(env_ac_mfa!$F:$F,env_ac_mfa!$A:$A,V10,env_ac_mfa!$B:$B,Data_mfa!$B$8,env_ac_mfa!$C:$C,Data_mfa!$A$21,env_ac_mfa!$D:$D,Data_mfa!$C$21,env_ac_mfa!$E:$E,Data_mfa!$B$7)</f>
        <v>211230.76300000001</v>
      </c>
      <c r="W21" s="166">
        <f>SUMIFS(env_ac_mfa!$F:$F,env_ac_mfa!$A:$A,W10,env_ac_mfa!$B:$B,Data_mfa!$B$8,env_ac_mfa!$C:$C,Data_mfa!$A$21,env_ac_mfa!$D:$D,Data_mfa!$C$21,env_ac_mfa!$E:$E,Data_mfa!$B$7)</f>
        <v>218493.27900000001</v>
      </c>
      <c r="X21" s="166">
        <f>SUMIFS(env_ac_mfa!$F:$F,env_ac_mfa!$A:$A,X10,env_ac_mfa!$B:$B,Data_mfa!$B$8,env_ac_mfa!$C:$C,Data_mfa!$A$21,env_ac_mfa!$D:$D,Data_mfa!$C$21,env_ac_mfa!$E:$E,Data_mfa!$B$7)</f>
        <v>220443.20800000001</v>
      </c>
      <c r="Y21" s="166">
        <f>SUMIFS(env_ac_mfa!$F:$F,env_ac_mfa!$A:$A,Y10,env_ac_mfa!$B:$B,Data_mfa!$B$8,env_ac_mfa!$C:$C,Data_mfa!$A$21,env_ac_mfa!$D:$D,Data_mfa!$C$21,env_ac_mfa!$E:$E,Data_mfa!$B$7)</f>
        <v>227139.52299999999</v>
      </c>
    </row>
    <row r="22" spans="1:25" x14ac:dyDescent="0.2">
      <c r="A22" s="82" t="s">
        <v>67</v>
      </c>
      <c r="B22" s="82" t="s">
        <v>66</v>
      </c>
      <c r="C22" s="82" t="s">
        <v>59</v>
      </c>
      <c r="D22" s="82" t="s">
        <v>3</v>
      </c>
      <c r="E22" s="166">
        <f>SUMIFS(env_ac_mfa!$F:$F,env_ac_mfa!$A:$A,E10,env_ac_mfa!$B:$B,Data_mfa!$B$8,env_ac_mfa!$C:$C,Data_mfa!$A$22,env_ac_mfa!$D:$D,Data_mfa!$C$22,env_ac_mfa!$E:$E,Data_mfa!$B$7)</f>
        <v>238689.997</v>
      </c>
      <c r="F22" s="166">
        <f>SUMIFS(env_ac_mfa!$F:$F,env_ac_mfa!$A:$A,F10,env_ac_mfa!$B:$B,Data_mfa!$B$8,env_ac_mfa!$C:$C,Data_mfa!$A$22,env_ac_mfa!$D:$D,Data_mfa!$C$22,env_ac_mfa!$E:$E,Data_mfa!$B$7)</f>
        <v>225889.715</v>
      </c>
      <c r="G22" s="166">
        <f>SUMIFS(env_ac_mfa!$F:$F,env_ac_mfa!$A:$A,G10,env_ac_mfa!$B:$B,Data_mfa!$B$8,env_ac_mfa!$C:$C,Data_mfa!$A$22,env_ac_mfa!$D:$D,Data_mfa!$C$22,env_ac_mfa!$E:$E,Data_mfa!$B$7)</f>
        <v>227544.50599999999</v>
      </c>
      <c r="H22" s="166">
        <f>SUMIFS(env_ac_mfa!$F:$F,env_ac_mfa!$A:$A,H10,env_ac_mfa!$B:$B,Data_mfa!$B$8,env_ac_mfa!$C:$C,Data_mfa!$A$22,env_ac_mfa!$D:$D,Data_mfa!$C$22,env_ac_mfa!$E:$E,Data_mfa!$B$7)</f>
        <v>244952.84099999999</v>
      </c>
      <c r="I22" s="166">
        <f>SUMIFS(env_ac_mfa!$F:$F,env_ac_mfa!$A:$A,I10,env_ac_mfa!$B:$B,Data_mfa!$B$8,env_ac_mfa!$C:$C,Data_mfa!$A$22,env_ac_mfa!$D:$D,Data_mfa!$C$22,env_ac_mfa!$E:$E,Data_mfa!$B$7)</f>
        <v>268834.31800000003</v>
      </c>
      <c r="J22" s="166">
        <f>SUMIFS(env_ac_mfa!$F:$F,env_ac_mfa!$A:$A,J10,env_ac_mfa!$B:$B,Data_mfa!$B$8,env_ac_mfa!$C:$C,Data_mfa!$A$22,env_ac_mfa!$D:$D,Data_mfa!$C$22,env_ac_mfa!$E:$E,Data_mfa!$B$7)</f>
        <v>278542.14399999997</v>
      </c>
      <c r="K22" s="166">
        <f>SUMIFS(env_ac_mfa!$F:$F,env_ac_mfa!$A:$A,K10,env_ac_mfa!$B:$B,Data_mfa!$B$8,env_ac_mfa!$C:$C,Data_mfa!$A$22,env_ac_mfa!$D:$D,Data_mfa!$C$22,env_ac_mfa!$E:$E,Data_mfa!$B$7)</f>
        <v>284984.05300000001</v>
      </c>
      <c r="L22" s="166">
        <f>SUMIFS(env_ac_mfa!$F:$F,env_ac_mfa!$A:$A,L10,env_ac_mfa!$B:$B,Data_mfa!$B$8,env_ac_mfa!$C:$C,Data_mfa!$A$22,env_ac_mfa!$D:$D,Data_mfa!$C$22,env_ac_mfa!$E:$E,Data_mfa!$B$7)</f>
        <v>291978.26</v>
      </c>
      <c r="M22" s="166">
        <f>SUMIFS(env_ac_mfa!$F:$F,env_ac_mfa!$A:$A,M10,env_ac_mfa!$B:$B,Data_mfa!$B$8,env_ac_mfa!$C:$C,Data_mfa!$A$22,env_ac_mfa!$D:$D,Data_mfa!$C$22,env_ac_mfa!$E:$E,Data_mfa!$B$7)</f>
        <v>281870.03999999998</v>
      </c>
      <c r="N22" s="166">
        <f>SUMIFS(env_ac_mfa!$F:$F,env_ac_mfa!$A:$A,N10,env_ac_mfa!$B:$B,Data_mfa!$B$8,env_ac_mfa!$C:$C,Data_mfa!$A$22,env_ac_mfa!$D:$D,Data_mfa!$C$22,env_ac_mfa!$E:$E,Data_mfa!$B$7)</f>
        <v>167965.63699999999</v>
      </c>
      <c r="O22" s="166">
        <f>SUMIFS(env_ac_mfa!$F:$F,env_ac_mfa!$A:$A,O10,env_ac_mfa!$B:$B,Data_mfa!$B$8,env_ac_mfa!$C:$C,Data_mfa!$A$22,env_ac_mfa!$D:$D,Data_mfa!$C$22,env_ac_mfa!$E:$E,Data_mfa!$B$7)</f>
        <v>228036.24100000001</v>
      </c>
      <c r="P22" s="166">
        <f>SUMIFS(env_ac_mfa!$F:$F,env_ac_mfa!$A:$A,P10,env_ac_mfa!$B:$B,Data_mfa!$B$8,env_ac_mfa!$C:$C,Data_mfa!$A$22,env_ac_mfa!$D:$D,Data_mfa!$C$22,env_ac_mfa!$E:$E,Data_mfa!$B$7)</f>
        <v>239713.17499999999</v>
      </c>
      <c r="Q22" s="166">
        <f>SUMIFS(env_ac_mfa!$F:$F,env_ac_mfa!$A:$A,Q10,env_ac_mfa!$B:$B,Data_mfa!$B$8,env_ac_mfa!$C:$C,Data_mfa!$A$22,env_ac_mfa!$D:$D,Data_mfa!$C$22,env_ac_mfa!$E:$E,Data_mfa!$B$7)</f>
        <v>214252.554</v>
      </c>
      <c r="R22" s="166">
        <f>SUMIFS(env_ac_mfa!$F:$F,env_ac_mfa!$A:$A,R10,env_ac_mfa!$B:$B,Data_mfa!$B$8,env_ac_mfa!$C:$C,Data_mfa!$A$22,env_ac_mfa!$D:$D,Data_mfa!$C$22,env_ac_mfa!$E:$E,Data_mfa!$B$7)</f>
        <v>226256.13200000001</v>
      </c>
      <c r="S22" s="166">
        <f>SUMIFS(env_ac_mfa!$F:$F,env_ac_mfa!$A:$A,S10,env_ac_mfa!$B:$B,Data_mfa!$B$8,env_ac_mfa!$C:$C,Data_mfa!$A$22,env_ac_mfa!$D:$D,Data_mfa!$C$22,env_ac_mfa!$E:$E,Data_mfa!$B$7)</f>
        <v>233734.92</v>
      </c>
      <c r="T22" s="166">
        <f>SUMIFS(env_ac_mfa!$F:$F,env_ac_mfa!$A:$A,T10,env_ac_mfa!$B:$B,Data_mfa!$B$8,env_ac_mfa!$C:$C,Data_mfa!$A$22,env_ac_mfa!$D:$D,Data_mfa!$C$22,env_ac_mfa!$E:$E,Data_mfa!$B$7)</f>
        <v>245623.83</v>
      </c>
      <c r="U22" s="166">
        <f>SUMIFS(env_ac_mfa!$F:$F,env_ac_mfa!$A:$A,U10,env_ac_mfa!$B:$B,Data_mfa!$B$8,env_ac_mfa!$C:$C,Data_mfa!$A$22,env_ac_mfa!$D:$D,Data_mfa!$C$22,env_ac_mfa!$E:$E,Data_mfa!$B$7)</f>
        <v>240139.45699999999</v>
      </c>
      <c r="V22" s="166">
        <f>SUMIFS(env_ac_mfa!$F:$F,env_ac_mfa!$A:$A,V10,env_ac_mfa!$B:$B,Data_mfa!$B$8,env_ac_mfa!$C:$C,Data_mfa!$A$22,env_ac_mfa!$D:$D,Data_mfa!$C$22,env_ac_mfa!$E:$E,Data_mfa!$B$7)</f>
        <v>245761.86300000001</v>
      </c>
      <c r="W22" s="166">
        <f>SUMIFS(env_ac_mfa!$F:$F,env_ac_mfa!$A:$A,W10,env_ac_mfa!$B:$B,Data_mfa!$B$8,env_ac_mfa!$C:$C,Data_mfa!$A$22,env_ac_mfa!$D:$D,Data_mfa!$C$22,env_ac_mfa!$E:$E,Data_mfa!$B$7)</f>
        <v>259310.07399999999</v>
      </c>
      <c r="X22" s="166">
        <f>SUMIFS(env_ac_mfa!$F:$F,env_ac_mfa!$A:$A,X10,env_ac_mfa!$B:$B,Data_mfa!$B$8,env_ac_mfa!$C:$C,Data_mfa!$A$22,env_ac_mfa!$D:$D,Data_mfa!$C$22,env_ac_mfa!$E:$E,Data_mfa!$B$7)</f>
        <v>243766.742</v>
      </c>
      <c r="Y22" s="166">
        <f>SUMIFS(env_ac_mfa!$F:$F,env_ac_mfa!$A:$A,Y10,env_ac_mfa!$B:$B,Data_mfa!$B$8,env_ac_mfa!$C:$C,Data_mfa!$A$22,env_ac_mfa!$D:$D,Data_mfa!$C$22,env_ac_mfa!$E:$E,Data_mfa!$B$7)</f>
        <v>212058.61</v>
      </c>
    </row>
    <row r="23" spans="1:25" x14ac:dyDescent="0.2">
      <c r="A23" s="82" t="s">
        <v>67</v>
      </c>
      <c r="B23" s="82" t="s">
        <v>66</v>
      </c>
      <c r="C23" s="82" t="s">
        <v>58</v>
      </c>
      <c r="D23" s="82" t="s">
        <v>57</v>
      </c>
      <c r="E23" s="166">
        <f>SUMIFS(env_ac_mfa!$F:$F,env_ac_mfa!$A:$A,E10,env_ac_mfa!$B:$B,Data_mfa!$B$8,env_ac_mfa!$C:$C,Data_mfa!$A$23,env_ac_mfa!$D:$D,Data_mfa!$C$23,env_ac_mfa!$E:$E,Data_mfa!$B$7)</f>
        <v>84913.947</v>
      </c>
      <c r="F23" s="166">
        <f>SUMIFS(env_ac_mfa!$F:$F,env_ac_mfa!$A:$A,F10,env_ac_mfa!$B:$B,Data_mfa!$B$8,env_ac_mfa!$C:$C,Data_mfa!$A$23,env_ac_mfa!$D:$D,Data_mfa!$C$23,env_ac_mfa!$E:$E,Data_mfa!$B$7)</f>
        <v>83596.850999999995</v>
      </c>
      <c r="G23" s="166">
        <f>SUMIFS(env_ac_mfa!$F:$F,env_ac_mfa!$A:$A,G10,env_ac_mfa!$B:$B,Data_mfa!$B$8,env_ac_mfa!$C:$C,Data_mfa!$A$23,env_ac_mfa!$D:$D,Data_mfa!$C$23,env_ac_mfa!$E:$E,Data_mfa!$B$7)</f>
        <v>93760.066999999995</v>
      </c>
      <c r="H23" s="166">
        <f>SUMIFS(env_ac_mfa!$F:$F,env_ac_mfa!$A:$A,H10,env_ac_mfa!$B:$B,Data_mfa!$B$8,env_ac_mfa!$C:$C,Data_mfa!$A$23,env_ac_mfa!$D:$D,Data_mfa!$C$23,env_ac_mfa!$E:$E,Data_mfa!$B$7)</f>
        <v>96901.952999999994</v>
      </c>
      <c r="I23" s="166">
        <f>SUMIFS(env_ac_mfa!$F:$F,env_ac_mfa!$A:$A,I10,env_ac_mfa!$B:$B,Data_mfa!$B$8,env_ac_mfa!$C:$C,Data_mfa!$A$23,env_ac_mfa!$D:$D,Data_mfa!$C$23,env_ac_mfa!$E:$E,Data_mfa!$B$7)</f>
        <v>105990.823</v>
      </c>
      <c r="J23" s="166">
        <f>SUMIFS(env_ac_mfa!$F:$F,env_ac_mfa!$A:$A,J10,env_ac_mfa!$B:$B,Data_mfa!$B$8,env_ac_mfa!$C:$C,Data_mfa!$A$23,env_ac_mfa!$D:$D,Data_mfa!$C$23,env_ac_mfa!$E:$E,Data_mfa!$B$7)</f>
        <v>108157.291</v>
      </c>
      <c r="K23" s="166">
        <f>SUMIFS(env_ac_mfa!$F:$F,env_ac_mfa!$A:$A,K10,env_ac_mfa!$B:$B,Data_mfa!$B$8,env_ac_mfa!$C:$C,Data_mfa!$A$23,env_ac_mfa!$D:$D,Data_mfa!$C$23,env_ac_mfa!$E:$E,Data_mfa!$B$7)</f>
        <v>111460.22500000001</v>
      </c>
      <c r="L23" s="166">
        <f>SUMIFS(env_ac_mfa!$F:$F,env_ac_mfa!$A:$A,L10,env_ac_mfa!$B:$B,Data_mfa!$B$8,env_ac_mfa!$C:$C,Data_mfa!$A$23,env_ac_mfa!$D:$D,Data_mfa!$C$23,env_ac_mfa!$E:$E,Data_mfa!$B$7)</f>
        <v>115313.52899999999</v>
      </c>
      <c r="M23" s="166">
        <f>SUMIFS(env_ac_mfa!$F:$F,env_ac_mfa!$A:$A,M10,env_ac_mfa!$B:$B,Data_mfa!$B$8,env_ac_mfa!$C:$C,Data_mfa!$A$23,env_ac_mfa!$D:$D,Data_mfa!$C$23,env_ac_mfa!$E:$E,Data_mfa!$B$7)</f>
        <v>118640.368</v>
      </c>
      <c r="N23" s="166">
        <f>SUMIFS(env_ac_mfa!$F:$F,env_ac_mfa!$A:$A,N10,env_ac_mfa!$B:$B,Data_mfa!$B$8,env_ac_mfa!$C:$C,Data_mfa!$A$23,env_ac_mfa!$D:$D,Data_mfa!$C$23,env_ac_mfa!$E:$E,Data_mfa!$B$7)</f>
        <v>104879.07799999999</v>
      </c>
      <c r="O23" s="166">
        <f>SUMIFS(env_ac_mfa!$F:$F,env_ac_mfa!$A:$A,O10,env_ac_mfa!$B:$B,Data_mfa!$B$8,env_ac_mfa!$C:$C,Data_mfa!$A$23,env_ac_mfa!$D:$D,Data_mfa!$C$23,env_ac_mfa!$E:$E,Data_mfa!$B$7)</f>
        <v>119889.249</v>
      </c>
      <c r="P23" s="166">
        <f>SUMIFS(env_ac_mfa!$F:$F,env_ac_mfa!$A:$A,P10,env_ac_mfa!$B:$B,Data_mfa!$B$8,env_ac_mfa!$C:$C,Data_mfa!$A$23,env_ac_mfa!$D:$D,Data_mfa!$C$23,env_ac_mfa!$E:$E,Data_mfa!$B$7)</f>
        <v>133381.09</v>
      </c>
      <c r="Q23" s="166">
        <f>SUMIFS(env_ac_mfa!$F:$F,env_ac_mfa!$A:$A,Q10,env_ac_mfa!$B:$B,Data_mfa!$B$8,env_ac_mfa!$C:$C,Data_mfa!$A$23,env_ac_mfa!$D:$D,Data_mfa!$C$23,env_ac_mfa!$E:$E,Data_mfa!$B$7)</f>
        <v>139136.12</v>
      </c>
      <c r="R23" s="166">
        <f>SUMIFS(env_ac_mfa!$F:$F,env_ac_mfa!$A:$A,R10,env_ac_mfa!$B:$B,Data_mfa!$B$8,env_ac_mfa!$C:$C,Data_mfa!$A$23,env_ac_mfa!$D:$D,Data_mfa!$C$23,env_ac_mfa!$E:$E,Data_mfa!$B$7)</f>
        <v>134641.56599999999</v>
      </c>
      <c r="S23" s="166">
        <f>SUMIFS(env_ac_mfa!$F:$F,env_ac_mfa!$A:$A,S10,env_ac_mfa!$B:$B,Data_mfa!$B$8,env_ac_mfa!$C:$C,Data_mfa!$A$23,env_ac_mfa!$D:$D,Data_mfa!$C$23,env_ac_mfa!$E:$E,Data_mfa!$B$7)</f>
        <v>134018.65400000001</v>
      </c>
      <c r="T23" s="166">
        <f>SUMIFS(env_ac_mfa!$F:$F,env_ac_mfa!$A:$A,T10,env_ac_mfa!$B:$B,Data_mfa!$B$8,env_ac_mfa!$C:$C,Data_mfa!$A$23,env_ac_mfa!$D:$D,Data_mfa!$C$23,env_ac_mfa!$E:$E,Data_mfa!$B$7)</f>
        <v>122059.71400000001</v>
      </c>
      <c r="U23" s="166">
        <f>SUMIFS(env_ac_mfa!$F:$F,env_ac_mfa!$A:$A,U10,env_ac_mfa!$B:$B,Data_mfa!$B$8,env_ac_mfa!$C:$C,Data_mfa!$A$23,env_ac_mfa!$D:$D,Data_mfa!$C$23,env_ac_mfa!$E:$E,Data_mfa!$B$7)</f>
        <v>123863.045</v>
      </c>
      <c r="V23" s="166">
        <f>SUMIFS(env_ac_mfa!$F:$F,env_ac_mfa!$A:$A,V10,env_ac_mfa!$B:$B,Data_mfa!$B$8,env_ac_mfa!$C:$C,Data_mfa!$A$23,env_ac_mfa!$D:$D,Data_mfa!$C$23,env_ac_mfa!$E:$E,Data_mfa!$B$7)</f>
        <v>130546.36900000001</v>
      </c>
      <c r="W23" s="166">
        <f>SUMIFS(env_ac_mfa!$F:$F,env_ac_mfa!$A:$A,W10,env_ac_mfa!$B:$B,Data_mfa!$B$8,env_ac_mfa!$C:$C,Data_mfa!$A$23,env_ac_mfa!$D:$D,Data_mfa!$C$23,env_ac_mfa!$E:$E,Data_mfa!$B$7)</f>
        <v>127725.14200000001</v>
      </c>
      <c r="X23" s="166">
        <f>SUMIFS(env_ac_mfa!$F:$F,env_ac_mfa!$A:$A,X10,env_ac_mfa!$B:$B,Data_mfa!$B$8,env_ac_mfa!$C:$C,Data_mfa!$A$23,env_ac_mfa!$D:$D,Data_mfa!$C$23,env_ac_mfa!$E:$E,Data_mfa!$B$7)</f>
        <v>129974.303</v>
      </c>
      <c r="Y23" s="166">
        <f>SUMIFS(env_ac_mfa!$F:$F,env_ac_mfa!$A:$A,Y10,env_ac_mfa!$B:$B,Data_mfa!$B$8,env_ac_mfa!$C:$C,Data_mfa!$A$23,env_ac_mfa!$D:$D,Data_mfa!$C$23,env_ac_mfa!$E:$E,Data_mfa!$B$7)</f>
        <v>120899.674</v>
      </c>
    </row>
    <row r="24" spans="1:25" x14ac:dyDescent="0.2">
      <c r="A24" s="82" t="s">
        <v>67</v>
      </c>
      <c r="B24" s="82" t="s">
        <v>66</v>
      </c>
      <c r="C24" s="82" t="s">
        <v>56</v>
      </c>
      <c r="D24" s="82" t="s">
        <v>12</v>
      </c>
      <c r="E24" s="166">
        <f>SUMIFS(env_ac_mfa!$F:$F,env_ac_mfa!$A:$A,E10,env_ac_mfa!$B:$B,Data_mfa!$B$8,env_ac_mfa!$C:$C,Data_mfa!$A$24,env_ac_mfa!$D:$D,Data_mfa!$C$24,env_ac_mfa!$E:$E,Data_mfa!$B$7)</f>
        <v>304144.78200000001</v>
      </c>
      <c r="F24" s="166">
        <f>SUMIFS(env_ac_mfa!$F:$F,env_ac_mfa!$A:$A,F10,env_ac_mfa!$B:$B,Data_mfa!$B$8,env_ac_mfa!$C:$C,Data_mfa!$A$24,env_ac_mfa!$D:$D,Data_mfa!$C$24,env_ac_mfa!$E:$E,Data_mfa!$B$7)</f>
        <v>286916.39399999997</v>
      </c>
      <c r="G24" s="166">
        <f>SUMIFS(env_ac_mfa!$F:$F,env_ac_mfa!$A:$A,G10,env_ac_mfa!$B:$B,Data_mfa!$B$8,env_ac_mfa!$C:$C,Data_mfa!$A$24,env_ac_mfa!$D:$D,Data_mfa!$C$24,env_ac_mfa!$E:$E,Data_mfa!$B$7)</f>
        <v>273680.522</v>
      </c>
      <c r="H24" s="166">
        <f>SUMIFS(env_ac_mfa!$F:$F,env_ac_mfa!$A:$A,H10,env_ac_mfa!$B:$B,Data_mfa!$B$8,env_ac_mfa!$C:$C,Data_mfa!$A$24,env_ac_mfa!$D:$D,Data_mfa!$C$24,env_ac_mfa!$E:$E,Data_mfa!$B$7)</f>
        <v>285910.25699999998</v>
      </c>
      <c r="I24" s="166">
        <f>SUMIFS(env_ac_mfa!$F:$F,env_ac_mfa!$A:$A,I10,env_ac_mfa!$B:$B,Data_mfa!$B$8,env_ac_mfa!$C:$C,Data_mfa!$A$24,env_ac_mfa!$D:$D,Data_mfa!$C$24,env_ac_mfa!$E:$E,Data_mfa!$B$7)</f>
        <v>302672.73599999998</v>
      </c>
      <c r="J24" s="166">
        <f>SUMIFS(env_ac_mfa!$F:$F,env_ac_mfa!$A:$A,J10,env_ac_mfa!$B:$B,Data_mfa!$B$8,env_ac_mfa!$C:$C,Data_mfa!$A$24,env_ac_mfa!$D:$D,Data_mfa!$C$24,env_ac_mfa!$E:$E,Data_mfa!$B$7)</f>
        <v>309665.27600000001</v>
      </c>
      <c r="K24" s="166">
        <f>SUMIFS(env_ac_mfa!$F:$F,env_ac_mfa!$A:$A,K10,env_ac_mfa!$B:$B,Data_mfa!$B$8,env_ac_mfa!$C:$C,Data_mfa!$A$24,env_ac_mfa!$D:$D,Data_mfa!$C$24,env_ac_mfa!$E:$E,Data_mfa!$B$7)</f>
        <v>316360.00099999999</v>
      </c>
      <c r="L24" s="166">
        <f>SUMIFS(env_ac_mfa!$F:$F,env_ac_mfa!$A:$A,L10,env_ac_mfa!$B:$B,Data_mfa!$B$8,env_ac_mfa!$C:$C,Data_mfa!$A$24,env_ac_mfa!$D:$D,Data_mfa!$C$24,env_ac_mfa!$E:$E,Data_mfa!$B$7)</f>
        <v>316255.092</v>
      </c>
      <c r="M24" s="166">
        <f>SUMIFS(env_ac_mfa!$F:$F,env_ac_mfa!$A:$A,M10,env_ac_mfa!$B:$B,Data_mfa!$B$8,env_ac_mfa!$C:$C,Data_mfa!$A$24,env_ac_mfa!$D:$D,Data_mfa!$C$24,env_ac_mfa!$E:$E,Data_mfa!$B$7)</f>
        <v>303325.46600000001</v>
      </c>
      <c r="N24" s="166">
        <f>SUMIFS(env_ac_mfa!$F:$F,env_ac_mfa!$A:$A,N10,env_ac_mfa!$B:$B,Data_mfa!$B$8,env_ac_mfa!$C:$C,Data_mfa!$A$24,env_ac_mfa!$D:$D,Data_mfa!$C$24,env_ac_mfa!$E:$E,Data_mfa!$B$7)</f>
        <v>199615.753</v>
      </c>
      <c r="O24" s="166">
        <f>SUMIFS(env_ac_mfa!$F:$F,env_ac_mfa!$A:$A,O10,env_ac_mfa!$B:$B,Data_mfa!$B$8,env_ac_mfa!$C:$C,Data_mfa!$A$24,env_ac_mfa!$D:$D,Data_mfa!$C$24,env_ac_mfa!$E:$E,Data_mfa!$B$7)</f>
        <v>272069.15500000003</v>
      </c>
      <c r="P24" s="166">
        <f>SUMIFS(env_ac_mfa!$F:$F,env_ac_mfa!$A:$A,P10,env_ac_mfa!$B:$B,Data_mfa!$B$8,env_ac_mfa!$C:$C,Data_mfa!$A$24,env_ac_mfa!$D:$D,Data_mfa!$C$24,env_ac_mfa!$E:$E,Data_mfa!$B$7)</f>
        <v>276986.34700000001</v>
      </c>
      <c r="Q24" s="166">
        <f>SUMIFS(env_ac_mfa!$F:$F,env_ac_mfa!$A:$A,Q10,env_ac_mfa!$B:$B,Data_mfa!$B$8,env_ac_mfa!$C:$C,Data_mfa!$A$24,env_ac_mfa!$D:$D,Data_mfa!$C$24,env_ac_mfa!$E:$E,Data_mfa!$B$7)</f>
        <v>259585.26800000001</v>
      </c>
      <c r="R24" s="166">
        <f>SUMIFS(env_ac_mfa!$F:$F,env_ac_mfa!$A:$A,R10,env_ac_mfa!$B:$B,Data_mfa!$B$8,env_ac_mfa!$C:$C,Data_mfa!$A$24,env_ac_mfa!$D:$D,Data_mfa!$C$24,env_ac_mfa!$E:$E,Data_mfa!$B$7)</f>
        <v>305218.799</v>
      </c>
      <c r="S24" s="166">
        <f>SUMIFS(env_ac_mfa!$F:$F,env_ac_mfa!$A:$A,S10,env_ac_mfa!$B:$B,Data_mfa!$B$8,env_ac_mfa!$C:$C,Data_mfa!$A$24,env_ac_mfa!$D:$D,Data_mfa!$C$24,env_ac_mfa!$E:$E,Data_mfa!$B$7)</f>
        <v>288872.348</v>
      </c>
      <c r="T24" s="166">
        <f>SUMIFS(env_ac_mfa!$F:$F,env_ac_mfa!$A:$A,T10,env_ac_mfa!$B:$B,Data_mfa!$B$8,env_ac_mfa!$C:$C,Data_mfa!$A$24,env_ac_mfa!$D:$D,Data_mfa!$C$24,env_ac_mfa!$E:$E,Data_mfa!$B$7)</f>
        <v>312865.03700000001</v>
      </c>
      <c r="U24" s="166">
        <f>SUMIFS(env_ac_mfa!$F:$F,env_ac_mfa!$A:$A,U10,env_ac_mfa!$B:$B,Data_mfa!$B$8,env_ac_mfa!$C:$C,Data_mfa!$A$24,env_ac_mfa!$D:$D,Data_mfa!$C$24,env_ac_mfa!$E:$E,Data_mfa!$B$7)</f>
        <v>322669.505</v>
      </c>
      <c r="V24" s="166">
        <f>SUMIFS(env_ac_mfa!$F:$F,env_ac_mfa!$A:$A,V10,env_ac_mfa!$B:$B,Data_mfa!$B$8,env_ac_mfa!$C:$C,Data_mfa!$A$24,env_ac_mfa!$D:$D,Data_mfa!$C$24,env_ac_mfa!$E:$E,Data_mfa!$B$7)</f>
        <v>326446.25799999997</v>
      </c>
      <c r="W24" s="166">
        <f>SUMIFS(env_ac_mfa!$F:$F,env_ac_mfa!$A:$A,W10,env_ac_mfa!$B:$B,Data_mfa!$B$8,env_ac_mfa!$C:$C,Data_mfa!$A$24,env_ac_mfa!$D:$D,Data_mfa!$C$24,env_ac_mfa!$E:$E,Data_mfa!$B$7)</f>
        <v>350078.21100000001</v>
      </c>
      <c r="X24" s="166">
        <f>SUMIFS(env_ac_mfa!$F:$F,env_ac_mfa!$A:$A,X10,env_ac_mfa!$B:$B,Data_mfa!$B$8,env_ac_mfa!$C:$C,Data_mfa!$A$24,env_ac_mfa!$D:$D,Data_mfa!$C$24,env_ac_mfa!$E:$E,Data_mfa!$B$7)</f>
        <v>334235.647</v>
      </c>
      <c r="Y24" s="166">
        <f>SUMIFS(env_ac_mfa!$F:$F,env_ac_mfa!$A:$A,Y10,env_ac_mfa!$B:$B,Data_mfa!$B$8,env_ac_mfa!$C:$C,Data_mfa!$A$24,env_ac_mfa!$D:$D,Data_mfa!$C$24,env_ac_mfa!$E:$E,Data_mfa!$B$7)</f>
        <v>318298.45899999997</v>
      </c>
    </row>
    <row r="25" spans="1:25" x14ac:dyDescent="0.2">
      <c r="A25" s="82" t="s">
        <v>67</v>
      </c>
      <c r="B25" s="82" t="s">
        <v>66</v>
      </c>
      <c r="C25" s="82" t="s">
        <v>53</v>
      </c>
      <c r="D25" s="82" t="s">
        <v>52</v>
      </c>
      <c r="E25" s="166">
        <f>SUMIFS(env_ac_mfa!$F:$F,env_ac_mfa!$A:$A,E10,env_ac_mfa!$B:$B,Data_mfa!$B$8,env_ac_mfa!$C:$C,Data_mfa!$A$25,env_ac_mfa!$D:$D,Data_mfa!$C$25,env_ac_mfa!$E:$E,Data_mfa!$B$7)</f>
        <v>153776.04999999999</v>
      </c>
      <c r="F25" s="166">
        <f>SUMIFS(env_ac_mfa!$F:$F,env_ac_mfa!$A:$A,F10,env_ac_mfa!$B:$B,Data_mfa!$B$8,env_ac_mfa!$C:$C,Data_mfa!$A$25,env_ac_mfa!$D:$D,Data_mfa!$C$25,env_ac_mfa!$E:$E,Data_mfa!$B$7)</f>
        <v>142292.86499999999</v>
      </c>
      <c r="G25" s="166">
        <f>SUMIFS(env_ac_mfa!$F:$F,env_ac_mfa!$A:$A,G10,env_ac_mfa!$B:$B,Data_mfa!$B$8,env_ac_mfa!$C:$C,Data_mfa!$A$25,env_ac_mfa!$D:$D,Data_mfa!$C$25,env_ac_mfa!$E:$E,Data_mfa!$B$7)</f>
        <v>133784.43900000001</v>
      </c>
      <c r="H25" s="166">
        <f>SUMIFS(env_ac_mfa!$F:$F,env_ac_mfa!$A:$A,H10,env_ac_mfa!$B:$B,Data_mfa!$B$8,env_ac_mfa!$C:$C,Data_mfa!$A$25,env_ac_mfa!$D:$D,Data_mfa!$C$25,env_ac_mfa!$E:$E,Data_mfa!$B$7)</f>
        <v>148050.88800000001</v>
      </c>
      <c r="I25" s="166">
        <f>SUMIFS(env_ac_mfa!$F:$F,env_ac_mfa!$A:$A,I10,env_ac_mfa!$B:$B,Data_mfa!$B$8,env_ac_mfa!$C:$C,Data_mfa!$A$25,env_ac_mfa!$D:$D,Data_mfa!$C$25,env_ac_mfa!$E:$E,Data_mfa!$B$7)</f>
        <v>162843.495</v>
      </c>
      <c r="J25" s="166">
        <f>SUMIFS(env_ac_mfa!$F:$F,env_ac_mfa!$A:$A,J10,env_ac_mfa!$B:$B,Data_mfa!$B$8,env_ac_mfa!$C:$C,Data_mfa!$A$25,env_ac_mfa!$D:$D,Data_mfa!$C$25,env_ac_mfa!$E:$E,Data_mfa!$B$7)</f>
        <v>170384.853</v>
      </c>
      <c r="K25" s="166">
        <f>SUMIFS(env_ac_mfa!$F:$F,env_ac_mfa!$A:$A,K10,env_ac_mfa!$B:$B,Data_mfa!$B$8,env_ac_mfa!$C:$C,Data_mfa!$A$25,env_ac_mfa!$D:$D,Data_mfa!$C$25,env_ac_mfa!$E:$E,Data_mfa!$B$7)</f>
        <v>173523.82699999999</v>
      </c>
      <c r="L25" s="166">
        <f>SUMIFS(env_ac_mfa!$F:$F,env_ac_mfa!$A:$A,L10,env_ac_mfa!$B:$B,Data_mfa!$B$8,env_ac_mfa!$C:$C,Data_mfa!$A$25,env_ac_mfa!$D:$D,Data_mfa!$C$25,env_ac_mfa!$E:$E,Data_mfa!$B$7)</f>
        <v>176664.731</v>
      </c>
      <c r="M25" s="166">
        <f>SUMIFS(env_ac_mfa!$F:$F,env_ac_mfa!$A:$A,M10,env_ac_mfa!$B:$B,Data_mfa!$B$8,env_ac_mfa!$C:$C,Data_mfa!$A$25,env_ac_mfa!$D:$D,Data_mfa!$C$25,env_ac_mfa!$E:$E,Data_mfa!$B$7)</f>
        <v>163229.67199999999</v>
      </c>
      <c r="N25" s="166">
        <f>SUMIFS(env_ac_mfa!$F:$F,env_ac_mfa!$A:$A,N10,env_ac_mfa!$B:$B,Data_mfa!$B$8,env_ac_mfa!$C:$C,Data_mfa!$A$25,env_ac_mfa!$D:$D,Data_mfa!$C$25,env_ac_mfa!$E:$E,Data_mfa!$B$7)</f>
        <v>63086.559000000001</v>
      </c>
      <c r="O25" s="166">
        <f>SUMIFS(env_ac_mfa!$F:$F,env_ac_mfa!$A:$A,O10,env_ac_mfa!$B:$B,Data_mfa!$B$8,env_ac_mfa!$C:$C,Data_mfa!$A$25,env_ac_mfa!$D:$D,Data_mfa!$C$25,env_ac_mfa!$E:$E,Data_mfa!$B$7)</f>
        <v>108146.992</v>
      </c>
      <c r="P25" s="166">
        <f>SUMIFS(env_ac_mfa!$F:$F,env_ac_mfa!$A:$A,P10,env_ac_mfa!$B:$B,Data_mfa!$B$8,env_ac_mfa!$C:$C,Data_mfa!$A$25,env_ac_mfa!$D:$D,Data_mfa!$C$25,env_ac_mfa!$E:$E,Data_mfa!$B$7)</f>
        <v>106332.08500000001</v>
      </c>
      <c r="Q25" s="166">
        <f>SUMIFS(env_ac_mfa!$F:$F,env_ac_mfa!$A:$A,Q10,env_ac_mfa!$B:$B,Data_mfa!$B$8,env_ac_mfa!$C:$C,Data_mfa!$A$25,env_ac_mfa!$D:$D,Data_mfa!$C$25,env_ac_mfa!$E:$E,Data_mfa!$B$7)</f>
        <v>75116.433000000005</v>
      </c>
      <c r="R25" s="166">
        <f>SUMIFS(env_ac_mfa!$F:$F,env_ac_mfa!$A:$A,R10,env_ac_mfa!$B:$B,Data_mfa!$B$8,env_ac_mfa!$C:$C,Data_mfa!$A$25,env_ac_mfa!$D:$D,Data_mfa!$C$25,env_ac_mfa!$E:$E,Data_mfa!$B$7)</f>
        <v>91614.566999999995</v>
      </c>
      <c r="S25" s="166">
        <f>SUMIFS(env_ac_mfa!$F:$F,env_ac_mfa!$A:$A,S10,env_ac_mfa!$B:$B,Data_mfa!$B$8,env_ac_mfa!$C:$C,Data_mfa!$A$25,env_ac_mfa!$D:$D,Data_mfa!$C$25,env_ac_mfa!$E:$E,Data_mfa!$B$7)</f>
        <v>99716.266000000003</v>
      </c>
      <c r="T25" s="166">
        <f>SUMIFS(env_ac_mfa!$F:$F,env_ac_mfa!$A:$A,T10,env_ac_mfa!$B:$B,Data_mfa!$B$8,env_ac_mfa!$C:$C,Data_mfa!$A$25,env_ac_mfa!$D:$D,Data_mfa!$C$25,env_ac_mfa!$E:$E,Data_mfa!$B$7)</f>
        <v>123564.11599999999</v>
      </c>
      <c r="U25" s="166">
        <f>SUMIFS(env_ac_mfa!$F:$F,env_ac_mfa!$A:$A,U10,env_ac_mfa!$B:$B,Data_mfa!$B$8,env_ac_mfa!$C:$C,Data_mfa!$A$25,env_ac_mfa!$D:$D,Data_mfa!$C$25,env_ac_mfa!$E:$E,Data_mfa!$B$7)</f>
        <v>116276.412</v>
      </c>
      <c r="V25" s="166">
        <f>SUMIFS(env_ac_mfa!$F:$F,env_ac_mfa!$A:$A,V10,env_ac_mfa!$B:$B,Data_mfa!$B$8,env_ac_mfa!$C:$C,Data_mfa!$A$25,env_ac_mfa!$D:$D,Data_mfa!$C$25,env_ac_mfa!$E:$E,Data_mfa!$B$7)</f>
        <v>115215.495</v>
      </c>
      <c r="W25" s="166">
        <f>SUMIFS(env_ac_mfa!$F:$F,env_ac_mfa!$A:$A,W10,env_ac_mfa!$B:$B,Data_mfa!$B$8,env_ac_mfa!$C:$C,Data_mfa!$A$25,env_ac_mfa!$D:$D,Data_mfa!$C$25,env_ac_mfa!$E:$E,Data_mfa!$B$7)</f>
        <v>131584.932</v>
      </c>
      <c r="X25" s="166">
        <f>SUMIFS(env_ac_mfa!$F:$F,env_ac_mfa!$A:$A,X10,env_ac_mfa!$B:$B,Data_mfa!$B$8,env_ac_mfa!$C:$C,Data_mfa!$A$25,env_ac_mfa!$D:$D,Data_mfa!$C$25,env_ac_mfa!$E:$E,Data_mfa!$B$7)</f>
        <v>113792.439</v>
      </c>
      <c r="Y25" s="166">
        <f>SUMIFS(env_ac_mfa!$F:$F,env_ac_mfa!$A:$A,Y10,env_ac_mfa!$B:$B,Data_mfa!$B$8,env_ac_mfa!$C:$C,Data_mfa!$A$25,env_ac_mfa!$D:$D,Data_mfa!$C$25,env_ac_mfa!$E:$E,Data_mfa!$B$7)</f>
        <v>91158.936000000002</v>
      </c>
    </row>
    <row r="26" spans="1:25" x14ac:dyDescent="0.2">
      <c r="A26" s="82" t="s">
        <v>65</v>
      </c>
      <c r="B26" s="82" t="s">
        <v>6</v>
      </c>
      <c r="C26" s="82" t="s">
        <v>60</v>
      </c>
      <c r="D26" s="82" t="s">
        <v>5</v>
      </c>
      <c r="E26" s="166">
        <f>SUMIFS(env_ac_mfa!$F:$F,env_ac_mfa!$A:$A,E10,env_ac_mfa!$B:$B,Data_mfa!$B$8,env_ac_mfa!$C:$C,Data_mfa!$A$26,env_ac_mfa!$D:$D,Data_mfa!$C$26,env_ac_mfa!$E:$E,Data_mfa!$B$7)</f>
        <v>3155112.5920000002</v>
      </c>
      <c r="F26" s="166">
        <f>SUMIFS(env_ac_mfa!$F:$F,env_ac_mfa!$A:$A,F10,env_ac_mfa!$B:$B,Data_mfa!$B$8,env_ac_mfa!$C:$C,Data_mfa!$A$26,env_ac_mfa!$D:$D,Data_mfa!$C$26,env_ac_mfa!$E:$E,Data_mfa!$B$7)</f>
        <v>3217619.8969999999</v>
      </c>
      <c r="G26" s="166">
        <f>SUMIFS(env_ac_mfa!$F:$F,env_ac_mfa!$A:$A,G10,env_ac_mfa!$B:$B,Data_mfa!$B$8,env_ac_mfa!$C:$C,Data_mfa!$A$26,env_ac_mfa!$D:$D,Data_mfa!$C$26,env_ac_mfa!$E:$E,Data_mfa!$B$7)</f>
        <v>3242184.0780000002</v>
      </c>
      <c r="H26" s="166">
        <f>SUMIFS(env_ac_mfa!$F:$F,env_ac_mfa!$A:$A,H10,env_ac_mfa!$B:$B,Data_mfa!$B$8,env_ac_mfa!$C:$C,Data_mfa!$A$26,env_ac_mfa!$D:$D,Data_mfa!$C$26,env_ac_mfa!$E:$E,Data_mfa!$B$7)</f>
        <v>3342932.196</v>
      </c>
      <c r="I26" s="166">
        <f>SUMIFS(env_ac_mfa!$F:$F,env_ac_mfa!$A:$A,I10,env_ac_mfa!$B:$B,Data_mfa!$B$8,env_ac_mfa!$C:$C,Data_mfa!$A$26,env_ac_mfa!$D:$D,Data_mfa!$C$26,env_ac_mfa!$E:$E,Data_mfa!$B$7)</f>
        <v>3432871.2059999998</v>
      </c>
      <c r="J26" s="166">
        <f>SUMIFS(env_ac_mfa!$F:$F,env_ac_mfa!$A:$A,J10,env_ac_mfa!$B:$B,Data_mfa!$B$8,env_ac_mfa!$C:$C,Data_mfa!$A$26,env_ac_mfa!$D:$D,Data_mfa!$C$26,env_ac_mfa!$E:$E,Data_mfa!$B$7)</f>
        <v>3574957.3229999999</v>
      </c>
      <c r="K26" s="166">
        <f>SUMIFS(env_ac_mfa!$F:$F,env_ac_mfa!$A:$A,K10,env_ac_mfa!$B:$B,Data_mfa!$B$8,env_ac_mfa!$C:$C,Data_mfa!$A$26,env_ac_mfa!$D:$D,Data_mfa!$C$26,env_ac_mfa!$E:$E,Data_mfa!$B$7)</f>
        <v>3811442.3119999999</v>
      </c>
      <c r="L26" s="166">
        <f>SUMIFS(env_ac_mfa!$F:$F,env_ac_mfa!$A:$A,L10,env_ac_mfa!$B:$B,Data_mfa!$B$8,env_ac_mfa!$C:$C,Data_mfa!$A$26,env_ac_mfa!$D:$D,Data_mfa!$C$26,env_ac_mfa!$E:$E,Data_mfa!$B$7)</f>
        <v>4042049.1690000002</v>
      </c>
      <c r="M26" s="166">
        <f>SUMIFS(env_ac_mfa!$F:$F,env_ac_mfa!$A:$A,M10,env_ac_mfa!$B:$B,Data_mfa!$B$8,env_ac_mfa!$C:$C,Data_mfa!$A$26,env_ac_mfa!$D:$D,Data_mfa!$C$26,env_ac_mfa!$E:$E,Data_mfa!$B$7)</f>
        <v>3906351.733</v>
      </c>
      <c r="N26" s="166">
        <f>SUMIFS(env_ac_mfa!$F:$F,env_ac_mfa!$A:$A,N10,env_ac_mfa!$B:$B,Data_mfa!$B$8,env_ac_mfa!$C:$C,Data_mfa!$A$26,env_ac_mfa!$D:$D,Data_mfa!$C$26,env_ac_mfa!$E:$E,Data_mfa!$B$7)</f>
        <v>3305330.923</v>
      </c>
      <c r="O26" s="166">
        <f>SUMIFS(env_ac_mfa!$F:$F,env_ac_mfa!$A:$A,O10,env_ac_mfa!$B:$B,Data_mfa!$B$8,env_ac_mfa!$C:$C,Data_mfa!$A$26,env_ac_mfa!$D:$D,Data_mfa!$C$26,env_ac_mfa!$E:$E,Data_mfa!$B$7)</f>
        <v>3068037.162</v>
      </c>
      <c r="P26" s="166">
        <f>SUMIFS(env_ac_mfa!$F:$F,env_ac_mfa!$A:$A,P10,env_ac_mfa!$B:$B,Data_mfa!$B$8,env_ac_mfa!$C:$C,Data_mfa!$A$26,env_ac_mfa!$D:$D,Data_mfa!$C$26,env_ac_mfa!$E:$E,Data_mfa!$B$7)</f>
        <v>3304761.8259999999</v>
      </c>
      <c r="Q26" s="166">
        <f>SUMIFS(env_ac_mfa!$F:$F,env_ac_mfa!$A:$A,Q10,env_ac_mfa!$B:$B,Data_mfa!$B$8,env_ac_mfa!$C:$C,Data_mfa!$A$26,env_ac_mfa!$D:$D,Data_mfa!$C$26,env_ac_mfa!$E:$E,Data_mfa!$B$7)</f>
        <v>2935621.3190000001</v>
      </c>
      <c r="R26" s="166">
        <f>SUMIFS(env_ac_mfa!$F:$F,env_ac_mfa!$A:$A,R10,env_ac_mfa!$B:$B,Data_mfa!$B$8,env_ac_mfa!$C:$C,Data_mfa!$A$26,env_ac_mfa!$D:$D,Data_mfa!$C$26,env_ac_mfa!$E:$E,Data_mfa!$B$7)</f>
        <v>2773580.858</v>
      </c>
      <c r="S26" s="166">
        <f>SUMIFS(env_ac_mfa!$F:$F,env_ac_mfa!$A:$A,S10,env_ac_mfa!$B:$B,Data_mfa!$B$8,env_ac_mfa!$C:$C,Data_mfa!$A$26,env_ac_mfa!$D:$D,Data_mfa!$C$26,env_ac_mfa!$E:$E,Data_mfa!$B$7)</f>
        <v>2786464.2570000002</v>
      </c>
      <c r="T26" s="166">
        <f>SUMIFS(env_ac_mfa!$F:$F,env_ac_mfa!$A:$A,T10,env_ac_mfa!$B:$B,Data_mfa!$B$8,env_ac_mfa!$C:$C,Data_mfa!$A$26,env_ac_mfa!$D:$D,Data_mfa!$C$26,env_ac_mfa!$E:$E,Data_mfa!$B$7)</f>
        <v>2881247.898</v>
      </c>
      <c r="U26" s="166">
        <f>SUMIFS(env_ac_mfa!$F:$F,env_ac_mfa!$A:$A,U10,env_ac_mfa!$B:$B,Data_mfa!$B$8,env_ac_mfa!$C:$C,Data_mfa!$A$26,env_ac_mfa!$D:$D,Data_mfa!$C$26,env_ac_mfa!$E:$E,Data_mfa!$B$7)</f>
        <v>2876771.21</v>
      </c>
      <c r="V26" s="166">
        <f>SUMIFS(env_ac_mfa!$F:$F,env_ac_mfa!$A:$A,V10,env_ac_mfa!$B:$B,Data_mfa!$B$8,env_ac_mfa!$C:$C,Data_mfa!$A$26,env_ac_mfa!$D:$D,Data_mfa!$C$26,env_ac_mfa!$E:$E,Data_mfa!$B$7)</f>
        <v>2969614.1</v>
      </c>
      <c r="W26" s="166">
        <f>SUMIFS(env_ac_mfa!$F:$F,env_ac_mfa!$A:$A,W10,env_ac_mfa!$B:$B,Data_mfa!$B$8,env_ac_mfa!$C:$C,Data_mfa!$A$26,env_ac_mfa!$D:$D,Data_mfa!$C$26,env_ac_mfa!$E:$E,Data_mfa!$B$7)</f>
        <v>3108571.5</v>
      </c>
      <c r="X26" s="166">
        <f>SUMIFS(env_ac_mfa!$F:$F,env_ac_mfa!$A:$A,X10,env_ac_mfa!$B:$B,Data_mfa!$B$8,env_ac_mfa!$C:$C,Data_mfa!$A$26,env_ac_mfa!$D:$D,Data_mfa!$C$26,env_ac_mfa!$E:$E,Data_mfa!$B$7)</f>
        <v>3193921.1469999999</v>
      </c>
      <c r="Y26" s="166">
        <f>SUMIFS(env_ac_mfa!$F:$F,env_ac_mfa!$A:$A,Y10,env_ac_mfa!$B:$B,Data_mfa!$B$8,env_ac_mfa!$C:$C,Data_mfa!$A$26,env_ac_mfa!$D:$D,Data_mfa!$C$26,env_ac_mfa!$E:$E,Data_mfa!$B$7)</f>
        <v>3137653.2439999999</v>
      </c>
    </row>
    <row r="27" spans="1:25" x14ac:dyDescent="0.2">
      <c r="A27" s="82" t="s">
        <v>65</v>
      </c>
      <c r="B27" s="82" t="s">
        <v>6</v>
      </c>
      <c r="C27" s="82" t="s">
        <v>59</v>
      </c>
      <c r="D27" s="82" t="s">
        <v>3</v>
      </c>
      <c r="E27" s="166">
        <f>SUMIFS(env_ac_mfa!$F:$F,env_ac_mfa!$A:$A,E10,env_ac_mfa!$B:$B,Data_mfa!$B$8,env_ac_mfa!$C:$C,Data_mfa!$A$27,env_ac_mfa!$D:$D,Data_mfa!$C$27,env_ac_mfa!$E:$E,Data_mfa!$B$7)</f>
        <v>87072.404999999999</v>
      </c>
      <c r="F27" s="166">
        <f>SUMIFS(env_ac_mfa!$F:$F,env_ac_mfa!$A:$A,F10,env_ac_mfa!$B:$B,Data_mfa!$B$8,env_ac_mfa!$C:$C,Data_mfa!$A$27,env_ac_mfa!$D:$D,Data_mfa!$C$27,env_ac_mfa!$E:$E,Data_mfa!$B$7)</f>
        <v>89692.691999999995</v>
      </c>
      <c r="G27" s="166">
        <f>SUMIFS(env_ac_mfa!$F:$F,env_ac_mfa!$A:$A,G10,env_ac_mfa!$B:$B,Data_mfa!$B$8,env_ac_mfa!$C:$C,Data_mfa!$A$27,env_ac_mfa!$D:$D,Data_mfa!$C$27,env_ac_mfa!$E:$E,Data_mfa!$B$7)</f>
        <v>93185.09</v>
      </c>
      <c r="H27" s="166">
        <f>SUMIFS(env_ac_mfa!$F:$F,env_ac_mfa!$A:$A,H10,env_ac_mfa!$B:$B,Data_mfa!$B$8,env_ac_mfa!$C:$C,Data_mfa!$A$27,env_ac_mfa!$D:$D,Data_mfa!$C$27,env_ac_mfa!$E:$E,Data_mfa!$B$7)</f>
        <v>99641.680999999997</v>
      </c>
      <c r="I27" s="166">
        <f>SUMIFS(env_ac_mfa!$F:$F,env_ac_mfa!$A:$A,I10,env_ac_mfa!$B:$B,Data_mfa!$B$8,env_ac_mfa!$C:$C,Data_mfa!$A$27,env_ac_mfa!$D:$D,Data_mfa!$C$27,env_ac_mfa!$E:$E,Data_mfa!$B$7)</f>
        <v>104625.273</v>
      </c>
      <c r="J27" s="166">
        <f>SUMIFS(env_ac_mfa!$F:$F,env_ac_mfa!$A:$A,J10,env_ac_mfa!$B:$B,Data_mfa!$B$8,env_ac_mfa!$C:$C,Data_mfa!$A$27,env_ac_mfa!$D:$D,Data_mfa!$C$27,env_ac_mfa!$E:$E,Data_mfa!$B$7)</f>
        <v>107342.105</v>
      </c>
      <c r="K27" s="166">
        <f>SUMIFS(env_ac_mfa!$F:$F,env_ac_mfa!$A:$A,K10,env_ac_mfa!$B:$B,Data_mfa!$B$8,env_ac_mfa!$C:$C,Data_mfa!$A$27,env_ac_mfa!$D:$D,Data_mfa!$C$27,env_ac_mfa!$E:$E,Data_mfa!$B$7)</f>
        <v>109911.495</v>
      </c>
      <c r="L27" s="166">
        <f>SUMIFS(env_ac_mfa!$F:$F,env_ac_mfa!$A:$A,L10,env_ac_mfa!$B:$B,Data_mfa!$B$8,env_ac_mfa!$C:$C,Data_mfa!$A$27,env_ac_mfa!$D:$D,Data_mfa!$C$27,env_ac_mfa!$E:$E,Data_mfa!$B$7)</f>
        <v>121036.224</v>
      </c>
      <c r="M27" s="166">
        <f>SUMIFS(env_ac_mfa!$F:$F,env_ac_mfa!$A:$A,M10,env_ac_mfa!$B:$B,Data_mfa!$B$8,env_ac_mfa!$C:$C,Data_mfa!$A$27,env_ac_mfa!$D:$D,Data_mfa!$C$27,env_ac_mfa!$E:$E,Data_mfa!$B$7)</f>
        <v>107992.117</v>
      </c>
      <c r="N27" s="166">
        <f>SUMIFS(env_ac_mfa!$F:$F,env_ac_mfa!$A:$A,N10,env_ac_mfa!$B:$B,Data_mfa!$B$8,env_ac_mfa!$C:$C,Data_mfa!$A$27,env_ac_mfa!$D:$D,Data_mfa!$C$27,env_ac_mfa!$E:$E,Data_mfa!$B$7)</f>
        <v>81954.986000000004</v>
      </c>
      <c r="O27" s="166">
        <f>SUMIFS(env_ac_mfa!$F:$F,env_ac_mfa!$A:$A,O10,env_ac_mfa!$B:$B,Data_mfa!$B$8,env_ac_mfa!$C:$C,Data_mfa!$A$27,env_ac_mfa!$D:$D,Data_mfa!$C$27,env_ac_mfa!$E:$E,Data_mfa!$B$7)</f>
        <v>95234.462</v>
      </c>
      <c r="P27" s="166">
        <f>SUMIFS(env_ac_mfa!$F:$F,env_ac_mfa!$A:$A,P10,env_ac_mfa!$B:$B,Data_mfa!$B$8,env_ac_mfa!$C:$C,Data_mfa!$A$27,env_ac_mfa!$D:$D,Data_mfa!$C$27,env_ac_mfa!$E:$E,Data_mfa!$B$7)</f>
        <v>100131.91499999999</v>
      </c>
      <c r="Q27" s="166">
        <f>SUMIFS(env_ac_mfa!$F:$F,env_ac_mfa!$A:$A,Q10,env_ac_mfa!$B:$B,Data_mfa!$B$8,env_ac_mfa!$C:$C,Data_mfa!$A$27,env_ac_mfa!$D:$D,Data_mfa!$C$27,env_ac_mfa!$E:$E,Data_mfa!$B$7)</f>
        <v>84354.654999999999</v>
      </c>
      <c r="R27" s="166">
        <f>SUMIFS(env_ac_mfa!$F:$F,env_ac_mfa!$A:$A,R10,env_ac_mfa!$B:$B,Data_mfa!$B$8,env_ac_mfa!$C:$C,Data_mfa!$A$27,env_ac_mfa!$D:$D,Data_mfa!$C$27,env_ac_mfa!$E:$E,Data_mfa!$B$7)</f>
        <v>81594.42</v>
      </c>
      <c r="S27" s="166">
        <f>SUMIFS(env_ac_mfa!$F:$F,env_ac_mfa!$A:$A,S10,env_ac_mfa!$B:$B,Data_mfa!$B$8,env_ac_mfa!$C:$C,Data_mfa!$A$27,env_ac_mfa!$D:$D,Data_mfa!$C$27,env_ac_mfa!$E:$E,Data_mfa!$B$7)</f>
        <v>84325.017999999996</v>
      </c>
      <c r="T27" s="166">
        <f>SUMIFS(env_ac_mfa!$F:$F,env_ac_mfa!$A:$A,T10,env_ac_mfa!$B:$B,Data_mfa!$B$8,env_ac_mfa!$C:$C,Data_mfa!$A$27,env_ac_mfa!$D:$D,Data_mfa!$C$27,env_ac_mfa!$E:$E,Data_mfa!$B$7)</f>
        <v>82590.888999999996</v>
      </c>
      <c r="U27" s="166">
        <f>SUMIFS(env_ac_mfa!$F:$F,env_ac_mfa!$A:$A,U10,env_ac_mfa!$B:$B,Data_mfa!$B$8,env_ac_mfa!$C:$C,Data_mfa!$A$27,env_ac_mfa!$D:$D,Data_mfa!$C$27,env_ac_mfa!$E:$E,Data_mfa!$B$7)</f>
        <v>86854.888000000006</v>
      </c>
      <c r="V27" s="166">
        <f>SUMIFS(env_ac_mfa!$F:$F,env_ac_mfa!$A:$A,V10,env_ac_mfa!$B:$B,Data_mfa!$B$8,env_ac_mfa!$C:$C,Data_mfa!$A$27,env_ac_mfa!$D:$D,Data_mfa!$C$27,env_ac_mfa!$E:$E,Data_mfa!$B$7)</f>
        <v>96726.976999999999</v>
      </c>
      <c r="W27" s="166">
        <f>SUMIFS(env_ac_mfa!$F:$F,env_ac_mfa!$A:$A,W10,env_ac_mfa!$B:$B,Data_mfa!$B$8,env_ac_mfa!$C:$C,Data_mfa!$A$27,env_ac_mfa!$D:$D,Data_mfa!$C$27,env_ac_mfa!$E:$E,Data_mfa!$B$7)</f>
        <v>101345.476</v>
      </c>
      <c r="X27" s="166">
        <f>SUMIFS(env_ac_mfa!$F:$F,env_ac_mfa!$A:$A,X10,env_ac_mfa!$B:$B,Data_mfa!$B$8,env_ac_mfa!$C:$C,Data_mfa!$A$27,env_ac_mfa!$D:$D,Data_mfa!$C$27,env_ac_mfa!$E:$E,Data_mfa!$B$7)</f>
        <v>105886.124</v>
      </c>
      <c r="Y27" s="166">
        <f>SUMIFS(env_ac_mfa!$F:$F,env_ac_mfa!$A:$A,Y10,env_ac_mfa!$B:$B,Data_mfa!$B$8,env_ac_mfa!$C:$C,Data_mfa!$A$27,env_ac_mfa!$D:$D,Data_mfa!$C$27,env_ac_mfa!$E:$E,Data_mfa!$B$7)</f>
        <v>102612.88499999999</v>
      </c>
    </row>
    <row r="28" spans="1:25" x14ac:dyDescent="0.2">
      <c r="A28" s="82" t="s">
        <v>65</v>
      </c>
      <c r="B28" s="82" t="s">
        <v>6</v>
      </c>
      <c r="C28" s="82" t="s">
        <v>58</v>
      </c>
      <c r="D28" s="82" t="s">
        <v>57</v>
      </c>
      <c r="E28" s="166">
        <f>SUMIFS(env_ac_mfa!$F:$F,env_ac_mfa!$A:$A,E10,env_ac_mfa!$B:$B,Data_mfa!$B$8,env_ac_mfa!$C:$C,Data_mfa!$A$28,env_ac_mfa!$D:$D,Data_mfa!$C$28,env_ac_mfa!$E:$E,Data_mfa!$B$7)</f>
        <v>66457.570000000007</v>
      </c>
      <c r="F28" s="166">
        <f>SUMIFS(env_ac_mfa!$F:$F,env_ac_mfa!$A:$A,F10,env_ac_mfa!$B:$B,Data_mfa!$B$8,env_ac_mfa!$C:$C,Data_mfa!$A$28,env_ac_mfa!$D:$D,Data_mfa!$C$28,env_ac_mfa!$E:$E,Data_mfa!$B$7)</f>
        <v>66973.604999999996</v>
      </c>
      <c r="G28" s="166">
        <f>SUMIFS(env_ac_mfa!$F:$F,env_ac_mfa!$A:$A,G10,env_ac_mfa!$B:$B,Data_mfa!$B$8,env_ac_mfa!$C:$C,Data_mfa!$A$28,env_ac_mfa!$D:$D,Data_mfa!$C$28,env_ac_mfa!$E:$E,Data_mfa!$B$7)</f>
        <v>69352.206999999995</v>
      </c>
      <c r="H28" s="166">
        <f>SUMIFS(env_ac_mfa!$F:$F,env_ac_mfa!$A:$A,H10,env_ac_mfa!$B:$B,Data_mfa!$B$8,env_ac_mfa!$C:$C,Data_mfa!$A$28,env_ac_mfa!$D:$D,Data_mfa!$C$28,env_ac_mfa!$E:$E,Data_mfa!$B$7)</f>
        <v>70994.687999999995</v>
      </c>
      <c r="I28" s="166">
        <f>SUMIFS(env_ac_mfa!$F:$F,env_ac_mfa!$A:$A,I10,env_ac_mfa!$B:$B,Data_mfa!$B$8,env_ac_mfa!$C:$C,Data_mfa!$A$28,env_ac_mfa!$D:$D,Data_mfa!$C$28,env_ac_mfa!$E:$E,Data_mfa!$B$7)</f>
        <v>72895.69</v>
      </c>
      <c r="J28" s="166">
        <f>SUMIFS(env_ac_mfa!$F:$F,env_ac_mfa!$A:$A,J10,env_ac_mfa!$B:$B,Data_mfa!$B$8,env_ac_mfa!$C:$C,Data_mfa!$A$28,env_ac_mfa!$D:$D,Data_mfa!$C$28,env_ac_mfa!$E:$E,Data_mfa!$B$7)</f>
        <v>77791.179999999993</v>
      </c>
      <c r="K28" s="166">
        <f>SUMIFS(env_ac_mfa!$F:$F,env_ac_mfa!$A:$A,K10,env_ac_mfa!$B:$B,Data_mfa!$B$8,env_ac_mfa!$C:$C,Data_mfa!$A$28,env_ac_mfa!$D:$D,Data_mfa!$C$28,env_ac_mfa!$E:$E,Data_mfa!$B$7)</f>
        <v>74529.812999999995</v>
      </c>
      <c r="L28" s="166">
        <f>SUMIFS(env_ac_mfa!$F:$F,env_ac_mfa!$A:$A,L10,env_ac_mfa!$B:$B,Data_mfa!$B$8,env_ac_mfa!$C:$C,Data_mfa!$A$28,env_ac_mfa!$D:$D,Data_mfa!$C$28,env_ac_mfa!$E:$E,Data_mfa!$B$7)</f>
        <v>75067.542000000001</v>
      </c>
      <c r="M28" s="166">
        <f>SUMIFS(env_ac_mfa!$F:$F,env_ac_mfa!$A:$A,M10,env_ac_mfa!$B:$B,Data_mfa!$B$8,env_ac_mfa!$C:$C,Data_mfa!$A$28,env_ac_mfa!$D:$D,Data_mfa!$C$28,env_ac_mfa!$E:$E,Data_mfa!$B$7)</f>
        <v>74750.589000000007</v>
      </c>
      <c r="N28" s="166">
        <f>SUMIFS(env_ac_mfa!$F:$F,env_ac_mfa!$A:$A,N10,env_ac_mfa!$B:$B,Data_mfa!$B$8,env_ac_mfa!$C:$C,Data_mfa!$A$28,env_ac_mfa!$D:$D,Data_mfa!$C$28,env_ac_mfa!$E:$E,Data_mfa!$B$7)</f>
        <v>67325.259000000005</v>
      </c>
      <c r="O28" s="166">
        <f>SUMIFS(env_ac_mfa!$F:$F,env_ac_mfa!$A:$A,O10,env_ac_mfa!$B:$B,Data_mfa!$B$8,env_ac_mfa!$C:$C,Data_mfa!$A$28,env_ac_mfa!$D:$D,Data_mfa!$C$28,env_ac_mfa!$E:$E,Data_mfa!$B$7)</f>
        <v>79047.165999999997</v>
      </c>
      <c r="P28" s="166">
        <f>SUMIFS(env_ac_mfa!$F:$F,env_ac_mfa!$A:$A,P10,env_ac_mfa!$B:$B,Data_mfa!$B$8,env_ac_mfa!$C:$C,Data_mfa!$A$28,env_ac_mfa!$D:$D,Data_mfa!$C$28,env_ac_mfa!$E:$E,Data_mfa!$B$7)</f>
        <v>80694.357999999993</v>
      </c>
      <c r="Q28" s="166">
        <f>SUMIFS(env_ac_mfa!$F:$F,env_ac_mfa!$A:$A,Q10,env_ac_mfa!$B:$B,Data_mfa!$B$8,env_ac_mfa!$C:$C,Data_mfa!$A$28,env_ac_mfa!$D:$D,Data_mfa!$C$28,env_ac_mfa!$E:$E,Data_mfa!$B$7)</f>
        <v>89451.350999999995</v>
      </c>
      <c r="R28" s="166">
        <f>SUMIFS(env_ac_mfa!$F:$F,env_ac_mfa!$A:$A,R10,env_ac_mfa!$B:$B,Data_mfa!$B$8,env_ac_mfa!$C:$C,Data_mfa!$A$28,env_ac_mfa!$D:$D,Data_mfa!$C$28,env_ac_mfa!$E:$E,Data_mfa!$B$7)</f>
        <v>96538.394</v>
      </c>
      <c r="S28" s="166">
        <f>SUMIFS(env_ac_mfa!$F:$F,env_ac_mfa!$A:$A,S10,env_ac_mfa!$B:$B,Data_mfa!$B$8,env_ac_mfa!$C:$C,Data_mfa!$A$28,env_ac_mfa!$D:$D,Data_mfa!$C$28,env_ac_mfa!$E:$E,Data_mfa!$B$7)</f>
        <v>102171.728</v>
      </c>
      <c r="T28" s="166">
        <f>SUMIFS(env_ac_mfa!$F:$F,env_ac_mfa!$A:$A,T10,env_ac_mfa!$B:$B,Data_mfa!$B$8,env_ac_mfa!$C:$C,Data_mfa!$A$28,env_ac_mfa!$D:$D,Data_mfa!$C$28,env_ac_mfa!$E:$E,Data_mfa!$B$7)</f>
        <v>102923.53599999999</v>
      </c>
      <c r="U28" s="166">
        <f>SUMIFS(env_ac_mfa!$F:$F,env_ac_mfa!$A:$A,U10,env_ac_mfa!$B:$B,Data_mfa!$B$8,env_ac_mfa!$C:$C,Data_mfa!$A$28,env_ac_mfa!$D:$D,Data_mfa!$C$28,env_ac_mfa!$E:$E,Data_mfa!$B$7)</f>
        <v>103283.06299999999</v>
      </c>
      <c r="V28" s="166">
        <f>SUMIFS(env_ac_mfa!$F:$F,env_ac_mfa!$A:$A,V10,env_ac_mfa!$B:$B,Data_mfa!$B$8,env_ac_mfa!$C:$C,Data_mfa!$A$28,env_ac_mfa!$D:$D,Data_mfa!$C$28,env_ac_mfa!$E:$E,Data_mfa!$B$7)</f>
        <v>103905.95</v>
      </c>
      <c r="W28" s="166">
        <f>SUMIFS(env_ac_mfa!$F:$F,env_ac_mfa!$A:$A,W10,env_ac_mfa!$B:$B,Data_mfa!$B$8,env_ac_mfa!$C:$C,Data_mfa!$A$28,env_ac_mfa!$D:$D,Data_mfa!$C$28,env_ac_mfa!$E:$E,Data_mfa!$B$7)</f>
        <v>101736.90700000001</v>
      </c>
      <c r="X28" s="166">
        <f>SUMIFS(env_ac_mfa!$F:$F,env_ac_mfa!$A:$A,X10,env_ac_mfa!$B:$B,Data_mfa!$B$8,env_ac_mfa!$C:$C,Data_mfa!$A$28,env_ac_mfa!$D:$D,Data_mfa!$C$28,env_ac_mfa!$E:$E,Data_mfa!$B$7)</f>
        <v>94619.380999999994</v>
      </c>
      <c r="Y28" s="166">
        <f>SUMIFS(env_ac_mfa!$F:$F,env_ac_mfa!$A:$A,Y10,env_ac_mfa!$B:$B,Data_mfa!$B$8,env_ac_mfa!$C:$C,Data_mfa!$A$28,env_ac_mfa!$D:$D,Data_mfa!$C$28,env_ac_mfa!$E:$E,Data_mfa!$B$7)</f>
        <v>89693.092999999993</v>
      </c>
    </row>
    <row r="29" spans="1:25" x14ac:dyDescent="0.2">
      <c r="A29" s="82" t="s">
        <v>65</v>
      </c>
      <c r="B29" s="82" t="s">
        <v>6</v>
      </c>
      <c r="C29" s="82" t="s">
        <v>56</v>
      </c>
      <c r="D29" s="82" t="s">
        <v>12</v>
      </c>
      <c r="E29" s="166">
        <f>SUMIFS(env_ac_mfa!$F:$F,env_ac_mfa!$A:$A,E10,env_ac_mfa!$B:$B,Data_mfa!$B$8,env_ac_mfa!$C:$C,Data_mfa!$A$29,env_ac_mfa!$D:$D,Data_mfa!$C$29,env_ac_mfa!$E:$E,Data_mfa!$B$7)</f>
        <v>3175727.4270000001</v>
      </c>
      <c r="F29" s="166">
        <f>SUMIFS(env_ac_mfa!$F:$F,env_ac_mfa!$A:$A,F10,env_ac_mfa!$B:$B,Data_mfa!$B$8,env_ac_mfa!$C:$C,Data_mfa!$A$29,env_ac_mfa!$D:$D,Data_mfa!$C$29,env_ac_mfa!$E:$E,Data_mfa!$B$7)</f>
        <v>3240338.9840000002</v>
      </c>
      <c r="G29" s="166">
        <f>SUMIFS(env_ac_mfa!$F:$F,env_ac_mfa!$A:$A,G10,env_ac_mfa!$B:$B,Data_mfa!$B$8,env_ac_mfa!$C:$C,Data_mfa!$A$29,env_ac_mfa!$D:$D,Data_mfa!$C$29,env_ac_mfa!$E:$E,Data_mfa!$B$7)</f>
        <v>3266016.96</v>
      </c>
      <c r="H29" s="166">
        <f>SUMIFS(env_ac_mfa!$F:$F,env_ac_mfa!$A:$A,H10,env_ac_mfa!$B:$B,Data_mfa!$B$8,env_ac_mfa!$C:$C,Data_mfa!$A$29,env_ac_mfa!$D:$D,Data_mfa!$C$29,env_ac_mfa!$E:$E,Data_mfa!$B$7)</f>
        <v>3371579.19</v>
      </c>
      <c r="I29" s="166">
        <f>SUMIFS(env_ac_mfa!$F:$F,env_ac_mfa!$A:$A,I10,env_ac_mfa!$B:$B,Data_mfa!$B$8,env_ac_mfa!$C:$C,Data_mfa!$A$29,env_ac_mfa!$D:$D,Data_mfa!$C$29,env_ac_mfa!$E:$E,Data_mfa!$B$7)</f>
        <v>3464600.79</v>
      </c>
      <c r="J29" s="166">
        <f>SUMIFS(env_ac_mfa!$F:$F,env_ac_mfa!$A:$A,J10,env_ac_mfa!$B:$B,Data_mfa!$B$8,env_ac_mfa!$C:$C,Data_mfa!$A$29,env_ac_mfa!$D:$D,Data_mfa!$C$29,env_ac_mfa!$E:$E,Data_mfa!$B$7)</f>
        <v>3604508.2480000001</v>
      </c>
      <c r="K29" s="166">
        <f>SUMIFS(env_ac_mfa!$F:$F,env_ac_mfa!$A:$A,K10,env_ac_mfa!$B:$B,Data_mfa!$B$8,env_ac_mfa!$C:$C,Data_mfa!$A$29,env_ac_mfa!$D:$D,Data_mfa!$C$29,env_ac_mfa!$E:$E,Data_mfa!$B$7)</f>
        <v>3846823.9939999999</v>
      </c>
      <c r="L29" s="166">
        <f>SUMIFS(env_ac_mfa!$F:$F,env_ac_mfa!$A:$A,L10,env_ac_mfa!$B:$B,Data_mfa!$B$8,env_ac_mfa!$C:$C,Data_mfa!$A$29,env_ac_mfa!$D:$D,Data_mfa!$C$29,env_ac_mfa!$E:$E,Data_mfa!$B$7)</f>
        <v>4088017.8509999998</v>
      </c>
      <c r="M29" s="166">
        <f>SUMIFS(env_ac_mfa!$F:$F,env_ac_mfa!$A:$A,M10,env_ac_mfa!$B:$B,Data_mfa!$B$8,env_ac_mfa!$C:$C,Data_mfa!$A$29,env_ac_mfa!$D:$D,Data_mfa!$C$29,env_ac_mfa!$E:$E,Data_mfa!$B$7)</f>
        <v>3939593.2609999999</v>
      </c>
      <c r="N29" s="166">
        <f>SUMIFS(env_ac_mfa!$F:$F,env_ac_mfa!$A:$A,N10,env_ac_mfa!$B:$B,Data_mfa!$B$8,env_ac_mfa!$C:$C,Data_mfa!$A$29,env_ac_mfa!$D:$D,Data_mfa!$C$29,env_ac_mfa!$E:$E,Data_mfa!$B$7)</f>
        <v>3319960.6490000002</v>
      </c>
      <c r="O29" s="166">
        <f>SUMIFS(env_ac_mfa!$F:$F,env_ac_mfa!$A:$A,O10,env_ac_mfa!$B:$B,Data_mfa!$B$8,env_ac_mfa!$C:$C,Data_mfa!$A$29,env_ac_mfa!$D:$D,Data_mfa!$C$29,env_ac_mfa!$E:$E,Data_mfa!$B$7)</f>
        <v>3084224.4580000001</v>
      </c>
      <c r="P29" s="166">
        <f>SUMIFS(env_ac_mfa!$F:$F,env_ac_mfa!$A:$A,P10,env_ac_mfa!$B:$B,Data_mfa!$B$8,env_ac_mfa!$C:$C,Data_mfa!$A$29,env_ac_mfa!$D:$D,Data_mfa!$C$29,env_ac_mfa!$E:$E,Data_mfa!$B$7)</f>
        <v>3324199.3840000001</v>
      </c>
      <c r="Q29" s="166">
        <f>SUMIFS(env_ac_mfa!$F:$F,env_ac_mfa!$A:$A,Q10,env_ac_mfa!$B:$B,Data_mfa!$B$8,env_ac_mfa!$C:$C,Data_mfa!$A$29,env_ac_mfa!$D:$D,Data_mfa!$C$29,env_ac_mfa!$E:$E,Data_mfa!$B$7)</f>
        <v>2930524.6230000001</v>
      </c>
      <c r="R29" s="166">
        <f>SUMIFS(env_ac_mfa!$F:$F,env_ac_mfa!$A:$A,R10,env_ac_mfa!$B:$B,Data_mfa!$B$8,env_ac_mfa!$C:$C,Data_mfa!$A$29,env_ac_mfa!$D:$D,Data_mfa!$C$29,env_ac_mfa!$E:$E,Data_mfa!$B$7)</f>
        <v>2758636.8840000001</v>
      </c>
      <c r="S29" s="166">
        <f>SUMIFS(env_ac_mfa!$F:$F,env_ac_mfa!$A:$A,S10,env_ac_mfa!$B:$B,Data_mfa!$B$8,env_ac_mfa!$C:$C,Data_mfa!$A$29,env_ac_mfa!$D:$D,Data_mfa!$C$29,env_ac_mfa!$E:$E,Data_mfa!$B$7)</f>
        <v>2768617.5469999998</v>
      </c>
      <c r="T29" s="166">
        <f>SUMIFS(env_ac_mfa!$F:$F,env_ac_mfa!$A:$A,T10,env_ac_mfa!$B:$B,Data_mfa!$B$8,env_ac_mfa!$C:$C,Data_mfa!$A$29,env_ac_mfa!$D:$D,Data_mfa!$C$29,env_ac_mfa!$E:$E,Data_mfa!$B$7)</f>
        <v>2860915.2510000002</v>
      </c>
      <c r="U29" s="166">
        <f>SUMIFS(env_ac_mfa!$F:$F,env_ac_mfa!$A:$A,U10,env_ac_mfa!$B:$B,Data_mfa!$B$8,env_ac_mfa!$C:$C,Data_mfa!$A$29,env_ac_mfa!$D:$D,Data_mfa!$C$29,env_ac_mfa!$E:$E,Data_mfa!$B$7)</f>
        <v>2860343.0350000001</v>
      </c>
      <c r="V29" s="166">
        <f>SUMIFS(env_ac_mfa!$F:$F,env_ac_mfa!$A:$A,V10,env_ac_mfa!$B:$B,Data_mfa!$B$8,env_ac_mfa!$C:$C,Data_mfa!$A$29,env_ac_mfa!$D:$D,Data_mfa!$C$29,env_ac_mfa!$E:$E,Data_mfa!$B$7)</f>
        <v>2962435.1269999999</v>
      </c>
      <c r="W29" s="166">
        <f>SUMIFS(env_ac_mfa!$F:$F,env_ac_mfa!$A:$A,W10,env_ac_mfa!$B:$B,Data_mfa!$B$8,env_ac_mfa!$C:$C,Data_mfa!$A$29,env_ac_mfa!$D:$D,Data_mfa!$C$29,env_ac_mfa!$E:$E,Data_mfa!$B$7)</f>
        <v>3108180.068</v>
      </c>
      <c r="X29" s="166">
        <f>SUMIFS(env_ac_mfa!$F:$F,env_ac_mfa!$A:$A,X10,env_ac_mfa!$B:$B,Data_mfa!$B$8,env_ac_mfa!$C:$C,Data_mfa!$A$29,env_ac_mfa!$D:$D,Data_mfa!$C$29,env_ac_mfa!$E:$E,Data_mfa!$B$7)</f>
        <v>3205187.889</v>
      </c>
      <c r="Y29" s="166">
        <f>SUMIFS(env_ac_mfa!$F:$F,env_ac_mfa!$A:$A,Y10,env_ac_mfa!$B:$B,Data_mfa!$B$8,env_ac_mfa!$C:$C,Data_mfa!$A$29,env_ac_mfa!$D:$D,Data_mfa!$C$29,env_ac_mfa!$E:$E,Data_mfa!$B$7)</f>
        <v>3150573.0359999998</v>
      </c>
    </row>
    <row r="30" spans="1:25" x14ac:dyDescent="0.2">
      <c r="A30" s="82" t="s">
        <v>65</v>
      </c>
      <c r="B30" s="82" t="s">
        <v>6</v>
      </c>
      <c r="C30" s="82" t="s">
        <v>53</v>
      </c>
      <c r="D30" s="82" t="s">
        <v>52</v>
      </c>
      <c r="E30" s="166">
        <f>SUMIFS(env_ac_mfa!$F:$F,env_ac_mfa!$A:$A,E10,env_ac_mfa!$B:$B,Data_mfa!$B$8,env_ac_mfa!$C:$C,Data_mfa!$A$30,env_ac_mfa!$D:$D,Data_mfa!$C$30,env_ac_mfa!$E:$E,Data_mfa!$B$7)</f>
        <v>20614.834999999999</v>
      </c>
      <c r="F30" s="166">
        <f>SUMIFS(env_ac_mfa!$F:$F,env_ac_mfa!$A:$A,F10,env_ac_mfa!$B:$B,Data_mfa!$B$8,env_ac_mfa!$C:$C,Data_mfa!$A$30,env_ac_mfa!$D:$D,Data_mfa!$C$30,env_ac_mfa!$E:$E,Data_mfa!$B$7)</f>
        <v>22719.087</v>
      </c>
      <c r="G30" s="166">
        <f>SUMIFS(env_ac_mfa!$F:$F,env_ac_mfa!$A:$A,G10,env_ac_mfa!$B:$B,Data_mfa!$B$8,env_ac_mfa!$C:$C,Data_mfa!$A$30,env_ac_mfa!$D:$D,Data_mfa!$C$30,env_ac_mfa!$E:$E,Data_mfa!$B$7)</f>
        <v>23832.882000000001</v>
      </c>
      <c r="H30" s="166">
        <f>SUMIFS(env_ac_mfa!$F:$F,env_ac_mfa!$A:$A,H10,env_ac_mfa!$B:$B,Data_mfa!$B$8,env_ac_mfa!$C:$C,Data_mfa!$A$30,env_ac_mfa!$D:$D,Data_mfa!$C$30,env_ac_mfa!$E:$E,Data_mfa!$B$7)</f>
        <v>28646.992999999999</v>
      </c>
      <c r="I30" s="166">
        <f>SUMIFS(env_ac_mfa!$F:$F,env_ac_mfa!$A:$A,I10,env_ac_mfa!$B:$B,Data_mfa!$B$8,env_ac_mfa!$C:$C,Data_mfa!$A$30,env_ac_mfa!$D:$D,Data_mfa!$C$30,env_ac_mfa!$E:$E,Data_mfa!$B$7)</f>
        <v>31729.583999999999</v>
      </c>
      <c r="J30" s="166">
        <f>SUMIFS(env_ac_mfa!$F:$F,env_ac_mfa!$A:$A,J10,env_ac_mfa!$B:$B,Data_mfa!$B$8,env_ac_mfa!$C:$C,Data_mfa!$A$30,env_ac_mfa!$D:$D,Data_mfa!$C$30,env_ac_mfa!$E:$E,Data_mfa!$B$7)</f>
        <v>29550.924999999999</v>
      </c>
      <c r="K30" s="166">
        <f>SUMIFS(env_ac_mfa!$F:$F,env_ac_mfa!$A:$A,K10,env_ac_mfa!$B:$B,Data_mfa!$B$8,env_ac_mfa!$C:$C,Data_mfa!$A$30,env_ac_mfa!$D:$D,Data_mfa!$C$30,env_ac_mfa!$E:$E,Data_mfa!$B$7)</f>
        <v>35381.682000000001</v>
      </c>
      <c r="L30" s="166">
        <f>SUMIFS(env_ac_mfa!$F:$F,env_ac_mfa!$A:$A,L10,env_ac_mfa!$B:$B,Data_mfa!$B$8,env_ac_mfa!$C:$C,Data_mfa!$A$30,env_ac_mfa!$D:$D,Data_mfa!$C$30,env_ac_mfa!$E:$E,Data_mfa!$B$7)</f>
        <v>45968.682000000001</v>
      </c>
      <c r="M30" s="166">
        <f>SUMIFS(env_ac_mfa!$F:$F,env_ac_mfa!$A:$A,M10,env_ac_mfa!$B:$B,Data_mfa!$B$8,env_ac_mfa!$C:$C,Data_mfa!$A$30,env_ac_mfa!$D:$D,Data_mfa!$C$30,env_ac_mfa!$E:$E,Data_mfa!$B$7)</f>
        <v>33241.527999999998</v>
      </c>
      <c r="N30" s="166">
        <f>SUMIFS(env_ac_mfa!$F:$F,env_ac_mfa!$A:$A,N10,env_ac_mfa!$B:$B,Data_mfa!$B$8,env_ac_mfa!$C:$C,Data_mfa!$A$30,env_ac_mfa!$D:$D,Data_mfa!$C$30,env_ac_mfa!$E:$E,Data_mfa!$B$7)</f>
        <v>14629.727000000001</v>
      </c>
      <c r="O30" s="166">
        <f>SUMIFS(env_ac_mfa!$F:$F,env_ac_mfa!$A:$A,O10,env_ac_mfa!$B:$B,Data_mfa!$B$8,env_ac_mfa!$C:$C,Data_mfa!$A$30,env_ac_mfa!$D:$D,Data_mfa!$C$30,env_ac_mfa!$E:$E,Data_mfa!$B$7)</f>
        <v>16187.296</v>
      </c>
      <c r="P30" s="166">
        <f>SUMIFS(env_ac_mfa!$F:$F,env_ac_mfa!$A:$A,P10,env_ac_mfa!$B:$B,Data_mfa!$B$8,env_ac_mfa!$C:$C,Data_mfa!$A$30,env_ac_mfa!$D:$D,Data_mfa!$C$30,env_ac_mfa!$E:$E,Data_mfa!$B$7)</f>
        <v>19437.557000000001</v>
      </c>
      <c r="Q30" s="166">
        <f>SUMIFS(env_ac_mfa!$F:$F,env_ac_mfa!$A:$A,Q10,env_ac_mfa!$B:$B,Data_mfa!$B$8,env_ac_mfa!$C:$C,Data_mfa!$A$30,env_ac_mfa!$D:$D,Data_mfa!$C$30,env_ac_mfa!$E:$E,Data_mfa!$B$7)</f>
        <v>-5096.6959999999999</v>
      </c>
      <c r="R30" s="166">
        <f>SUMIFS(env_ac_mfa!$F:$F,env_ac_mfa!$A:$A,R10,env_ac_mfa!$B:$B,Data_mfa!$B$8,env_ac_mfa!$C:$C,Data_mfa!$A$30,env_ac_mfa!$D:$D,Data_mfa!$C$30,env_ac_mfa!$E:$E,Data_mfa!$B$7)</f>
        <v>-14943.974</v>
      </c>
      <c r="S30" s="166">
        <f>SUMIFS(env_ac_mfa!$F:$F,env_ac_mfa!$A:$A,S10,env_ac_mfa!$B:$B,Data_mfa!$B$8,env_ac_mfa!$C:$C,Data_mfa!$A$30,env_ac_mfa!$D:$D,Data_mfa!$C$30,env_ac_mfa!$E:$E,Data_mfa!$B$7)</f>
        <v>-17846.71</v>
      </c>
      <c r="T30" s="166">
        <f>SUMIFS(env_ac_mfa!$F:$F,env_ac_mfa!$A:$A,T10,env_ac_mfa!$B:$B,Data_mfa!$B$8,env_ac_mfa!$C:$C,Data_mfa!$A$30,env_ac_mfa!$D:$D,Data_mfa!$C$30,env_ac_mfa!$E:$E,Data_mfa!$B$7)</f>
        <v>-20332.647000000001</v>
      </c>
      <c r="U30" s="166">
        <f>SUMIFS(env_ac_mfa!$F:$F,env_ac_mfa!$A:$A,U10,env_ac_mfa!$B:$B,Data_mfa!$B$8,env_ac_mfa!$C:$C,Data_mfa!$A$30,env_ac_mfa!$D:$D,Data_mfa!$C$30,env_ac_mfa!$E:$E,Data_mfa!$B$7)</f>
        <v>-16428.174999999999</v>
      </c>
      <c r="V30" s="166">
        <f>SUMIFS(env_ac_mfa!$F:$F,env_ac_mfa!$A:$A,V10,env_ac_mfa!$B:$B,Data_mfa!$B$8,env_ac_mfa!$C:$C,Data_mfa!$A$30,env_ac_mfa!$D:$D,Data_mfa!$C$30,env_ac_mfa!$E:$E,Data_mfa!$B$7)</f>
        <v>-7178.973</v>
      </c>
      <c r="W30" s="166">
        <f>SUMIFS(env_ac_mfa!$F:$F,env_ac_mfa!$A:$A,W10,env_ac_mfa!$B:$B,Data_mfa!$B$8,env_ac_mfa!$C:$C,Data_mfa!$A$30,env_ac_mfa!$D:$D,Data_mfa!$C$30,env_ac_mfa!$E:$E,Data_mfa!$B$7)</f>
        <v>-391.43099999999998</v>
      </c>
      <c r="X30" s="166">
        <f>SUMIFS(env_ac_mfa!$F:$F,env_ac_mfa!$A:$A,X10,env_ac_mfa!$B:$B,Data_mfa!$B$8,env_ac_mfa!$C:$C,Data_mfa!$A$30,env_ac_mfa!$D:$D,Data_mfa!$C$30,env_ac_mfa!$E:$E,Data_mfa!$B$7)</f>
        <v>11266.743</v>
      </c>
      <c r="Y30" s="166">
        <f>SUMIFS(env_ac_mfa!$F:$F,env_ac_mfa!$A:$A,Y10,env_ac_mfa!$B:$B,Data_mfa!$B$8,env_ac_mfa!$C:$C,Data_mfa!$A$30,env_ac_mfa!$D:$D,Data_mfa!$C$30,env_ac_mfa!$E:$E,Data_mfa!$B$7)</f>
        <v>12919.791999999999</v>
      </c>
    </row>
    <row r="31" spans="1:25" x14ac:dyDescent="0.2">
      <c r="A31" s="82" t="s">
        <v>64</v>
      </c>
      <c r="B31" s="82" t="s">
        <v>63</v>
      </c>
      <c r="C31" s="82" t="s">
        <v>60</v>
      </c>
      <c r="D31" s="82" t="s">
        <v>5</v>
      </c>
      <c r="E31" s="166">
        <f>SUMIFS(env_ac_mfa!$F:$F,env_ac_mfa!$A:$A,E10,env_ac_mfa!$B:$B,Data_mfa!$B$8,env_ac_mfa!$C:$C,Data_mfa!$A$31,env_ac_mfa!$D:$D,Data_mfa!$C$31,env_ac_mfa!$E:$E,Data_mfa!$B$7)</f>
        <v>780967.46799999999</v>
      </c>
      <c r="F31" s="166">
        <f>SUMIFS(env_ac_mfa!$F:$F,env_ac_mfa!$A:$A,F10,env_ac_mfa!$B:$B,Data_mfa!$B$8,env_ac_mfa!$C:$C,Data_mfa!$A$31,env_ac_mfa!$D:$D,Data_mfa!$C$31,env_ac_mfa!$E:$E,Data_mfa!$B$7)</f>
        <v>789894.38899999997</v>
      </c>
      <c r="G31" s="166">
        <f>SUMIFS(env_ac_mfa!$F:$F,env_ac_mfa!$A:$A,G10,env_ac_mfa!$B:$B,Data_mfa!$B$8,env_ac_mfa!$C:$C,Data_mfa!$A$31,env_ac_mfa!$D:$D,Data_mfa!$C$31,env_ac_mfa!$E:$E,Data_mfa!$B$7)</f>
        <v>787136.03399999999</v>
      </c>
      <c r="H31" s="166">
        <f>SUMIFS(env_ac_mfa!$F:$F,env_ac_mfa!$A:$A,H10,env_ac_mfa!$B:$B,Data_mfa!$B$8,env_ac_mfa!$C:$C,Data_mfa!$A$31,env_ac_mfa!$D:$D,Data_mfa!$C$31,env_ac_mfa!$E:$E,Data_mfa!$B$7)</f>
        <v>788454.76100000006</v>
      </c>
      <c r="I31" s="166">
        <f>SUMIFS(env_ac_mfa!$F:$F,env_ac_mfa!$A:$A,I10,env_ac_mfa!$B:$B,Data_mfa!$B$8,env_ac_mfa!$C:$C,Data_mfa!$A$31,env_ac_mfa!$D:$D,Data_mfa!$C$31,env_ac_mfa!$E:$E,Data_mfa!$B$7)</f>
        <v>787442.19499999995</v>
      </c>
      <c r="J31" s="166">
        <f>SUMIFS(env_ac_mfa!$F:$F,env_ac_mfa!$A:$A,J10,env_ac_mfa!$B:$B,Data_mfa!$B$8,env_ac_mfa!$C:$C,Data_mfa!$A$31,env_ac_mfa!$D:$D,Data_mfa!$C$31,env_ac_mfa!$E:$E,Data_mfa!$B$7)</f>
        <v>769996.58799999999</v>
      </c>
      <c r="K31" s="166">
        <f>SUMIFS(env_ac_mfa!$F:$F,env_ac_mfa!$A:$A,K10,env_ac_mfa!$B:$B,Data_mfa!$B$8,env_ac_mfa!$C:$C,Data_mfa!$A$31,env_ac_mfa!$D:$D,Data_mfa!$C$31,env_ac_mfa!$E:$E,Data_mfa!$B$7)</f>
        <v>759171.34699999995</v>
      </c>
      <c r="L31" s="166">
        <f>SUMIFS(env_ac_mfa!$F:$F,env_ac_mfa!$A:$A,L10,env_ac_mfa!$B:$B,Data_mfa!$B$8,env_ac_mfa!$C:$C,Data_mfa!$A$31,env_ac_mfa!$D:$D,Data_mfa!$C$31,env_ac_mfa!$E:$E,Data_mfa!$B$7)</f>
        <v>741554.45799999998</v>
      </c>
      <c r="M31" s="166">
        <f>SUMIFS(env_ac_mfa!$F:$F,env_ac_mfa!$A:$A,M10,env_ac_mfa!$B:$B,Data_mfa!$B$8,env_ac_mfa!$C:$C,Data_mfa!$A$31,env_ac_mfa!$D:$D,Data_mfa!$C$31,env_ac_mfa!$E:$E,Data_mfa!$B$7)</f>
        <v>724658.93</v>
      </c>
      <c r="N31" s="166">
        <f>SUMIFS(env_ac_mfa!$F:$F,env_ac_mfa!$A:$A,N10,env_ac_mfa!$B:$B,Data_mfa!$B$8,env_ac_mfa!$C:$C,Data_mfa!$A$31,env_ac_mfa!$D:$D,Data_mfa!$C$31,env_ac_mfa!$E:$E,Data_mfa!$B$7)</f>
        <v>689036.43700000003</v>
      </c>
      <c r="O31" s="166">
        <f>SUMIFS(env_ac_mfa!$F:$F,env_ac_mfa!$A:$A,O10,env_ac_mfa!$B:$B,Data_mfa!$B$8,env_ac_mfa!$C:$C,Data_mfa!$A$31,env_ac_mfa!$D:$D,Data_mfa!$C$31,env_ac_mfa!$E:$E,Data_mfa!$B$7)</f>
        <v>685072.11199999996</v>
      </c>
      <c r="P31" s="166">
        <f>SUMIFS(env_ac_mfa!$F:$F,env_ac_mfa!$A:$A,P10,env_ac_mfa!$B:$B,Data_mfa!$B$8,env_ac_mfa!$C:$C,Data_mfa!$A$31,env_ac_mfa!$D:$D,Data_mfa!$C$31,env_ac_mfa!$E:$E,Data_mfa!$B$7)</f>
        <v>703520.24600000004</v>
      </c>
      <c r="Q31" s="166">
        <f>SUMIFS(env_ac_mfa!$F:$F,env_ac_mfa!$A:$A,Q10,env_ac_mfa!$B:$B,Data_mfa!$B$8,env_ac_mfa!$C:$C,Data_mfa!$A$31,env_ac_mfa!$D:$D,Data_mfa!$C$31,env_ac_mfa!$E:$E,Data_mfa!$B$7)</f>
        <v>699818.76199999999</v>
      </c>
      <c r="R31" s="166">
        <f>SUMIFS(env_ac_mfa!$F:$F,env_ac_mfa!$A:$A,R10,env_ac_mfa!$B:$B,Data_mfa!$B$8,env_ac_mfa!$C:$C,Data_mfa!$A$31,env_ac_mfa!$D:$D,Data_mfa!$C$31,env_ac_mfa!$E:$E,Data_mfa!$B$7)</f>
        <v>672772.85499999998</v>
      </c>
      <c r="S31" s="166">
        <f>SUMIFS(env_ac_mfa!$F:$F,env_ac_mfa!$A:$A,S10,env_ac_mfa!$B:$B,Data_mfa!$B$8,env_ac_mfa!$C:$C,Data_mfa!$A$31,env_ac_mfa!$D:$D,Data_mfa!$C$31,env_ac_mfa!$E:$E,Data_mfa!$B$7)</f>
        <v>639894.15899999999</v>
      </c>
      <c r="T31" s="166">
        <f>SUMIFS(env_ac_mfa!$F:$F,env_ac_mfa!$A:$A,T10,env_ac_mfa!$B:$B,Data_mfa!$B$8,env_ac_mfa!$C:$C,Data_mfa!$A$31,env_ac_mfa!$D:$D,Data_mfa!$C$31,env_ac_mfa!$E:$E,Data_mfa!$B$7)</f>
        <v>616427.86499999999</v>
      </c>
      <c r="U31" s="166">
        <f>SUMIFS(env_ac_mfa!$F:$F,env_ac_mfa!$A:$A,U10,env_ac_mfa!$B:$B,Data_mfa!$B$8,env_ac_mfa!$C:$C,Data_mfa!$A$31,env_ac_mfa!$D:$D,Data_mfa!$C$31,env_ac_mfa!$E:$E,Data_mfa!$B$7)</f>
        <v>573838.11100000003</v>
      </c>
      <c r="V31" s="166">
        <f>SUMIFS(env_ac_mfa!$F:$F,env_ac_mfa!$A:$A,V10,env_ac_mfa!$B:$B,Data_mfa!$B$8,env_ac_mfa!$C:$C,Data_mfa!$A$31,env_ac_mfa!$D:$D,Data_mfa!$C$31,env_ac_mfa!$E:$E,Data_mfa!$B$7)</f>
        <v>574834.81400000001</v>
      </c>
      <c r="W31" s="166">
        <f>SUMIFS(env_ac_mfa!$F:$F,env_ac_mfa!$A:$A,W10,env_ac_mfa!$B:$B,Data_mfa!$B$8,env_ac_mfa!$C:$C,Data_mfa!$A$31,env_ac_mfa!$D:$D,Data_mfa!$C$31,env_ac_mfa!$E:$E,Data_mfa!$B$7)</f>
        <v>561546.527</v>
      </c>
      <c r="X31" s="166">
        <f>SUMIFS(env_ac_mfa!$F:$F,env_ac_mfa!$A:$A,X10,env_ac_mfa!$B:$B,Data_mfa!$B$8,env_ac_mfa!$C:$C,Data_mfa!$A$31,env_ac_mfa!$D:$D,Data_mfa!$C$31,env_ac_mfa!$E:$E,Data_mfa!$B$7)</f>
        <v>478276.81800000003</v>
      </c>
      <c r="Y31" s="166">
        <f>SUMIFS(env_ac_mfa!$F:$F,env_ac_mfa!$A:$A,Y10,env_ac_mfa!$B:$B,Data_mfa!$B$8,env_ac_mfa!$C:$C,Data_mfa!$A$31,env_ac_mfa!$D:$D,Data_mfa!$C$31,env_ac_mfa!$E:$E,Data_mfa!$B$7)</f>
        <v>377890.94900000002</v>
      </c>
    </row>
    <row r="32" spans="1:25" x14ac:dyDescent="0.2">
      <c r="A32" s="82" t="s">
        <v>64</v>
      </c>
      <c r="B32" s="82" t="s">
        <v>63</v>
      </c>
      <c r="C32" s="82" t="s">
        <v>59</v>
      </c>
      <c r="D32" s="82" t="s">
        <v>3</v>
      </c>
      <c r="E32" s="166">
        <f>SUMIFS(env_ac_mfa!$F:$F,env_ac_mfa!$A:$A,E10,env_ac_mfa!$B:$B,Data_mfa!$B$8,env_ac_mfa!$C:$C,Data_mfa!$A$32,env_ac_mfa!$D:$D,Data_mfa!$C$32,env_ac_mfa!$E:$E,Data_mfa!$B$7)</f>
        <v>971914.89899999998</v>
      </c>
      <c r="F32" s="166">
        <f>SUMIFS(env_ac_mfa!$F:$F,env_ac_mfa!$A:$A,F10,env_ac_mfa!$B:$B,Data_mfa!$B$8,env_ac_mfa!$C:$C,Data_mfa!$A$32,env_ac_mfa!$D:$D,Data_mfa!$C$32,env_ac_mfa!$E:$E,Data_mfa!$B$7)</f>
        <v>957938.84100000001</v>
      </c>
      <c r="G32" s="166">
        <f>SUMIFS(env_ac_mfa!$F:$F,env_ac_mfa!$A:$A,G10,env_ac_mfa!$B:$B,Data_mfa!$B$8,env_ac_mfa!$C:$C,Data_mfa!$A$32,env_ac_mfa!$D:$D,Data_mfa!$C$32,env_ac_mfa!$E:$E,Data_mfa!$B$7)</f>
        <v>1007257.159</v>
      </c>
      <c r="H32" s="166">
        <f>SUMIFS(env_ac_mfa!$F:$F,env_ac_mfa!$A:$A,H10,env_ac_mfa!$B:$B,Data_mfa!$B$8,env_ac_mfa!$C:$C,Data_mfa!$A$32,env_ac_mfa!$D:$D,Data_mfa!$C$32,env_ac_mfa!$E:$E,Data_mfa!$B$7)</f>
        <v>1063340.9169999999</v>
      </c>
      <c r="I32" s="166">
        <f>SUMIFS(env_ac_mfa!$F:$F,env_ac_mfa!$A:$A,I10,env_ac_mfa!$B:$B,Data_mfa!$B$8,env_ac_mfa!$C:$C,Data_mfa!$A$32,env_ac_mfa!$D:$D,Data_mfa!$C$32,env_ac_mfa!$E:$E,Data_mfa!$B$7)</f>
        <v>1078591.8640000001</v>
      </c>
      <c r="J32" s="166">
        <f>SUMIFS(env_ac_mfa!$F:$F,env_ac_mfa!$A:$A,J10,env_ac_mfa!$B:$B,Data_mfa!$B$8,env_ac_mfa!$C:$C,Data_mfa!$A$32,env_ac_mfa!$D:$D,Data_mfa!$C$32,env_ac_mfa!$E:$E,Data_mfa!$B$7)</f>
        <v>1095780.223</v>
      </c>
      <c r="K32" s="166">
        <f>SUMIFS(env_ac_mfa!$F:$F,env_ac_mfa!$A:$A,K10,env_ac_mfa!$B:$B,Data_mfa!$B$8,env_ac_mfa!$C:$C,Data_mfa!$A$32,env_ac_mfa!$D:$D,Data_mfa!$C$32,env_ac_mfa!$E:$E,Data_mfa!$B$7)</f>
        <v>1128534.1459999999</v>
      </c>
      <c r="L32" s="166">
        <f>SUMIFS(env_ac_mfa!$F:$F,env_ac_mfa!$A:$A,L10,env_ac_mfa!$B:$B,Data_mfa!$B$8,env_ac_mfa!$C:$C,Data_mfa!$A$32,env_ac_mfa!$D:$D,Data_mfa!$C$32,env_ac_mfa!$E:$E,Data_mfa!$B$7)</f>
        <v>1122462.253</v>
      </c>
      <c r="M32" s="166">
        <f>SUMIFS(env_ac_mfa!$F:$F,env_ac_mfa!$A:$A,M10,env_ac_mfa!$B:$B,Data_mfa!$B$8,env_ac_mfa!$C:$C,Data_mfa!$A$32,env_ac_mfa!$D:$D,Data_mfa!$C$32,env_ac_mfa!$E:$E,Data_mfa!$B$7)</f>
        <v>1129043.696</v>
      </c>
      <c r="N32" s="166">
        <f>SUMIFS(env_ac_mfa!$F:$F,env_ac_mfa!$A:$A,N10,env_ac_mfa!$B:$B,Data_mfa!$B$8,env_ac_mfa!$C:$C,Data_mfa!$A$32,env_ac_mfa!$D:$D,Data_mfa!$C$32,env_ac_mfa!$E:$E,Data_mfa!$B$7)</f>
        <v>1033426.106</v>
      </c>
      <c r="O32" s="166">
        <f>SUMIFS(env_ac_mfa!$F:$F,env_ac_mfa!$A:$A,O10,env_ac_mfa!$B:$B,Data_mfa!$B$8,env_ac_mfa!$C:$C,Data_mfa!$A$32,env_ac_mfa!$D:$D,Data_mfa!$C$32,env_ac_mfa!$E:$E,Data_mfa!$B$7)</f>
        <v>1055928.338</v>
      </c>
      <c r="P32" s="166">
        <f>SUMIFS(env_ac_mfa!$F:$F,env_ac_mfa!$A:$A,P10,env_ac_mfa!$B:$B,Data_mfa!$B$8,env_ac_mfa!$C:$C,Data_mfa!$A$32,env_ac_mfa!$D:$D,Data_mfa!$C$32,env_ac_mfa!$E:$E,Data_mfa!$B$7)</f>
        <v>1056690.1969999999</v>
      </c>
      <c r="Q32" s="166">
        <f>SUMIFS(env_ac_mfa!$F:$F,env_ac_mfa!$A:$A,Q10,env_ac_mfa!$B:$B,Data_mfa!$B$8,env_ac_mfa!$C:$C,Data_mfa!$A$32,env_ac_mfa!$D:$D,Data_mfa!$C$32,env_ac_mfa!$E:$E,Data_mfa!$B$7)</f>
        <v>1051837.6569999999</v>
      </c>
      <c r="R32" s="166">
        <f>SUMIFS(env_ac_mfa!$F:$F,env_ac_mfa!$A:$A,R10,env_ac_mfa!$B:$B,Data_mfa!$B$8,env_ac_mfa!$C:$C,Data_mfa!$A$32,env_ac_mfa!$D:$D,Data_mfa!$C$32,env_ac_mfa!$E:$E,Data_mfa!$B$7)</f>
        <v>1019606.78</v>
      </c>
      <c r="S32" s="166">
        <f>SUMIFS(env_ac_mfa!$F:$F,env_ac_mfa!$A:$A,S10,env_ac_mfa!$B:$B,Data_mfa!$B$8,env_ac_mfa!$C:$C,Data_mfa!$A$32,env_ac_mfa!$D:$D,Data_mfa!$C$32,env_ac_mfa!$E:$E,Data_mfa!$B$7)</f>
        <v>1013096.1409999999</v>
      </c>
      <c r="T32" s="166">
        <f>SUMIFS(env_ac_mfa!$F:$F,env_ac_mfa!$A:$A,T10,env_ac_mfa!$B:$B,Data_mfa!$B$8,env_ac_mfa!$C:$C,Data_mfa!$A$32,env_ac_mfa!$D:$D,Data_mfa!$C$32,env_ac_mfa!$E:$E,Data_mfa!$B$7)</f>
        <v>1069945.2350000001</v>
      </c>
      <c r="U32" s="166">
        <f>SUMIFS(env_ac_mfa!$F:$F,env_ac_mfa!$A:$A,U10,env_ac_mfa!$B:$B,Data_mfa!$B$8,env_ac_mfa!$C:$C,Data_mfa!$A$32,env_ac_mfa!$D:$D,Data_mfa!$C$32,env_ac_mfa!$E:$E,Data_mfa!$B$7)</f>
        <v>1079743.6880000001</v>
      </c>
      <c r="V32" s="166">
        <f>SUMIFS(env_ac_mfa!$F:$F,env_ac_mfa!$A:$A,V10,env_ac_mfa!$B:$B,Data_mfa!$B$8,env_ac_mfa!$C:$C,Data_mfa!$A$32,env_ac_mfa!$D:$D,Data_mfa!$C$32,env_ac_mfa!$E:$E,Data_mfa!$B$7)</f>
        <v>1095843.3400000001</v>
      </c>
      <c r="W32" s="166">
        <f>SUMIFS(env_ac_mfa!$F:$F,env_ac_mfa!$A:$A,W10,env_ac_mfa!$B:$B,Data_mfa!$B$8,env_ac_mfa!$C:$C,Data_mfa!$A$32,env_ac_mfa!$D:$D,Data_mfa!$C$32,env_ac_mfa!$E:$E,Data_mfa!$B$7)</f>
        <v>1096651.561</v>
      </c>
      <c r="X32" s="166">
        <f>SUMIFS(env_ac_mfa!$F:$F,env_ac_mfa!$A:$A,X10,env_ac_mfa!$B:$B,Data_mfa!$B$8,env_ac_mfa!$C:$C,Data_mfa!$A$32,env_ac_mfa!$D:$D,Data_mfa!$C$32,env_ac_mfa!$E:$E,Data_mfa!$B$7)</f>
        <v>1063292.7420000001</v>
      </c>
      <c r="Y32" s="166">
        <f>SUMIFS(env_ac_mfa!$F:$F,env_ac_mfa!$A:$A,Y10,env_ac_mfa!$B:$B,Data_mfa!$B$8,env_ac_mfa!$C:$C,Data_mfa!$A$32,env_ac_mfa!$D:$D,Data_mfa!$C$32,env_ac_mfa!$E:$E,Data_mfa!$B$7)</f>
        <v>940397.65800000005</v>
      </c>
    </row>
    <row r="33" spans="1:25" x14ac:dyDescent="0.2">
      <c r="A33" s="82" t="s">
        <v>64</v>
      </c>
      <c r="B33" s="82" t="s">
        <v>63</v>
      </c>
      <c r="C33" s="82" t="s">
        <v>58</v>
      </c>
      <c r="D33" s="82" t="s">
        <v>57</v>
      </c>
      <c r="E33" s="166">
        <f>SUMIFS(env_ac_mfa!$F:$F,env_ac_mfa!$A:$A,E10,env_ac_mfa!$B:$B,Data_mfa!$B$8,env_ac_mfa!$C:$C,Data_mfa!$A$33,env_ac_mfa!$D:$D,Data_mfa!$C$33,env_ac_mfa!$E:$E,Data_mfa!$B$7)</f>
        <v>127971.976</v>
      </c>
      <c r="F33" s="166">
        <f>SUMIFS(env_ac_mfa!$F:$F,env_ac_mfa!$A:$A,F10,env_ac_mfa!$B:$B,Data_mfa!$B$8,env_ac_mfa!$C:$C,Data_mfa!$A$33,env_ac_mfa!$D:$D,Data_mfa!$C$33,env_ac_mfa!$E:$E,Data_mfa!$B$7)</f>
        <v>129338.963</v>
      </c>
      <c r="G33" s="166">
        <f>SUMIFS(env_ac_mfa!$F:$F,env_ac_mfa!$A:$A,G10,env_ac_mfa!$B:$B,Data_mfa!$B$8,env_ac_mfa!$C:$C,Data_mfa!$A$33,env_ac_mfa!$D:$D,Data_mfa!$C$33,env_ac_mfa!$E:$E,Data_mfa!$B$7)</f>
        <v>136178.399</v>
      </c>
      <c r="H33" s="166">
        <f>SUMIFS(env_ac_mfa!$F:$F,env_ac_mfa!$A:$A,H10,env_ac_mfa!$B:$B,Data_mfa!$B$8,env_ac_mfa!$C:$C,Data_mfa!$A$33,env_ac_mfa!$D:$D,Data_mfa!$C$33,env_ac_mfa!$E:$E,Data_mfa!$B$7)</f>
        <v>142864.035</v>
      </c>
      <c r="I33" s="166">
        <f>SUMIFS(env_ac_mfa!$F:$F,env_ac_mfa!$A:$A,I10,env_ac_mfa!$B:$B,Data_mfa!$B$8,env_ac_mfa!$C:$C,Data_mfa!$A$33,env_ac_mfa!$D:$D,Data_mfa!$C$33,env_ac_mfa!$E:$E,Data_mfa!$B$7)</f>
        <v>155997.38</v>
      </c>
      <c r="J33" s="166">
        <f>SUMIFS(env_ac_mfa!$F:$F,env_ac_mfa!$A:$A,J10,env_ac_mfa!$B:$B,Data_mfa!$B$8,env_ac_mfa!$C:$C,Data_mfa!$A$33,env_ac_mfa!$D:$D,Data_mfa!$C$33,env_ac_mfa!$E:$E,Data_mfa!$B$7)</f>
        <v>162457.663</v>
      </c>
      <c r="K33" s="166">
        <f>SUMIFS(env_ac_mfa!$F:$F,env_ac_mfa!$A:$A,K10,env_ac_mfa!$B:$B,Data_mfa!$B$8,env_ac_mfa!$C:$C,Data_mfa!$A$33,env_ac_mfa!$D:$D,Data_mfa!$C$33,env_ac_mfa!$E:$E,Data_mfa!$B$7)</f>
        <v>177997.22399999999</v>
      </c>
      <c r="L33" s="166">
        <f>SUMIFS(env_ac_mfa!$F:$F,env_ac_mfa!$A:$A,L10,env_ac_mfa!$B:$B,Data_mfa!$B$8,env_ac_mfa!$C:$C,Data_mfa!$A$33,env_ac_mfa!$D:$D,Data_mfa!$C$33,env_ac_mfa!$E:$E,Data_mfa!$B$7)</f>
        <v>196351.27</v>
      </c>
      <c r="M33" s="166">
        <f>SUMIFS(env_ac_mfa!$F:$F,env_ac_mfa!$A:$A,M10,env_ac_mfa!$B:$B,Data_mfa!$B$8,env_ac_mfa!$C:$C,Data_mfa!$A$33,env_ac_mfa!$D:$D,Data_mfa!$C$33,env_ac_mfa!$E:$E,Data_mfa!$B$7)</f>
        <v>194067.58900000001</v>
      </c>
      <c r="N33" s="166">
        <f>SUMIFS(env_ac_mfa!$F:$F,env_ac_mfa!$A:$A,N10,env_ac_mfa!$B:$B,Data_mfa!$B$8,env_ac_mfa!$C:$C,Data_mfa!$A$33,env_ac_mfa!$D:$D,Data_mfa!$C$33,env_ac_mfa!$E:$E,Data_mfa!$B$7)</f>
        <v>188400.79399999999</v>
      </c>
      <c r="O33" s="166">
        <f>SUMIFS(env_ac_mfa!$F:$F,env_ac_mfa!$A:$A,O10,env_ac_mfa!$B:$B,Data_mfa!$B$8,env_ac_mfa!$C:$C,Data_mfa!$A$33,env_ac_mfa!$D:$D,Data_mfa!$C$33,env_ac_mfa!$E:$E,Data_mfa!$B$7)</f>
        <v>197166.16</v>
      </c>
      <c r="P33" s="166">
        <f>SUMIFS(env_ac_mfa!$F:$F,env_ac_mfa!$A:$A,P10,env_ac_mfa!$B:$B,Data_mfa!$B$8,env_ac_mfa!$C:$C,Data_mfa!$A$33,env_ac_mfa!$D:$D,Data_mfa!$C$33,env_ac_mfa!$E:$E,Data_mfa!$B$7)</f>
        <v>199553.095</v>
      </c>
      <c r="Q33" s="166">
        <f>SUMIFS(env_ac_mfa!$F:$F,env_ac_mfa!$A:$A,Q10,env_ac_mfa!$B:$B,Data_mfa!$B$8,env_ac_mfa!$C:$C,Data_mfa!$A$33,env_ac_mfa!$D:$D,Data_mfa!$C$33,env_ac_mfa!$E:$E,Data_mfa!$B$7)</f>
        <v>224687.57800000001</v>
      </c>
      <c r="R33" s="166">
        <f>SUMIFS(env_ac_mfa!$F:$F,env_ac_mfa!$A:$A,R10,env_ac_mfa!$B:$B,Data_mfa!$B$8,env_ac_mfa!$C:$C,Data_mfa!$A$33,env_ac_mfa!$D:$D,Data_mfa!$C$33,env_ac_mfa!$E:$E,Data_mfa!$B$7)</f>
        <v>231609.59899999999</v>
      </c>
      <c r="S33" s="166">
        <f>SUMIFS(env_ac_mfa!$F:$F,env_ac_mfa!$A:$A,S10,env_ac_mfa!$B:$B,Data_mfa!$B$8,env_ac_mfa!$C:$C,Data_mfa!$A$33,env_ac_mfa!$D:$D,Data_mfa!$C$33,env_ac_mfa!$E:$E,Data_mfa!$B$7)</f>
        <v>227050.19899999999</v>
      </c>
      <c r="T33" s="166">
        <f>SUMIFS(env_ac_mfa!$F:$F,env_ac_mfa!$A:$A,T10,env_ac_mfa!$B:$B,Data_mfa!$B$8,env_ac_mfa!$C:$C,Data_mfa!$A$33,env_ac_mfa!$D:$D,Data_mfa!$C$33,env_ac_mfa!$E:$E,Data_mfa!$B$7)</f>
        <v>235597.269</v>
      </c>
      <c r="U33" s="166">
        <f>SUMIFS(env_ac_mfa!$F:$F,env_ac_mfa!$A:$A,U10,env_ac_mfa!$B:$B,Data_mfa!$B$8,env_ac_mfa!$C:$C,Data_mfa!$A$33,env_ac_mfa!$D:$D,Data_mfa!$C$33,env_ac_mfa!$E:$E,Data_mfa!$B$7)</f>
        <v>253651.64</v>
      </c>
      <c r="V33" s="166">
        <f>SUMIFS(env_ac_mfa!$F:$F,env_ac_mfa!$A:$A,V10,env_ac_mfa!$B:$B,Data_mfa!$B$8,env_ac_mfa!$C:$C,Data_mfa!$A$33,env_ac_mfa!$D:$D,Data_mfa!$C$33,env_ac_mfa!$E:$E,Data_mfa!$B$7)</f>
        <v>271281.47499999998</v>
      </c>
      <c r="W33" s="166">
        <f>SUMIFS(env_ac_mfa!$F:$F,env_ac_mfa!$A:$A,W10,env_ac_mfa!$B:$B,Data_mfa!$B$8,env_ac_mfa!$C:$C,Data_mfa!$A$33,env_ac_mfa!$D:$D,Data_mfa!$C$33,env_ac_mfa!$E:$E,Data_mfa!$B$7)</f>
        <v>261488.677</v>
      </c>
      <c r="X33" s="166">
        <f>SUMIFS(env_ac_mfa!$F:$F,env_ac_mfa!$A:$A,X10,env_ac_mfa!$B:$B,Data_mfa!$B$8,env_ac_mfa!$C:$C,Data_mfa!$A$33,env_ac_mfa!$D:$D,Data_mfa!$C$33,env_ac_mfa!$E:$E,Data_mfa!$B$7)</f>
        <v>246303.66500000001</v>
      </c>
      <c r="Y33" s="166">
        <f>SUMIFS(env_ac_mfa!$F:$F,env_ac_mfa!$A:$A,Y10,env_ac_mfa!$B:$B,Data_mfa!$B$8,env_ac_mfa!$C:$C,Data_mfa!$A$33,env_ac_mfa!$D:$D,Data_mfa!$C$33,env_ac_mfa!$E:$E,Data_mfa!$B$7)</f>
        <v>222880.12599999999</v>
      </c>
    </row>
    <row r="34" spans="1:25" x14ac:dyDescent="0.2">
      <c r="A34" s="82" t="s">
        <v>64</v>
      </c>
      <c r="B34" s="82" t="s">
        <v>63</v>
      </c>
      <c r="C34" s="82" t="s">
        <v>56</v>
      </c>
      <c r="D34" s="82" t="s">
        <v>12</v>
      </c>
      <c r="E34" s="166">
        <f>SUMIFS(env_ac_mfa!$F:$F,env_ac_mfa!$A:$A,E10,env_ac_mfa!$B:$B,Data_mfa!$B$8,env_ac_mfa!$C:$C,Data_mfa!$A$34,env_ac_mfa!$D:$D,Data_mfa!$C$34,env_ac_mfa!$E:$E,Data_mfa!$B$7)</f>
        <v>1624910.3910000001</v>
      </c>
      <c r="F34" s="166">
        <f>SUMIFS(env_ac_mfa!$F:$F,env_ac_mfa!$A:$A,F10,env_ac_mfa!$B:$B,Data_mfa!$B$8,env_ac_mfa!$C:$C,Data_mfa!$A$34,env_ac_mfa!$D:$D,Data_mfa!$C$34,env_ac_mfa!$E:$E,Data_mfa!$B$7)</f>
        <v>1618494.267</v>
      </c>
      <c r="G34" s="166">
        <f>SUMIFS(env_ac_mfa!$F:$F,env_ac_mfa!$A:$A,G10,env_ac_mfa!$B:$B,Data_mfa!$B$8,env_ac_mfa!$C:$C,Data_mfa!$A$34,env_ac_mfa!$D:$D,Data_mfa!$C$34,env_ac_mfa!$E:$E,Data_mfa!$B$7)</f>
        <v>1658214.7930000001</v>
      </c>
      <c r="H34" s="166">
        <f>SUMIFS(env_ac_mfa!$F:$F,env_ac_mfa!$A:$A,H10,env_ac_mfa!$B:$B,Data_mfa!$B$8,env_ac_mfa!$C:$C,Data_mfa!$A$34,env_ac_mfa!$D:$D,Data_mfa!$C$34,env_ac_mfa!$E:$E,Data_mfa!$B$7)</f>
        <v>1708931.642</v>
      </c>
      <c r="I34" s="166">
        <f>SUMIFS(env_ac_mfa!$F:$F,env_ac_mfa!$A:$A,I10,env_ac_mfa!$B:$B,Data_mfa!$B$8,env_ac_mfa!$C:$C,Data_mfa!$A$34,env_ac_mfa!$D:$D,Data_mfa!$C$34,env_ac_mfa!$E:$E,Data_mfa!$B$7)</f>
        <v>1710036.6780000001</v>
      </c>
      <c r="J34" s="166">
        <f>SUMIFS(env_ac_mfa!$F:$F,env_ac_mfa!$A:$A,J10,env_ac_mfa!$B:$B,Data_mfa!$B$8,env_ac_mfa!$C:$C,Data_mfa!$A$34,env_ac_mfa!$D:$D,Data_mfa!$C$34,env_ac_mfa!$E:$E,Data_mfa!$B$7)</f>
        <v>1703319.149</v>
      </c>
      <c r="K34" s="166">
        <f>SUMIFS(env_ac_mfa!$F:$F,env_ac_mfa!$A:$A,K10,env_ac_mfa!$B:$B,Data_mfa!$B$8,env_ac_mfa!$C:$C,Data_mfa!$A$34,env_ac_mfa!$D:$D,Data_mfa!$C$34,env_ac_mfa!$E:$E,Data_mfa!$B$7)</f>
        <v>1709708.27</v>
      </c>
      <c r="L34" s="166">
        <f>SUMIFS(env_ac_mfa!$F:$F,env_ac_mfa!$A:$A,L10,env_ac_mfa!$B:$B,Data_mfa!$B$8,env_ac_mfa!$C:$C,Data_mfa!$A$34,env_ac_mfa!$D:$D,Data_mfa!$C$34,env_ac_mfa!$E:$E,Data_mfa!$B$7)</f>
        <v>1667665.4410000001</v>
      </c>
      <c r="M34" s="166">
        <f>SUMIFS(env_ac_mfa!$F:$F,env_ac_mfa!$A:$A,M10,env_ac_mfa!$B:$B,Data_mfa!$B$8,env_ac_mfa!$C:$C,Data_mfa!$A$34,env_ac_mfa!$D:$D,Data_mfa!$C$34,env_ac_mfa!$E:$E,Data_mfa!$B$7)</f>
        <v>1659635.0360000001</v>
      </c>
      <c r="N34" s="166">
        <f>SUMIFS(env_ac_mfa!$F:$F,env_ac_mfa!$A:$A,N10,env_ac_mfa!$B:$B,Data_mfa!$B$8,env_ac_mfa!$C:$C,Data_mfa!$A$34,env_ac_mfa!$D:$D,Data_mfa!$C$34,env_ac_mfa!$E:$E,Data_mfa!$B$7)</f>
        <v>1534061.7490000001</v>
      </c>
      <c r="O34" s="166">
        <f>SUMIFS(env_ac_mfa!$F:$F,env_ac_mfa!$A:$A,O10,env_ac_mfa!$B:$B,Data_mfa!$B$8,env_ac_mfa!$C:$C,Data_mfa!$A$34,env_ac_mfa!$D:$D,Data_mfa!$C$34,env_ac_mfa!$E:$E,Data_mfa!$B$7)</f>
        <v>1543834.29</v>
      </c>
      <c r="P34" s="166">
        <f>SUMIFS(env_ac_mfa!$F:$F,env_ac_mfa!$A:$A,P10,env_ac_mfa!$B:$B,Data_mfa!$B$8,env_ac_mfa!$C:$C,Data_mfa!$A$34,env_ac_mfa!$D:$D,Data_mfa!$C$34,env_ac_mfa!$E:$E,Data_mfa!$B$7)</f>
        <v>1560657.348</v>
      </c>
      <c r="Q34" s="166">
        <f>SUMIFS(env_ac_mfa!$F:$F,env_ac_mfa!$A:$A,Q10,env_ac_mfa!$B:$B,Data_mfa!$B$8,env_ac_mfa!$C:$C,Data_mfa!$A$34,env_ac_mfa!$D:$D,Data_mfa!$C$34,env_ac_mfa!$E:$E,Data_mfa!$B$7)</f>
        <v>1526968.841</v>
      </c>
      <c r="R34" s="166">
        <f>SUMIFS(env_ac_mfa!$F:$F,env_ac_mfa!$A:$A,R10,env_ac_mfa!$B:$B,Data_mfa!$B$8,env_ac_mfa!$C:$C,Data_mfa!$A$34,env_ac_mfa!$D:$D,Data_mfa!$C$34,env_ac_mfa!$E:$E,Data_mfa!$B$7)</f>
        <v>1460770.0360000001</v>
      </c>
      <c r="S34" s="166">
        <f>SUMIFS(env_ac_mfa!$F:$F,env_ac_mfa!$A:$A,S10,env_ac_mfa!$B:$B,Data_mfa!$B$8,env_ac_mfa!$C:$C,Data_mfa!$A$34,env_ac_mfa!$D:$D,Data_mfa!$C$34,env_ac_mfa!$E:$E,Data_mfa!$B$7)</f>
        <v>1425940.1</v>
      </c>
      <c r="T34" s="166">
        <f>SUMIFS(env_ac_mfa!$F:$F,env_ac_mfa!$A:$A,T10,env_ac_mfa!$B:$B,Data_mfa!$B$8,env_ac_mfa!$C:$C,Data_mfa!$A$34,env_ac_mfa!$D:$D,Data_mfa!$C$34,env_ac_mfa!$E:$E,Data_mfa!$B$7)</f>
        <v>1450775.831</v>
      </c>
      <c r="U34" s="166">
        <f>SUMIFS(env_ac_mfa!$F:$F,env_ac_mfa!$A:$A,U10,env_ac_mfa!$B:$B,Data_mfa!$B$8,env_ac_mfa!$C:$C,Data_mfa!$A$34,env_ac_mfa!$D:$D,Data_mfa!$C$34,env_ac_mfa!$E:$E,Data_mfa!$B$7)</f>
        <v>1399930.159</v>
      </c>
      <c r="V34" s="166">
        <f>SUMIFS(env_ac_mfa!$F:$F,env_ac_mfa!$A:$A,V10,env_ac_mfa!$B:$B,Data_mfa!$B$8,env_ac_mfa!$C:$C,Data_mfa!$A$34,env_ac_mfa!$D:$D,Data_mfa!$C$34,env_ac_mfa!$E:$E,Data_mfa!$B$7)</f>
        <v>1399396.679</v>
      </c>
      <c r="W34" s="166">
        <f>SUMIFS(env_ac_mfa!$F:$F,env_ac_mfa!$A:$A,W10,env_ac_mfa!$B:$B,Data_mfa!$B$8,env_ac_mfa!$C:$C,Data_mfa!$A$34,env_ac_mfa!$D:$D,Data_mfa!$C$34,env_ac_mfa!$E:$E,Data_mfa!$B$7)</f>
        <v>1396709.4110000001</v>
      </c>
      <c r="X34" s="166">
        <f>SUMIFS(env_ac_mfa!$F:$F,env_ac_mfa!$A:$A,X10,env_ac_mfa!$B:$B,Data_mfa!$B$8,env_ac_mfa!$C:$C,Data_mfa!$A$34,env_ac_mfa!$D:$D,Data_mfa!$C$34,env_ac_mfa!$E:$E,Data_mfa!$B$7)</f>
        <v>1295265.895</v>
      </c>
      <c r="Y34" s="166">
        <f>SUMIFS(env_ac_mfa!$F:$F,env_ac_mfa!$A:$A,Y10,env_ac_mfa!$B:$B,Data_mfa!$B$8,env_ac_mfa!$C:$C,Data_mfa!$A$34,env_ac_mfa!$D:$D,Data_mfa!$C$34,env_ac_mfa!$E:$E,Data_mfa!$B$7)</f>
        <v>1095408.4809999999</v>
      </c>
    </row>
    <row r="35" spans="1:25" x14ac:dyDescent="0.2">
      <c r="A35" s="82" t="s">
        <v>64</v>
      </c>
      <c r="B35" s="82" t="s">
        <v>63</v>
      </c>
      <c r="C35" s="82" t="s">
        <v>53</v>
      </c>
      <c r="D35" s="82" t="s">
        <v>52</v>
      </c>
      <c r="E35" s="166">
        <f>SUMIFS(env_ac_mfa!$F:$F,env_ac_mfa!$A:$A,E10,env_ac_mfa!$B:$B,Data_mfa!$B$8,env_ac_mfa!$C:$C,Data_mfa!$A$35,env_ac_mfa!$D:$D,Data_mfa!$C$35,env_ac_mfa!$E:$E,Data_mfa!$B$7)</f>
        <v>843942.92299999995</v>
      </c>
      <c r="F35" s="166">
        <f>SUMIFS(env_ac_mfa!$F:$F,env_ac_mfa!$A:$A,F10,env_ac_mfa!$B:$B,Data_mfa!$B$8,env_ac_mfa!$C:$C,Data_mfa!$A$35,env_ac_mfa!$D:$D,Data_mfa!$C$35,env_ac_mfa!$E:$E,Data_mfa!$B$7)</f>
        <v>828599.87800000003</v>
      </c>
      <c r="G35" s="166">
        <f>SUMIFS(env_ac_mfa!$F:$F,env_ac_mfa!$A:$A,G10,env_ac_mfa!$B:$B,Data_mfa!$B$8,env_ac_mfa!$C:$C,Data_mfa!$A$35,env_ac_mfa!$D:$D,Data_mfa!$C$35,env_ac_mfa!$E:$E,Data_mfa!$B$7)</f>
        <v>871078.75899999996</v>
      </c>
      <c r="H35" s="166">
        <f>SUMIFS(env_ac_mfa!$F:$F,env_ac_mfa!$A:$A,H10,env_ac_mfa!$B:$B,Data_mfa!$B$8,env_ac_mfa!$C:$C,Data_mfa!$A$35,env_ac_mfa!$D:$D,Data_mfa!$C$35,env_ac_mfa!$E:$E,Data_mfa!$B$7)</f>
        <v>920476.88199999998</v>
      </c>
      <c r="I35" s="166">
        <f>SUMIFS(env_ac_mfa!$F:$F,env_ac_mfa!$A:$A,I10,env_ac_mfa!$B:$B,Data_mfa!$B$8,env_ac_mfa!$C:$C,Data_mfa!$A$35,env_ac_mfa!$D:$D,Data_mfa!$C$35,env_ac_mfa!$E:$E,Data_mfa!$B$7)</f>
        <v>922594.48300000001</v>
      </c>
      <c r="J35" s="166">
        <f>SUMIFS(env_ac_mfa!$F:$F,env_ac_mfa!$A:$A,J10,env_ac_mfa!$B:$B,Data_mfa!$B$8,env_ac_mfa!$C:$C,Data_mfa!$A$35,env_ac_mfa!$D:$D,Data_mfa!$C$35,env_ac_mfa!$E:$E,Data_mfa!$B$7)</f>
        <v>933322.56</v>
      </c>
      <c r="K35" s="166">
        <f>SUMIFS(env_ac_mfa!$F:$F,env_ac_mfa!$A:$A,K10,env_ac_mfa!$B:$B,Data_mfa!$B$8,env_ac_mfa!$C:$C,Data_mfa!$A$35,env_ac_mfa!$D:$D,Data_mfa!$C$35,env_ac_mfa!$E:$E,Data_mfa!$B$7)</f>
        <v>950536.92200000002</v>
      </c>
      <c r="L35" s="166">
        <f>SUMIFS(env_ac_mfa!$F:$F,env_ac_mfa!$A:$A,L10,env_ac_mfa!$B:$B,Data_mfa!$B$8,env_ac_mfa!$C:$C,Data_mfa!$A$35,env_ac_mfa!$D:$D,Data_mfa!$C$35,env_ac_mfa!$E:$E,Data_mfa!$B$7)</f>
        <v>926110.98300000001</v>
      </c>
      <c r="M35" s="166">
        <f>SUMIFS(env_ac_mfa!$F:$F,env_ac_mfa!$A:$A,M10,env_ac_mfa!$B:$B,Data_mfa!$B$8,env_ac_mfa!$C:$C,Data_mfa!$A$35,env_ac_mfa!$D:$D,Data_mfa!$C$35,env_ac_mfa!$E:$E,Data_mfa!$B$7)</f>
        <v>934976.10699999996</v>
      </c>
      <c r="N35" s="166">
        <f>SUMIFS(env_ac_mfa!$F:$F,env_ac_mfa!$A:$A,N10,env_ac_mfa!$B:$B,Data_mfa!$B$8,env_ac_mfa!$C:$C,Data_mfa!$A$35,env_ac_mfa!$D:$D,Data_mfa!$C$35,env_ac_mfa!$E:$E,Data_mfa!$B$7)</f>
        <v>845025.31200000003</v>
      </c>
      <c r="O35" s="166">
        <f>SUMIFS(env_ac_mfa!$F:$F,env_ac_mfa!$A:$A,O10,env_ac_mfa!$B:$B,Data_mfa!$B$8,env_ac_mfa!$C:$C,Data_mfa!$A$35,env_ac_mfa!$D:$D,Data_mfa!$C$35,env_ac_mfa!$E:$E,Data_mfa!$B$7)</f>
        <v>858762.17799999996</v>
      </c>
      <c r="P35" s="166">
        <f>SUMIFS(env_ac_mfa!$F:$F,env_ac_mfa!$A:$A,P10,env_ac_mfa!$B:$B,Data_mfa!$B$8,env_ac_mfa!$C:$C,Data_mfa!$A$35,env_ac_mfa!$D:$D,Data_mfa!$C$35,env_ac_mfa!$E:$E,Data_mfa!$B$7)</f>
        <v>857137.10199999996</v>
      </c>
      <c r="Q35" s="166">
        <f>SUMIFS(env_ac_mfa!$F:$F,env_ac_mfa!$A:$A,Q10,env_ac_mfa!$B:$B,Data_mfa!$B$8,env_ac_mfa!$C:$C,Data_mfa!$A$35,env_ac_mfa!$D:$D,Data_mfa!$C$35,env_ac_mfa!$E:$E,Data_mfa!$B$7)</f>
        <v>827150.07900000003</v>
      </c>
      <c r="R35" s="166">
        <f>SUMIFS(env_ac_mfa!$F:$F,env_ac_mfa!$A:$A,R10,env_ac_mfa!$B:$B,Data_mfa!$B$8,env_ac_mfa!$C:$C,Data_mfa!$A$35,env_ac_mfa!$D:$D,Data_mfa!$C$35,env_ac_mfa!$E:$E,Data_mfa!$B$7)</f>
        <v>787997.18099999998</v>
      </c>
      <c r="S35" s="166">
        <f>SUMIFS(env_ac_mfa!$F:$F,env_ac_mfa!$A:$A,S10,env_ac_mfa!$B:$B,Data_mfa!$B$8,env_ac_mfa!$C:$C,Data_mfa!$A$35,env_ac_mfa!$D:$D,Data_mfa!$C$35,env_ac_mfa!$E:$E,Data_mfa!$B$7)</f>
        <v>786045.94200000004</v>
      </c>
      <c r="T35" s="166">
        <f>SUMIFS(env_ac_mfa!$F:$F,env_ac_mfa!$A:$A,T10,env_ac_mfa!$B:$B,Data_mfa!$B$8,env_ac_mfa!$C:$C,Data_mfa!$A$35,env_ac_mfa!$D:$D,Data_mfa!$C$35,env_ac_mfa!$E:$E,Data_mfa!$B$7)</f>
        <v>834347.96600000001</v>
      </c>
      <c r="U35" s="166">
        <f>SUMIFS(env_ac_mfa!$F:$F,env_ac_mfa!$A:$A,U10,env_ac_mfa!$B:$B,Data_mfa!$B$8,env_ac_mfa!$C:$C,Data_mfa!$A$35,env_ac_mfa!$D:$D,Data_mfa!$C$35,env_ac_mfa!$E:$E,Data_mfa!$B$7)</f>
        <v>826092.04799999995</v>
      </c>
      <c r="V35" s="166">
        <f>SUMIFS(env_ac_mfa!$F:$F,env_ac_mfa!$A:$A,V10,env_ac_mfa!$B:$B,Data_mfa!$B$8,env_ac_mfa!$C:$C,Data_mfa!$A$35,env_ac_mfa!$D:$D,Data_mfa!$C$35,env_ac_mfa!$E:$E,Data_mfa!$B$7)</f>
        <v>824561.86499999999</v>
      </c>
      <c r="W35" s="166">
        <f>SUMIFS(env_ac_mfa!$F:$F,env_ac_mfa!$A:$A,W10,env_ac_mfa!$B:$B,Data_mfa!$B$8,env_ac_mfa!$C:$C,Data_mfa!$A$35,env_ac_mfa!$D:$D,Data_mfa!$C$35,env_ac_mfa!$E:$E,Data_mfa!$B$7)</f>
        <v>835162.88399999996</v>
      </c>
      <c r="X35" s="166">
        <f>SUMIFS(env_ac_mfa!$F:$F,env_ac_mfa!$A:$A,X10,env_ac_mfa!$B:$B,Data_mfa!$B$8,env_ac_mfa!$C:$C,Data_mfa!$A$35,env_ac_mfa!$D:$D,Data_mfa!$C$35,env_ac_mfa!$E:$E,Data_mfa!$B$7)</f>
        <v>816989.07700000005</v>
      </c>
      <c r="Y35" s="166">
        <f>SUMIFS(env_ac_mfa!$F:$F,env_ac_mfa!$A:$A,Y10,env_ac_mfa!$B:$B,Data_mfa!$B$8,env_ac_mfa!$C:$C,Data_mfa!$A$35,env_ac_mfa!$D:$D,Data_mfa!$C$35,env_ac_mfa!$E:$E,Data_mfa!$B$7)</f>
        <v>717517.53200000001</v>
      </c>
    </row>
    <row r="36" spans="1:25" x14ac:dyDescent="0.2">
      <c r="A36" s="82" t="s">
        <v>62</v>
      </c>
      <c r="B36" s="82" t="s">
        <v>61</v>
      </c>
      <c r="C36" s="82" t="s">
        <v>60</v>
      </c>
      <c r="D36" s="82" t="s">
        <v>5</v>
      </c>
      <c r="E36" s="167" t="s">
        <v>14</v>
      </c>
      <c r="F36" s="83" t="s">
        <v>14</v>
      </c>
      <c r="G36" s="83" t="s">
        <v>14</v>
      </c>
      <c r="H36" s="83" t="s">
        <v>14</v>
      </c>
      <c r="I36" s="83" t="s">
        <v>14</v>
      </c>
      <c r="J36" s="83" t="s">
        <v>14</v>
      </c>
      <c r="K36" s="83" t="s">
        <v>14</v>
      </c>
      <c r="L36" s="83" t="s">
        <v>14</v>
      </c>
      <c r="M36" s="83" t="s">
        <v>14</v>
      </c>
      <c r="N36" s="83" t="s">
        <v>14</v>
      </c>
      <c r="O36" s="83" t="s">
        <v>14</v>
      </c>
      <c r="P36" s="83" t="s">
        <v>14</v>
      </c>
      <c r="Q36" s="83" t="s">
        <v>14</v>
      </c>
      <c r="R36" s="83" t="s">
        <v>14</v>
      </c>
      <c r="S36" s="83" t="s">
        <v>14</v>
      </c>
      <c r="T36" s="83" t="s">
        <v>14</v>
      </c>
      <c r="U36" s="83" t="s">
        <v>14</v>
      </c>
      <c r="V36" s="83" t="s">
        <v>14</v>
      </c>
      <c r="W36" s="83" t="s">
        <v>14</v>
      </c>
      <c r="X36" s="83" t="s">
        <v>14</v>
      </c>
      <c r="Y36" s="83" t="s">
        <v>14</v>
      </c>
    </row>
    <row r="37" spans="1:25" x14ac:dyDescent="0.2">
      <c r="A37" s="82" t="s">
        <v>62</v>
      </c>
      <c r="B37" s="82" t="s">
        <v>61</v>
      </c>
      <c r="C37" s="82" t="s">
        <v>59</v>
      </c>
      <c r="D37" s="82" t="s">
        <v>3</v>
      </c>
      <c r="E37" s="166">
        <f>SUMIFS(env_ac_mfa!$F:$F,env_ac_mfa!$A:$A,E10,env_ac_mfa!$B:$B,Data_mfa!$B$8,env_ac_mfa!$C:$C,Data_mfa!$A$37,env_ac_mfa!$D:$D,Data_mfa!$C$37,env_ac_mfa!$E:$E,Data_mfa!$B$7)</f>
        <v>32972</v>
      </c>
      <c r="F37" s="166">
        <f>SUMIFS(env_ac_mfa!$F:$F,env_ac_mfa!$A:$A,F10,env_ac_mfa!$B:$B,Data_mfa!$B$8,env_ac_mfa!$C:$C,Data_mfa!$A$37,env_ac_mfa!$D:$D,Data_mfa!$C$37,env_ac_mfa!$E:$E,Data_mfa!$B$7)</f>
        <v>31235</v>
      </c>
      <c r="G37" s="166">
        <f>SUMIFS(env_ac_mfa!$F:$F,env_ac_mfa!$A:$A,G10,env_ac_mfa!$B:$B,Data_mfa!$B$8,env_ac_mfa!$C:$C,Data_mfa!$A$37,env_ac_mfa!$D:$D,Data_mfa!$C$37,env_ac_mfa!$E:$E,Data_mfa!$B$7)</f>
        <v>36382</v>
      </c>
      <c r="H37" s="166">
        <f>SUMIFS(env_ac_mfa!$F:$F,env_ac_mfa!$A:$A,H10,env_ac_mfa!$B:$B,Data_mfa!$B$8,env_ac_mfa!$C:$C,Data_mfa!$A$37,env_ac_mfa!$D:$D,Data_mfa!$C$37,env_ac_mfa!$E:$E,Data_mfa!$B$7)</f>
        <v>41114</v>
      </c>
      <c r="I37" s="166">
        <f>SUMIFS(env_ac_mfa!$F:$F,env_ac_mfa!$A:$A,I10,env_ac_mfa!$B:$B,Data_mfa!$B$8,env_ac_mfa!$C:$C,Data_mfa!$A$37,env_ac_mfa!$D:$D,Data_mfa!$C$37,env_ac_mfa!$E:$E,Data_mfa!$B$7)</f>
        <v>48360.821000000004</v>
      </c>
      <c r="J37" s="166">
        <f>SUMIFS(env_ac_mfa!$F:$F,env_ac_mfa!$A:$A,J10,env_ac_mfa!$B:$B,Data_mfa!$B$8,env_ac_mfa!$C:$C,Data_mfa!$A$37,env_ac_mfa!$D:$D,Data_mfa!$C$37,env_ac_mfa!$E:$E,Data_mfa!$B$7)</f>
        <v>42141.964</v>
      </c>
      <c r="K37" s="166">
        <f>SUMIFS(env_ac_mfa!$F:$F,env_ac_mfa!$A:$A,K10,env_ac_mfa!$B:$B,Data_mfa!$B$8,env_ac_mfa!$C:$C,Data_mfa!$A$37,env_ac_mfa!$D:$D,Data_mfa!$C$37,env_ac_mfa!$E:$E,Data_mfa!$B$7)</f>
        <v>43075.089</v>
      </c>
      <c r="L37" s="166">
        <f>SUMIFS(env_ac_mfa!$F:$F,env_ac_mfa!$A:$A,L10,env_ac_mfa!$B:$B,Data_mfa!$B$8,env_ac_mfa!$C:$C,Data_mfa!$A$37,env_ac_mfa!$D:$D,Data_mfa!$C$37,env_ac_mfa!$E:$E,Data_mfa!$B$7)</f>
        <v>48179.372000000003</v>
      </c>
      <c r="M37" s="166">
        <f>SUMIFS(env_ac_mfa!$F:$F,env_ac_mfa!$A:$A,M10,env_ac_mfa!$B:$B,Data_mfa!$B$8,env_ac_mfa!$C:$C,Data_mfa!$A$37,env_ac_mfa!$D:$D,Data_mfa!$C$37,env_ac_mfa!$E:$E,Data_mfa!$B$7)</f>
        <v>50141.942000000003</v>
      </c>
      <c r="N37" s="166">
        <f>SUMIFS(env_ac_mfa!$F:$F,env_ac_mfa!$A:$A,N10,env_ac_mfa!$B:$B,Data_mfa!$B$8,env_ac_mfa!$C:$C,Data_mfa!$A$37,env_ac_mfa!$D:$D,Data_mfa!$C$37,env_ac_mfa!$E:$E,Data_mfa!$B$7)</f>
        <v>43333.955000000002</v>
      </c>
      <c r="O37" s="166">
        <f>SUMIFS(env_ac_mfa!$F:$F,env_ac_mfa!$A:$A,O10,env_ac_mfa!$B:$B,Data_mfa!$B$8,env_ac_mfa!$C:$C,Data_mfa!$A$37,env_ac_mfa!$D:$D,Data_mfa!$C$37,env_ac_mfa!$E:$E,Data_mfa!$B$7)</f>
        <v>48233.315999999999</v>
      </c>
      <c r="P37" s="166">
        <f>SUMIFS(env_ac_mfa!$F:$F,env_ac_mfa!$A:$A,P10,env_ac_mfa!$B:$B,Data_mfa!$B$8,env_ac_mfa!$C:$C,Data_mfa!$A$37,env_ac_mfa!$D:$D,Data_mfa!$C$37,env_ac_mfa!$E:$E,Data_mfa!$B$7)</f>
        <v>49542.993999999999</v>
      </c>
      <c r="Q37" s="166">
        <f>SUMIFS(env_ac_mfa!$F:$F,env_ac_mfa!$A:$A,Q10,env_ac_mfa!$B:$B,Data_mfa!$B$8,env_ac_mfa!$C:$C,Data_mfa!$A$37,env_ac_mfa!$D:$D,Data_mfa!$C$37,env_ac_mfa!$E:$E,Data_mfa!$B$7)</f>
        <v>46592.891000000003</v>
      </c>
      <c r="R37" s="166">
        <f>SUMIFS(env_ac_mfa!$F:$F,env_ac_mfa!$A:$A,R10,env_ac_mfa!$B:$B,Data_mfa!$B$8,env_ac_mfa!$C:$C,Data_mfa!$A$37,env_ac_mfa!$D:$D,Data_mfa!$C$37,env_ac_mfa!$E:$E,Data_mfa!$B$7)</f>
        <v>51554.322</v>
      </c>
      <c r="S37" s="166">
        <f>SUMIFS(env_ac_mfa!$F:$F,env_ac_mfa!$A:$A,S10,env_ac_mfa!$B:$B,Data_mfa!$B$8,env_ac_mfa!$C:$C,Data_mfa!$A$37,env_ac_mfa!$D:$D,Data_mfa!$C$37,env_ac_mfa!$E:$E,Data_mfa!$B$7)</f>
        <v>52775.417999999998</v>
      </c>
      <c r="T37" s="166">
        <f>SUMIFS(env_ac_mfa!$F:$F,env_ac_mfa!$A:$A,T10,env_ac_mfa!$B:$B,Data_mfa!$B$8,env_ac_mfa!$C:$C,Data_mfa!$A$37,env_ac_mfa!$D:$D,Data_mfa!$C$37,env_ac_mfa!$E:$E,Data_mfa!$B$7)</f>
        <v>52464.440999999999</v>
      </c>
      <c r="U37" s="166">
        <f>SUMIFS(env_ac_mfa!$F:$F,env_ac_mfa!$A:$A,U10,env_ac_mfa!$B:$B,Data_mfa!$B$8,env_ac_mfa!$C:$C,Data_mfa!$A$37,env_ac_mfa!$D:$D,Data_mfa!$C$37,env_ac_mfa!$E:$E,Data_mfa!$B$7)</f>
        <v>55202.616000000002</v>
      </c>
      <c r="V37" s="166">
        <f>SUMIFS(env_ac_mfa!$F:$F,env_ac_mfa!$A:$A,V10,env_ac_mfa!$B:$B,Data_mfa!$B$8,env_ac_mfa!$C:$C,Data_mfa!$A$37,env_ac_mfa!$D:$D,Data_mfa!$C$37,env_ac_mfa!$E:$E,Data_mfa!$B$7)</f>
        <v>59433.997000000003</v>
      </c>
      <c r="W37" s="166">
        <f>SUMIFS(env_ac_mfa!$F:$F,env_ac_mfa!$A:$A,W10,env_ac_mfa!$B:$B,Data_mfa!$B$8,env_ac_mfa!$C:$C,Data_mfa!$A$37,env_ac_mfa!$D:$D,Data_mfa!$C$37,env_ac_mfa!$E:$E,Data_mfa!$B$7)</f>
        <v>66098.565000000002</v>
      </c>
      <c r="X37" s="166">
        <f>SUMIFS(env_ac_mfa!$F:$F,env_ac_mfa!$A:$A,X10,env_ac_mfa!$B:$B,Data_mfa!$B$8,env_ac_mfa!$C:$C,Data_mfa!$A$37,env_ac_mfa!$D:$D,Data_mfa!$C$37,env_ac_mfa!$E:$E,Data_mfa!$B$7)</f>
        <v>72929.642999999996</v>
      </c>
      <c r="Y37" s="166">
        <f>SUMIFS(env_ac_mfa!$F:$F,env_ac_mfa!$A:$A,Y10,env_ac_mfa!$B:$B,Data_mfa!$B$8,env_ac_mfa!$C:$C,Data_mfa!$A$37,env_ac_mfa!$D:$D,Data_mfa!$C$37,env_ac_mfa!$E:$E,Data_mfa!$B$7)</f>
        <v>68238.09</v>
      </c>
    </row>
    <row r="38" spans="1:25" x14ac:dyDescent="0.2">
      <c r="A38" s="82" t="s">
        <v>62</v>
      </c>
      <c r="B38" s="82" t="s">
        <v>61</v>
      </c>
      <c r="C38" s="82" t="s">
        <v>58</v>
      </c>
      <c r="D38" s="82" t="s">
        <v>57</v>
      </c>
      <c r="E38" s="166">
        <f>SUMIFS(env_ac_mfa!$F:$F,env_ac_mfa!$A:$A,E10,env_ac_mfa!$B:$B,Data_mfa!$B$8,env_ac_mfa!$C:$C,Data_mfa!$A$38,env_ac_mfa!$D:$D,Data_mfa!$C$38,env_ac_mfa!$E:$E,Data_mfa!$B$7)</f>
        <v>38408.123</v>
      </c>
      <c r="F38" s="166">
        <f>SUMIFS(env_ac_mfa!$F:$F,env_ac_mfa!$A:$A,F10,env_ac_mfa!$B:$B,Data_mfa!$B$8,env_ac_mfa!$C:$C,Data_mfa!$A$38,env_ac_mfa!$D:$D,Data_mfa!$C$38,env_ac_mfa!$E:$E,Data_mfa!$B$7)</f>
        <v>41070.156000000003</v>
      </c>
      <c r="G38" s="166">
        <f>SUMIFS(env_ac_mfa!$F:$F,env_ac_mfa!$A:$A,G10,env_ac_mfa!$B:$B,Data_mfa!$B$8,env_ac_mfa!$C:$C,Data_mfa!$A$38,env_ac_mfa!$D:$D,Data_mfa!$C$38,env_ac_mfa!$E:$E,Data_mfa!$B$7)</f>
        <v>42714.760999999999</v>
      </c>
      <c r="H38" s="166">
        <f>SUMIFS(env_ac_mfa!$F:$F,env_ac_mfa!$A:$A,H10,env_ac_mfa!$B:$B,Data_mfa!$B$8,env_ac_mfa!$C:$C,Data_mfa!$A$38,env_ac_mfa!$D:$D,Data_mfa!$C$38,env_ac_mfa!$E:$E,Data_mfa!$B$7)</f>
        <v>38875.137999999999</v>
      </c>
      <c r="I38" s="166">
        <f>SUMIFS(env_ac_mfa!$F:$F,env_ac_mfa!$A:$A,I10,env_ac_mfa!$B:$B,Data_mfa!$B$8,env_ac_mfa!$C:$C,Data_mfa!$A$38,env_ac_mfa!$D:$D,Data_mfa!$C$38,env_ac_mfa!$E:$E,Data_mfa!$B$7)</f>
        <v>42401.421000000002</v>
      </c>
      <c r="J38" s="166">
        <f>SUMIFS(env_ac_mfa!$F:$F,env_ac_mfa!$A:$A,J10,env_ac_mfa!$B:$B,Data_mfa!$B$8,env_ac_mfa!$C:$C,Data_mfa!$A$38,env_ac_mfa!$D:$D,Data_mfa!$C$38,env_ac_mfa!$E:$E,Data_mfa!$B$7)</f>
        <v>41338.857000000004</v>
      </c>
      <c r="K38" s="166">
        <f>SUMIFS(env_ac_mfa!$F:$F,env_ac_mfa!$A:$A,K10,env_ac_mfa!$B:$B,Data_mfa!$B$8,env_ac_mfa!$C:$C,Data_mfa!$A$38,env_ac_mfa!$D:$D,Data_mfa!$C$38,env_ac_mfa!$E:$E,Data_mfa!$B$7)</f>
        <v>43054.618999999999</v>
      </c>
      <c r="L38" s="166">
        <f>SUMIFS(env_ac_mfa!$F:$F,env_ac_mfa!$A:$A,L10,env_ac_mfa!$B:$B,Data_mfa!$B$8,env_ac_mfa!$C:$C,Data_mfa!$A$38,env_ac_mfa!$D:$D,Data_mfa!$C$38,env_ac_mfa!$E:$E,Data_mfa!$B$7)</f>
        <v>44817.555999999997</v>
      </c>
      <c r="M38" s="166">
        <f>SUMIFS(env_ac_mfa!$F:$F,env_ac_mfa!$A:$A,M10,env_ac_mfa!$B:$B,Data_mfa!$B$8,env_ac_mfa!$C:$C,Data_mfa!$A$38,env_ac_mfa!$D:$D,Data_mfa!$C$38,env_ac_mfa!$E:$E,Data_mfa!$B$7)</f>
        <v>46188.387000000002</v>
      </c>
      <c r="N38" s="166">
        <f>SUMIFS(env_ac_mfa!$F:$F,env_ac_mfa!$A:$A,N10,env_ac_mfa!$B:$B,Data_mfa!$B$8,env_ac_mfa!$C:$C,Data_mfa!$A$38,env_ac_mfa!$D:$D,Data_mfa!$C$38,env_ac_mfa!$E:$E,Data_mfa!$B$7)</f>
        <v>41466.722000000002</v>
      </c>
      <c r="O38" s="166">
        <f>SUMIFS(env_ac_mfa!$F:$F,env_ac_mfa!$A:$A,O10,env_ac_mfa!$B:$B,Data_mfa!$B$8,env_ac_mfa!$C:$C,Data_mfa!$A$38,env_ac_mfa!$D:$D,Data_mfa!$C$38,env_ac_mfa!$E:$E,Data_mfa!$B$7)</f>
        <v>47438.951000000001</v>
      </c>
      <c r="P38" s="166">
        <f>SUMIFS(env_ac_mfa!$F:$F,env_ac_mfa!$A:$A,P10,env_ac_mfa!$B:$B,Data_mfa!$B$8,env_ac_mfa!$C:$C,Data_mfa!$A$38,env_ac_mfa!$D:$D,Data_mfa!$C$38,env_ac_mfa!$E:$E,Data_mfa!$B$7)</f>
        <v>48916.874000000003</v>
      </c>
      <c r="Q38" s="166">
        <f>SUMIFS(env_ac_mfa!$F:$F,env_ac_mfa!$A:$A,Q10,env_ac_mfa!$B:$B,Data_mfa!$B$8,env_ac_mfa!$C:$C,Data_mfa!$A$38,env_ac_mfa!$D:$D,Data_mfa!$C$38,env_ac_mfa!$E:$E,Data_mfa!$B$7)</f>
        <v>49860.546000000002</v>
      </c>
      <c r="R38" s="166">
        <f>SUMIFS(env_ac_mfa!$F:$F,env_ac_mfa!$A:$A,R10,env_ac_mfa!$B:$B,Data_mfa!$B$8,env_ac_mfa!$C:$C,Data_mfa!$A$38,env_ac_mfa!$D:$D,Data_mfa!$C$38,env_ac_mfa!$E:$E,Data_mfa!$B$7)</f>
        <v>52349.961000000003</v>
      </c>
      <c r="S38" s="166">
        <f>SUMIFS(env_ac_mfa!$F:$F,env_ac_mfa!$A:$A,S10,env_ac_mfa!$B:$B,Data_mfa!$B$8,env_ac_mfa!$C:$C,Data_mfa!$A$38,env_ac_mfa!$D:$D,Data_mfa!$C$38,env_ac_mfa!$E:$E,Data_mfa!$B$7)</f>
        <v>54361.04</v>
      </c>
      <c r="T38" s="166">
        <f>SUMIFS(env_ac_mfa!$F:$F,env_ac_mfa!$A:$A,T10,env_ac_mfa!$B:$B,Data_mfa!$B$8,env_ac_mfa!$C:$C,Data_mfa!$A$38,env_ac_mfa!$D:$D,Data_mfa!$C$38,env_ac_mfa!$E:$E,Data_mfa!$B$7)</f>
        <v>53582.451000000001</v>
      </c>
      <c r="U38" s="166">
        <f>SUMIFS(env_ac_mfa!$F:$F,env_ac_mfa!$A:$A,U10,env_ac_mfa!$B:$B,Data_mfa!$B$8,env_ac_mfa!$C:$C,Data_mfa!$A$38,env_ac_mfa!$D:$D,Data_mfa!$C$38,env_ac_mfa!$E:$E,Data_mfa!$B$7)</f>
        <v>54412.093000000001</v>
      </c>
      <c r="V38" s="166">
        <f>SUMIFS(env_ac_mfa!$F:$F,env_ac_mfa!$A:$A,V10,env_ac_mfa!$B:$B,Data_mfa!$B$8,env_ac_mfa!$C:$C,Data_mfa!$A$38,env_ac_mfa!$D:$D,Data_mfa!$C$38,env_ac_mfa!$E:$E,Data_mfa!$B$7)</f>
        <v>58878.525000000001</v>
      </c>
      <c r="W38" s="166">
        <f>SUMIFS(env_ac_mfa!$F:$F,env_ac_mfa!$A:$A,W10,env_ac_mfa!$B:$B,Data_mfa!$B$8,env_ac_mfa!$C:$C,Data_mfa!$A$38,env_ac_mfa!$D:$D,Data_mfa!$C$38,env_ac_mfa!$E:$E,Data_mfa!$B$7)</f>
        <v>58555.63</v>
      </c>
      <c r="X38" s="166">
        <f>SUMIFS(env_ac_mfa!$F:$F,env_ac_mfa!$A:$A,X10,env_ac_mfa!$B:$B,Data_mfa!$B$8,env_ac_mfa!$C:$C,Data_mfa!$A$38,env_ac_mfa!$D:$D,Data_mfa!$C$38,env_ac_mfa!$E:$E,Data_mfa!$B$7)</f>
        <v>58011.599000000002</v>
      </c>
      <c r="Y38" s="166">
        <f>SUMIFS(env_ac_mfa!$F:$F,env_ac_mfa!$A:$A,Y10,env_ac_mfa!$B:$B,Data_mfa!$B$8,env_ac_mfa!$C:$C,Data_mfa!$A$38,env_ac_mfa!$D:$D,Data_mfa!$C$38,env_ac_mfa!$E:$E,Data_mfa!$B$7)</f>
        <v>56479.749000000003</v>
      </c>
    </row>
    <row r="39" spans="1:25" x14ac:dyDescent="0.2">
      <c r="A39" s="82" t="s">
        <v>62</v>
      </c>
      <c r="B39" s="82" t="s">
        <v>61</v>
      </c>
      <c r="C39" s="82" t="s">
        <v>56</v>
      </c>
      <c r="D39" s="82" t="s">
        <v>12</v>
      </c>
      <c r="E39" s="166">
        <f>SUMIFS(env_ac_mfa!$F:$F,env_ac_mfa!$A:$A,E10,env_ac_mfa!$B:$B,Data_mfa!$B$8,env_ac_mfa!$C:$C,Data_mfa!$A$39,env_ac_mfa!$D:$D,Data_mfa!$C$39,env_ac_mfa!$E:$E,Data_mfa!$B$7)</f>
        <v>-5436.1229999999996</v>
      </c>
      <c r="F39" s="166">
        <f>SUMIFS(env_ac_mfa!$F:$F,env_ac_mfa!$A:$A,F10,env_ac_mfa!$B:$B,Data_mfa!$B$8,env_ac_mfa!$C:$C,Data_mfa!$A$39,env_ac_mfa!$D:$D,Data_mfa!$C$39,env_ac_mfa!$E:$E,Data_mfa!$B$7)</f>
        <v>-9835.1560000000009</v>
      </c>
      <c r="G39" s="166">
        <f>SUMIFS(env_ac_mfa!$F:$F,env_ac_mfa!$A:$A,G10,env_ac_mfa!$B:$B,Data_mfa!$B$8,env_ac_mfa!$C:$C,Data_mfa!$A$39,env_ac_mfa!$D:$D,Data_mfa!$C$39,env_ac_mfa!$E:$E,Data_mfa!$B$7)</f>
        <v>-6332.7610000000004</v>
      </c>
      <c r="H39" s="166">
        <f>SUMIFS(env_ac_mfa!$F:$F,env_ac_mfa!$A:$A,H10,env_ac_mfa!$B:$B,Data_mfa!$B$8,env_ac_mfa!$C:$C,Data_mfa!$A$39,env_ac_mfa!$D:$D,Data_mfa!$C$39,env_ac_mfa!$E:$E,Data_mfa!$B$7)</f>
        <v>2238.8620000000001</v>
      </c>
      <c r="I39" s="166">
        <f>SUMIFS(env_ac_mfa!$F:$F,env_ac_mfa!$A:$A,I10,env_ac_mfa!$B:$B,Data_mfa!$B$8,env_ac_mfa!$C:$C,Data_mfa!$A$39,env_ac_mfa!$D:$D,Data_mfa!$C$39,env_ac_mfa!$E:$E,Data_mfa!$B$7)</f>
        <v>5959.4</v>
      </c>
      <c r="J39" s="166">
        <f>SUMIFS(env_ac_mfa!$F:$F,env_ac_mfa!$A:$A,J10,env_ac_mfa!$B:$B,Data_mfa!$B$8,env_ac_mfa!$C:$C,Data_mfa!$A$39,env_ac_mfa!$D:$D,Data_mfa!$C$39,env_ac_mfa!$E:$E,Data_mfa!$B$7)</f>
        <v>803.10699999999997</v>
      </c>
      <c r="K39" s="166">
        <f>SUMIFS(env_ac_mfa!$F:$F,env_ac_mfa!$A:$A,K10,env_ac_mfa!$B:$B,Data_mfa!$B$8,env_ac_mfa!$C:$C,Data_mfa!$A$39,env_ac_mfa!$D:$D,Data_mfa!$C$39,env_ac_mfa!$E:$E,Data_mfa!$B$7)</f>
        <v>20.47</v>
      </c>
      <c r="L39" s="166">
        <f>SUMIFS(env_ac_mfa!$F:$F,env_ac_mfa!$A:$A,L10,env_ac_mfa!$B:$B,Data_mfa!$B$8,env_ac_mfa!$C:$C,Data_mfa!$A$39,env_ac_mfa!$D:$D,Data_mfa!$C$39,env_ac_mfa!$E:$E,Data_mfa!$B$7)</f>
        <v>3361.8159999999998</v>
      </c>
      <c r="M39" s="166">
        <f>SUMIFS(env_ac_mfa!$F:$F,env_ac_mfa!$A:$A,M10,env_ac_mfa!$B:$B,Data_mfa!$B$8,env_ac_mfa!$C:$C,Data_mfa!$A$39,env_ac_mfa!$D:$D,Data_mfa!$C$39,env_ac_mfa!$E:$E,Data_mfa!$B$7)</f>
        <v>3953.5549999999998</v>
      </c>
      <c r="N39" s="166">
        <f>SUMIFS(env_ac_mfa!$F:$F,env_ac_mfa!$A:$A,N10,env_ac_mfa!$B:$B,Data_mfa!$B$8,env_ac_mfa!$C:$C,Data_mfa!$A$39,env_ac_mfa!$D:$D,Data_mfa!$C$39,env_ac_mfa!$E:$E,Data_mfa!$B$7)</f>
        <v>1867.232</v>
      </c>
      <c r="O39" s="166">
        <f>SUMIFS(env_ac_mfa!$F:$F,env_ac_mfa!$A:$A,O10,env_ac_mfa!$B:$B,Data_mfa!$B$8,env_ac_mfa!$C:$C,Data_mfa!$A$39,env_ac_mfa!$D:$D,Data_mfa!$C$39,env_ac_mfa!$E:$E,Data_mfa!$B$7)</f>
        <v>794.36500000000001</v>
      </c>
      <c r="P39" s="166">
        <f>SUMIFS(env_ac_mfa!$F:$F,env_ac_mfa!$A:$A,P10,env_ac_mfa!$B:$B,Data_mfa!$B$8,env_ac_mfa!$C:$C,Data_mfa!$A$39,env_ac_mfa!$D:$D,Data_mfa!$C$39,env_ac_mfa!$E:$E,Data_mfa!$B$7)</f>
        <v>626.12</v>
      </c>
      <c r="Q39" s="166">
        <f>SUMIFS(env_ac_mfa!$F:$F,env_ac_mfa!$A:$A,Q10,env_ac_mfa!$B:$B,Data_mfa!$B$8,env_ac_mfa!$C:$C,Data_mfa!$A$39,env_ac_mfa!$D:$D,Data_mfa!$C$39,env_ac_mfa!$E:$E,Data_mfa!$B$7)</f>
        <v>-3267.6550000000002</v>
      </c>
      <c r="R39" s="166">
        <f>SUMIFS(env_ac_mfa!$F:$F,env_ac_mfa!$A:$A,R10,env_ac_mfa!$B:$B,Data_mfa!$B$8,env_ac_mfa!$C:$C,Data_mfa!$A$39,env_ac_mfa!$D:$D,Data_mfa!$C$39,env_ac_mfa!$E:$E,Data_mfa!$B$7)</f>
        <v>-795.63900000000001</v>
      </c>
      <c r="S39" s="166">
        <f>SUMIFS(env_ac_mfa!$F:$F,env_ac_mfa!$A:$A,S10,env_ac_mfa!$B:$B,Data_mfa!$B$8,env_ac_mfa!$C:$C,Data_mfa!$A$39,env_ac_mfa!$D:$D,Data_mfa!$C$39,env_ac_mfa!$E:$E,Data_mfa!$B$7)</f>
        <v>-1585.6220000000001</v>
      </c>
      <c r="T39" s="166">
        <f>SUMIFS(env_ac_mfa!$F:$F,env_ac_mfa!$A:$A,T10,env_ac_mfa!$B:$B,Data_mfa!$B$8,env_ac_mfa!$C:$C,Data_mfa!$A$39,env_ac_mfa!$D:$D,Data_mfa!$C$39,env_ac_mfa!$E:$E,Data_mfa!$B$7)</f>
        <v>-1118.01</v>
      </c>
      <c r="U39" s="166">
        <f>SUMIFS(env_ac_mfa!$F:$F,env_ac_mfa!$A:$A,U10,env_ac_mfa!$B:$B,Data_mfa!$B$8,env_ac_mfa!$C:$C,Data_mfa!$A$39,env_ac_mfa!$D:$D,Data_mfa!$C$39,env_ac_mfa!$E:$E,Data_mfa!$B$7)</f>
        <v>790.524</v>
      </c>
      <c r="V39" s="166">
        <f>SUMIFS(env_ac_mfa!$F:$F,env_ac_mfa!$A:$A,V10,env_ac_mfa!$B:$B,Data_mfa!$B$8,env_ac_mfa!$C:$C,Data_mfa!$A$39,env_ac_mfa!$D:$D,Data_mfa!$C$39,env_ac_mfa!$E:$E,Data_mfa!$B$7)</f>
        <v>555.47199999999998</v>
      </c>
      <c r="W39" s="166">
        <f>SUMIFS(env_ac_mfa!$F:$F,env_ac_mfa!$A:$A,W10,env_ac_mfa!$B:$B,Data_mfa!$B$8,env_ac_mfa!$C:$C,Data_mfa!$A$39,env_ac_mfa!$D:$D,Data_mfa!$C$39,env_ac_mfa!$E:$E,Data_mfa!$B$7)</f>
        <v>7542.9350000000004</v>
      </c>
      <c r="X39" s="166">
        <f>SUMIFS(env_ac_mfa!$F:$F,env_ac_mfa!$A:$A,X10,env_ac_mfa!$B:$B,Data_mfa!$B$8,env_ac_mfa!$C:$C,Data_mfa!$A$39,env_ac_mfa!$D:$D,Data_mfa!$C$39,env_ac_mfa!$E:$E,Data_mfa!$B$7)</f>
        <v>14918.044</v>
      </c>
      <c r="Y39" s="166">
        <f>SUMIFS(env_ac_mfa!$F:$F,env_ac_mfa!$A:$A,Y10,env_ac_mfa!$B:$B,Data_mfa!$B$8,env_ac_mfa!$C:$C,Data_mfa!$A$39,env_ac_mfa!$D:$D,Data_mfa!$C$39,env_ac_mfa!$E:$E,Data_mfa!$B$7)</f>
        <v>11758.341</v>
      </c>
    </row>
    <row r="40" spans="1:25" x14ac:dyDescent="0.2">
      <c r="A40" s="82" t="s">
        <v>62</v>
      </c>
      <c r="B40" s="82" t="s">
        <v>61</v>
      </c>
      <c r="C40" s="82" t="s">
        <v>53</v>
      </c>
      <c r="D40" s="82" t="s">
        <v>52</v>
      </c>
      <c r="E40" s="166">
        <f>SUMIFS(env_ac_mfa!$F:$F,env_ac_mfa!$A:$A,E10,env_ac_mfa!$B:$B,Data_mfa!$B$8,env_ac_mfa!$C:$C,Data_mfa!$A$40,env_ac_mfa!$D:$D,Data_mfa!$C$40,env_ac_mfa!$E:$E,Data_mfa!$B$7)</f>
        <v>-5436.1229999999996</v>
      </c>
      <c r="F40" s="166">
        <f>SUMIFS(env_ac_mfa!$F:$F,env_ac_mfa!$A:$A,F10,env_ac_mfa!$B:$B,Data_mfa!$B$8,env_ac_mfa!$C:$C,Data_mfa!$A$40,env_ac_mfa!$D:$D,Data_mfa!$C$40,env_ac_mfa!$E:$E,Data_mfa!$B$7)</f>
        <v>-9835.1560000000009</v>
      </c>
      <c r="G40" s="166">
        <f>SUMIFS(env_ac_mfa!$F:$F,env_ac_mfa!$A:$A,G10,env_ac_mfa!$B:$B,Data_mfa!$B$8,env_ac_mfa!$C:$C,Data_mfa!$A$40,env_ac_mfa!$D:$D,Data_mfa!$C$40,env_ac_mfa!$E:$E,Data_mfa!$B$7)</f>
        <v>-6332.7610000000004</v>
      </c>
      <c r="H40" s="166">
        <f>SUMIFS(env_ac_mfa!$F:$F,env_ac_mfa!$A:$A,H10,env_ac_mfa!$B:$B,Data_mfa!$B$8,env_ac_mfa!$C:$C,Data_mfa!$A$40,env_ac_mfa!$D:$D,Data_mfa!$C$40,env_ac_mfa!$E:$E,Data_mfa!$B$7)</f>
        <v>2238.8620000000001</v>
      </c>
      <c r="I40" s="166">
        <f>SUMIFS(env_ac_mfa!$F:$F,env_ac_mfa!$A:$A,I10,env_ac_mfa!$B:$B,Data_mfa!$B$8,env_ac_mfa!$C:$C,Data_mfa!$A$40,env_ac_mfa!$D:$D,Data_mfa!$C$40,env_ac_mfa!$E:$E,Data_mfa!$B$7)</f>
        <v>5959.4</v>
      </c>
      <c r="J40" s="166">
        <f>SUMIFS(env_ac_mfa!$F:$F,env_ac_mfa!$A:$A,J10,env_ac_mfa!$B:$B,Data_mfa!$B$8,env_ac_mfa!$C:$C,Data_mfa!$A$40,env_ac_mfa!$D:$D,Data_mfa!$C$40,env_ac_mfa!$E:$E,Data_mfa!$B$7)</f>
        <v>803.10699999999997</v>
      </c>
      <c r="K40" s="166">
        <f>SUMIFS(env_ac_mfa!$F:$F,env_ac_mfa!$A:$A,K10,env_ac_mfa!$B:$B,Data_mfa!$B$8,env_ac_mfa!$C:$C,Data_mfa!$A$40,env_ac_mfa!$D:$D,Data_mfa!$C$40,env_ac_mfa!$E:$E,Data_mfa!$B$7)</f>
        <v>20.47</v>
      </c>
      <c r="L40" s="166">
        <f>SUMIFS(env_ac_mfa!$F:$F,env_ac_mfa!$A:$A,L10,env_ac_mfa!$B:$B,Data_mfa!$B$8,env_ac_mfa!$C:$C,Data_mfa!$A$40,env_ac_mfa!$D:$D,Data_mfa!$C$40,env_ac_mfa!$E:$E,Data_mfa!$B$7)</f>
        <v>3361.8159999999998</v>
      </c>
      <c r="M40" s="166">
        <f>SUMIFS(env_ac_mfa!$F:$F,env_ac_mfa!$A:$A,M10,env_ac_mfa!$B:$B,Data_mfa!$B$8,env_ac_mfa!$C:$C,Data_mfa!$A$40,env_ac_mfa!$D:$D,Data_mfa!$C$40,env_ac_mfa!$E:$E,Data_mfa!$B$7)</f>
        <v>3953.5549999999998</v>
      </c>
      <c r="N40" s="166">
        <f>SUMIFS(env_ac_mfa!$F:$F,env_ac_mfa!$A:$A,N10,env_ac_mfa!$B:$B,Data_mfa!$B$8,env_ac_mfa!$C:$C,Data_mfa!$A$40,env_ac_mfa!$D:$D,Data_mfa!$C$40,env_ac_mfa!$E:$E,Data_mfa!$B$7)</f>
        <v>1867.232</v>
      </c>
      <c r="O40" s="166">
        <f>SUMIFS(env_ac_mfa!$F:$F,env_ac_mfa!$A:$A,O10,env_ac_mfa!$B:$B,Data_mfa!$B$8,env_ac_mfa!$C:$C,Data_mfa!$A$40,env_ac_mfa!$D:$D,Data_mfa!$C$40,env_ac_mfa!$E:$E,Data_mfa!$B$7)</f>
        <v>794.36500000000001</v>
      </c>
      <c r="P40" s="166">
        <f>SUMIFS(env_ac_mfa!$F:$F,env_ac_mfa!$A:$A,P10,env_ac_mfa!$B:$B,Data_mfa!$B$8,env_ac_mfa!$C:$C,Data_mfa!$A$40,env_ac_mfa!$D:$D,Data_mfa!$C$40,env_ac_mfa!$E:$E,Data_mfa!$B$7)</f>
        <v>626.12</v>
      </c>
      <c r="Q40" s="166">
        <f>SUMIFS(env_ac_mfa!$F:$F,env_ac_mfa!$A:$A,Q10,env_ac_mfa!$B:$B,Data_mfa!$B$8,env_ac_mfa!$C:$C,Data_mfa!$A$40,env_ac_mfa!$D:$D,Data_mfa!$C$40,env_ac_mfa!$E:$E,Data_mfa!$B$7)</f>
        <v>-3267.6550000000002</v>
      </c>
      <c r="R40" s="166">
        <f>SUMIFS(env_ac_mfa!$F:$F,env_ac_mfa!$A:$A,R10,env_ac_mfa!$B:$B,Data_mfa!$B$8,env_ac_mfa!$C:$C,Data_mfa!$A$40,env_ac_mfa!$D:$D,Data_mfa!$C$40,env_ac_mfa!$E:$E,Data_mfa!$B$7)</f>
        <v>-795.63900000000001</v>
      </c>
      <c r="S40" s="166">
        <f>SUMIFS(env_ac_mfa!$F:$F,env_ac_mfa!$A:$A,S10,env_ac_mfa!$B:$B,Data_mfa!$B$8,env_ac_mfa!$C:$C,Data_mfa!$A$40,env_ac_mfa!$D:$D,Data_mfa!$C$40,env_ac_mfa!$E:$E,Data_mfa!$B$7)</f>
        <v>-1585.6220000000001</v>
      </c>
      <c r="T40" s="166">
        <f>SUMIFS(env_ac_mfa!$F:$F,env_ac_mfa!$A:$A,T10,env_ac_mfa!$B:$B,Data_mfa!$B$8,env_ac_mfa!$C:$C,Data_mfa!$A$40,env_ac_mfa!$D:$D,Data_mfa!$C$40,env_ac_mfa!$E:$E,Data_mfa!$B$7)</f>
        <v>-1118.01</v>
      </c>
      <c r="U40" s="166">
        <f>SUMIFS(env_ac_mfa!$F:$F,env_ac_mfa!$A:$A,U10,env_ac_mfa!$B:$B,Data_mfa!$B$8,env_ac_mfa!$C:$C,Data_mfa!$A$40,env_ac_mfa!$D:$D,Data_mfa!$C$40,env_ac_mfa!$E:$E,Data_mfa!$B$7)</f>
        <v>790.524</v>
      </c>
      <c r="V40" s="166">
        <f>SUMIFS(env_ac_mfa!$F:$F,env_ac_mfa!$A:$A,V10,env_ac_mfa!$B:$B,Data_mfa!$B$8,env_ac_mfa!$C:$C,Data_mfa!$A$40,env_ac_mfa!$D:$D,Data_mfa!$C$40,env_ac_mfa!$E:$E,Data_mfa!$B$7)</f>
        <v>555.47199999999998</v>
      </c>
      <c r="W40" s="166">
        <f>SUMIFS(env_ac_mfa!$F:$F,env_ac_mfa!$A:$A,W10,env_ac_mfa!$B:$B,Data_mfa!$B$8,env_ac_mfa!$C:$C,Data_mfa!$A$40,env_ac_mfa!$D:$D,Data_mfa!$C$40,env_ac_mfa!$E:$E,Data_mfa!$B$7)</f>
        <v>7542.9350000000004</v>
      </c>
      <c r="X40" s="166">
        <f>SUMIFS(env_ac_mfa!$F:$F,env_ac_mfa!$A:$A,X10,env_ac_mfa!$B:$B,Data_mfa!$B$8,env_ac_mfa!$C:$C,Data_mfa!$A$40,env_ac_mfa!$D:$D,Data_mfa!$C$40,env_ac_mfa!$E:$E,Data_mfa!$B$7)</f>
        <v>14918.044</v>
      </c>
      <c r="Y40" s="166">
        <f>SUMIFS(env_ac_mfa!$F:$F,env_ac_mfa!$A:$A,Y10,env_ac_mfa!$B:$B,Data_mfa!$B$8,env_ac_mfa!$C:$C,Data_mfa!$A$40,env_ac_mfa!$D:$D,Data_mfa!$C$40,env_ac_mfa!$E:$E,Data_mfa!$B$7)</f>
        <v>11758.341</v>
      </c>
    </row>
    <row r="41" spans="1:25" x14ac:dyDescent="0.2">
      <c r="A41" s="82" t="s">
        <v>55</v>
      </c>
      <c r="B41" s="82" t="s">
        <v>54</v>
      </c>
      <c r="C41" s="82" t="s">
        <v>60</v>
      </c>
      <c r="D41" s="82" t="s">
        <v>5</v>
      </c>
      <c r="E41" s="83" t="s">
        <v>14</v>
      </c>
      <c r="F41" s="83" t="s">
        <v>14</v>
      </c>
      <c r="G41" s="83" t="s">
        <v>14</v>
      </c>
      <c r="H41" s="83" t="s">
        <v>14</v>
      </c>
      <c r="I41" s="83" t="s">
        <v>14</v>
      </c>
      <c r="J41" s="83" t="s">
        <v>14</v>
      </c>
      <c r="K41" s="83" t="s">
        <v>14</v>
      </c>
      <c r="L41" s="83" t="s">
        <v>14</v>
      </c>
      <c r="M41" s="83" t="s">
        <v>14</v>
      </c>
      <c r="N41" s="83" t="s">
        <v>14</v>
      </c>
      <c r="O41" s="83" t="s">
        <v>14</v>
      </c>
      <c r="P41" s="83" t="s">
        <v>14</v>
      </c>
      <c r="Q41" s="83" t="s">
        <v>14</v>
      </c>
      <c r="R41" s="83" t="s">
        <v>14</v>
      </c>
      <c r="S41" s="83" t="s">
        <v>14</v>
      </c>
      <c r="T41" s="83" t="s">
        <v>14</v>
      </c>
      <c r="U41" s="83" t="s">
        <v>14</v>
      </c>
      <c r="V41" s="83" t="s">
        <v>14</v>
      </c>
      <c r="W41" s="83" t="s">
        <v>14</v>
      </c>
      <c r="X41" s="83" t="s">
        <v>14</v>
      </c>
      <c r="Y41" s="83" t="s">
        <v>14</v>
      </c>
    </row>
    <row r="42" spans="1:25" x14ac:dyDescent="0.2">
      <c r="A42" s="82" t="s">
        <v>55</v>
      </c>
      <c r="B42" s="82" t="s">
        <v>54</v>
      </c>
      <c r="C42" s="82" t="s">
        <v>59</v>
      </c>
      <c r="D42" s="82" t="s">
        <v>3</v>
      </c>
      <c r="E42" s="166">
        <f>SUMIFS(env_ac_mfa!$F:$F,env_ac_mfa!$A:$A,E10,env_ac_mfa!$B:$B,Data_mfa!$B$8,env_ac_mfa!$C:$C,Data_mfa!$A$42,env_ac_mfa!$D:$D,Data_mfa!$C$42,env_ac_mfa!$E:$E,Data_mfa!$B$7)</f>
        <v>9.7000000000000003E-2</v>
      </c>
      <c r="F42" s="166">
        <f>SUMIFS(env_ac_mfa!$F:$F,env_ac_mfa!$A:$A,F10,env_ac_mfa!$B:$B,Data_mfa!$B$8,env_ac_mfa!$C:$C,Data_mfa!$A$42,env_ac_mfa!$D:$D,Data_mfa!$C$42,env_ac_mfa!$E:$E,Data_mfa!$B$7)</f>
        <v>0.28000000000000003</v>
      </c>
      <c r="G42" s="166">
        <f>SUMIFS(env_ac_mfa!$F:$F,env_ac_mfa!$A:$A,G10,env_ac_mfa!$B:$B,Data_mfa!$B$8,env_ac_mfa!$C:$C,Data_mfa!$A$42,env_ac_mfa!$D:$D,Data_mfa!$C$42,env_ac_mfa!$E:$E,Data_mfa!$B$7)</f>
        <v>71.367999999999995</v>
      </c>
      <c r="H42" s="166">
        <f>SUMIFS(env_ac_mfa!$F:$F,env_ac_mfa!$A:$A,H10,env_ac_mfa!$B:$B,Data_mfa!$B$8,env_ac_mfa!$C:$C,Data_mfa!$A$42,env_ac_mfa!$D:$D,Data_mfa!$C$42,env_ac_mfa!$E:$E,Data_mfa!$B$7)</f>
        <v>132.672</v>
      </c>
      <c r="I42" s="166">
        <f>SUMIFS(env_ac_mfa!$F:$F,env_ac_mfa!$A:$A,I10,env_ac_mfa!$B:$B,Data_mfa!$B$8,env_ac_mfa!$C:$C,Data_mfa!$A$42,env_ac_mfa!$D:$D,Data_mfa!$C$42,env_ac_mfa!$E:$E,Data_mfa!$B$7)</f>
        <v>137.31899999999999</v>
      </c>
      <c r="J42" s="166">
        <f>SUMIFS(env_ac_mfa!$F:$F,env_ac_mfa!$A:$A,J10,env_ac_mfa!$B:$B,Data_mfa!$B$8,env_ac_mfa!$C:$C,Data_mfa!$A$42,env_ac_mfa!$D:$D,Data_mfa!$C$42,env_ac_mfa!$E:$E,Data_mfa!$B$7)</f>
        <v>155.40700000000001</v>
      </c>
      <c r="K42" s="166">
        <f>SUMIFS(env_ac_mfa!$F:$F,env_ac_mfa!$A:$A,K10,env_ac_mfa!$B:$B,Data_mfa!$B$8,env_ac_mfa!$C:$C,Data_mfa!$A$42,env_ac_mfa!$D:$D,Data_mfa!$C$42,env_ac_mfa!$E:$E,Data_mfa!$B$7)</f>
        <v>161.36099999999999</v>
      </c>
      <c r="L42" s="166">
        <f>SUMIFS(env_ac_mfa!$F:$F,env_ac_mfa!$A:$A,L10,env_ac_mfa!$B:$B,Data_mfa!$B$8,env_ac_mfa!$C:$C,Data_mfa!$A$42,env_ac_mfa!$D:$D,Data_mfa!$C$42,env_ac_mfa!$E:$E,Data_mfa!$B$7)</f>
        <v>116.11799999999999</v>
      </c>
      <c r="M42" s="166">
        <f>SUMIFS(env_ac_mfa!$F:$F,env_ac_mfa!$A:$A,M10,env_ac_mfa!$B:$B,Data_mfa!$B$8,env_ac_mfa!$C:$C,Data_mfa!$A$42,env_ac_mfa!$D:$D,Data_mfa!$C$42,env_ac_mfa!$E:$E,Data_mfa!$B$7)</f>
        <v>162.011</v>
      </c>
      <c r="N42" s="166">
        <f>SUMIFS(env_ac_mfa!$F:$F,env_ac_mfa!$A:$A,N10,env_ac_mfa!$B:$B,Data_mfa!$B$8,env_ac_mfa!$C:$C,Data_mfa!$A$42,env_ac_mfa!$D:$D,Data_mfa!$C$42,env_ac_mfa!$E:$E,Data_mfa!$B$7)</f>
        <v>604.048</v>
      </c>
      <c r="O42" s="166">
        <f>SUMIFS(env_ac_mfa!$F:$F,env_ac_mfa!$A:$A,O10,env_ac_mfa!$B:$B,Data_mfa!$B$8,env_ac_mfa!$C:$C,Data_mfa!$A$42,env_ac_mfa!$D:$D,Data_mfa!$C$42,env_ac_mfa!$E:$E,Data_mfa!$B$7)</f>
        <v>783.27099999999996</v>
      </c>
      <c r="P42" s="166">
        <f>SUMIFS(env_ac_mfa!$F:$F,env_ac_mfa!$A:$A,P10,env_ac_mfa!$B:$B,Data_mfa!$B$8,env_ac_mfa!$C:$C,Data_mfa!$A$42,env_ac_mfa!$D:$D,Data_mfa!$C$42,env_ac_mfa!$E:$E,Data_mfa!$B$7)</f>
        <v>788.73400000000004</v>
      </c>
      <c r="Q42" s="166">
        <f>SUMIFS(env_ac_mfa!$F:$F,env_ac_mfa!$A:$A,Q10,env_ac_mfa!$B:$B,Data_mfa!$B$8,env_ac_mfa!$C:$C,Data_mfa!$A$42,env_ac_mfa!$D:$D,Data_mfa!$C$42,env_ac_mfa!$E:$E,Data_mfa!$B$7)</f>
        <v>811.48400000000004</v>
      </c>
      <c r="R42" s="166">
        <f>SUMIFS(env_ac_mfa!$F:$F,env_ac_mfa!$A:$A,R10,env_ac_mfa!$B:$B,Data_mfa!$B$8,env_ac_mfa!$C:$C,Data_mfa!$A$42,env_ac_mfa!$D:$D,Data_mfa!$C$42,env_ac_mfa!$E:$E,Data_mfa!$B$7)</f>
        <v>880.38</v>
      </c>
      <c r="S42" s="166">
        <f>SUMIFS(env_ac_mfa!$F:$F,env_ac_mfa!$A:$A,S10,env_ac_mfa!$B:$B,Data_mfa!$B$8,env_ac_mfa!$C:$C,Data_mfa!$A$42,env_ac_mfa!$D:$D,Data_mfa!$C$42,env_ac_mfa!$E:$E,Data_mfa!$B$7)</f>
        <v>1146.213</v>
      </c>
      <c r="T42" s="166">
        <f>SUMIFS(env_ac_mfa!$F:$F,env_ac_mfa!$A:$A,T10,env_ac_mfa!$B:$B,Data_mfa!$B$8,env_ac_mfa!$C:$C,Data_mfa!$A$42,env_ac_mfa!$D:$D,Data_mfa!$C$42,env_ac_mfa!$E:$E,Data_mfa!$B$7)</f>
        <v>1168.4359999999999</v>
      </c>
      <c r="U42" s="166">
        <f>SUMIFS(env_ac_mfa!$F:$F,env_ac_mfa!$A:$A,U10,env_ac_mfa!$B:$B,Data_mfa!$B$8,env_ac_mfa!$C:$C,Data_mfa!$A$42,env_ac_mfa!$D:$D,Data_mfa!$C$42,env_ac_mfa!$E:$E,Data_mfa!$B$7)</f>
        <v>2511.36</v>
      </c>
      <c r="V42" s="166">
        <f>SUMIFS(env_ac_mfa!$F:$F,env_ac_mfa!$A:$A,V10,env_ac_mfa!$B:$B,Data_mfa!$B$8,env_ac_mfa!$C:$C,Data_mfa!$A$42,env_ac_mfa!$D:$D,Data_mfa!$C$42,env_ac_mfa!$E:$E,Data_mfa!$B$7)</f>
        <v>3924.1959999999999</v>
      </c>
      <c r="W42" s="166">
        <f>SUMIFS(env_ac_mfa!$F:$F,env_ac_mfa!$A:$A,W10,env_ac_mfa!$B:$B,Data_mfa!$B$8,env_ac_mfa!$C:$C,Data_mfa!$A$42,env_ac_mfa!$D:$D,Data_mfa!$C$42,env_ac_mfa!$E:$E,Data_mfa!$B$7)</f>
        <v>1386.5060000000001</v>
      </c>
      <c r="X42" s="166">
        <f>SUMIFS(env_ac_mfa!$F:$F,env_ac_mfa!$A:$A,X10,env_ac_mfa!$B:$B,Data_mfa!$B$8,env_ac_mfa!$C:$C,Data_mfa!$A$42,env_ac_mfa!$D:$D,Data_mfa!$C$42,env_ac_mfa!$E:$E,Data_mfa!$B$7)</f>
        <v>1333.8810000000001</v>
      </c>
      <c r="Y42" s="166">
        <f>SUMIFS(env_ac_mfa!$F:$F,env_ac_mfa!$A:$A,Y10,env_ac_mfa!$B:$B,Data_mfa!$B$8,env_ac_mfa!$C:$C,Data_mfa!$A$42,env_ac_mfa!$D:$D,Data_mfa!$C$42,env_ac_mfa!$E:$E,Data_mfa!$B$7)</f>
        <v>1608.309</v>
      </c>
    </row>
    <row r="43" spans="1:25" x14ac:dyDescent="0.2">
      <c r="A43" s="82" t="s">
        <v>55</v>
      </c>
      <c r="B43" s="82" t="s">
        <v>54</v>
      </c>
      <c r="C43" s="82" t="s">
        <v>58</v>
      </c>
      <c r="D43" s="82" t="s">
        <v>57</v>
      </c>
      <c r="E43" s="166">
        <f>SUMIFS(env_ac_mfa!$F:$F,env_ac_mfa!$A:$A,E10,env_ac_mfa!$B:$B,Data_mfa!$B$8,env_ac_mfa!$C:$C,Data_mfa!$A$43,env_ac_mfa!$D:$D,Data_mfa!$C$43,env_ac_mfa!$E:$E,Data_mfa!$B$7)</f>
        <v>0.53800000000000003</v>
      </c>
      <c r="F43" s="166">
        <f>SUMIFS(env_ac_mfa!$F:$F,env_ac_mfa!$A:$A,F10,env_ac_mfa!$B:$B,Data_mfa!$B$8,env_ac_mfa!$C:$C,Data_mfa!$A$43,env_ac_mfa!$D:$D,Data_mfa!$C$43,env_ac_mfa!$E:$E,Data_mfa!$B$7)</f>
        <v>0.45600000000000002</v>
      </c>
      <c r="G43" s="166">
        <f>SUMIFS(env_ac_mfa!$F:$F,env_ac_mfa!$A:$A,G10,env_ac_mfa!$B:$B,Data_mfa!$B$8,env_ac_mfa!$C:$C,Data_mfa!$A$43,env_ac_mfa!$D:$D,Data_mfa!$C$43,env_ac_mfa!$E:$E,Data_mfa!$B$7)</f>
        <v>24.574999999999999</v>
      </c>
      <c r="H43" s="166">
        <f>SUMIFS(env_ac_mfa!$F:$F,env_ac_mfa!$A:$A,H10,env_ac_mfa!$B:$B,Data_mfa!$B$8,env_ac_mfa!$C:$C,Data_mfa!$A$43,env_ac_mfa!$D:$D,Data_mfa!$C$43,env_ac_mfa!$E:$E,Data_mfa!$B$7)</f>
        <v>68.698999999999998</v>
      </c>
      <c r="I43" s="166">
        <f>SUMIFS(env_ac_mfa!$F:$F,env_ac_mfa!$A:$A,I10,env_ac_mfa!$B:$B,Data_mfa!$B$8,env_ac_mfa!$C:$C,Data_mfa!$A$43,env_ac_mfa!$D:$D,Data_mfa!$C$43,env_ac_mfa!$E:$E,Data_mfa!$B$7)</f>
        <v>76.691999999999993</v>
      </c>
      <c r="J43" s="166">
        <f>SUMIFS(env_ac_mfa!$F:$F,env_ac_mfa!$A:$A,J10,env_ac_mfa!$B:$B,Data_mfa!$B$8,env_ac_mfa!$C:$C,Data_mfa!$A$43,env_ac_mfa!$D:$D,Data_mfa!$C$43,env_ac_mfa!$E:$E,Data_mfa!$B$7)</f>
        <v>54.292000000000002</v>
      </c>
      <c r="K43" s="166">
        <f>SUMIFS(env_ac_mfa!$F:$F,env_ac_mfa!$A:$A,K10,env_ac_mfa!$B:$B,Data_mfa!$B$8,env_ac_mfa!$C:$C,Data_mfa!$A$43,env_ac_mfa!$D:$D,Data_mfa!$C$43,env_ac_mfa!$E:$E,Data_mfa!$B$7)</f>
        <v>216.74600000000001</v>
      </c>
      <c r="L43" s="166">
        <f>SUMIFS(env_ac_mfa!$F:$F,env_ac_mfa!$A:$A,L10,env_ac_mfa!$B:$B,Data_mfa!$B$8,env_ac_mfa!$C:$C,Data_mfa!$A$43,env_ac_mfa!$D:$D,Data_mfa!$C$43,env_ac_mfa!$E:$E,Data_mfa!$B$7)</f>
        <v>180.99199999999999</v>
      </c>
      <c r="M43" s="166">
        <f>SUMIFS(env_ac_mfa!$F:$F,env_ac_mfa!$A:$A,M10,env_ac_mfa!$B:$B,Data_mfa!$B$8,env_ac_mfa!$C:$C,Data_mfa!$A$43,env_ac_mfa!$D:$D,Data_mfa!$C$43,env_ac_mfa!$E:$E,Data_mfa!$B$7)</f>
        <v>170.60499999999999</v>
      </c>
      <c r="N43" s="166">
        <f>SUMIFS(env_ac_mfa!$F:$F,env_ac_mfa!$A:$A,N10,env_ac_mfa!$B:$B,Data_mfa!$B$8,env_ac_mfa!$C:$C,Data_mfa!$A$43,env_ac_mfa!$D:$D,Data_mfa!$C$43,env_ac_mfa!$E:$E,Data_mfa!$B$7)</f>
        <v>178.892</v>
      </c>
      <c r="O43" s="166">
        <f>SUMIFS(env_ac_mfa!$F:$F,env_ac_mfa!$A:$A,O10,env_ac_mfa!$B:$B,Data_mfa!$B$8,env_ac_mfa!$C:$C,Data_mfa!$A$43,env_ac_mfa!$D:$D,Data_mfa!$C$43,env_ac_mfa!$E:$E,Data_mfa!$B$7)</f>
        <v>436.27100000000002</v>
      </c>
      <c r="P43" s="166">
        <f>SUMIFS(env_ac_mfa!$F:$F,env_ac_mfa!$A:$A,P10,env_ac_mfa!$B:$B,Data_mfa!$B$8,env_ac_mfa!$C:$C,Data_mfa!$A$43,env_ac_mfa!$D:$D,Data_mfa!$C$43,env_ac_mfa!$E:$E,Data_mfa!$B$7)</f>
        <v>587.41099999999994</v>
      </c>
      <c r="Q43" s="166">
        <f>SUMIFS(env_ac_mfa!$F:$F,env_ac_mfa!$A:$A,Q10,env_ac_mfa!$B:$B,Data_mfa!$B$8,env_ac_mfa!$C:$C,Data_mfa!$A$43,env_ac_mfa!$D:$D,Data_mfa!$C$43,env_ac_mfa!$E:$E,Data_mfa!$B$7)</f>
        <v>633.36300000000006</v>
      </c>
      <c r="R43" s="166">
        <f>SUMIFS(env_ac_mfa!$F:$F,env_ac_mfa!$A:$A,R10,env_ac_mfa!$B:$B,Data_mfa!$B$8,env_ac_mfa!$C:$C,Data_mfa!$A$43,env_ac_mfa!$D:$D,Data_mfa!$C$43,env_ac_mfa!$E:$E,Data_mfa!$B$7)</f>
        <v>602.83699999999999</v>
      </c>
      <c r="S43" s="166">
        <f>SUMIFS(env_ac_mfa!$F:$F,env_ac_mfa!$A:$A,S10,env_ac_mfa!$B:$B,Data_mfa!$B$8,env_ac_mfa!$C:$C,Data_mfa!$A$43,env_ac_mfa!$D:$D,Data_mfa!$C$43,env_ac_mfa!$E:$E,Data_mfa!$B$7)</f>
        <v>586.94299999999998</v>
      </c>
      <c r="T43" s="166">
        <f>SUMIFS(env_ac_mfa!$F:$F,env_ac_mfa!$A:$A,T10,env_ac_mfa!$B:$B,Data_mfa!$B$8,env_ac_mfa!$C:$C,Data_mfa!$A$43,env_ac_mfa!$D:$D,Data_mfa!$C$43,env_ac_mfa!$E:$E,Data_mfa!$B$7)</f>
        <v>604.99099999999999</v>
      </c>
      <c r="U43" s="166">
        <f>SUMIFS(env_ac_mfa!$F:$F,env_ac_mfa!$A:$A,U10,env_ac_mfa!$B:$B,Data_mfa!$B$8,env_ac_mfa!$C:$C,Data_mfa!$A$43,env_ac_mfa!$D:$D,Data_mfa!$C$43,env_ac_mfa!$E:$E,Data_mfa!$B$7)</f>
        <v>468.495</v>
      </c>
      <c r="V43" s="166">
        <f>SUMIFS(env_ac_mfa!$F:$F,env_ac_mfa!$A:$A,V10,env_ac_mfa!$B:$B,Data_mfa!$B$8,env_ac_mfa!$C:$C,Data_mfa!$A$43,env_ac_mfa!$D:$D,Data_mfa!$C$43,env_ac_mfa!$E:$E,Data_mfa!$B$7)</f>
        <v>483.947</v>
      </c>
      <c r="W43" s="166">
        <f>SUMIFS(env_ac_mfa!$F:$F,env_ac_mfa!$A:$A,W10,env_ac_mfa!$B:$B,Data_mfa!$B$8,env_ac_mfa!$C:$C,Data_mfa!$A$43,env_ac_mfa!$D:$D,Data_mfa!$C$43,env_ac_mfa!$E:$E,Data_mfa!$B$7)</f>
        <v>479.452</v>
      </c>
      <c r="X43" s="166">
        <f>SUMIFS(env_ac_mfa!$F:$F,env_ac_mfa!$A:$A,X10,env_ac_mfa!$B:$B,Data_mfa!$B$8,env_ac_mfa!$C:$C,Data_mfa!$A$43,env_ac_mfa!$D:$D,Data_mfa!$C$43,env_ac_mfa!$E:$E,Data_mfa!$B$7)</f>
        <v>573.45299999999997</v>
      </c>
      <c r="Y43" s="166">
        <f>SUMIFS(env_ac_mfa!$F:$F,env_ac_mfa!$A:$A,Y10,env_ac_mfa!$B:$B,Data_mfa!$B$8,env_ac_mfa!$C:$C,Data_mfa!$A$43,env_ac_mfa!$D:$D,Data_mfa!$C$43,env_ac_mfa!$E:$E,Data_mfa!$B$7)</f>
        <v>556.59900000000005</v>
      </c>
    </row>
    <row r="44" spans="1:25" x14ac:dyDescent="0.2">
      <c r="A44" s="82" t="s">
        <v>55</v>
      </c>
      <c r="B44" s="82" t="s">
        <v>54</v>
      </c>
      <c r="C44" s="82" t="s">
        <v>56</v>
      </c>
      <c r="D44" s="82" t="s">
        <v>12</v>
      </c>
      <c r="E44" s="166">
        <f>SUMIFS(env_ac_mfa!$F:$F,env_ac_mfa!$A:$A,E10,env_ac_mfa!$B:$B,Data_mfa!$B$8,env_ac_mfa!$C:$C,Data_mfa!$A$44,env_ac_mfa!$D:$D,Data_mfa!$C$44,env_ac_mfa!$E:$E,Data_mfa!$B$7)</f>
        <v>-0.441</v>
      </c>
      <c r="F44" s="166">
        <f>SUMIFS(env_ac_mfa!$F:$F,env_ac_mfa!$A:$A,F10,env_ac_mfa!$B:$B,Data_mfa!$B$8,env_ac_mfa!$C:$C,Data_mfa!$A$44,env_ac_mfa!$D:$D,Data_mfa!$C$44,env_ac_mfa!$E:$E,Data_mfa!$B$7)</f>
        <v>-0.17499999999999999</v>
      </c>
      <c r="G44" s="166">
        <f>SUMIFS(env_ac_mfa!$F:$F,env_ac_mfa!$A:$A,G10,env_ac_mfa!$B:$B,Data_mfa!$B$8,env_ac_mfa!$C:$C,Data_mfa!$A$44,env_ac_mfa!$D:$D,Data_mfa!$C$44,env_ac_mfa!$E:$E,Data_mfa!$B$7)</f>
        <v>46.792999999999999</v>
      </c>
      <c r="H44" s="166">
        <f>SUMIFS(env_ac_mfa!$F:$F,env_ac_mfa!$A:$A,H10,env_ac_mfa!$B:$B,Data_mfa!$B$8,env_ac_mfa!$C:$C,Data_mfa!$A$44,env_ac_mfa!$D:$D,Data_mfa!$C$44,env_ac_mfa!$E:$E,Data_mfa!$B$7)</f>
        <v>63.972999999999999</v>
      </c>
      <c r="I44" s="166">
        <f>SUMIFS(env_ac_mfa!$F:$F,env_ac_mfa!$A:$A,I10,env_ac_mfa!$B:$B,Data_mfa!$B$8,env_ac_mfa!$C:$C,Data_mfa!$A$44,env_ac_mfa!$D:$D,Data_mfa!$C$44,env_ac_mfa!$E:$E,Data_mfa!$B$7)</f>
        <v>60.627000000000002</v>
      </c>
      <c r="J44" s="166">
        <f>SUMIFS(env_ac_mfa!$F:$F,env_ac_mfa!$A:$A,J10,env_ac_mfa!$B:$B,Data_mfa!$B$8,env_ac_mfa!$C:$C,Data_mfa!$A$44,env_ac_mfa!$D:$D,Data_mfa!$C$44,env_ac_mfa!$E:$E,Data_mfa!$B$7)</f>
        <v>101.11499999999999</v>
      </c>
      <c r="K44" s="166">
        <f>SUMIFS(env_ac_mfa!$F:$F,env_ac_mfa!$A:$A,K10,env_ac_mfa!$B:$B,Data_mfa!$B$8,env_ac_mfa!$C:$C,Data_mfa!$A$44,env_ac_mfa!$D:$D,Data_mfa!$C$44,env_ac_mfa!$E:$E,Data_mfa!$B$7)</f>
        <v>-55.384999999999998</v>
      </c>
      <c r="L44" s="166">
        <f>SUMIFS(env_ac_mfa!$F:$F,env_ac_mfa!$A:$A,L10,env_ac_mfa!$B:$B,Data_mfa!$B$8,env_ac_mfa!$C:$C,Data_mfa!$A$44,env_ac_mfa!$D:$D,Data_mfa!$C$44,env_ac_mfa!$E:$E,Data_mfa!$B$7)</f>
        <v>-64.873999999999995</v>
      </c>
      <c r="M44" s="166">
        <f>SUMIFS(env_ac_mfa!$F:$F,env_ac_mfa!$A:$A,M10,env_ac_mfa!$B:$B,Data_mfa!$B$8,env_ac_mfa!$C:$C,Data_mfa!$A$44,env_ac_mfa!$D:$D,Data_mfa!$C$44,env_ac_mfa!$E:$E,Data_mfa!$B$7)</f>
        <v>-8.5939999999999994</v>
      </c>
      <c r="N44" s="166">
        <f>SUMIFS(env_ac_mfa!$F:$F,env_ac_mfa!$A:$A,N10,env_ac_mfa!$B:$B,Data_mfa!$B$8,env_ac_mfa!$C:$C,Data_mfa!$A$44,env_ac_mfa!$D:$D,Data_mfa!$C$44,env_ac_mfa!$E:$E,Data_mfa!$B$7)</f>
        <v>425.15699999999998</v>
      </c>
      <c r="O44" s="166">
        <f>SUMIFS(env_ac_mfa!$F:$F,env_ac_mfa!$A:$A,O10,env_ac_mfa!$B:$B,Data_mfa!$B$8,env_ac_mfa!$C:$C,Data_mfa!$A$44,env_ac_mfa!$D:$D,Data_mfa!$C$44,env_ac_mfa!$E:$E,Data_mfa!$B$7)</f>
        <v>347</v>
      </c>
      <c r="P44" s="166">
        <f>SUMIFS(env_ac_mfa!$F:$F,env_ac_mfa!$A:$A,P10,env_ac_mfa!$B:$B,Data_mfa!$B$8,env_ac_mfa!$C:$C,Data_mfa!$A$44,env_ac_mfa!$D:$D,Data_mfa!$C$44,env_ac_mfa!$E:$E,Data_mfa!$B$7)</f>
        <v>201.32300000000001</v>
      </c>
      <c r="Q44" s="166">
        <f>SUMIFS(env_ac_mfa!$F:$F,env_ac_mfa!$A:$A,Q10,env_ac_mfa!$B:$B,Data_mfa!$B$8,env_ac_mfa!$C:$C,Data_mfa!$A$44,env_ac_mfa!$D:$D,Data_mfa!$C$44,env_ac_mfa!$E:$E,Data_mfa!$B$7)</f>
        <v>178.12100000000001</v>
      </c>
      <c r="R44" s="166">
        <f>SUMIFS(env_ac_mfa!$F:$F,env_ac_mfa!$A:$A,R10,env_ac_mfa!$B:$B,Data_mfa!$B$8,env_ac_mfa!$C:$C,Data_mfa!$A$44,env_ac_mfa!$D:$D,Data_mfa!$C$44,env_ac_mfa!$E:$E,Data_mfa!$B$7)</f>
        <v>277.54399999999998</v>
      </c>
      <c r="S44" s="166">
        <f>SUMIFS(env_ac_mfa!$F:$F,env_ac_mfa!$A:$A,S10,env_ac_mfa!$B:$B,Data_mfa!$B$8,env_ac_mfa!$C:$C,Data_mfa!$A$44,env_ac_mfa!$D:$D,Data_mfa!$C$44,env_ac_mfa!$E:$E,Data_mfa!$B$7)</f>
        <v>559.27</v>
      </c>
      <c r="T44" s="166">
        <f>SUMIFS(env_ac_mfa!$F:$F,env_ac_mfa!$A:$A,T10,env_ac_mfa!$B:$B,Data_mfa!$B$8,env_ac_mfa!$C:$C,Data_mfa!$A$44,env_ac_mfa!$D:$D,Data_mfa!$C$44,env_ac_mfa!$E:$E,Data_mfa!$B$7)</f>
        <v>563.44500000000005</v>
      </c>
      <c r="U44" s="166">
        <f>SUMIFS(env_ac_mfa!$F:$F,env_ac_mfa!$A:$A,U10,env_ac_mfa!$B:$B,Data_mfa!$B$8,env_ac_mfa!$C:$C,Data_mfa!$A$44,env_ac_mfa!$D:$D,Data_mfa!$C$44,env_ac_mfa!$E:$E,Data_mfa!$B$7)</f>
        <v>2042.865</v>
      </c>
      <c r="V44" s="166">
        <f>SUMIFS(env_ac_mfa!$F:$F,env_ac_mfa!$A:$A,V10,env_ac_mfa!$B:$B,Data_mfa!$B$8,env_ac_mfa!$C:$C,Data_mfa!$A$44,env_ac_mfa!$D:$D,Data_mfa!$C$44,env_ac_mfa!$E:$E,Data_mfa!$B$7)</f>
        <v>3440.25</v>
      </c>
      <c r="W44" s="166">
        <f>SUMIFS(env_ac_mfa!$F:$F,env_ac_mfa!$A:$A,W10,env_ac_mfa!$B:$B,Data_mfa!$B$8,env_ac_mfa!$C:$C,Data_mfa!$A$44,env_ac_mfa!$D:$D,Data_mfa!$C$44,env_ac_mfa!$E:$E,Data_mfa!$B$7)</f>
        <v>907.053</v>
      </c>
      <c r="X44" s="166">
        <f>SUMIFS(env_ac_mfa!$F:$F,env_ac_mfa!$A:$A,X10,env_ac_mfa!$B:$B,Data_mfa!$B$8,env_ac_mfa!$C:$C,Data_mfa!$A$44,env_ac_mfa!$D:$D,Data_mfa!$C$44,env_ac_mfa!$E:$E,Data_mfa!$B$7)</f>
        <v>760.42700000000002</v>
      </c>
      <c r="Y44" s="166">
        <f>SUMIFS(env_ac_mfa!$F:$F,env_ac_mfa!$A:$A,Y10,env_ac_mfa!$B:$B,Data_mfa!$B$8,env_ac_mfa!$C:$C,Data_mfa!$A$44,env_ac_mfa!$D:$D,Data_mfa!$C$44,env_ac_mfa!$E:$E,Data_mfa!$B$7)</f>
        <v>1051.71</v>
      </c>
    </row>
    <row r="45" spans="1:25" x14ac:dyDescent="0.2">
      <c r="A45" s="82" t="s">
        <v>55</v>
      </c>
      <c r="B45" s="82" t="s">
        <v>54</v>
      </c>
      <c r="C45" s="82" t="s">
        <v>53</v>
      </c>
      <c r="D45" s="82" t="s">
        <v>52</v>
      </c>
      <c r="E45" s="166">
        <f>SUMIFS(env_ac_mfa!$F:$F,env_ac_mfa!$A:$A,E10,env_ac_mfa!$B:$B,Data_mfa!$B$8,env_ac_mfa!$C:$C,Data_mfa!$A$45,env_ac_mfa!$D:$D,Data_mfa!$C$45,env_ac_mfa!$E:$E,Data_mfa!$B$7)</f>
        <v>-0.441</v>
      </c>
      <c r="F45" s="166">
        <f>SUMIFS(env_ac_mfa!$F:$F,env_ac_mfa!$A:$A,F10,env_ac_mfa!$B:$B,Data_mfa!$B$8,env_ac_mfa!$C:$C,Data_mfa!$A$45,env_ac_mfa!$D:$D,Data_mfa!$C$45,env_ac_mfa!$E:$E,Data_mfa!$B$7)</f>
        <v>-0.17499999999999999</v>
      </c>
      <c r="G45" s="166">
        <f>SUMIFS(env_ac_mfa!$F:$F,env_ac_mfa!$A:$A,G10,env_ac_mfa!$B:$B,Data_mfa!$B$8,env_ac_mfa!$C:$C,Data_mfa!$A$45,env_ac_mfa!$D:$D,Data_mfa!$C$45,env_ac_mfa!$E:$E,Data_mfa!$B$7)</f>
        <v>46.792999999999999</v>
      </c>
      <c r="H45" s="166">
        <f>SUMIFS(env_ac_mfa!$F:$F,env_ac_mfa!$A:$A,H10,env_ac_mfa!$B:$B,Data_mfa!$B$8,env_ac_mfa!$C:$C,Data_mfa!$A$45,env_ac_mfa!$D:$D,Data_mfa!$C$45,env_ac_mfa!$E:$E,Data_mfa!$B$7)</f>
        <v>63.972999999999999</v>
      </c>
      <c r="I45" s="166">
        <f>SUMIFS(env_ac_mfa!$F:$F,env_ac_mfa!$A:$A,I10,env_ac_mfa!$B:$B,Data_mfa!$B$8,env_ac_mfa!$C:$C,Data_mfa!$A$45,env_ac_mfa!$D:$D,Data_mfa!$C$45,env_ac_mfa!$E:$E,Data_mfa!$B$7)</f>
        <v>60.627000000000002</v>
      </c>
      <c r="J45" s="166">
        <f>SUMIFS(env_ac_mfa!$F:$F,env_ac_mfa!$A:$A,J10,env_ac_mfa!$B:$B,Data_mfa!$B$8,env_ac_mfa!$C:$C,Data_mfa!$A$45,env_ac_mfa!$D:$D,Data_mfa!$C$45,env_ac_mfa!$E:$E,Data_mfa!$B$7)</f>
        <v>101.11499999999999</v>
      </c>
      <c r="K45" s="166">
        <f>SUMIFS(env_ac_mfa!$F:$F,env_ac_mfa!$A:$A,K10,env_ac_mfa!$B:$B,Data_mfa!$B$8,env_ac_mfa!$C:$C,Data_mfa!$A$45,env_ac_mfa!$D:$D,Data_mfa!$C$45,env_ac_mfa!$E:$E,Data_mfa!$B$7)</f>
        <v>-55.384999999999998</v>
      </c>
      <c r="L45" s="166">
        <f>SUMIFS(env_ac_mfa!$F:$F,env_ac_mfa!$A:$A,L10,env_ac_mfa!$B:$B,Data_mfa!$B$8,env_ac_mfa!$C:$C,Data_mfa!$A$45,env_ac_mfa!$D:$D,Data_mfa!$C$45,env_ac_mfa!$E:$E,Data_mfa!$B$7)</f>
        <v>-64.873999999999995</v>
      </c>
      <c r="M45" s="166">
        <f>SUMIFS(env_ac_mfa!$F:$F,env_ac_mfa!$A:$A,M10,env_ac_mfa!$B:$B,Data_mfa!$B$8,env_ac_mfa!$C:$C,Data_mfa!$A$45,env_ac_mfa!$D:$D,Data_mfa!$C$45,env_ac_mfa!$E:$E,Data_mfa!$B$7)</f>
        <v>-8.5939999999999994</v>
      </c>
      <c r="N45" s="166">
        <f>SUMIFS(env_ac_mfa!$F:$F,env_ac_mfa!$A:$A,N10,env_ac_mfa!$B:$B,Data_mfa!$B$8,env_ac_mfa!$C:$C,Data_mfa!$A$45,env_ac_mfa!$D:$D,Data_mfa!$C$45,env_ac_mfa!$E:$E,Data_mfa!$B$7)</f>
        <v>425.15699999999998</v>
      </c>
      <c r="O45" s="166">
        <f>SUMIFS(env_ac_mfa!$F:$F,env_ac_mfa!$A:$A,O10,env_ac_mfa!$B:$B,Data_mfa!$B$8,env_ac_mfa!$C:$C,Data_mfa!$A$45,env_ac_mfa!$D:$D,Data_mfa!$C$45,env_ac_mfa!$E:$E,Data_mfa!$B$7)</f>
        <v>347</v>
      </c>
      <c r="P45" s="166">
        <f>SUMIFS(env_ac_mfa!$F:$F,env_ac_mfa!$A:$A,P10,env_ac_mfa!$B:$B,Data_mfa!$B$8,env_ac_mfa!$C:$C,Data_mfa!$A$45,env_ac_mfa!$D:$D,Data_mfa!$C$45,env_ac_mfa!$E:$E,Data_mfa!$B$7)</f>
        <v>201.32300000000001</v>
      </c>
      <c r="Q45" s="166">
        <f>SUMIFS(env_ac_mfa!$F:$F,env_ac_mfa!$A:$A,Q10,env_ac_mfa!$B:$B,Data_mfa!$B$8,env_ac_mfa!$C:$C,Data_mfa!$A$45,env_ac_mfa!$D:$D,Data_mfa!$C$45,env_ac_mfa!$E:$E,Data_mfa!$B$7)</f>
        <v>178.12100000000001</v>
      </c>
      <c r="R45" s="166">
        <f>SUMIFS(env_ac_mfa!$F:$F,env_ac_mfa!$A:$A,R10,env_ac_mfa!$B:$B,Data_mfa!$B$8,env_ac_mfa!$C:$C,Data_mfa!$A$45,env_ac_mfa!$D:$D,Data_mfa!$C$45,env_ac_mfa!$E:$E,Data_mfa!$B$7)</f>
        <v>277.54399999999998</v>
      </c>
      <c r="S45" s="166">
        <f>SUMIFS(env_ac_mfa!$F:$F,env_ac_mfa!$A:$A,S10,env_ac_mfa!$B:$B,Data_mfa!$B$8,env_ac_mfa!$C:$C,Data_mfa!$A$45,env_ac_mfa!$D:$D,Data_mfa!$C$45,env_ac_mfa!$E:$E,Data_mfa!$B$7)</f>
        <v>559.27</v>
      </c>
      <c r="T45" s="166">
        <f>SUMIFS(env_ac_mfa!$F:$F,env_ac_mfa!$A:$A,T10,env_ac_mfa!$B:$B,Data_mfa!$B$8,env_ac_mfa!$C:$C,Data_mfa!$A$45,env_ac_mfa!$D:$D,Data_mfa!$C$45,env_ac_mfa!$E:$E,Data_mfa!$B$7)</f>
        <v>563.44500000000005</v>
      </c>
      <c r="U45" s="166">
        <f>SUMIFS(env_ac_mfa!$F:$F,env_ac_mfa!$A:$A,U10,env_ac_mfa!$B:$B,Data_mfa!$B$8,env_ac_mfa!$C:$C,Data_mfa!$A$45,env_ac_mfa!$D:$D,Data_mfa!$C$45,env_ac_mfa!$E:$E,Data_mfa!$B$7)</f>
        <v>2042.865</v>
      </c>
      <c r="V45" s="166">
        <f>SUMIFS(env_ac_mfa!$F:$F,env_ac_mfa!$A:$A,V10,env_ac_mfa!$B:$B,Data_mfa!$B$8,env_ac_mfa!$C:$C,Data_mfa!$A$45,env_ac_mfa!$D:$D,Data_mfa!$C$45,env_ac_mfa!$E:$E,Data_mfa!$B$7)</f>
        <v>3440.25</v>
      </c>
      <c r="W45" s="166">
        <f>SUMIFS(env_ac_mfa!$F:$F,env_ac_mfa!$A:$A,W10,env_ac_mfa!$B:$B,Data_mfa!$B$8,env_ac_mfa!$C:$C,Data_mfa!$A$45,env_ac_mfa!$D:$D,Data_mfa!$C$45,env_ac_mfa!$E:$E,Data_mfa!$B$7)</f>
        <v>907.053</v>
      </c>
      <c r="X45" s="166">
        <f>SUMIFS(env_ac_mfa!$F:$F,env_ac_mfa!$A:$A,X10,env_ac_mfa!$B:$B,Data_mfa!$B$8,env_ac_mfa!$C:$C,Data_mfa!$A$45,env_ac_mfa!$D:$D,Data_mfa!$C$45,env_ac_mfa!$E:$E,Data_mfa!$B$7)</f>
        <v>760.42700000000002</v>
      </c>
      <c r="Y45" s="166">
        <f>SUMIFS(env_ac_mfa!$F:$F,env_ac_mfa!$A:$A,Y10,env_ac_mfa!$B:$B,Data_mfa!$B$8,env_ac_mfa!$C:$C,Data_mfa!$A$45,env_ac_mfa!$D:$D,Data_mfa!$C$45,env_ac_mfa!$E:$E,Data_mfa!$B$7)</f>
        <v>1051.71</v>
      </c>
    </row>
    <row r="47" spans="1:25" x14ac:dyDescent="0.2">
      <c r="A47" s="80" t="s">
        <v>51</v>
      </c>
    </row>
    <row r="48" spans="1:25" x14ac:dyDescent="0.2">
      <c r="A48" s="80" t="s">
        <v>14</v>
      </c>
      <c r="B48" s="80" t="s">
        <v>50</v>
      </c>
    </row>
    <row r="50" spans="1:25" x14ac:dyDescent="0.2">
      <c r="A50" s="80" t="s">
        <v>94</v>
      </c>
      <c r="B50" s="155" t="s">
        <v>717</v>
      </c>
      <c r="C50" s="81" t="s">
        <v>722</v>
      </c>
    </row>
    <row r="51" spans="1:25" x14ac:dyDescent="0.2">
      <c r="A51" s="80" t="s">
        <v>93</v>
      </c>
      <c r="B51" s="97" t="s">
        <v>714</v>
      </c>
      <c r="C51" s="81" t="s">
        <v>721</v>
      </c>
    </row>
    <row r="53" spans="1:25" x14ac:dyDescent="0.2">
      <c r="A53" s="82" t="s">
        <v>92</v>
      </c>
      <c r="B53" s="82" t="s">
        <v>91</v>
      </c>
      <c r="C53" s="82" t="s">
        <v>90</v>
      </c>
      <c r="D53" s="82" t="s">
        <v>89</v>
      </c>
      <c r="E53" s="82" t="s">
        <v>88</v>
      </c>
      <c r="F53" s="82" t="s">
        <v>87</v>
      </c>
      <c r="G53" s="82" t="s">
        <v>86</v>
      </c>
      <c r="H53" s="82" t="s">
        <v>85</v>
      </c>
      <c r="I53" s="82" t="s">
        <v>84</v>
      </c>
      <c r="J53" s="82" t="s">
        <v>83</v>
      </c>
      <c r="K53" s="82" t="s">
        <v>82</v>
      </c>
      <c r="L53" s="82" t="s">
        <v>81</v>
      </c>
      <c r="M53" s="82" t="s">
        <v>80</v>
      </c>
      <c r="N53" s="82" t="s">
        <v>79</v>
      </c>
      <c r="O53" s="82" t="s">
        <v>78</v>
      </c>
      <c r="P53" s="82" t="s">
        <v>77</v>
      </c>
      <c r="Q53" s="82" t="s">
        <v>76</v>
      </c>
      <c r="R53" s="82" t="s">
        <v>75</v>
      </c>
      <c r="S53" s="82" t="s">
        <v>74</v>
      </c>
      <c r="T53" s="82" t="s">
        <v>73</v>
      </c>
      <c r="U53" s="82" t="s">
        <v>72</v>
      </c>
      <c r="V53" s="82" t="s">
        <v>71</v>
      </c>
      <c r="W53" s="82" t="s">
        <v>70</v>
      </c>
      <c r="X53" s="82" t="s">
        <v>709</v>
      </c>
      <c r="Y53" s="82" t="s">
        <v>744</v>
      </c>
    </row>
    <row r="54" spans="1:25" x14ac:dyDescent="0.2">
      <c r="A54" s="82" t="s">
        <v>69</v>
      </c>
      <c r="B54" s="82" t="s">
        <v>0</v>
      </c>
      <c r="C54" s="82" t="s">
        <v>60</v>
      </c>
      <c r="D54" s="82" t="s">
        <v>5</v>
      </c>
      <c r="E54" s="96">
        <f>SUMIFS(env_ac_mfa!$F:$F,env_ac_mfa!$A:$A,E53,env_ac_mfa!$B:$B,Data_mfa!$B$51,env_ac_mfa!$C:$C,Data_mfa!$A$54,env_ac_mfa!$D:$D,Data_mfa!$C$54,env_ac_mfa!$E:$E,Data_mfa!$B$50)</f>
        <v>12.941000000000001</v>
      </c>
      <c r="F54" s="96">
        <f>SUMIFS(env_ac_mfa!$F:$F,env_ac_mfa!$A:$A,F53,env_ac_mfa!$B:$B,Data_mfa!$B$51,env_ac_mfa!$C:$C,Data_mfa!$A$54,env_ac_mfa!$D:$D,Data_mfa!$C$54,env_ac_mfa!$E:$E,Data_mfa!$B$50)</f>
        <v>13.023999999999999</v>
      </c>
      <c r="G54" s="96">
        <f>SUMIFS(env_ac_mfa!$F:$F,env_ac_mfa!$A:$A,G53,env_ac_mfa!$B:$B,Data_mfa!$B$51,env_ac_mfa!$C:$C,Data_mfa!$A$54,env_ac_mfa!$D:$D,Data_mfa!$C$54,env_ac_mfa!$E:$E,Data_mfa!$B$50)</f>
        <v>13.042999999999999</v>
      </c>
      <c r="H54" s="96">
        <f>SUMIFS(env_ac_mfa!$F:$F,env_ac_mfa!$A:$A,H53,env_ac_mfa!$B:$B,Data_mfa!$B$51,env_ac_mfa!$C:$C,Data_mfa!$A$54,env_ac_mfa!$D:$D,Data_mfa!$C$54,env_ac_mfa!$E:$E,Data_mfa!$B$50)</f>
        <v>12.974</v>
      </c>
      <c r="I54" s="96">
        <f>SUMIFS(env_ac_mfa!$F:$F,env_ac_mfa!$A:$A,I53,env_ac_mfa!$B:$B,Data_mfa!$B$51,env_ac_mfa!$C:$C,Data_mfa!$A$54,env_ac_mfa!$D:$D,Data_mfa!$C$54,env_ac_mfa!$E:$E,Data_mfa!$B$50)</f>
        <v>13.57</v>
      </c>
      <c r="J54" s="96">
        <f>SUMIFS(env_ac_mfa!$F:$F,env_ac_mfa!$A:$A,J53,env_ac_mfa!$B:$B,Data_mfa!$B$51,env_ac_mfa!$C:$C,Data_mfa!$A$54,env_ac_mfa!$D:$D,Data_mfa!$C$54,env_ac_mfa!$E:$E,Data_mfa!$B$50)</f>
        <v>13.667</v>
      </c>
      <c r="K54" s="96">
        <f>SUMIFS(env_ac_mfa!$F:$F,env_ac_mfa!$A:$A,K53,env_ac_mfa!$B:$B,Data_mfa!$B$51,env_ac_mfa!$C:$C,Data_mfa!$A$54,env_ac_mfa!$D:$D,Data_mfa!$C$54,env_ac_mfa!$E:$E,Data_mfa!$B$50)</f>
        <v>13.975</v>
      </c>
      <c r="L54" s="96">
        <f>SUMIFS(env_ac_mfa!$F:$F,env_ac_mfa!$A:$A,L53,env_ac_mfa!$B:$B,Data_mfa!$B$51,env_ac_mfa!$C:$C,Data_mfa!$A$54,env_ac_mfa!$D:$D,Data_mfa!$C$54,env_ac_mfa!$E:$E,Data_mfa!$B$50)</f>
        <v>14.5</v>
      </c>
      <c r="M54" s="96">
        <f>SUMIFS(env_ac_mfa!$F:$F,env_ac_mfa!$A:$A,M53,env_ac_mfa!$B:$B,Data_mfa!$B$51,env_ac_mfa!$C:$C,Data_mfa!$A$54,env_ac_mfa!$D:$D,Data_mfa!$C$54,env_ac_mfa!$E:$E,Data_mfa!$B$50)</f>
        <v>14.21</v>
      </c>
      <c r="N54" s="96">
        <f>SUMIFS(env_ac_mfa!$F:$F,env_ac_mfa!$A:$A,N53,env_ac_mfa!$B:$B,Data_mfa!$B$51,env_ac_mfa!$C:$C,Data_mfa!$A$54,env_ac_mfa!$D:$D,Data_mfa!$C$54,env_ac_mfa!$E:$E,Data_mfa!$B$50)</f>
        <v>12.661</v>
      </c>
      <c r="O54" s="96">
        <f>SUMIFS(env_ac_mfa!$F:$F,env_ac_mfa!$A:$A,O53,env_ac_mfa!$B:$B,Data_mfa!$B$51,env_ac_mfa!$C:$C,Data_mfa!$A$54,env_ac_mfa!$D:$D,Data_mfa!$C$54,env_ac_mfa!$E:$E,Data_mfa!$B$50)</f>
        <v>12.082000000000001</v>
      </c>
      <c r="P54" s="96">
        <f>SUMIFS(env_ac_mfa!$F:$F,env_ac_mfa!$A:$A,P53,env_ac_mfa!$B:$B,Data_mfa!$B$51,env_ac_mfa!$C:$C,Data_mfa!$A$54,env_ac_mfa!$D:$D,Data_mfa!$C$54,env_ac_mfa!$E:$E,Data_mfa!$B$50)</f>
        <v>12.846</v>
      </c>
      <c r="Q54" s="96">
        <f>SUMIFS(env_ac_mfa!$F:$F,env_ac_mfa!$A:$A,Q53,env_ac_mfa!$B:$B,Data_mfa!$B$51,env_ac_mfa!$C:$C,Data_mfa!$A$54,env_ac_mfa!$D:$D,Data_mfa!$C$54,env_ac_mfa!$E:$E,Data_mfa!$B$50)</f>
        <v>11.864000000000001</v>
      </c>
      <c r="R54" s="96">
        <f>SUMIFS(env_ac_mfa!$F:$F,env_ac_mfa!$A:$A,R53,env_ac_mfa!$B:$B,Data_mfa!$B$51,env_ac_mfa!$C:$C,Data_mfa!$A$54,env_ac_mfa!$D:$D,Data_mfa!$C$54,env_ac_mfa!$E:$E,Data_mfa!$B$50)</f>
        <v>11.590999999999999</v>
      </c>
      <c r="S54" s="96">
        <f>SUMIFS(env_ac_mfa!$F:$F,env_ac_mfa!$A:$A,S53,env_ac_mfa!$B:$B,Data_mfa!$B$51,env_ac_mfa!$C:$C,Data_mfa!$A$54,env_ac_mfa!$D:$D,Data_mfa!$C$54,env_ac_mfa!$E:$E,Data_mfa!$B$50)</f>
        <v>11.678000000000001</v>
      </c>
      <c r="T54" s="96">
        <f>SUMIFS(env_ac_mfa!$F:$F,env_ac_mfa!$A:$A,T53,env_ac_mfa!$B:$B,Data_mfa!$B$51,env_ac_mfa!$C:$C,Data_mfa!$A$54,env_ac_mfa!$D:$D,Data_mfa!$C$54,env_ac_mfa!$E:$E,Data_mfa!$B$50)</f>
        <v>11.581</v>
      </c>
      <c r="U54" s="96">
        <f>SUMIFS(env_ac_mfa!$F:$F,env_ac_mfa!$A:$A,U53,env_ac_mfa!$B:$B,Data_mfa!$B$51,env_ac_mfa!$C:$C,Data_mfa!$A$54,env_ac_mfa!$D:$D,Data_mfa!$C$54,env_ac_mfa!$E:$E,Data_mfa!$B$50)</f>
        <v>11.53</v>
      </c>
      <c r="V54" s="96">
        <f>SUMIFS(env_ac_mfa!$F:$F,env_ac_mfa!$A:$A,V53,env_ac_mfa!$B:$B,Data_mfa!$B$51,env_ac_mfa!$C:$C,Data_mfa!$A$54,env_ac_mfa!$D:$D,Data_mfa!$C$54,env_ac_mfa!$E:$E,Data_mfa!$B$50)</f>
        <v>11.835000000000001</v>
      </c>
      <c r="W54" s="96">
        <f>SUMIFS(env_ac_mfa!$F:$F,env_ac_mfa!$A:$A,W53,env_ac_mfa!$B:$B,Data_mfa!$B$51,env_ac_mfa!$C:$C,Data_mfa!$A$54,env_ac_mfa!$D:$D,Data_mfa!$C$54,env_ac_mfa!$E:$E,Data_mfa!$B$50)</f>
        <v>11.974</v>
      </c>
      <c r="X54" s="96">
        <f>SUMIFS(env_ac_mfa!$F:$F,env_ac_mfa!$A:$A,X53,env_ac_mfa!$B:$B,Data_mfa!$B$51,env_ac_mfa!$C:$C,Data_mfa!$A$54,env_ac_mfa!$D:$D,Data_mfa!$C$54,env_ac_mfa!$E:$E,Data_mfa!$B$50)</f>
        <v>12.05</v>
      </c>
      <c r="Y54" s="96">
        <f>SUMIFS(env_ac_mfa!$F:$F,env_ac_mfa!$A:$A,Y53,env_ac_mfa!$B:$B,Data_mfa!$B$51,env_ac_mfa!$C:$C,Data_mfa!$A$54,env_ac_mfa!$D:$D,Data_mfa!$C$54,env_ac_mfa!$E:$E,Data_mfa!$B$50)</f>
        <v>11.654999999999999</v>
      </c>
    </row>
    <row r="55" spans="1:25" x14ac:dyDescent="0.2">
      <c r="A55" s="82" t="s">
        <v>69</v>
      </c>
      <c r="B55" s="82" t="s">
        <v>0</v>
      </c>
      <c r="C55" s="82" t="s">
        <v>59</v>
      </c>
      <c r="D55" s="82" t="s">
        <v>3</v>
      </c>
      <c r="E55" s="96">
        <f>SUMIFS(env_ac_mfa!$F:$F,env_ac_mfa!$A:$A,E53,env_ac_mfa!$B:$B,Data_mfa!$B$51,env_ac_mfa!$C:$C,Data_mfa!$A$55,env_ac_mfa!$D:$D,Data_mfa!$C$55,env_ac_mfa!$E:$E,Data_mfa!$B$50)</f>
        <v>3.46</v>
      </c>
      <c r="F55" s="96">
        <f>SUMIFS(env_ac_mfa!$F:$F,env_ac_mfa!$A:$A,F53,env_ac_mfa!$B:$B,Data_mfa!$B$51,env_ac_mfa!$C:$C,Data_mfa!$A$55,env_ac_mfa!$D:$D,Data_mfa!$C$55,env_ac_mfa!$E:$E,Data_mfa!$B$50)</f>
        <v>3.4049999999999998</v>
      </c>
      <c r="G55" s="96">
        <f>SUMIFS(env_ac_mfa!$F:$F,env_ac_mfa!$A:$A,G53,env_ac_mfa!$B:$B,Data_mfa!$B$51,env_ac_mfa!$C:$C,Data_mfa!$A$55,env_ac_mfa!$D:$D,Data_mfa!$C$55,env_ac_mfa!$E:$E,Data_mfa!$B$50)</f>
        <v>3.5569999999999999</v>
      </c>
      <c r="H55" s="96">
        <f>SUMIFS(env_ac_mfa!$F:$F,env_ac_mfa!$A:$A,H53,env_ac_mfa!$B:$B,Data_mfa!$B$51,env_ac_mfa!$C:$C,Data_mfa!$A$55,env_ac_mfa!$D:$D,Data_mfa!$C$55,env_ac_mfa!$E:$E,Data_mfa!$B$50)</f>
        <v>3.74</v>
      </c>
      <c r="I55" s="96">
        <f>SUMIFS(env_ac_mfa!$F:$F,env_ac_mfa!$A:$A,I53,env_ac_mfa!$B:$B,Data_mfa!$B$51,env_ac_mfa!$C:$C,Data_mfa!$A$55,env_ac_mfa!$D:$D,Data_mfa!$C$55,env_ac_mfa!$E:$E,Data_mfa!$B$50)</f>
        <v>3.85</v>
      </c>
      <c r="J55" s="96">
        <f>SUMIFS(env_ac_mfa!$F:$F,env_ac_mfa!$A:$A,J53,env_ac_mfa!$B:$B,Data_mfa!$B$51,env_ac_mfa!$C:$C,Data_mfa!$A$55,env_ac_mfa!$D:$D,Data_mfa!$C$55,env_ac_mfa!$E:$E,Data_mfa!$B$50)</f>
        <v>3.895</v>
      </c>
      <c r="K55" s="96">
        <f>SUMIFS(env_ac_mfa!$F:$F,env_ac_mfa!$A:$A,K53,env_ac_mfa!$B:$B,Data_mfa!$B$51,env_ac_mfa!$C:$C,Data_mfa!$A$55,env_ac_mfa!$D:$D,Data_mfa!$C$55,env_ac_mfa!$E:$E,Data_mfa!$B$50)</f>
        <v>3.984</v>
      </c>
      <c r="L55" s="96">
        <f>SUMIFS(env_ac_mfa!$F:$F,env_ac_mfa!$A:$A,L53,env_ac_mfa!$B:$B,Data_mfa!$B$51,env_ac_mfa!$C:$C,Data_mfa!$A$55,env_ac_mfa!$D:$D,Data_mfa!$C$55,env_ac_mfa!$E:$E,Data_mfa!$B$50)</f>
        <v>4.04</v>
      </c>
      <c r="M55" s="96">
        <f>SUMIFS(env_ac_mfa!$F:$F,env_ac_mfa!$A:$A,M53,env_ac_mfa!$B:$B,Data_mfa!$B$51,env_ac_mfa!$C:$C,Data_mfa!$A$55,env_ac_mfa!$D:$D,Data_mfa!$C$55,env_ac_mfa!$E:$E,Data_mfa!$B$50)</f>
        <v>3.984</v>
      </c>
      <c r="N55" s="96">
        <f>SUMIFS(env_ac_mfa!$F:$F,env_ac_mfa!$A:$A,N53,env_ac_mfa!$B:$B,Data_mfa!$B$51,env_ac_mfa!$C:$C,Data_mfa!$A$55,env_ac_mfa!$D:$D,Data_mfa!$C$55,env_ac_mfa!$E:$E,Data_mfa!$B$50)</f>
        <v>3.36</v>
      </c>
      <c r="O55" s="96">
        <f>SUMIFS(env_ac_mfa!$F:$F,env_ac_mfa!$A:$A,O53,env_ac_mfa!$B:$B,Data_mfa!$B$51,env_ac_mfa!$C:$C,Data_mfa!$A$55,env_ac_mfa!$D:$D,Data_mfa!$C$55,env_ac_mfa!$E:$E,Data_mfa!$B$50)</f>
        <v>3.6030000000000002</v>
      </c>
      <c r="P55" s="96">
        <f>SUMIFS(env_ac_mfa!$F:$F,env_ac_mfa!$A:$A,P53,env_ac_mfa!$B:$B,Data_mfa!$B$51,env_ac_mfa!$C:$C,Data_mfa!$A$55,env_ac_mfa!$D:$D,Data_mfa!$C$55,env_ac_mfa!$E:$E,Data_mfa!$B$50)</f>
        <v>3.669</v>
      </c>
      <c r="Q55" s="96">
        <f>SUMIFS(env_ac_mfa!$F:$F,env_ac_mfa!$A:$A,Q53,env_ac_mfa!$B:$B,Data_mfa!$B$51,env_ac_mfa!$C:$C,Data_mfa!$A$55,env_ac_mfa!$D:$D,Data_mfa!$C$55,env_ac_mfa!$E:$E,Data_mfa!$B$50)</f>
        <v>3.5489999999999999</v>
      </c>
      <c r="R55" s="96">
        <f>SUMIFS(env_ac_mfa!$F:$F,env_ac_mfa!$A:$A,R53,env_ac_mfa!$B:$B,Data_mfa!$B$51,env_ac_mfa!$C:$C,Data_mfa!$A$55,env_ac_mfa!$D:$D,Data_mfa!$C$55,env_ac_mfa!$E:$E,Data_mfa!$B$50)</f>
        <v>3.5089999999999999</v>
      </c>
      <c r="S55" s="96">
        <f>SUMIFS(env_ac_mfa!$F:$F,env_ac_mfa!$A:$A,S53,env_ac_mfa!$B:$B,Data_mfa!$B$51,env_ac_mfa!$C:$C,Data_mfa!$A$55,env_ac_mfa!$D:$D,Data_mfa!$C$55,env_ac_mfa!$E:$E,Data_mfa!$B$50)</f>
        <v>3.5419999999999998</v>
      </c>
      <c r="T55" s="96">
        <f>SUMIFS(env_ac_mfa!$F:$F,env_ac_mfa!$A:$A,T53,env_ac_mfa!$B:$B,Data_mfa!$B$51,env_ac_mfa!$C:$C,Data_mfa!$A$55,env_ac_mfa!$D:$D,Data_mfa!$C$55,env_ac_mfa!$E:$E,Data_mfa!$B$50)</f>
        <v>3.6840000000000002</v>
      </c>
      <c r="U55" s="96">
        <f>SUMIFS(env_ac_mfa!$F:$F,env_ac_mfa!$A:$A,U53,env_ac_mfa!$B:$B,Data_mfa!$B$51,env_ac_mfa!$C:$C,Data_mfa!$A$55,env_ac_mfa!$D:$D,Data_mfa!$C$55,env_ac_mfa!$E:$E,Data_mfa!$B$50)</f>
        <v>3.7170000000000001</v>
      </c>
      <c r="V55" s="96">
        <f>SUMIFS(env_ac_mfa!$F:$F,env_ac_mfa!$A:$A,V53,env_ac_mfa!$B:$B,Data_mfa!$B$51,env_ac_mfa!$C:$C,Data_mfa!$A$55,env_ac_mfa!$D:$D,Data_mfa!$C$55,env_ac_mfa!$E:$E,Data_mfa!$B$50)</f>
        <v>3.806</v>
      </c>
      <c r="W55" s="96">
        <f>SUMIFS(env_ac_mfa!$F:$F,env_ac_mfa!$A:$A,W53,env_ac_mfa!$B:$B,Data_mfa!$B$51,env_ac_mfa!$C:$C,Data_mfa!$A$55,env_ac_mfa!$D:$D,Data_mfa!$C$55,env_ac_mfa!$E:$E,Data_mfa!$B$50)</f>
        <v>3.879</v>
      </c>
      <c r="X55" s="96">
        <f>SUMIFS(env_ac_mfa!$F:$F,env_ac_mfa!$A:$A,X53,env_ac_mfa!$B:$B,Data_mfa!$B$51,env_ac_mfa!$C:$C,Data_mfa!$A$55,env_ac_mfa!$D:$D,Data_mfa!$C$55,env_ac_mfa!$E:$E,Data_mfa!$B$50)</f>
        <v>3.8010000000000002</v>
      </c>
      <c r="Y55" s="96">
        <f>SUMIFS(env_ac_mfa!$F:$F,env_ac_mfa!$A:$A,Y53,env_ac_mfa!$B:$B,Data_mfa!$B$51,env_ac_mfa!$C:$C,Data_mfa!$A$55,env_ac_mfa!$D:$D,Data_mfa!$C$55,env_ac_mfa!$E:$E,Data_mfa!$B$50)</f>
        <v>3.4119999999999999</v>
      </c>
    </row>
    <row r="56" spans="1:25" x14ac:dyDescent="0.2">
      <c r="A56" s="82" t="s">
        <v>69</v>
      </c>
      <c r="B56" s="82" t="s">
        <v>0</v>
      </c>
      <c r="C56" s="82" t="s">
        <v>58</v>
      </c>
      <c r="D56" s="82" t="s">
        <v>57</v>
      </c>
      <c r="E56" s="96">
        <f>SUMIFS(env_ac_mfa!$F:$F,env_ac_mfa!$A:$A,E53,env_ac_mfa!$B:$B,Data_mfa!$B$51,env_ac_mfa!$C:$C,Data_mfa!$A$56,env_ac_mfa!$D:$D,Data_mfa!$C$56,env_ac_mfa!$E:$E,Data_mfa!$B$50)</f>
        <v>1.0309999999999999</v>
      </c>
      <c r="F56" s="96">
        <f>SUMIFS(env_ac_mfa!$F:$F,env_ac_mfa!$A:$A,F53,env_ac_mfa!$B:$B,Data_mfa!$B$51,env_ac_mfa!$C:$C,Data_mfa!$A$56,env_ac_mfa!$D:$D,Data_mfa!$C$56,env_ac_mfa!$E:$E,Data_mfa!$B$50)</f>
        <v>1.0269999999999999</v>
      </c>
      <c r="G56" s="96">
        <f>SUMIFS(env_ac_mfa!$F:$F,env_ac_mfa!$A:$A,G53,env_ac_mfa!$B:$B,Data_mfa!$B$51,env_ac_mfa!$C:$C,Data_mfa!$A$56,env_ac_mfa!$D:$D,Data_mfa!$C$56,env_ac_mfa!$E:$E,Data_mfa!$B$50)</f>
        <v>1.087</v>
      </c>
      <c r="H56" s="96">
        <f>SUMIFS(env_ac_mfa!$F:$F,env_ac_mfa!$A:$A,H53,env_ac_mfa!$B:$B,Data_mfa!$B$51,env_ac_mfa!$C:$C,Data_mfa!$A$56,env_ac_mfa!$D:$D,Data_mfa!$C$56,env_ac_mfa!$E:$E,Data_mfa!$B$50)</f>
        <v>1.1100000000000001</v>
      </c>
      <c r="I56" s="96">
        <f>SUMIFS(env_ac_mfa!$F:$F,env_ac_mfa!$A:$A,I53,env_ac_mfa!$B:$B,Data_mfa!$B$51,env_ac_mfa!$C:$C,Data_mfa!$A$56,env_ac_mfa!$D:$D,Data_mfa!$C$56,env_ac_mfa!$E:$E,Data_mfa!$B$50)</f>
        <v>1.165</v>
      </c>
      <c r="J56" s="96">
        <f>SUMIFS(env_ac_mfa!$F:$F,env_ac_mfa!$A:$A,J53,env_ac_mfa!$B:$B,Data_mfa!$B$51,env_ac_mfa!$C:$C,Data_mfa!$A$56,env_ac_mfa!$D:$D,Data_mfa!$C$56,env_ac_mfa!$E:$E,Data_mfa!$B$50)</f>
        <v>1.2230000000000001</v>
      </c>
      <c r="K56" s="96">
        <f>SUMIFS(env_ac_mfa!$F:$F,env_ac_mfa!$A:$A,K53,env_ac_mfa!$B:$B,Data_mfa!$B$51,env_ac_mfa!$C:$C,Data_mfa!$A$56,env_ac_mfa!$D:$D,Data_mfa!$C$56,env_ac_mfa!$E:$E,Data_mfa!$B$50)</f>
        <v>1.2729999999999999</v>
      </c>
      <c r="L56" s="96">
        <f>SUMIFS(env_ac_mfa!$F:$F,env_ac_mfa!$A:$A,L53,env_ac_mfa!$B:$B,Data_mfa!$B$51,env_ac_mfa!$C:$C,Data_mfa!$A$56,env_ac_mfa!$D:$D,Data_mfa!$C$56,env_ac_mfa!$E:$E,Data_mfa!$B$50)</f>
        <v>1.3009999999999999</v>
      </c>
      <c r="M56" s="96">
        <f>SUMIFS(env_ac_mfa!$F:$F,env_ac_mfa!$A:$A,M53,env_ac_mfa!$B:$B,Data_mfa!$B$51,env_ac_mfa!$C:$C,Data_mfa!$A$56,env_ac_mfa!$D:$D,Data_mfa!$C$56,env_ac_mfa!$E:$E,Data_mfa!$B$50)</f>
        <v>1.3240000000000001</v>
      </c>
      <c r="N56" s="96">
        <f>SUMIFS(env_ac_mfa!$F:$F,env_ac_mfa!$A:$A,N53,env_ac_mfa!$B:$B,Data_mfa!$B$51,env_ac_mfa!$C:$C,Data_mfa!$A$56,env_ac_mfa!$D:$D,Data_mfa!$C$56,env_ac_mfa!$E:$E,Data_mfa!$B$50)</f>
        <v>1.242</v>
      </c>
      <c r="O56" s="96">
        <f>SUMIFS(env_ac_mfa!$F:$F,env_ac_mfa!$A:$A,O53,env_ac_mfa!$B:$B,Data_mfa!$B$51,env_ac_mfa!$C:$C,Data_mfa!$A$56,env_ac_mfa!$D:$D,Data_mfa!$C$56,env_ac_mfa!$E:$E,Data_mfa!$B$50)</f>
        <v>1.37</v>
      </c>
      <c r="P56" s="96">
        <f>SUMIFS(env_ac_mfa!$F:$F,env_ac_mfa!$A:$A,P53,env_ac_mfa!$B:$B,Data_mfa!$B$51,env_ac_mfa!$C:$C,Data_mfa!$A$56,env_ac_mfa!$D:$D,Data_mfa!$C$56,env_ac_mfa!$E:$E,Data_mfa!$B$50)</f>
        <v>1.419</v>
      </c>
      <c r="Q56" s="96">
        <f>SUMIFS(env_ac_mfa!$F:$F,env_ac_mfa!$A:$A,Q53,env_ac_mfa!$B:$B,Data_mfa!$B$51,env_ac_mfa!$C:$C,Data_mfa!$A$56,env_ac_mfa!$D:$D,Data_mfa!$C$56,env_ac_mfa!$E:$E,Data_mfa!$B$50)</f>
        <v>1.5189999999999999</v>
      </c>
      <c r="R56" s="96">
        <f>SUMIFS(env_ac_mfa!$F:$F,env_ac_mfa!$A:$A,R53,env_ac_mfa!$B:$B,Data_mfa!$B$51,env_ac_mfa!$C:$C,Data_mfa!$A$56,env_ac_mfa!$D:$D,Data_mfa!$C$56,env_ac_mfa!$E:$E,Data_mfa!$B$50)</f>
        <v>1.585</v>
      </c>
      <c r="S56" s="96">
        <f>SUMIFS(env_ac_mfa!$F:$F,env_ac_mfa!$A:$A,S53,env_ac_mfa!$B:$B,Data_mfa!$B$51,env_ac_mfa!$C:$C,Data_mfa!$A$56,env_ac_mfa!$D:$D,Data_mfa!$C$56,env_ac_mfa!$E:$E,Data_mfa!$B$50)</f>
        <v>1.603</v>
      </c>
      <c r="T56" s="96">
        <f>SUMIFS(env_ac_mfa!$F:$F,env_ac_mfa!$A:$A,T53,env_ac_mfa!$B:$B,Data_mfa!$B$51,env_ac_mfa!$C:$C,Data_mfa!$A$56,env_ac_mfa!$D:$D,Data_mfa!$C$56,env_ac_mfa!$E:$E,Data_mfa!$B$50)</f>
        <v>1.613</v>
      </c>
      <c r="U56" s="96">
        <f>SUMIFS(env_ac_mfa!$F:$F,env_ac_mfa!$A:$A,U53,env_ac_mfa!$B:$B,Data_mfa!$B$51,env_ac_mfa!$C:$C,Data_mfa!$A$56,env_ac_mfa!$D:$D,Data_mfa!$C$56,env_ac_mfa!$E:$E,Data_mfa!$B$50)</f>
        <v>1.66</v>
      </c>
      <c r="V56" s="96">
        <f>SUMIFS(env_ac_mfa!$F:$F,env_ac_mfa!$A:$A,V53,env_ac_mfa!$B:$B,Data_mfa!$B$51,env_ac_mfa!$C:$C,Data_mfa!$A$56,env_ac_mfa!$D:$D,Data_mfa!$C$56,env_ac_mfa!$E:$E,Data_mfa!$B$50)</f>
        <v>1.716</v>
      </c>
      <c r="W56" s="96">
        <f>SUMIFS(env_ac_mfa!$F:$F,env_ac_mfa!$A:$A,W53,env_ac_mfa!$B:$B,Data_mfa!$B$51,env_ac_mfa!$C:$C,Data_mfa!$A$56,env_ac_mfa!$D:$D,Data_mfa!$C$56,env_ac_mfa!$E:$E,Data_mfa!$B$50)</f>
        <v>1.67</v>
      </c>
      <c r="X56" s="96">
        <f>SUMIFS(env_ac_mfa!$F:$F,env_ac_mfa!$A:$A,X53,env_ac_mfa!$B:$B,Data_mfa!$B$51,env_ac_mfa!$C:$C,Data_mfa!$A$56,env_ac_mfa!$D:$D,Data_mfa!$C$56,env_ac_mfa!$E:$E,Data_mfa!$B$50)</f>
        <v>1.6659999999999999</v>
      </c>
      <c r="Y56" s="96">
        <f>SUMIFS(env_ac_mfa!$F:$F,env_ac_mfa!$A:$A,Y53,env_ac_mfa!$B:$B,Data_mfa!$B$51,env_ac_mfa!$C:$C,Data_mfa!$A$56,env_ac_mfa!$D:$D,Data_mfa!$C$56,env_ac_mfa!$E:$E,Data_mfa!$B$50)</f>
        <v>1.6040000000000001</v>
      </c>
    </row>
    <row r="57" spans="1:25" x14ac:dyDescent="0.2">
      <c r="A57" s="82" t="s">
        <v>69</v>
      </c>
      <c r="B57" s="82" t="s">
        <v>0</v>
      </c>
      <c r="C57" s="82" t="s">
        <v>56</v>
      </c>
      <c r="D57" s="82" t="s">
        <v>12</v>
      </c>
      <c r="E57" s="96">
        <f>SUMIFS(env_ac_mfa!$F:$F,env_ac_mfa!$A:$A,E53,env_ac_mfa!$B:$B,Data_mfa!$B$51,env_ac_mfa!$C:$C,Data_mfa!$A$57,env_ac_mfa!$D:$D,Data_mfa!$C$57,env_ac_mfa!$E:$E,Data_mfa!$B$50)</f>
        <v>15.37</v>
      </c>
      <c r="F57" s="96">
        <f>SUMIFS(env_ac_mfa!$F:$F,env_ac_mfa!$A:$A,F53,env_ac_mfa!$B:$B,Data_mfa!$B$51,env_ac_mfa!$C:$C,Data_mfa!$A$57,env_ac_mfa!$D:$D,Data_mfa!$C$57,env_ac_mfa!$E:$E,Data_mfa!$B$50)</f>
        <v>15.401999999999999</v>
      </c>
      <c r="G57" s="96">
        <f>SUMIFS(env_ac_mfa!$F:$F,env_ac_mfa!$A:$A,G53,env_ac_mfa!$B:$B,Data_mfa!$B$51,env_ac_mfa!$C:$C,Data_mfa!$A$57,env_ac_mfa!$D:$D,Data_mfa!$C$57,env_ac_mfa!$E:$E,Data_mfa!$B$50)</f>
        <v>15.513</v>
      </c>
      <c r="H57" s="96">
        <f>SUMIFS(env_ac_mfa!$F:$F,env_ac_mfa!$A:$A,H53,env_ac_mfa!$B:$B,Data_mfa!$B$51,env_ac_mfa!$C:$C,Data_mfa!$A$57,env_ac_mfa!$D:$D,Data_mfa!$C$57,env_ac_mfa!$E:$E,Data_mfa!$B$50)</f>
        <v>15.603999999999999</v>
      </c>
      <c r="I57" s="96">
        <f>SUMIFS(env_ac_mfa!$F:$F,env_ac_mfa!$A:$A,I53,env_ac_mfa!$B:$B,Data_mfa!$B$51,env_ac_mfa!$C:$C,Data_mfa!$A$57,env_ac_mfa!$D:$D,Data_mfa!$C$57,env_ac_mfa!$E:$E,Data_mfa!$B$50)</f>
        <v>16.254999999999999</v>
      </c>
      <c r="J57" s="96">
        <f>SUMIFS(env_ac_mfa!$F:$F,env_ac_mfa!$A:$A,J53,env_ac_mfa!$B:$B,Data_mfa!$B$51,env_ac_mfa!$C:$C,Data_mfa!$A$57,env_ac_mfa!$D:$D,Data_mfa!$C$57,env_ac_mfa!$E:$E,Data_mfa!$B$50)</f>
        <v>16.338999999999999</v>
      </c>
      <c r="K57" s="96">
        <f>SUMIFS(env_ac_mfa!$F:$F,env_ac_mfa!$A:$A,K53,env_ac_mfa!$B:$B,Data_mfa!$B$51,env_ac_mfa!$C:$C,Data_mfa!$A$57,env_ac_mfa!$D:$D,Data_mfa!$C$57,env_ac_mfa!$E:$E,Data_mfa!$B$50)</f>
        <v>16.684999999999999</v>
      </c>
      <c r="L57" s="96">
        <f>SUMIFS(env_ac_mfa!$F:$F,env_ac_mfa!$A:$A,L53,env_ac_mfa!$B:$B,Data_mfa!$B$51,env_ac_mfa!$C:$C,Data_mfa!$A$57,env_ac_mfa!$D:$D,Data_mfa!$C$57,env_ac_mfa!$E:$E,Data_mfa!$B$50)</f>
        <v>17.239000000000001</v>
      </c>
      <c r="M57" s="96">
        <f>SUMIFS(env_ac_mfa!$F:$F,env_ac_mfa!$A:$A,M53,env_ac_mfa!$B:$B,Data_mfa!$B$51,env_ac_mfa!$C:$C,Data_mfa!$A$57,env_ac_mfa!$D:$D,Data_mfa!$C$57,env_ac_mfa!$E:$E,Data_mfa!$B$50)</f>
        <v>16.87</v>
      </c>
      <c r="N57" s="96">
        <f>SUMIFS(env_ac_mfa!$F:$F,env_ac_mfa!$A:$A,N53,env_ac_mfa!$B:$B,Data_mfa!$B$51,env_ac_mfa!$C:$C,Data_mfa!$A$57,env_ac_mfa!$D:$D,Data_mfa!$C$57,env_ac_mfa!$E:$E,Data_mfa!$B$50)</f>
        <v>14.779</v>
      </c>
      <c r="O57" s="96">
        <f>SUMIFS(env_ac_mfa!$F:$F,env_ac_mfa!$A:$A,O53,env_ac_mfa!$B:$B,Data_mfa!$B$51,env_ac_mfa!$C:$C,Data_mfa!$A$57,env_ac_mfa!$D:$D,Data_mfa!$C$57,env_ac_mfa!$E:$E,Data_mfa!$B$50)</f>
        <v>14.315</v>
      </c>
      <c r="P57" s="96">
        <f>SUMIFS(env_ac_mfa!$F:$F,env_ac_mfa!$A:$A,P53,env_ac_mfa!$B:$B,Data_mfa!$B$51,env_ac_mfa!$C:$C,Data_mfa!$A$57,env_ac_mfa!$D:$D,Data_mfa!$C$57,env_ac_mfa!$E:$E,Data_mfa!$B$50)</f>
        <v>15.096</v>
      </c>
      <c r="Q57" s="96">
        <f>SUMIFS(env_ac_mfa!$F:$F,env_ac_mfa!$A:$A,Q53,env_ac_mfa!$B:$B,Data_mfa!$B$51,env_ac_mfa!$C:$C,Data_mfa!$A$57,env_ac_mfa!$D:$D,Data_mfa!$C$57,env_ac_mfa!$E:$E,Data_mfa!$B$50)</f>
        <v>13.893000000000001</v>
      </c>
      <c r="R57" s="96">
        <f>SUMIFS(env_ac_mfa!$F:$F,env_ac_mfa!$A:$A,R53,env_ac_mfa!$B:$B,Data_mfa!$B$51,env_ac_mfa!$C:$C,Data_mfa!$A$57,env_ac_mfa!$D:$D,Data_mfa!$C$57,env_ac_mfa!$E:$E,Data_mfa!$B$50)</f>
        <v>13.515000000000001</v>
      </c>
      <c r="S57" s="96">
        <f>SUMIFS(env_ac_mfa!$F:$F,env_ac_mfa!$A:$A,S53,env_ac_mfa!$B:$B,Data_mfa!$B$51,env_ac_mfa!$C:$C,Data_mfa!$A$57,env_ac_mfa!$D:$D,Data_mfa!$C$57,env_ac_mfa!$E:$E,Data_mfa!$B$50)</f>
        <v>13.617000000000001</v>
      </c>
      <c r="T57" s="96">
        <f>SUMIFS(env_ac_mfa!$F:$F,env_ac_mfa!$A:$A,T53,env_ac_mfa!$B:$B,Data_mfa!$B$51,env_ac_mfa!$C:$C,Data_mfa!$A$57,env_ac_mfa!$D:$D,Data_mfa!$C$57,env_ac_mfa!$E:$E,Data_mfa!$B$50)</f>
        <v>13.651</v>
      </c>
      <c r="U57" s="96">
        <f>SUMIFS(env_ac_mfa!$F:$F,env_ac_mfa!$A:$A,U53,env_ac_mfa!$B:$B,Data_mfa!$B$51,env_ac_mfa!$C:$C,Data_mfa!$A$57,env_ac_mfa!$D:$D,Data_mfa!$C$57,env_ac_mfa!$E:$E,Data_mfa!$B$50)</f>
        <v>13.587</v>
      </c>
      <c r="V57" s="96">
        <f>SUMIFS(env_ac_mfa!$F:$F,env_ac_mfa!$A:$A,V53,env_ac_mfa!$B:$B,Data_mfa!$B$51,env_ac_mfa!$C:$C,Data_mfa!$A$57,env_ac_mfa!$D:$D,Data_mfa!$C$57,env_ac_mfa!$E:$E,Data_mfa!$B$50)</f>
        <v>13.926</v>
      </c>
      <c r="W57" s="96">
        <f>SUMIFS(env_ac_mfa!$F:$F,env_ac_mfa!$A:$A,W53,env_ac_mfa!$B:$B,Data_mfa!$B$51,env_ac_mfa!$C:$C,Data_mfa!$A$57,env_ac_mfa!$D:$D,Data_mfa!$C$57,env_ac_mfa!$E:$E,Data_mfa!$B$50)</f>
        <v>14.183999999999999</v>
      </c>
      <c r="X57" s="96">
        <f>SUMIFS(env_ac_mfa!$F:$F,env_ac_mfa!$A:$A,X53,env_ac_mfa!$B:$B,Data_mfa!$B$51,env_ac_mfa!$C:$C,Data_mfa!$A$57,env_ac_mfa!$D:$D,Data_mfa!$C$57,env_ac_mfa!$E:$E,Data_mfa!$B$50)</f>
        <v>14.185</v>
      </c>
      <c r="Y57" s="96">
        <f>SUMIFS(env_ac_mfa!$F:$F,env_ac_mfa!$A:$A,Y53,env_ac_mfa!$B:$B,Data_mfa!$B$51,env_ac_mfa!$C:$C,Data_mfa!$A$57,env_ac_mfa!$D:$D,Data_mfa!$C$57,env_ac_mfa!$E:$E,Data_mfa!$B$50)</f>
        <v>13.462</v>
      </c>
    </row>
    <row r="58" spans="1:25" x14ac:dyDescent="0.2">
      <c r="A58" s="82" t="s">
        <v>69</v>
      </c>
      <c r="B58" s="82" t="s">
        <v>0</v>
      </c>
      <c r="C58" s="82" t="s">
        <v>53</v>
      </c>
      <c r="D58" s="82" t="s">
        <v>52</v>
      </c>
      <c r="E58" s="96">
        <f>SUMIFS(env_ac_mfa!$F:$F,env_ac_mfa!$A:$A,E53,env_ac_mfa!$B:$B,Data_mfa!$B$51,env_ac_mfa!$C:$C,Data_mfa!$A$58,env_ac_mfa!$D:$D,Data_mfa!$C$58,env_ac_mfa!$E:$E,Data_mfa!$B$50)</f>
        <v>2.4289999999999998</v>
      </c>
      <c r="F58" s="96">
        <f>SUMIFS(env_ac_mfa!$F:$F,env_ac_mfa!$A:$A,F53,env_ac_mfa!$B:$B,Data_mfa!$B$51,env_ac_mfa!$C:$C,Data_mfa!$A$58,env_ac_mfa!$D:$D,Data_mfa!$C$58,env_ac_mfa!$E:$E,Data_mfa!$B$50)</f>
        <v>2.3780000000000001</v>
      </c>
      <c r="G58" s="96">
        <f>SUMIFS(env_ac_mfa!$F:$F,env_ac_mfa!$A:$A,G53,env_ac_mfa!$B:$B,Data_mfa!$B$51,env_ac_mfa!$C:$C,Data_mfa!$A$58,env_ac_mfa!$D:$D,Data_mfa!$C$58,env_ac_mfa!$E:$E,Data_mfa!$B$50)</f>
        <v>2.4710000000000001</v>
      </c>
      <c r="H58" s="96">
        <f>SUMIFS(env_ac_mfa!$F:$F,env_ac_mfa!$A:$A,H53,env_ac_mfa!$B:$B,Data_mfa!$B$51,env_ac_mfa!$C:$C,Data_mfa!$A$58,env_ac_mfa!$D:$D,Data_mfa!$C$58,env_ac_mfa!$E:$E,Data_mfa!$B$50)</f>
        <v>2.63</v>
      </c>
      <c r="I58" s="96">
        <f>SUMIFS(env_ac_mfa!$F:$F,env_ac_mfa!$A:$A,I53,env_ac_mfa!$B:$B,Data_mfa!$B$51,env_ac_mfa!$C:$C,Data_mfa!$A$58,env_ac_mfa!$D:$D,Data_mfa!$C$58,env_ac_mfa!$E:$E,Data_mfa!$B$50)</f>
        <v>2.6850000000000001</v>
      </c>
      <c r="J58" s="96">
        <f>SUMIFS(env_ac_mfa!$F:$F,env_ac_mfa!$A:$A,J53,env_ac_mfa!$B:$B,Data_mfa!$B$51,env_ac_mfa!$C:$C,Data_mfa!$A$58,env_ac_mfa!$D:$D,Data_mfa!$C$58,env_ac_mfa!$E:$E,Data_mfa!$B$50)</f>
        <v>2.6720000000000002</v>
      </c>
      <c r="K58" s="96">
        <f>SUMIFS(env_ac_mfa!$F:$F,env_ac_mfa!$A:$A,K53,env_ac_mfa!$B:$B,Data_mfa!$B$51,env_ac_mfa!$C:$C,Data_mfa!$A$58,env_ac_mfa!$D:$D,Data_mfa!$C$58,env_ac_mfa!$E:$E,Data_mfa!$B$50)</f>
        <v>2.7109999999999999</v>
      </c>
      <c r="L58" s="96">
        <f>SUMIFS(env_ac_mfa!$F:$F,env_ac_mfa!$A:$A,L53,env_ac_mfa!$B:$B,Data_mfa!$B$51,env_ac_mfa!$C:$C,Data_mfa!$A$58,env_ac_mfa!$D:$D,Data_mfa!$C$58,env_ac_mfa!$E:$E,Data_mfa!$B$50)</f>
        <v>2.7389999999999999</v>
      </c>
      <c r="M58" s="96">
        <f>SUMIFS(env_ac_mfa!$F:$F,env_ac_mfa!$A:$A,M53,env_ac_mfa!$B:$B,Data_mfa!$B$51,env_ac_mfa!$C:$C,Data_mfa!$A$58,env_ac_mfa!$D:$D,Data_mfa!$C$58,env_ac_mfa!$E:$E,Data_mfa!$B$50)</f>
        <v>2.66</v>
      </c>
      <c r="N58" s="96">
        <f>SUMIFS(env_ac_mfa!$F:$F,env_ac_mfa!$A:$A,N53,env_ac_mfa!$B:$B,Data_mfa!$B$51,env_ac_mfa!$C:$C,Data_mfa!$A$58,env_ac_mfa!$D:$D,Data_mfa!$C$58,env_ac_mfa!$E:$E,Data_mfa!$B$50)</f>
        <v>2.1179999999999999</v>
      </c>
      <c r="O58" s="96">
        <f>SUMIFS(env_ac_mfa!$F:$F,env_ac_mfa!$A:$A,O53,env_ac_mfa!$B:$B,Data_mfa!$B$51,env_ac_mfa!$C:$C,Data_mfa!$A$58,env_ac_mfa!$D:$D,Data_mfa!$C$58,env_ac_mfa!$E:$E,Data_mfa!$B$50)</f>
        <v>2.2330000000000001</v>
      </c>
      <c r="P58" s="96">
        <f>SUMIFS(env_ac_mfa!$F:$F,env_ac_mfa!$A:$A,P53,env_ac_mfa!$B:$B,Data_mfa!$B$51,env_ac_mfa!$C:$C,Data_mfa!$A$58,env_ac_mfa!$D:$D,Data_mfa!$C$58,env_ac_mfa!$E:$E,Data_mfa!$B$50)</f>
        <v>2.25</v>
      </c>
      <c r="Q58" s="96">
        <f>SUMIFS(env_ac_mfa!$F:$F,env_ac_mfa!$A:$A,Q53,env_ac_mfa!$B:$B,Data_mfa!$B$51,env_ac_mfa!$C:$C,Data_mfa!$A$58,env_ac_mfa!$D:$D,Data_mfa!$C$58,env_ac_mfa!$E:$E,Data_mfa!$B$50)</f>
        <v>2.0289999999999999</v>
      </c>
      <c r="R58" s="96">
        <f>SUMIFS(env_ac_mfa!$F:$F,env_ac_mfa!$A:$A,R53,env_ac_mfa!$B:$B,Data_mfa!$B$51,env_ac_mfa!$C:$C,Data_mfa!$A$58,env_ac_mfa!$D:$D,Data_mfa!$C$58,env_ac_mfa!$E:$E,Data_mfa!$B$50)</f>
        <v>1.9239999999999999</v>
      </c>
      <c r="S58" s="96">
        <f>SUMIFS(env_ac_mfa!$F:$F,env_ac_mfa!$A:$A,S53,env_ac_mfa!$B:$B,Data_mfa!$B$51,env_ac_mfa!$C:$C,Data_mfa!$A$58,env_ac_mfa!$D:$D,Data_mfa!$C$58,env_ac_mfa!$E:$E,Data_mfa!$B$50)</f>
        <v>1.9390000000000001</v>
      </c>
      <c r="T58" s="96">
        <f>SUMIFS(env_ac_mfa!$F:$F,env_ac_mfa!$A:$A,T53,env_ac_mfa!$B:$B,Data_mfa!$B$51,env_ac_mfa!$C:$C,Data_mfa!$A$58,env_ac_mfa!$D:$D,Data_mfa!$C$58,env_ac_mfa!$E:$E,Data_mfa!$B$50)</f>
        <v>2.0699999999999998</v>
      </c>
      <c r="U58" s="96">
        <f>SUMIFS(env_ac_mfa!$F:$F,env_ac_mfa!$A:$A,U53,env_ac_mfa!$B:$B,Data_mfa!$B$51,env_ac_mfa!$C:$C,Data_mfa!$A$58,env_ac_mfa!$D:$D,Data_mfa!$C$58,env_ac_mfa!$E:$E,Data_mfa!$B$50)</f>
        <v>2.0569999999999999</v>
      </c>
      <c r="V58" s="96">
        <f>SUMIFS(env_ac_mfa!$F:$F,env_ac_mfa!$A:$A,V53,env_ac_mfa!$B:$B,Data_mfa!$B$51,env_ac_mfa!$C:$C,Data_mfa!$A$58,env_ac_mfa!$D:$D,Data_mfa!$C$58,env_ac_mfa!$E:$E,Data_mfa!$B$50)</f>
        <v>2.0910000000000002</v>
      </c>
      <c r="W58" s="96">
        <f>SUMIFS(env_ac_mfa!$F:$F,env_ac_mfa!$A:$A,W53,env_ac_mfa!$B:$B,Data_mfa!$B$51,env_ac_mfa!$C:$C,Data_mfa!$A$58,env_ac_mfa!$D:$D,Data_mfa!$C$58,env_ac_mfa!$E:$E,Data_mfa!$B$50)</f>
        <v>2.21</v>
      </c>
      <c r="X58" s="96">
        <f>SUMIFS(env_ac_mfa!$F:$F,env_ac_mfa!$A:$A,X53,env_ac_mfa!$B:$B,Data_mfa!$B$51,env_ac_mfa!$C:$C,Data_mfa!$A$58,env_ac_mfa!$D:$D,Data_mfa!$C$58,env_ac_mfa!$E:$E,Data_mfa!$B$50)</f>
        <v>2.1349999999999998</v>
      </c>
      <c r="Y58" s="96">
        <f>SUMIFS(env_ac_mfa!$F:$F,env_ac_mfa!$A:$A,Y53,env_ac_mfa!$B:$B,Data_mfa!$B$51,env_ac_mfa!$C:$C,Data_mfa!$A$58,env_ac_mfa!$D:$D,Data_mfa!$C$58,env_ac_mfa!$E:$E,Data_mfa!$B$50)</f>
        <v>1.8069999999999999</v>
      </c>
    </row>
    <row r="59" spans="1:25" x14ac:dyDescent="0.2">
      <c r="A59" s="82" t="s">
        <v>68</v>
      </c>
      <c r="B59" s="82" t="s">
        <v>1</v>
      </c>
      <c r="C59" s="82" t="s">
        <v>60</v>
      </c>
      <c r="D59" s="82" t="s">
        <v>5</v>
      </c>
      <c r="E59" s="96">
        <f>SUMIFS(env_ac_mfa!$F:$F,env_ac_mfa!$A:$A,E53,env_ac_mfa!$B:$B,Data_mfa!$B$51,env_ac_mfa!$C:$C,Data_mfa!$A$59,env_ac_mfa!$D:$D,Data_mfa!$C$59,env_ac_mfa!$E:$E,Data_mfa!$B$50)</f>
        <v>3.4140000000000001</v>
      </c>
      <c r="F59" s="96">
        <f>SUMIFS(env_ac_mfa!$F:$F,env_ac_mfa!$A:$A,F53,env_ac_mfa!$B:$B,Data_mfa!$B$51,env_ac_mfa!$C:$C,Data_mfa!$A$59,env_ac_mfa!$D:$D,Data_mfa!$C$59,env_ac_mfa!$E:$E,Data_mfa!$B$50)</f>
        <v>3.3559999999999999</v>
      </c>
      <c r="G59" s="96">
        <f>SUMIFS(env_ac_mfa!$F:$F,env_ac_mfa!$A:$A,G53,env_ac_mfa!$B:$B,Data_mfa!$B$51,env_ac_mfa!$C:$C,Data_mfa!$A$59,env_ac_mfa!$D:$D,Data_mfa!$C$59,env_ac_mfa!$E:$E,Data_mfa!$B$50)</f>
        <v>3.3570000000000002</v>
      </c>
      <c r="H59" s="96">
        <f>SUMIFS(env_ac_mfa!$F:$F,env_ac_mfa!$A:$A,H53,env_ac_mfa!$B:$B,Data_mfa!$B$51,env_ac_mfa!$C:$C,Data_mfa!$A$59,env_ac_mfa!$D:$D,Data_mfa!$C$59,env_ac_mfa!$E:$E,Data_mfa!$B$50)</f>
        <v>3.0910000000000002</v>
      </c>
      <c r="I59" s="96">
        <f>SUMIFS(env_ac_mfa!$F:$F,env_ac_mfa!$A:$A,I53,env_ac_mfa!$B:$B,Data_mfa!$B$51,env_ac_mfa!$C:$C,Data_mfa!$A$59,env_ac_mfa!$D:$D,Data_mfa!$C$59,env_ac_mfa!$E:$E,Data_mfa!$B$50)</f>
        <v>3.5139999999999998</v>
      </c>
      <c r="J59" s="96">
        <f>SUMIFS(env_ac_mfa!$F:$F,env_ac_mfa!$A:$A,J53,env_ac_mfa!$B:$B,Data_mfa!$B$51,env_ac_mfa!$C:$C,Data_mfa!$A$59,env_ac_mfa!$D:$D,Data_mfa!$C$59,env_ac_mfa!$E:$E,Data_mfa!$B$50)</f>
        <v>3.3610000000000002</v>
      </c>
      <c r="K59" s="96">
        <f>SUMIFS(env_ac_mfa!$F:$F,env_ac_mfa!$A:$A,K53,env_ac_mfa!$B:$B,Data_mfa!$B$51,env_ac_mfa!$C:$C,Data_mfa!$A$59,env_ac_mfa!$D:$D,Data_mfa!$C$59,env_ac_mfa!$E:$E,Data_mfa!$B$50)</f>
        <v>3.177</v>
      </c>
      <c r="L59" s="96">
        <f>SUMIFS(env_ac_mfa!$F:$F,env_ac_mfa!$A:$A,L53,env_ac_mfa!$B:$B,Data_mfa!$B$51,env_ac_mfa!$C:$C,Data_mfa!$A$59,env_ac_mfa!$D:$D,Data_mfa!$C$59,env_ac_mfa!$E:$E,Data_mfa!$B$50)</f>
        <v>3.2589999999999999</v>
      </c>
      <c r="M59" s="96">
        <f>SUMIFS(env_ac_mfa!$F:$F,env_ac_mfa!$A:$A,M53,env_ac_mfa!$B:$B,Data_mfa!$B$51,env_ac_mfa!$C:$C,Data_mfa!$A$59,env_ac_mfa!$D:$D,Data_mfa!$C$59,env_ac_mfa!$E:$E,Data_mfa!$B$50)</f>
        <v>3.3519999999999999</v>
      </c>
      <c r="N59" s="96">
        <f>SUMIFS(env_ac_mfa!$F:$F,env_ac_mfa!$A:$A,N53,env_ac_mfa!$B:$B,Data_mfa!$B$51,env_ac_mfa!$C:$C,Data_mfa!$A$59,env_ac_mfa!$D:$D,Data_mfa!$C$59,env_ac_mfa!$E:$E,Data_mfa!$B$50)</f>
        <v>3.282</v>
      </c>
      <c r="O59" s="96">
        <f>SUMIFS(env_ac_mfa!$F:$F,env_ac_mfa!$A:$A,O53,env_ac_mfa!$B:$B,Data_mfa!$B$51,env_ac_mfa!$C:$C,Data_mfa!$A$59,env_ac_mfa!$D:$D,Data_mfa!$C$59,env_ac_mfa!$E:$E,Data_mfa!$B$50)</f>
        <v>3.2010000000000001</v>
      </c>
      <c r="P59" s="96">
        <f>SUMIFS(env_ac_mfa!$F:$F,env_ac_mfa!$A:$A,P53,env_ac_mfa!$B:$B,Data_mfa!$B$51,env_ac_mfa!$C:$C,Data_mfa!$A$59,env_ac_mfa!$D:$D,Data_mfa!$C$59,env_ac_mfa!$E:$E,Data_mfa!$B$50)</f>
        <v>3.3540000000000001</v>
      </c>
      <c r="Q59" s="96">
        <f>SUMIFS(env_ac_mfa!$F:$F,env_ac_mfa!$A:$A,Q53,env_ac_mfa!$B:$B,Data_mfa!$B$51,env_ac_mfa!$C:$C,Data_mfa!$A$59,env_ac_mfa!$D:$D,Data_mfa!$C$59,env_ac_mfa!$E:$E,Data_mfa!$B$50)</f>
        <v>3.2</v>
      </c>
      <c r="R59" s="96">
        <f>SUMIFS(env_ac_mfa!$F:$F,env_ac_mfa!$A:$A,R53,env_ac_mfa!$B:$B,Data_mfa!$B$51,env_ac_mfa!$C:$C,Data_mfa!$A$59,env_ac_mfa!$D:$D,Data_mfa!$C$59,env_ac_mfa!$E:$E,Data_mfa!$B$50)</f>
        <v>3.31</v>
      </c>
      <c r="S59" s="96">
        <f>SUMIFS(env_ac_mfa!$F:$F,env_ac_mfa!$A:$A,S53,env_ac_mfa!$B:$B,Data_mfa!$B$51,env_ac_mfa!$C:$C,Data_mfa!$A$59,env_ac_mfa!$D:$D,Data_mfa!$C$59,env_ac_mfa!$E:$E,Data_mfa!$B$50)</f>
        <v>3.5209999999999999</v>
      </c>
      <c r="T59" s="96">
        <f>SUMIFS(env_ac_mfa!$F:$F,env_ac_mfa!$A:$A,T53,env_ac_mfa!$B:$B,Data_mfa!$B$51,env_ac_mfa!$C:$C,Data_mfa!$A$59,env_ac_mfa!$D:$D,Data_mfa!$C$59,env_ac_mfa!$E:$E,Data_mfa!$B$50)</f>
        <v>3.282</v>
      </c>
      <c r="U59" s="96">
        <f>SUMIFS(env_ac_mfa!$F:$F,env_ac_mfa!$A:$A,U53,env_ac_mfa!$B:$B,Data_mfa!$B$51,env_ac_mfa!$C:$C,Data_mfa!$A$59,env_ac_mfa!$D:$D,Data_mfa!$C$59,env_ac_mfa!$E:$E,Data_mfa!$B$50)</f>
        <v>3.3149999999999999</v>
      </c>
      <c r="V59" s="96">
        <f>SUMIFS(env_ac_mfa!$F:$F,env_ac_mfa!$A:$A,V53,env_ac_mfa!$B:$B,Data_mfa!$B$51,env_ac_mfa!$C:$C,Data_mfa!$A$59,env_ac_mfa!$D:$D,Data_mfa!$C$59,env_ac_mfa!$E:$E,Data_mfa!$B$50)</f>
        <v>3.4119999999999999</v>
      </c>
      <c r="W59" s="96">
        <f>SUMIFS(env_ac_mfa!$F:$F,env_ac_mfa!$A:$A,W53,env_ac_mfa!$B:$B,Data_mfa!$B$51,env_ac_mfa!$C:$C,Data_mfa!$A$59,env_ac_mfa!$D:$D,Data_mfa!$C$59,env_ac_mfa!$E:$E,Data_mfa!$B$50)</f>
        <v>3.2669999999999999</v>
      </c>
      <c r="X59" s="96">
        <f>SUMIFS(env_ac_mfa!$F:$F,env_ac_mfa!$A:$A,X53,env_ac_mfa!$B:$B,Data_mfa!$B$51,env_ac_mfa!$C:$C,Data_mfa!$A$59,env_ac_mfa!$D:$D,Data_mfa!$C$59,env_ac_mfa!$E:$E,Data_mfa!$B$50)</f>
        <v>3.339</v>
      </c>
      <c r="Y59" s="96">
        <f>SUMIFS(env_ac_mfa!$F:$F,env_ac_mfa!$A:$A,Y53,env_ac_mfa!$B:$B,Data_mfa!$B$51,env_ac_mfa!$C:$C,Data_mfa!$A$59,env_ac_mfa!$D:$D,Data_mfa!$C$59,env_ac_mfa!$E:$E,Data_mfa!$B$50)</f>
        <v>3.2850000000000001</v>
      </c>
    </row>
    <row r="60" spans="1:25" x14ac:dyDescent="0.2">
      <c r="A60" s="82" t="s">
        <v>68</v>
      </c>
      <c r="B60" s="82" t="s">
        <v>1</v>
      </c>
      <c r="C60" s="82" t="s">
        <v>59</v>
      </c>
      <c r="D60" s="82" t="s">
        <v>3</v>
      </c>
      <c r="E60" s="96">
        <f>SUMIFS(env_ac_mfa!$F:$F,env_ac_mfa!$A:$A,E53,env_ac_mfa!$B:$B,Data_mfa!$B$51,env_ac_mfa!$C:$C,Data_mfa!$A$60,env_ac_mfa!$D:$D,Data_mfa!$C$60,env_ac_mfa!$E:$E,Data_mfa!$B$50)</f>
        <v>0.35799999999999998</v>
      </c>
      <c r="F60" s="96">
        <f>SUMIFS(env_ac_mfa!$F:$F,env_ac_mfa!$A:$A,F53,env_ac_mfa!$B:$B,Data_mfa!$B$51,env_ac_mfa!$C:$C,Data_mfa!$A$60,env_ac_mfa!$D:$D,Data_mfa!$C$60,env_ac_mfa!$E:$E,Data_mfa!$B$50)</f>
        <v>0.36699999999999999</v>
      </c>
      <c r="G60" s="96">
        <f>SUMIFS(env_ac_mfa!$F:$F,env_ac_mfa!$A:$A,G53,env_ac_mfa!$B:$B,Data_mfa!$B$51,env_ac_mfa!$C:$C,Data_mfa!$A$60,env_ac_mfa!$D:$D,Data_mfa!$C$60,env_ac_mfa!$E:$E,Data_mfa!$B$50)</f>
        <v>0.38800000000000001</v>
      </c>
      <c r="H60" s="96">
        <f>SUMIFS(env_ac_mfa!$F:$F,env_ac_mfa!$A:$A,H53,env_ac_mfa!$B:$B,Data_mfa!$B$51,env_ac_mfa!$C:$C,Data_mfa!$A$60,env_ac_mfa!$D:$D,Data_mfa!$C$60,env_ac_mfa!$E:$E,Data_mfa!$B$50)</f>
        <v>0.38500000000000001</v>
      </c>
      <c r="I60" s="96">
        <f>SUMIFS(env_ac_mfa!$F:$F,env_ac_mfa!$A:$A,I53,env_ac_mfa!$B:$B,Data_mfa!$B$51,env_ac_mfa!$C:$C,Data_mfa!$A$60,env_ac_mfa!$D:$D,Data_mfa!$C$60,env_ac_mfa!$E:$E,Data_mfa!$B$50)</f>
        <v>0.38900000000000001</v>
      </c>
      <c r="J60" s="96">
        <f>SUMIFS(env_ac_mfa!$F:$F,env_ac_mfa!$A:$A,J53,env_ac_mfa!$B:$B,Data_mfa!$B$51,env_ac_mfa!$C:$C,Data_mfa!$A$60,env_ac_mfa!$D:$D,Data_mfa!$C$60,env_ac_mfa!$E:$E,Data_mfa!$B$50)</f>
        <v>0.39200000000000002</v>
      </c>
      <c r="K60" s="96">
        <f>SUMIFS(env_ac_mfa!$F:$F,env_ac_mfa!$A:$A,K53,env_ac_mfa!$B:$B,Data_mfa!$B$51,env_ac_mfa!$C:$C,Data_mfa!$A$60,env_ac_mfa!$D:$D,Data_mfa!$C$60,env_ac_mfa!$E:$E,Data_mfa!$B$50)</f>
        <v>0.39500000000000002</v>
      </c>
      <c r="L60" s="96">
        <f>SUMIFS(env_ac_mfa!$F:$F,env_ac_mfa!$A:$A,L53,env_ac_mfa!$B:$B,Data_mfa!$B$51,env_ac_mfa!$C:$C,Data_mfa!$A$60,env_ac_mfa!$D:$D,Data_mfa!$C$60,env_ac_mfa!$E:$E,Data_mfa!$B$50)</f>
        <v>0.42399999999999999</v>
      </c>
      <c r="M60" s="96">
        <f>SUMIFS(env_ac_mfa!$F:$F,env_ac_mfa!$A:$A,M53,env_ac_mfa!$B:$B,Data_mfa!$B$51,env_ac_mfa!$C:$C,Data_mfa!$A$60,env_ac_mfa!$D:$D,Data_mfa!$C$60,env_ac_mfa!$E:$E,Data_mfa!$B$50)</f>
        <v>0.41199999999999998</v>
      </c>
      <c r="N60" s="96">
        <f>SUMIFS(env_ac_mfa!$F:$F,env_ac_mfa!$A:$A,N53,env_ac_mfa!$B:$B,Data_mfa!$B$51,env_ac_mfa!$C:$C,Data_mfa!$A$60,env_ac_mfa!$D:$D,Data_mfa!$C$60,env_ac_mfa!$E:$E,Data_mfa!$B$50)</f>
        <v>0.34599999999999997</v>
      </c>
      <c r="O60" s="96">
        <f>SUMIFS(env_ac_mfa!$F:$F,env_ac_mfa!$A:$A,O53,env_ac_mfa!$B:$B,Data_mfa!$B$51,env_ac_mfa!$C:$C,Data_mfa!$A$60,env_ac_mfa!$D:$D,Data_mfa!$C$60,env_ac_mfa!$E:$E,Data_mfa!$B$50)</f>
        <v>0.36499999999999999</v>
      </c>
      <c r="P60" s="96">
        <f>SUMIFS(env_ac_mfa!$F:$F,env_ac_mfa!$A:$A,P53,env_ac_mfa!$B:$B,Data_mfa!$B$51,env_ac_mfa!$C:$C,Data_mfa!$A$60,env_ac_mfa!$D:$D,Data_mfa!$C$60,env_ac_mfa!$E:$E,Data_mfa!$B$50)</f>
        <v>0.38300000000000001</v>
      </c>
      <c r="Q60" s="96">
        <f>SUMIFS(env_ac_mfa!$F:$F,env_ac_mfa!$A:$A,Q53,env_ac_mfa!$B:$B,Data_mfa!$B$51,env_ac_mfa!$C:$C,Data_mfa!$A$60,env_ac_mfa!$D:$D,Data_mfa!$C$60,env_ac_mfa!$E:$E,Data_mfa!$B$50)</f>
        <v>0.378</v>
      </c>
      <c r="R60" s="96">
        <f>SUMIFS(env_ac_mfa!$F:$F,env_ac_mfa!$A:$A,R53,env_ac_mfa!$B:$B,Data_mfa!$B$51,env_ac_mfa!$C:$C,Data_mfa!$A$60,env_ac_mfa!$D:$D,Data_mfa!$C$60,env_ac_mfa!$E:$E,Data_mfa!$B$50)</f>
        <v>0.38700000000000001</v>
      </c>
      <c r="S60" s="96">
        <f>SUMIFS(env_ac_mfa!$F:$F,env_ac_mfa!$A:$A,S53,env_ac_mfa!$B:$B,Data_mfa!$B$51,env_ac_mfa!$C:$C,Data_mfa!$A$60,env_ac_mfa!$D:$D,Data_mfa!$C$60,env_ac_mfa!$E:$E,Data_mfa!$B$50)</f>
        <v>0.41699999999999998</v>
      </c>
      <c r="T60" s="96">
        <f>SUMIFS(env_ac_mfa!$F:$F,env_ac_mfa!$A:$A,T53,env_ac_mfa!$B:$B,Data_mfa!$B$51,env_ac_mfa!$C:$C,Data_mfa!$A$60,env_ac_mfa!$D:$D,Data_mfa!$C$60,env_ac_mfa!$E:$E,Data_mfa!$B$50)</f>
        <v>0.41499999999999998</v>
      </c>
      <c r="U60" s="96">
        <f>SUMIFS(env_ac_mfa!$F:$F,env_ac_mfa!$A:$A,U53,env_ac_mfa!$B:$B,Data_mfa!$B$51,env_ac_mfa!$C:$C,Data_mfa!$A$60,env_ac_mfa!$D:$D,Data_mfa!$C$60,env_ac_mfa!$E:$E,Data_mfa!$B$50)</f>
        <v>0.42699999999999999</v>
      </c>
      <c r="V60" s="96">
        <f>SUMIFS(env_ac_mfa!$F:$F,env_ac_mfa!$A:$A,V53,env_ac_mfa!$B:$B,Data_mfa!$B$51,env_ac_mfa!$C:$C,Data_mfa!$A$60,env_ac_mfa!$D:$D,Data_mfa!$C$60,env_ac_mfa!$E:$E,Data_mfa!$B$50)</f>
        <v>0.438</v>
      </c>
      <c r="W60" s="96">
        <f>SUMIFS(env_ac_mfa!$F:$F,env_ac_mfa!$A:$A,W53,env_ac_mfa!$B:$B,Data_mfa!$B$51,env_ac_mfa!$C:$C,Data_mfa!$A$60,env_ac_mfa!$D:$D,Data_mfa!$C$60,env_ac_mfa!$E:$E,Data_mfa!$B$50)</f>
        <v>0.46500000000000002</v>
      </c>
      <c r="X60" s="96">
        <f>SUMIFS(env_ac_mfa!$F:$F,env_ac_mfa!$A:$A,X53,env_ac_mfa!$B:$B,Data_mfa!$B$51,env_ac_mfa!$C:$C,Data_mfa!$A$60,env_ac_mfa!$D:$D,Data_mfa!$C$60,env_ac_mfa!$E:$E,Data_mfa!$B$50)</f>
        <v>0.47399999999999998</v>
      </c>
      <c r="Y60" s="96">
        <f>SUMIFS(env_ac_mfa!$F:$F,env_ac_mfa!$A:$A,Y53,env_ac_mfa!$B:$B,Data_mfa!$B$51,env_ac_mfa!$C:$C,Data_mfa!$A$60,env_ac_mfa!$D:$D,Data_mfa!$C$60,env_ac_mfa!$E:$E,Data_mfa!$B$50)</f>
        <v>0.44900000000000001</v>
      </c>
    </row>
    <row r="61" spans="1:25" x14ac:dyDescent="0.2">
      <c r="A61" s="82" t="s">
        <v>68</v>
      </c>
      <c r="B61" s="82" t="s">
        <v>1</v>
      </c>
      <c r="C61" s="82" t="s">
        <v>58</v>
      </c>
      <c r="D61" s="82" t="s">
        <v>57</v>
      </c>
      <c r="E61" s="96">
        <f>SUMIFS(env_ac_mfa!$F:$F,env_ac_mfa!$A:$A,E53,env_ac_mfa!$B:$B,Data_mfa!$B$51,env_ac_mfa!$C:$C,Data_mfa!$A$61,env_ac_mfa!$D:$D,Data_mfa!$C$61,env_ac_mfa!$E:$E,Data_mfa!$B$50)</f>
        <v>0.29099999999999998</v>
      </c>
      <c r="F61" s="96">
        <f>SUMIFS(env_ac_mfa!$F:$F,env_ac_mfa!$A:$A,F53,env_ac_mfa!$B:$B,Data_mfa!$B$51,env_ac_mfa!$C:$C,Data_mfa!$A$61,env_ac_mfa!$D:$D,Data_mfa!$C$61,env_ac_mfa!$E:$E,Data_mfa!$B$50)</f>
        <v>0.28000000000000003</v>
      </c>
      <c r="G61" s="96">
        <f>SUMIFS(env_ac_mfa!$F:$F,env_ac_mfa!$A:$A,G53,env_ac_mfa!$B:$B,Data_mfa!$B$51,env_ac_mfa!$C:$C,Data_mfa!$A$61,env_ac_mfa!$D:$D,Data_mfa!$C$61,env_ac_mfa!$E:$E,Data_mfa!$B$50)</f>
        <v>0.29199999999999998</v>
      </c>
      <c r="H61" s="96">
        <f>SUMIFS(env_ac_mfa!$F:$F,env_ac_mfa!$A:$A,H53,env_ac_mfa!$B:$B,Data_mfa!$B$51,env_ac_mfa!$C:$C,Data_mfa!$A$61,env_ac_mfa!$D:$D,Data_mfa!$C$61,env_ac_mfa!$E:$E,Data_mfa!$B$50)</f>
        <v>0.30099999999999999</v>
      </c>
      <c r="I61" s="96">
        <f>SUMIFS(env_ac_mfa!$F:$F,env_ac_mfa!$A:$A,I53,env_ac_mfa!$B:$B,Data_mfa!$B$51,env_ac_mfa!$C:$C,Data_mfa!$A$61,env_ac_mfa!$D:$D,Data_mfa!$C$61,env_ac_mfa!$E:$E,Data_mfa!$B$50)</f>
        <v>0.29499999999999998</v>
      </c>
      <c r="J61" s="96">
        <f>SUMIFS(env_ac_mfa!$F:$F,env_ac_mfa!$A:$A,J53,env_ac_mfa!$B:$B,Data_mfa!$B$51,env_ac_mfa!$C:$C,Data_mfa!$A$61,env_ac_mfa!$D:$D,Data_mfa!$C$61,env_ac_mfa!$E:$E,Data_mfa!$B$50)</f>
        <v>0.32700000000000001</v>
      </c>
      <c r="K61" s="96">
        <f>SUMIFS(env_ac_mfa!$F:$F,env_ac_mfa!$A:$A,K53,env_ac_mfa!$B:$B,Data_mfa!$B$51,env_ac_mfa!$C:$C,Data_mfa!$A$61,env_ac_mfa!$D:$D,Data_mfa!$C$61,env_ac_mfa!$E:$E,Data_mfa!$B$50)</f>
        <v>0.34</v>
      </c>
      <c r="L61" s="96">
        <f>SUMIFS(env_ac_mfa!$F:$F,env_ac_mfa!$A:$A,L53,env_ac_mfa!$B:$B,Data_mfa!$B$51,env_ac_mfa!$C:$C,Data_mfa!$A$61,env_ac_mfa!$D:$D,Data_mfa!$C$61,env_ac_mfa!$E:$E,Data_mfa!$B$50)</f>
        <v>0.315</v>
      </c>
      <c r="M61" s="96">
        <f>SUMIFS(env_ac_mfa!$F:$F,env_ac_mfa!$A:$A,M53,env_ac_mfa!$B:$B,Data_mfa!$B$51,env_ac_mfa!$C:$C,Data_mfa!$A$61,env_ac_mfa!$D:$D,Data_mfa!$C$61,env_ac_mfa!$E:$E,Data_mfa!$B$50)</f>
        <v>0.33700000000000002</v>
      </c>
      <c r="N61" s="96">
        <f>SUMIFS(env_ac_mfa!$F:$F,env_ac_mfa!$A:$A,N53,env_ac_mfa!$B:$B,Data_mfa!$B$51,env_ac_mfa!$C:$C,Data_mfa!$A$61,env_ac_mfa!$D:$D,Data_mfa!$C$61,env_ac_mfa!$E:$E,Data_mfa!$B$50)</f>
        <v>0.32800000000000001</v>
      </c>
      <c r="O61" s="96">
        <f>SUMIFS(env_ac_mfa!$F:$F,env_ac_mfa!$A:$A,O53,env_ac_mfa!$B:$B,Data_mfa!$B$51,env_ac_mfa!$C:$C,Data_mfa!$A$61,env_ac_mfa!$D:$D,Data_mfa!$C$61,env_ac_mfa!$E:$E,Data_mfa!$B$50)</f>
        <v>0.36299999999999999</v>
      </c>
      <c r="P61" s="96">
        <f>SUMIFS(env_ac_mfa!$F:$F,env_ac_mfa!$A:$A,P53,env_ac_mfa!$B:$B,Data_mfa!$B$51,env_ac_mfa!$C:$C,Data_mfa!$A$61,env_ac_mfa!$D:$D,Data_mfa!$C$61,env_ac_mfa!$E:$E,Data_mfa!$B$50)</f>
        <v>0.36699999999999999</v>
      </c>
      <c r="Q61" s="96">
        <f>SUMIFS(env_ac_mfa!$F:$F,env_ac_mfa!$A:$A,Q53,env_ac_mfa!$B:$B,Data_mfa!$B$51,env_ac_mfa!$C:$C,Data_mfa!$A$61,env_ac_mfa!$D:$D,Data_mfa!$C$61,env_ac_mfa!$E:$E,Data_mfa!$B$50)</f>
        <v>0.377</v>
      </c>
      <c r="R61" s="96">
        <f>SUMIFS(env_ac_mfa!$F:$F,env_ac_mfa!$A:$A,R53,env_ac_mfa!$B:$B,Data_mfa!$B$51,env_ac_mfa!$C:$C,Data_mfa!$A$61,env_ac_mfa!$D:$D,Data_mfa!$C$61,env_ac_mfa!$E:$E,Data_mfa!$B$50)</f>
        <v>0.41799999999999998</v>
      </c>
      <c r="S61" s="96">
        <f>SUMIFS(env_ac_mfa!$F:$F,env_ac_mfa!$A:$A,S53,env_ac_mfa!$B:$B,Data_mfa!$B$51,env_ac_mfa!$C:$C,Data_mfa!$A$61,env_ac_mfa!$D:$D,Data_mfa!$C$61,env_ac_mfa!$E:$E,Data_mfa!$B$50)</f>
        <v>0.434</v>
      </c>
      <c r="T61" s="96">
        <f>SUMIFS(env_ac_mfa!$F:$F,env_ac_mfa!$A:$A,T53,env_ac_mfa!$B:$B,Data_mfa!$B$51,env_ac_mfa!$C:$C,Data_mfa!$A$61,env_ac_mfa!$D:$D,Data_mfa!$C$61,env_ac_mfa!$E:$E,Data_mfa!$B$50)</f>
        <v>0.45500000000000002</v>
      </c>
      <c r="U61" s="96">
        <f>SUMIFS(env_ac_mfa!$F:$F,env_ac_mfa!$A:$A,U53,env_ac_mfa!$B:$B,Data_mfa!$B$51,env_ac_mfa!$C:$C,Data_mfa!$A$61,env_ac_mfa!$D:$D,Data_mfa!$C$61,env_ac_mfa!$E:$E,Data_mfa!$B$50)</f>
        <v>0.45700000000000002</v>
      </c>
      <c r="V61" s="96">
        <f>SUMIFS(env_ac_mfa!$F:$F,env_ac_mfa!$A:$A,V53,env_ac_mfa!$B:$B,Data_mfa!$B$51,env_ac_mfa!$C:$C,Data_mfa!$A$61,env_ac_mfa!$D:$D,Data_mfa!$C$61,env_ac_mfa!$E:$E,Data_mfa!$B$50)</f>
        <v>0.44800000000000001</v>
      </c>
      <c r="W61" s="96">
        <f>SUMIFS(env_ac_mfa!$F:$F,env_ac_mfa!$A:$A,W53,env_ac_mfa!$B:$B,Data_mfa!$B$51,env_ac_mfa!$C:$C,Data_mfa!$A$61,env_ac_mfa!$D:$D,Data_mfa!$C$61,env_ac_mfa!$E:$E,Data_mfa!$B$50)</f>
        <v>0.438</v>
      </c>
      <c r="X61" s="96">
        <f>SUMIFS(env_ac_mfa!$F:$F,env_ac_mfa!$A:$A,X53,env_ac_mfa!$B:$B,Data_mfa!$B$51,env_ac_mfa!$C:$C,Data_mfa!$A$61,env_ac_mfa!$D:$D,Data_mfa!$C$61,env_ac_mfa!$E:$E,Data_mfa!$B$50)</f>
        <v>0.48099999999999998</v>
      </c>
      <c r="Y61" s="96">
        <f>SUMIFS(env_ac_mfa!$F:$F,env_ac_mfa!$A:$A,Y53,env_ac_mfa!$B:$B,Data_mfa!$B$51,env_ac_mfa!$C:$C,Data_mfa!$A$61,env_ac_mfa!$D:$D,Data_mfa!$C$61,env_ac_mfa!$E:$E,Data_mfa!$B$50)</f>
        <v>0.50700000000000001</v>
      </c>
    </row>
    <row r="62" spans="1:25" x14ac:dyDescent="0.2">
      <c r="A62" s="82" t="s">
        <v>68</v>
      </c>
      <c r="B62" s="82" t="s">
        <v>1</v>
      </c>
      <c r="C62" s="82" t="s">
        <v>56</v>
      </c>
      <c r="D62" s="82" t="s">
        <v>12</v>
      </c>
      <c r="E62" s="96">
        <f>SUMIFS(env_ac_mfa!$F:$F,env_ac_mfa!$A:$A,E53,env_ac_mfa!$B:$B,Data_mfa!$B$51,env_ac_mfa!$C:$C,Data_mfa!$A$62,env_ac_mfa!$D:$D,Data_mfa!$C$62,env_ac_mfa!$E:$E,Data_mfa!$B$50)</f>
        <v>3.4809999999999999</v>
      </c>
      <c r="F62" s="96">
        <f>SUMIFS(env_ac_mfa!$F:$F,env_ac_mfa!$A:$A,F53,env_ac_mfa!$B:$B,Data_mfa!$B$51,env_ac_mfa!$C:$C,Data_mfa!$A$62,env_ac_mfa!$D:$D,Data_mfa!$C$62,env_ac_mfa!$E:$E,Data_mfa!$B$50)</f>
        <v>3.444</v>
      </c>
      <c r="G62" s="96">
        <f>SUMIFS(env_ac_mfa!$F:$F,env_ac_mfa!$A:$A,G53,env_ac_mfa!$B:$B,Data_mfa!$B$51,env_ac_mfa!$C:$C,Data_mfa!$A$62,env_ac_mfa!$D:$D,Data_mfa!$C$62,env_ac_mfa!$E:$E,Data_mfa!$B$50)</f>
        <v>3.4529999999999998</v>
      </c>
      <c r="H62" s="96">
        <f>SUMIFS(env_ac_mfa!$F:$F,env_ac_mfa!$A:$A,H53,env_ac_mfa!$B:$B,Data_mfa!$B$51,env_ac_mfa!$C:$C,Data_mfa!$A$62,env_ac_mfa!$D:$D,Data_mfa!$C$62,env_ac_mfa!$E:$E,Data_mfa!$B$50)</f>
        <v>3.1760000000000002</v>
      </c>
      <c r="I62" s="96">
        <f>SUMIFS(env_ac_mfa!$F:$F,env_ac_mfa!$A:$A,I53,env_ac_mfa!$B:$B,Data_mfa!$B$51,env_ac_mfa!$C:$C,Data_mfa!$A$62,env_ac_mfa!$D:$D,Data_mfa!$C$62,env_ac_mfa!$E:$E,Data_mfa!$B$50)</f>
        <v>3.6080000000000001</v>
      </c>
      <c r="J62" s="96">
        <f>SUMIFS(env_ac_mfa!$F:$F,env_ac_mfa!$A:$A,J53,env_ac_mfa!$B:$B,Data_mfa!$B$51,env_ac_mfa!$C:$C,Data_mfa!$A$62,env_ac_mfa!$D:$D,Data_mfa!$C$62,env_ac_mfa!$E:$E,Data_mfa!$B$50)</f>
        <v>3.427</v>
      </c>
      <c r="K62" s="96">
        <f>SUMIFS(env_ac_mfa!$F:$F,env_ac_mfa!$A:$A,K53,env_ac_mfa!$B:$B,Data_mfa!$B$51,env_ac_mfa!$C:$C,Data_mfa!$A$62,env_ac_mfa!$D:$D,Data_mfa!$C$62,env_ac_mfa!$E:$E,Data_mfa!$B$50)</f>
        <v>3.2309999999999999</v>
      </c>
      <c r="L62" s="96">
        <f>SUMIFS(env_ac_mfa!$F:$F,env_ac_mfa!$A:$A,L53,env_ac_mfa!$B:$B,Data_mfa!$B$51,env_ac_mfa!$C:$C,Data_mfa!$A$62,env_ac_mfa!$D:$D,Data_mfa!$C$62,env_ac_mfa!$E:$E,Data_mfa!$B$50)</f>
        <v>3.3679999999999999</v>
      </c>
      <c r="M62" s="96">
        <f>SUMIFS(env_ac_mfa!$F:$F,env_ac_mfa!$A:$A,M53,env_ac_mfa!$B:$B,Data_mfa!$B$51,env_ac_mfa!$C:$C,Data_mfa!$A$62,env_ac_mfa!$D:$D,Data_mfa!$C$62,env_ac_mfa!$E:$E,Data_mfa!$B$50)</f>
        <v>3.427</v>
      </c>
      <c r="N62" s="96">
        <f>SUMIFS(env_ac_mfa!$F:$F,env_ac_mfa!$A:$A,N53,env_ac_mfa!$B:$B,Data_mfa!$B$51,env_ac_mfa!$C:$C,Data_mfa!$A$62,env_ac_mfa!$D:$D,Data_mfa!$C$62,env_ac_mfa!$E:$E,Data_mfa!$B$50)</f>
        <v>3.2989999999999999</v>
      </c>
      <c r="O62" s="96">
        <f>SUMIFS(env_ac_mfa!$F:$F,env_ac_mfa!$A:$A,O53,env_ac_mfa!$B:$B,Data_mfa!$B$51,env_ac_mfa!$C:$C,Data_mfa!$A$62,env_ac_mfa!$D:$D,Data_mfa!$C$62,env_ac_mfa!$E:$E,Data_mfa!$B$50)</f>
        <v>3.202</v>
      </c>
      <c r="P62" s="96">
        <f>SUMIFS(env_ac_mfa!$F:$F,env_ac_mfa!$A:$A,P53,env_ac_mfa!$B:$B,Data_mfa!$B$51,env_ac_mfa!$C:$C,Data_mfa!$A$62,env_ac_mfa!$D:$D,Data_mfa!$C$62,env_ac_mfa!$E:$E,Data_mfa!$B$50)</f>
        <v>3.37</v>
      </c>
      <c r="Q62" s="96">
        <f>SUMIFS(env_ac_mfa!$F:$F,env_ac_mfa!$A:$A,Q53,env_ac_mfa!$B:$B,Data_mfa!$B$51,env_ac_mfa!$C:$C,Data_mfa!$A$62,env_ac_mfa!$D:$D,Data_mfa!$C$62,env_ac_mfa!$E:$E,Data_mfa!$B$50)</f>
        <v>3.202</v>
      </c>
      <c r="R62" s="96">
        <f>SUMIFS(env_ac_mfa!$F:$F,env_ac_mfa!$A:$A,R53,env_ac_mfa!$B:$B,Data_mfa!$B$51,env_ac_mfa!$C:$C,Data_mfa!$A$62,env_ac_mfa!$D:$D,Data_mfa!$C$62,env_ac_mfa!$E:$E,Data_mfa!$B$50)</f>
        <v>3.2789999999999999</v>
      </c>
      <c r="S62" s="96">
        <f>SUMIFS(env_ac_mfa!$F:$F,env_ac_mfa!$A:$A,S53,env_ac_mfa!$B:$B,Data_mfa!$B$51,env_ac_mfa!$C:$C,Data_mfa!$A$62,env_ac_mfa!$D:$D,Data_mfa!$C$62,env_ac_mfa!$E:$E,Data_mfa!$B$50)</f>
        <v>3.5049999999999999</v>
      </c>
      <c r="T62" s="96">
        <f>SUMIFS(env_ac_mfa!$F:$F,env_ac_mfa!$A:$A,T53,env_ac_mfa!$B:$B,Data_mfa!$B$51,env_ac_mfa!$C:$C,Data_mfa!$A$62,env_ac_mfa!$D:$D,Data_mfa!$C$62,env_ac_mfa!$E:$E,Data_mfa!$B$50)</f>
        <v>3.242</v>
      </c>
      <c r="U62" s="96">
        <f>SUMIFS(env_ac_mfa!$F:$F,env_ac_mfa!$A:$A,U53,env_ac_mfa!$B:$B,Data_mfa!$B$51,env_ac_mfa!$C:$C,Data_mfa!$A$62,env_ac_mfa!$D:$D,Data_mfa!$C$62,env_ac_mfa!$E:$E,Data_mfa!$B$50)</f>
        <v>3.2850000000000001</v>
      </c>
      <c r="V62" s="96">
        <f>SUMIFS(env_ac_mfa!$F:$F,env_ac_mfa!$A:$A,V53,env_ac_mfa!$B:$B,Data_mfa!$B$51,env_ac_mfa!$C:$C,Data_mfa!$A$62,env_ac_mfa!$D:$D,Data_mfa!$C$62,env_ac_mfa!$E:$E,Data_mfa!$B$50)</f>
        <v>3.4020000000000001</v>
      </c>
      <c r="W62" s="96">
        <f>SUMIFS(env_ac_mfa!$F:$F,env_ac_mfa!$A:$A,W53,env_ac_mfa!$B:$B,Data_mfa!$B$51,env_ac_mfa!$C:$C,Data_mfa!$A$62,env_ac_mfa!$D:$D,Data_mfa!$C$62,env_ac_mfa!$E:$E,Data_mfa!$B$50)</f>
        <v>3.294</v>
      </c>
      <c r="X62" s="96">
        <f>SUMIFS(env_ac_mfa!$F:$F,env_ac_mfa!$A:$A,X53,env_ac_mfa!$B:$B,Data_mfa!$B$51,env_ac_mfa!$C:$C,Data_mfa!$A$62,env_ac_mfa!$D:$D,Data_mfa!$C$62,env_ac_mfa!$E:$E,Data_mfa!$B$50)</f>
        <v>3.331</v>
      </c>
      <c r="Y62" s="96">
        <f>SUMIFS(env_ac_mfa!$F:$F,env_ac_mfa!$A:$A,Y53,env_ac_mfa!$B:$B,Data_mfa!$B$51,env_ac_mfa!$C:$C,Data_mfa!$A$62,env_ac_mfa!$D:$D,Data_mfa!$C$62,env_ac_mfa!$E:$E,Data_mfa!$B$50)</f>
        <v>3.2269999999999999</v>
      </c>
    </row>
    <row r="63" spans="1:25" x14ac:dyDescent="0.2">
      <c r="A63" s="82" t="s">
        <v>68</v>
      </c>
      <c r="B63" s="82" t="s">
        <v>1</v>
      </c>
      <c r="C63" s="82" t="s">
        <v>53</v>
      </c>
      <c r="D63" s="82" t="s">
        <v>52</v>
      </c>
      <c r="E63" s="96">
        <f>SUMIFS(env_ac_mfa!$F:$F,env_ac_mfa!$A:$A,E53,env_ac_mfa!$B:$B,Data_mfa!$B$51,env_ac_mfa!$C:$C,Data_mfa!$A$63,env_ac_mfa!$D:$D,Data_mfa!$C$63,env_ac_mfa!$E:$E,Data_mfa!$B$50)</f>
        <v>6.7000000000000004E-2</v>
      </c>
      <c r="F63" s="96">
        <f>SUMIFS(env_ac_mfa!$F:$F,env_ac_mfa!$A:$A,F53,env_ac_mfa!$B:$B,Data_mfa!$B$51,env_ac_mfa!$C:$C,Data_mfa!$A$63,env_ac_mfa!$D:$D,Data_mfa!$C$63,env_ac_mfa!$E:$E,Data_mfa!$B$50)</f>
        <v>8.6999999999999994E-2</v>
      </c>
      <c r="G63" s="96">
        <f>SUMIFS(env_ac_mfa!$F:$F,env_ac_mfa!$A:$A,G53,env_ac_mfa!$B:$B,Data_mfa!$B$51,env_ac_mfa!$C:$C,Data_mfa!$A$63,env_ac_mfa!$D:$D,Data_mfa!$C$63,env_ac_mfa!$E:$E,Data_mfa!$B$50)</f>
        <v>9.5000000000000001E-2</v>
      </c>
      <c r="H63" s="96">
        <f>SUMIFS(env_ac_mfa!$F:$F,env_ac_mfa!$A:$A,H53,env_ac_mfa!$B:$B,Data_mfa!$B$51,env_ac_mfa!$C:$C,Data_mfa!$A$63,env_ac_mfa!$D:$D,Data_mfa!$C$63,env_ac_mfa!$E:$E,Data_mfa!$B$50)</f>
        <v>8.5000000000000006E-2</v>
      </c>
      <c r="I63" s="96">
        <f>SUMIFS(env_ac_mfa!$F:$F,env_ac_mfa!$A:$A,I53,env_ac_mfa!$B:$B,Data_mfa!$B$51,env_ac_mfa!$C:$C,Data_mfa!$A$63,env_ac_mfa!$D:$D,Data_mfa!$C$63,env_ac_mfa!$E:$E,Data_mfa!$B$50)</f>
        <v>9.4E-2</v>
      </c>
      <c r="J63" s="96">
        <f>SUMIFS(env_ac_mfa!$F:$F,env_ac_mfa!$A:$A,J53,env_ac_mfa!$B:$B,Data_mfa!$B$51,env_ac_mfa!$C:$C,Data_mfa!$A$63,env_ac_mfa!$D:$D,Data_mfa!$C$63,env_ac_mfa!$E:$E,Data_mfa!$B$50)</f>
        <v>6.5000000000000002E-2</v>
      </c>
      <c r="K63" s="96">
        <f>SUMIFS(env_ac_mfa!$F:$F,env_ac_mfa!$A:$A,K53,env_ac_mfa!$B:$B,Data_mfa!$B$51,env_ac_mfa!$C:$C,Data_mfa!$A$63,env_ac_mfa!$D:$D,Data_mfa!$C$63,env_ac_mfa!$E:$E,Data_mfa!$B$50)</f>
        <v>5.5E-2</v>
      </c>
      <c r="L63" s="96">
        <f>SUMIFS(env_ac_mfa!$F:$F,env_ac_mfa!$A:$A,L53,env_ac_mfa!$B:$B,Data_mfa!$B$51,env_ac_mfa!$C:$C,Data_mfa!$A$63,env_ac_mfa!$D:$D,Data_mfa!$C$63,env_ac_mfa!$E:$E,Data_mfa!$B$50)</f>
        <v>0.109</v>
      </c>
      <c r="M63" s="96">
        <f>SUMIFS(env_ac_mfa!$F:$F,env_ac_mfa!$A:$A,M53,env_ac_mfa!$B:$B,Data_mfa!$B$51,env_ac_mfa!$C:$C,Data_mfa!$A$63,env_ac_mfa!$D:$D,Data_mfa!$C$63,env_ac_mfa!$E:$E,Data_mfa!$B$50)</f>
        <v>7.5999999999999998E-2</v>
      </c>
      <c r="N63" s="96">
        <f>SUMIFS(env_ac_mfa!$F:$F,env_ac_mfa!$A:$A,N53,env_ac_mfa!$B:$B,Data_mfa!$B$51,env_ac_mfa!$C:$C,Data_mfa!$A$63,env_ac_mfa!$D:$D,Data_mfa!$C$63,env_ac_mfa!$E:$E,Data_mfa!$B$50)</f>
        <v>1.7999999999999999E-2</v>
      </c>
      <c r="O63" s="96">
        <f>SUMIFS(env_ac_mfa!$F:$F,env_ac_mfa!$A:$A,O53,env_ac_mfa!$B:$B,Data_mfa!$B$51,env_ac_mfa!$C:$C,Data_mfa!$A$63,env_ac_mfa!$D:$D,Data_mfa!$C$63,env_ac_mfa!$E:$E,Data_mfa!$B$50)</f>
        <v>1E-3</v>
      </c>
      <c r="P63" s="96">
        <f>SUMIFS(env_ac_mfa!$F:$F,env_ac_mfa!$A:$A,P53,env_ac_mfa!$B:$B,Data_mfa!$B$51,env_ac_mfa!$C:$C,Data_mfa!$A$63,env_ac_mfa!$D:$D,Data_mfa!$C$63,env_ac_mfa!$E:$E,Data_mfa!$B$50)</f>
        <v>1.6E-2</v>
      </c>
      <c r="Q63" s="96">
        <f>SUMIFS(env_ac_mfa!$F:$F,env_ac_mfa!$A:$A,Q53,env_ac_mfa!$B:$B,Data_mfa!$B$51,env_ac_mfa!$C:$C,Data_mfa!$A$63,env_ac_mfa!$D:$D,Data_mfa!$C$63,env_ac_mfa!$E:$E,Data_mfa!$B$50)</f>
        <v>2E-3</v>
      </c>
      <c r="R63" s="96">
        <f>SUMIFS(env_ac_mfa!$F:$F,env_ac_mfa!$A:$A,R53,env_ac_mfa!$B:$B,Data_mfa!$B$51,env_ac_mfa!$C:$C,Data_mfa!$A$63,env_ac_mfa!$D:$D,Data_mfa!$C$63,env_ac_mfa!$E:$E,Data_mfa!$B$50)</f>
        <v>-3.1E-2</v>
      </c>
      <c r="S63" s="96">
        <f>SUMIFS(env_ac_mfa!$F:$F,env_ac_mfa!$A:$A,S53,env_ac_mfa!$B:$B,Data_mfa!$B$51,env_ac_mfa!$C:$C,Data_mfa!$A$63,env_ac_mfa!$D:$D,Data_mfa!$C$63,env_ac_mfa!$E:$E,Data_mfa!$B$50)</f>
        <v>-1.6E-2</v>
      </c>
      <c r="T63" s="96">
        <f>SUMIFS(env_ac_mfa!$F:$F,env_ac_mfa!$A:$A,T53,env_ac_mfa!$B:$B,Data_mfa!$B$51,env_ac_mfa!$C:$C,Data_mfa!$A$63,env_ac_mfa!$D:$D,Data_mfa!$C$63,env_ac_mfa!$E:$E,Data_mfa!$B$50)</f>
        <v>-3.9E-2</v>
      </c>
      <c r="U63" s="96">
        <f>SUMIFS(env_ac_mfa!$F:$F,env_ac_mfa!$A:$A,U53,env_ac_mfa!$B:$B,Data_mfa!$B$51,env_ac_mfa!$C:$C,Data_mfa!$A$63,env_ac_mfa!$D:$D,Data_mfa!$C$63,env_ac_mfa!$E:$E,Data_mfa!$B$50)</f>
        <v>-0.03</v>
      </c>
      <c r="V63" s="96">
        <f>SUMIFS(env_ac_mfa!$F:$F,env_ac_mfa!$A:$A,V53,env_ac_mfa!$B:$B,Data_mfa!$B$51,env_ac_mfa!$C:$C,Data_mfa!$A$63,env_ac_mfa!$D:$D,Data_mfa!$C$63,env_ac_mfa!$E:$E,Data_mfa!$B$50)</f>
        <v>-0.01</v>
      </c>
      <c r="W63" s="96">
        <f>SUMIFS(env_ac_mfa!$F:$F,env_ac_mfa!$A:$A,W53,env_ac_mfa!$B:$B,Data_mfa!$B$51,env_ac_mfa!$C:$C,Data_mfa!$A$63,env_ac_mfa!$D:$D,Data_mfa!$C$63,env_ac_mfa!$E:$E,Data_mfa!$B$50)</f>
        <v>2.7E-2</v>
      </c>
      <c r="X63" s="96">
        <f>SUMIFS(env_ac_mfa!$F:$F,env_ac_mfa!$A:$A,X53,env_ac_mfa!$B:$B,Data_mfa!$B$51,env_ac_mfa!$C:$C,Data_mfa!$A$63,env_ac_mfa!$D:$D,Data_mfa!$C$63,env_ac_mfa!$E:$E,Data_mfa!$B$50)</f>
        <v>-8.0000000000000002E-3</v>
      </c>
      <c r="Y63" s="96">
        <f>SUMIFS(env_ac_mfa!$F:$F,env_ac_mfa!$A:$A,Y53,env_ac_mfa!$B:$B,Data_mfa!$B$51,env_ac_mfa!$C:$C,Data_mfa!$A$63,env_ac_mfa!$D:$D,Data_mfa!$C$63,env_ac_mfa!$E:$E,Data_mfa!$B$50)</f>
        <v>-5.8999999999999997E-2</v>
      </c>
    </row>
    <row r="64" spans="1:25" x14ac:dyDescent="0.2">
      <c r="A64" s="82" t="s">
        <v>67</v>
      </c>
      <c r="B64" s="82" t="s">
        <v>66</v>
      </c>
      <c r="C64" s="82" t="s">
        <v>60</v>
      </c>
      <c r="D64" s="82" t="s">
        <v>5</v>
      </c>
      <c r="E64" s="96">
        <f>SUMIFS(env_ac_mfa!$F:$F,env_ac_mfa!$A:$A,E53,env_ac_mfa!$B:$B,Data_mfa!$B$51,env_ac_mfa!$C:$C,Data_mfa!$A$64,env_ac_mfa!$D:$D,Data_mfa!$C$64,env_ac_mfa!$E:$E,Data_mfa!$B$50)</f>
        <v>0.35099999999999998</v>
      </c>
      <c r="F64" s="96">
        <f>SUMIFS(env_ac_mfa!$F:$F,env_ac_mfa!$A:$A,F53,env_ac_mfa!$B:$B,Data_mfa!$B$51,env_ac_mfa!$C:$C,Data_mfa!$A$64,env_ac_mfa!$D:$D,Data_mfa!$C$64,env_ac_mfa!$E:$E,Data_mfa!$B$50)</f>
        <v>0.33700000000000002</v>
      </c>
      <c r="G64" s="96">
        <f>SUMIFS(env_ac_mfa!$F:$F,env_ac_mfa!$A:$A,G53,env_ac_mfa!$B:$B,Data_mfa!$B$51,env_ac_mfa!$C:$C,Data_mfa!$A$64,env_ac_mfa!$D:$D,Data_mfa!$C$64,env_ac_mfa!$E:$E,Data_mfa!$B$50)</f>
        <v>0.32500000000000001</v>
      </c>
      <c r="H64" s="96">
        <f>SUMIFS(env_ac_mfa!$F:$F,env_ac_mfa!$A:$A,H53,env_ac_mfa!$B:$B,Data_mfa!$B$51,env_ac_mfa!$C:$C,Data_mfa!$A$64,env_ac_mfa!$D:$D,Data_mfa!$C$64,env_ac_mfa!$E:$E,Data_mfa!$B$50)</f>
        <v>0.31900000000000001</v>
      </c>
      <c r="I64" s="96">
        <f>SUMIFS(env_ac_mfa!$F:$F,env_ac_mfa!$A:$A,I53,env_ac_mfa!$B:$B,Data_mfa!$B$51,env_ac_mfa!$C:$C,Data_mfa!$A$64,env_ac_mfa!$D:$D,Data_mfa!$C$64,env_ac_mfa!$E:$E,Data_mfa!$B$50)</f>
        <v>0.32200000000000001</v>
      </c>
      <c r="J64" s="96">
        <f>SUMIFS(env_ac_mfa!$F:$F,env_ac_mfa!$A:$A,J53,env_ac_mfa!$B:$B,Data_mfa!$B$51,env_ac_mfa!$C:$C,Data_mfa!$A$64,env_ac_mfa!$D:$D,Data_mfa!$C$64,env_ac_mfa!$E:$E,Data_mfa!$B$50)</f>
        <v>0.32</v>
      </c>
      <c r="K64" s="96">
        <f>SUMIFS(env_ac_mfa!$F:$F,env_ac_mfa!$A:$A,K53,env_ac_mfa!$B:$B,Data_mfa!$B$51,env_ac_mfa!$C:$C,Data_mfa!$A$64,env_ac_mfa!$D:$D,Data_mfa!$C$64,env_ac_mfa!$E:$E,Data_mfa!$B$50)</f>
        <v>0.32700000000000001</v>
      </c>
      <c r="L64" s="96">
        <f>SUMIFS(env_ac_mfa!$F:$F,env_ac_mfa!$A:$A,L53,env_ac_mfa!$B:$B,Data_mfa!$B$51,env_ac_mfa!$C:$C,Data_mfa!$A$64,env_ac_mfa!$D:$D,Data_mfa!$C$64,env_ac_mfa!$E:$E,Data_mfa!$B$50)</f>
        <v>0.31900000000000001</v>
      </c>
      <c r="M64" s="96">
        <f>SUMIFS(env_ac_mfa!$F:$F,env_ac_mfa!$A:$A,M53,env_ac_mfa!$B:$B,Data_mfa!$B$51,env_ac_mfa!$C:$C,Data_mfa!$A$64,env_ac_mfa!$D:$D,Data_mfa!$C$64,env_ac_mfa!$E:$E,Data_mfa!$B$50)</f>
        <v>0.31900000000000001</v>
      </c>
      <c r="N64" s="96">
        <f>SUMIFS(env_ac_mfa!$F:$F,env_ac_mfa!$A:$A,N53,env_ac_mfa!$B:$B,Data_mfa!$B$51,env_ac_mfa!$C:$C,Data_mfa!$A$64,env_ac_mfa!$D:$D,Data_mfa!$C$64,env_ac_mfa!$E:$E,Data_mfa!$B$50)</f>
        <v>0.31</v>
      </c>
      <c r="O64" s="96">
        <f>SUMIFS(env_ac_mfa!$F:$F,env_ac_mfa!$A:$A,O53,env_ac_mfa!$B:$B,Data_mfa!$B$51,env_ac_mfa!$C:$C,Data_mfa!$A$64,env_ac_mfa!$D:$D,Data_mfa!$C$64,env_ac_mfa!$E:$E,Data_mfa!$B$50)</f>
        <v>0.372</v>
      </c>
      <c r="P64" s="96">
        <f>SUMIFS(env_ac_mfa!$F:$F,env_ac_mfa!$A:$A,P53,env_ac_mfa!$B:$B,Data_mfa!$B$51,env_ac_mfa!$C:$C,Data_mfa!$A$64,env_ac_mfa!$D:$D,Data_mfa!$C$64,env_ac_mfa!$E:$E,Data_mfa!$B$50)</f>
        <v>0.38800000000000001</v>
      </c>
      <c r="Q64" s="96">
        <f>SUMIFS(env_ac_mfa!$F:$F,env_ac_mfa!$A:$A,Q53,env_ac_mfa!$B:$B,Data_mfa!$B$51,env_ac_mfa!$C:$C,Data_mfa!$A$64,env_ac_mfa!$D:$D,Data_mfa!$C$64,env_ac_mfa!$E:$E,Data_mfa!$B$50)</f>
        <v>0.41799999999999998</v>
      </c>
      <c r="R64" s="96">
        <f>SUMIFS(env_ac_mfa!$F:$F,env_ac_mfa!$A:$A,R53,env_ac_mfa!$B:$B,Data_mfa!$B$51,env_ac_mfa!$C:$C,Data_mfa!$A$64,env_ac_mfa!$D:$D,Data_mfa!$C$64,env_ac_mfa!$E:$E,Data_mfa!$B$50)</f>
        <v>0.48299999999999998</v>
      </c>
      <c r="S64" s="96">
        <f>SUMIFS(env_ac_mfa!$F:$F,env_ac_mfa!$A:$A,S53,env_ac_mfa!$B:$B,Data_mfa!$B$51,env_ac_mfa!$C:$C,Data_mfa!$A$64,env_ac_mfa!$D:$D,Data_mfa!$C$64,env_ac_mfa!$E:$E,Data_mfa!$B$50)</f>
        <v>0.42699999999999999</v>
      </c>
      <c r="T64" s="96">
        <f>SUMIFS(env_ac_mfa!$F:$F,env_ac_mfa!$A:$A,T53,env_ac_mfa!$B:$B,Data_mfa!$B$51,env_ac_mfa!$C:$C,Data_mfa!$A$64,env_ac_mfa!$D:$D,Data_mfa!$C$64,env_ac_mfa!$E:$E,Data_mfa!$B$50)</f>
        <v>0.42599999999999999</v>
      </c>
      <c r="U64" s="96">
        <f>SUMIFS(env_ac_mfa!$F:$F,env_ac_mfa!$A:$A,U53,env_ac_mfa!$B:$B,Data_mfa!$B$51,env_ac_mfa!$C:$C,Data_mfa!$A$64,env_ac_mfa!$D:$D,Data_mfa!$C$64,env_ac_mfa!$E:$E,Data_mfa!$B$50)</f>
        <v>0.46400000000000002</v>
      </c>
      <c r="V64" s="96">
        <f>SUMIFS(env_ac_mfa!$F:$F,env_ac_mfa!$A:$A,V53,env_ac_mfa!$B:$B,Data_mfa!$B$51,env_ac_mfa!$C:$C,Data_mfa!$A$64,env_ac_mfa!$D:$D,Data_mfa!$C$64,env_ac_mfa!$E:$E,Data_mfa!$B$50)</f>
        <v>0.47399999999999998</v>
      </c>
      <c r="W64" s="96">
        <f>SUMIFS(env_ac_mfa!$F:$F,env_ac_mfa!$A:$A,W53,env_ac_mfa!$B:$B,Data_mfa!$B$51,env_ac_mfa!$C:$C,Data_mfa!$A$64,env_ac_mfa!$D:$D,Data_mfa!$C$64,env_ac_mfa!$E:$E,Data_mfa!$B$50)</f>
        <v>0.48899999999999999</v>
      </c>
      <c r="X64" s="96">
        <f>SUMIFS(env_ac_mfa!$F:$F,env_ac_mfa!$A:$A,X53,env_ac_mfa!$B:$B,Data_mfa!$B$51,env_ac_mfa!$C:$C,Data_mfa!$A$64,env_ac_mfa!$D:$D,Data_mfa!$C$64,env_ac_mfa!$E:$E,Data_mfa!$B$50)</f>
        <v>0.49299999999999999</v>
      </c>
      <c r="Y64" s="96">
        <f>SUMIFS(env_ac_mfa!$F:$F,env_ac_mfa!$A:$A,Y53,env_ac_mfa!$B:$B,Data_mfa!$B$51,env_ac_mfa!$C:$C,Data_mfa!$A$64,env_ac_mfa!$D:$D,Data_mfa!$C$64,env_ac_mfa!$E:$E,Data_mfa!$B$50)</f>
        <v>0.50800000000000001</v>
      </c>
    </row>
    <row r="65" spans="1:25" x14ac:dyDescent="0.2">
      <c r="A65" s="82" t="s">
        <v>67</v>
      </c>
      <c r="B65" s="82" t="s">
        <v>66</v>
      </c>
      <c r="C65" s="82" t="s">
        <v>59</v>
      </c>
      <c r="D65" s="82" t="s">
        <v>3</v>
      </c>
      <c r="E65" s="96">
        <f>SUMIFS(env_ac_mfa!$F:$F,env_ac_mfa!$A:$A,E53,env_ac_mfa!$B:$B,Data_mfa!$B$51,env_ac_mfa!$C:$C,Data_mfa!$A$65,env_ac_mfa!$D:$D,Data_mfa!$C$65,env_ac_mfa!$E:$E,Data_mfa!$B$50)</f>
        <v>0.55600000000000005</v>
      </c>
      <c r="F65" s="96">
        <f>SUMIFS(env_ac_mfa!$F:$F,env_ac_mfa!$A:$A,F53,env_ac_mfa!$B:$B,Data_mfa!$B$51,env_ac_mfa!$C:$C,Data_mfa!$A$65,env_ac_mfa!$D:$D,Data_mfa!$C$65,env_ac_mfa!$E:$E,Data_mfa!$B$50)</f>
        <v>0.52600000000000002</v>
      </c>
      <c r="G65" s="96">
        <f>SUMIFS(env_ac_mfa!$F:$F,env_ac_mfa!$A:$A,G53,env_ac_mfa!$B:$B,Data_mfa!$B$51,env_ac_mfa!$C:$C,Data_mfa!$A$65,env_ac_mfa!$D:$D,Data_mfa!$C$65,env_ac_mfa!$E:$E,Data_mfa!$B$50)</f>
        <v>0.52900000000000003</v>
      </c>
      <c r="H65" s="96">
        <f>SUMIFS(env_ac_mfa!$F:$F,env_ac_mfa!$A:$A,H53,env_ac_mfa!$B:$B,Data_mfa!$B$51,env_ac_mfa!$C:$C,Data_mfa!$A$65,env_ac_mfa!$D:$D,Data_mfa!$C$65,env_ac_mfa!$E:$E,Data_mfa!$B$50)</f>
        <v>0.56699999999999995</v>
      </c>
      <c r="I65" s="96">
        <f>SUMIFS(env_ac_mfa!$F:$F,env_ac_mfa!$A:$A,I53,env_ac_mfa!$B:$B,Data_mfa!$B$51,env_ac_mfa!$C:$C,Data_mfa!$A$65,env_ac_mfa!$D:$D,Data_mfa!$C$65,env_ac_mfa!$E:$E,Data_mfa!$B$50)</f>
        <v>0.62</v>
      </c>
      <c r="J65" s="96">
        <f>SUMIFS(env_ac_mfa!$F:$F,env_ac_mfa!$A:$A,J53,env_ac_mfa!$B:$B,Data_mfa!$B$51,env_ac_mfa!$C:$C,Data_mfa!$A$65,env_ac_mfa!$D:$D,Data_mfa!$C$65,env_ac_mfa!$E:$E,Data_mfa!$B$50)</f>
        <v>0.64</v>
      </c>
      <c r="K65" s="96">
        <f>SUMIFS(env_ac_mfa!$F:$F,env_ac_mfa!$A:$A,K53,env_ac_mfa!$B:$B,Data_mfa!$B$51,env_ac_mfa!$C:$C,Data_mfa!$A$65,env_ac_mfa!$D:$D,Data_mfa!$C$65,env_ac_mfa!$E:$E,Data_mfa!$B$50)</f>
        <v>0.65300000000000002</v>
      </c>
      <c r="L65" s="96">
        <f>SUMIFS(env_ac_mfa!$F:$F,env_ac_mfa!$A:$A,L53,env_ac_mfa!$B:$B,Data_mfa!$B$51,env_ac_mfa!$C:$C,Data_mfa!$A$65,env_ac_mfa!$D:$D,Data_mfa!$C$65,env_ac_mfa!$E:$E,Data_mfa!$B$50)</f>
        <v>0.66700000000000004</v>
      </c>
      <c r="M65" s="96">
        <f>SUMIFS(env_ac_mfa!$F:$F,env_ac_mfa!$A:$A,M53,env_ac_mfa!$B:$B,Data_mfa!$B$51,env_ac_mfa!$C:$C,Data_mfa!$A$65,env_ac_mfa!$D:$D,Data_mfa!$C$65,env_ac_mfa!$E:$E,Data_mfa!$B$50)</f>
        <v>0.64200000000000002</v>
      </c>
      <c r="N65" s="96">
        <f>SUMIFS(env_ac_mfa!$F:$F,env_ac_mfa!$A:$A,N53,env_ac_mfa!$B:$B,Data_mfa!$B$51,env_ac_mfa!$C:$C,Data_mfa!$A$65,env_ac_mfa!$D:$D,Data_mfa!$C$65,env_ac_mfa!$E:$E,Data_mfa!$B$50)</f>
        <v>0.38100000000000001</v>
      </c>
      <c r="O65" s="96">
        <f>SUMIFS(env_ac_mfa!$F:$F,env_ac_mfa!$A:$A,O53,env_ac_mfa!$B:$B,Data_mfa!$B$51,env_ac_mfa!$C:$C,Data_mfa!$A$65,env_ac_mfa!$D:$D,Data_mfa!$C$65,env_ac_mfa!$E:$E,Data_mfa!$B$50)</f>
        <v>0.51700000000000002</v>
      </c>
      <c r="P65" s="96">
        <f>SUMIFS(env_ac_mfa!$F:$F,env_ac_mfa!$A:$A,P53,env_ac_mfa!$B:$B,Data_mfa!$B$51,env_ac_mfa!$C:$C,Data_mfa!$A$65,env_ac_mfa!$D:$D,Data_mfa!$C$65,env_ac_mfa!$E:$E,Data_mfa!$B$50)</f>
        <v>0.54400000000000004</v>
      </c>
      <c r="Q65" s="96">
        <f>SUMIFS(env_ac_mfa!$F:$F,env_ac_mfa!$A:$A,Q53,env_ac_mfa!$B:$B,Data_mfa!$B$51,env_ac_mfa!$C:$C,Data_mfa!$A$65,env_ac_mfa!$D:$D,Data_mfa!$C$65,env_ac_mfa!$E:$E,Data_mfa!$B$50)</f>
        <v>0.48599999999999999</v>
      </c>
      <c r="R65" s="96">
        <f>SUMIFS(env_ac_mfa!$F:$F,env_ac_mfa!$A:$A,R53,env_ac_mfa!$B:$B,Data_mfa!$B$51,env_ac_mfa!$C:$C,Data_mfa!$A$65,env_ac_mfa!$D:$D,Data_mfa!$C$65,env_ac_mfa!$E:$E,Data_mfa!$B$50)</f>
        <v>0.51200000000000001</v>
      </c>
      <c r="S65" s="96">
        <f>SUMIFS(env_ac_mfa!$F:$F,env_ac_mfa!$A:$A,S53,env_ac_mfa!$B:$B,Data_mfa!$B$51,env_ac_mfa!$C:$C,Data_mfa!$A$65,env_ac_mfa!$D:$D,Data_mfa!$C$65,env_ac_mfa!$E:$E,Data_mfa!$B$50)</f>
        <v>0.52700000000000002</v>
      </c>
      <c r="T65" s="96">
        <f>SUMIFS(env_ac_mfa!$F:$F,env_ac_mfa!$A:$A,T53,env_ac_mfa!$B:$B,Data_mfa!$B$51,env_ac_mfa!$C:$C,Data_mfa!$A$65,env_ac_mfa!$D:$D,Data_mfa!$C$65,env_ac_mfa!$E:$E,Data_mfa!$B$50)</f>
        <v>0.55300000000000005</v>
      </c>
      <c r="U65" s="96">
        <f>SUMIFS(env_ac_mfa!$F:$F,env_ac_mfa!$A:$A,U53,env_ac_mfa!$B:$B,Data_mfa!$B$51,env_ac_mfa!$C:$C,Data_mfa!$A$65,env_ac_mfa!$D:$D,Data_mfa!$C$65,env_ac_mfa!$E:$E,Data_mfa!$B$50)</f>
        <v>0.53900000000000003</v>
      </c>
      <c r="V65" s="96">
        <f>SUMIFS(env_ac_mfa!$F:$F,env_ac_mfa!$A:$A,V53,env_ac_mfa!$B:$B,Data_mfa!$B$51,env_ac_mfa!$C:$C,Data_mfa!$A$65,env_ac_mfa!$D:$D,Data_mfa!$C$65,env_ac_mfa!$E:$E,Data_mfa!$B$50)</f>
        <v>0.55100000000000005</v>
      </c>
      <c r="W65" s="96">
        <f>SUMIFS(env_ac_mfa!$F:$F,env_ac_mfa!$A:$A,W53,env_ac_mfa!$B:$B,Data_mfa!$B$51,env_ac_mfa!$C:$C,Data_mfa!$A$65,env_ac_mfa!$D:$D,Data_mfa!$C$65,env_ac_mfa!$E:$E,Data_mfa!$B$50)</f>
        <v>0.58099999999999996</v>
      </c>
      <c r="X65" s="96">
        <f>SUMIFS(env_ac_mfa!$F:$F,env_ac_mfa!$A:$A,X53,env_ac_mfa!$B:$B,Data_mfa!$B$51,env_ac_mfa!$C:$C,Data_mfa!$A$65,env_ac_mfa!$D:$D,Data_mfa!$C$65,env_ac_mfa!$E:$E,Data_mfa!$B$50)</f>
        <v>0.54500000000000004</v>
      </c>
      <c r="Y65" s="96">
        <f>SUMIFS(env_ac_mfa!$F:$F,env_ac_mfa!$A:$A,Y53,env_ac_mfa!$B:$B,Data_mfa!$B$51,env_ac_mfa!$C:$C,Data_mfa!$A$65,env_ac_mfa!$D:$D,Data_mfa!$C$65,env_ac_mfa!$E:$E,Data_mfa!$B$50)</f>
        <v>0.47399999999999998</v>
      </c>
    </row>
    <row r="66" spans="1:25" x14ac:dyDescent="0.2">
      <c r="A66" s="82" t="s">
        <v>67</v>
      </c>
      <c r="B66" s="82" t="s">
        <v>66</v>
      </c>
      <c r="C66" s="82" t="s">
        <v>58</v>
      </c>
      <c r="D66" s="82" t="s">
        <v>57</v>
      </c>
      <c r="E66" s="96">
        <f>SUMIFS(env_ac_mfa!$F:$F,env_ac_mfa!$A:$A,E53,env_ac_mfa!$B:$B,Data_mfa!$B$51,env_ac_mfa!$C:$C,Data_mfa!$A$66,env_ac_mfa!$D:$D,Data_mfa!$C$66,env_ac_mfa!$E:$E,Data_mfa!$B$50)</f>
        <v>0.19800000000000001</v>
      </c>
      <c r="F66" s="96">
        <f>SUMIFS(env_ac_mfa!$F:$F,env_ac_mfa!$A:$A,F53,env_ac_mfa!$B:$B,Data_mfa!$B$51,env_ac_mfa!$C:$C,Data_mfa!$A$66,env_ac_mfa!$D:$D,Data_mfa!$C$66,env_ac_mfa!$E:$E,Data_mfa!$B$50)</f>
        <v>0.19500000000000001</v>
      </c>
      <c r="G66" s="96">
        <f>SUMIFS(env_ac_mfa!$F:$F,env_ac_mfa!$A:$A,G53,env_ac_mfa!$B:$B,Data_mfa!$B$51,env_ac_mfa!$C:$C,Data_mfa!$A$66,env_ac_mfa!$D:$D,Data_mfa!$C$66,env_ac_mfa!$E:$E,Data_mfa!$B$50)</f>
        <v>0.218</v>
      </c>
      <c r="H66" s="96">
        <f>SUMIFS(env_ac_mfa!$F:$F,env_ac_mfa!$A:$A,H53,env_ac_mfa!$B:$B,Data_mfa!$B$51,env_ac_mfa!$C:$C,Data_mfa!$A$66,env_ac_mfa!$D:$D,Data_mfa!$C$66,env_ac_mfa!$E:$E,Data_mfa!$B$50)</f>
        <v>0.224</v>
      </c>
      <c r="I66" s="96">
        <f>SUMIFS(env_ac_mfa!$F:$F,env_ac_mfa!$A:$A,I53,env_ac_mfa!$B:$B,Data_mfa!$B$51,env_ac_mfa!$C:$C,Data_mfa!$A$66,env_ac_mfa!$D:$D,Data_mfa!$C$66,env_ac_mfa!$E:$E,Data_mfa!$B$50)</f>
        <v>0.24399999999999999</v>
      </c>
      <c r="J66" s="96">
        <f>SUMIFS(env_ac_mfa!$F:$F,env_ac_mfa!$A:$A,J53,env_ac_mfa!$B:$B,Data_mfa!$B$51,env_ac_mfa!$C:$C,Data_mfa!$A$66,env_ac_mfa!$D:$D,Data_mfa!$C$66,env_ac_mfa!$E:$E,Data_mfa!$B$50)</f>
        <v>0.249</v>
      </c>
      <c r="K66" s="96">
        <f>SUMIFS(env_ac_mfa!$F:$F,env_ac_mfa!$A:$A,K53,env_ac_mfa!$B:$B,Data_mfa!$B$51,env_ac_mfa!$C:$C,Data_mfa!$A$66,env_ac_mfa!$D:$D,Data_mfa!$C$66,env_ac_mfa!$E:$E,Data_mfa!$B$50)</f>
        <v>0.255</v>
      </c>
      <c r="L66" s="96">
        <f>SUMIFS(env_ac_mfa!$F:$F,env_ac_mfa!$A:$A,L53,env_ac_mfa!$B:$B,Data_mfa!$B$51,env_ac_mfa!$C:$C,Data_mfa!$A$66,env_ac_mfa!$D:$D,Data_mfa!$C$66,env_ac_mfa!$E:$E,Data_mfa!$B$50)</f>
        <v>0.26300000000000001</v>
      </c>
      <c r="M66" s="96">
        <f>SUMIFS(env_ac_mfa!$F:$F,env_ac_mfa!$A:$A,M53,env_ac_mfa!$B:$B,Data_mfa!$B$51,env_ac_mfa!$C:$C,Data_mfa!$A$66,env_ac_mfa!$D:$D,Data_mfa!$C$66,env_ac_mfa!$E:$E,Data_mfa!$B$50)</f>
        <v>0.27</v>
      </c>
      <c r="N66" s="96">
        <f>SUMIFS(env_ac_mfa!$F:$F,env_ac_mfa!$A:$A,N53,env_ac_mfa!$B:$B,Data_mfa!$B$51,env_ac_mfa!$C:$C,Data_mfa!$A$66,env_ac_mfa!$D:$D,Data_mfa!$C$66,env_ac_mfa!$E:$E,Data_mfa!$B$50)</f>
        <v>0.23799999999999999</v>
      </c>
      <c r="O66" s="96">
        <f>SUMIFS(env_ac_mfa!$F:$F,env_ac_mfa!$A:$A,O53,env_ac_mfa!$B:$B,Data_mfa!$B$51,env_ac_mfa!$C:$C,Data_mfa!$A$66,env_ac_mfa!$D:$D,Data_mfa!$C$66,env_ac_mfa!$E:$E,Data_mfa!$B$50)</f>
        <v>0.27200000000000002</v>
      </c>
      <c r="P66" s="96">
        <f>SUMIFS(env_ac_mfa!$F:$F,env_ac_mfa!$A:$A,P53,env_ac_mfa!$B:$B,Data_mfa!$B$51,env_ac_mfa!$C:$C,Data_mfa!$A$66,env_ac_mfa!$D:$D,Data_mfa!$C$66,env_ac_mfa!$E:$E,Data_mfa!$B$50)</f>
        <v>0.30299999999999999</v>
      </c>
      <c r="Q66" s="96">
        <f>SUMIFS(env_ac_mfa!$F:$F,env_ac_mfa!$A:$A,Q53,env_ac_mfa!$B:$B,Data_mfa!$B$51,env_ac_mfa!$C:$C,Data_mfa!$A$66,env_ac_mfa!$D:$D,Data_mfa!$C$66,env_ac_mfa!$E:$E,Data_mfa!$B$50)</f>
        <v>0.316</v>
      </c>
      <c r="R66" s="96">
        <f>SUMIFS(env_ac_mfa!$F:$F,env_ac_mfa!$A:$A,R53,env_ac_mfa!$B:$B,Data_mfa!$B$51,env_ac_mfa!$C:$C,Data_mfa!$A$66,env_ac_mfa!$D:$D,Data_mfa!$C$66,env_ac_mfa!$E:$E,Data_mfa!$B$50)</f>
        <v>0.30499999999999999</v>
      </c>
      <c r="S66" s="96">
        <f>SUMIFS(env_ac_mfa!$F:$F,env_ac_mfa!$A:$A,S53,env_ac_mfa!$B:$B,Data_mfa!$B$51,env_ac_mfa!$C:$C,Data_mfa!$A$66,env_ac_mfa!$D:$D,Data_mfa!$C$66,env_ac_mfa!$E:$E,Data_mfa!$B$50)</f>
        <v>0.30199999999999999</v>
      </c>
      <c r="T66" s="96">
        <f>SUMIFS(env_ac_mfa!$F:$F,env_ac_mfa!$A:$A,T53,env_ac_mfa!$B:$B,Data_mfa!$B$51,env_ac_mfa!$C:$C,Data_mfa!$A$66,env_ac_mfa!$D:$D,Data_mfa!$C$66,env_ac_mfa!$E:$E,Data_mfa!$B$50)</f>
        <v>0.27500000000000002</v>
      </c>
      <c r="U66" s="96">
        <f>SUMIFS(env_ac_mfa!$F:$F,env_ac_mfa!$A:$A,U53,env_ac_mfa!$B:$B,Data_mfa!$B$51,env_ac_mfa!$C:$C,Data_mfa!$A$66,env_ac_mfa!$D:$D,Data_mfa!$C$66,env_ac_mfa!$E:$E,Data_mfa!$B$50)</f>
        <v>0.27800000000000002</v>
      </c>
      <c r="V66" s="96">
        <f>SUMIFS(env_ac_mfa!$F:$F,env_ac_mfa!$A:$A,V53,env_ac_mfa!$B:$B,Data_mfa!$B$51,env_ac_mfa!$C:$C,Data_mfa!$A$66,env_ac_mfa!$D:$D,Data_mfa!$C$66,env_ac_mfa!$E:$E,Data_mfa!$B$50)</f>
        <v>0.29299999999999998</v>
      </c>
      <c r="W66" s="96">
        <f>SUMIFS(env_ac_mfa!$F:$F,env_ac_mfa!$A:$A,W53,env_ac_mfa!$B:$B,Data_mfa!$B$51,env_ac_mfa!$C:$C,Data_mfa!$A$66,env_ac_mfa!$D:$D,Data_mfa!$C$66,env_ac_mfa!$E:$E,Data_mfa!$B$50)</f>
        <v>0.28599999999999998</v>
      </c>
      <c r="X66" s="96">
        <f>SUMIFS(env_ac_mfa!$F:$F,env_ac_mfa!$A:$A,X53,env_ac_mfa!$B:$B,Data_mfa!$B$51,env_ac_mfa!$C:$C,Data_mfa!$A$66,env_ac_mfa!$D:$D,Data_mfa!$C$66,env_ac_mfa!$E:$E,Data_mfa!$B$50)</f>
        <v>0.29099999999999998</v>
      </c>
      <c r="Y66" s="96">
        <f>SUMIFS(env_ac_mfa!$F:$F,env_ac_mfa!$A:$A,Y53,env_ac_mfa!$B:$B,Data_mfa!$B$51,env_ac_mfa!$C:$C,Data_mfa!$A$66,env_ac_mfa!$D:$D,Data_mfa!$C$66,env_ac_mfa!$E:$E,Data_mfa!$B$50)</f>
        <v>0.27</v>
      </c>
    </row>
    <row r="67" spans="1:25" x14ac:dyDescent="0.2">
      <c r="A67" s="82" t="s">
        <v>67</v>
      </c>
      <c r="B67" s="82" t="s">
        <v>66</v>
      </c>
      <c r="C67" s="82" t="s">
        <v>56</v>
      </c>
      <c r="D67" s="82" t="s">
        <v>12</v>
      </c>
      <c r="E67" s="96">
        <f>SUMIFS(env_ac_mfa!$F:$F,env_ac_mfa!$A:$A,E53,env_ac_mfa!$B:$B,Data_mfa!$B$51,env_ac_mfa!$C:$C,Data_mfa!$A$67,env_ac_mfa!$D:$D,Data_mfa!$C$67,env_ac_mfa!$E:$E,Data_mfa!$B$50)</f>
        <v>0.70899999999999996</v>
      </c>
      <c r="F67" s="96">
        <f>SUMIFS(env_ac_mfa!$F:$F,env_ac_mfa!$A:$A,F53,env_ac_mfa!$B:$B,Data_mfa!$B$51,env_ac_mfa!$C:$C,Data_mfa!$A$67,env_ac_mfa!$D:$D,Data_mfa!$C$67,env_ac_mfa!$E:$E,Data_mfa!$B$50)</f>
        <v>0.66800000000000004</v>
      </c>
      <c r="G67" s="96">
        <f>SUMIFS(env_ac_mfa!$F:$F,env_ac_mfa!$A:$A,G53,env_ac_mfa!$B:$B,Data_mfa!$B$51,env_ac_mfa!$C:$C,Data_mfa!$A$67,env_ac_mfa!$D:$D,Data_mfa!$C$67,env_ac_mfa!$E:$E,Data_mfa!$B$50)</f>
        <v>0.63600000000000001</v>
      </c>
      <c r="H67" s="96">
        <f>SUMIFS(env_ac_mfa!$F:$F,env_ac_mfa!$A:$A,H53,env_ac_mfa!$B:$B,Data_mfa!$B$51,env_ac_mfa!$C:$C,Data_mfa!$A$67,env_ac_mfa!$D:$D,Data_mfa!$C$67,env_ac_mfa!$E:$E,Data_mfa!$B$50)</f>
        <v>0.66200000000000003</v>
      </c>
      <c r="I67" s="96">
        <f>SUMIFS(env_ac_mfa!$F:$F,env_ac_mfa!$A:$A,I53,env_ac_mfa!$B:$B,Data_mfa!$B$51,env_ac_mfa!$C:$C,Data_mfa!$A$67,env_ac_mfa!$D:$D,Data_mfa!$C$67,env_ac_mfa!$E:$E,Data_mfa!$B$50)</f>
        <v>0.69799999999999995</v>
      </c>
      <c r="J67" s="96">
        <f>SUMIFS(env_ac_mfa!$F:$F,env_ac_mfa!$A:$A,J53,env_ac_mfa!$B:$B,Data_mfa!$B$51,env_ac_mfa!$C:$C,Data_mfa!$A$67,env_ac_mfa!$D:$D,Data_mfa!$C$67,env_ac_mfa!$E:$E,Data_mfa!$B$50)</f>
        <v>0.71199999999999997</v>
      </c>
      <c r="K67" s="96">
        <f>SUMIFS(env_ac_mfa!$F:$F,env_ac_mfa!$A:$A,K53,env_ac_mfa!$B:$B,Data_mfa!$B$51,env_ac_mfa!$C:$C,Data_mfa!$A$67,env_ac_mfa!$D:$D,Data_mfa!$C$67,env_ac_mfa!$E:$E,Data_mfa!$B$50)</f>
        <v>0.72499999999999998</v>
      </c>
      <c r="L67" s="96">
        <f>SUMIFS(env_ac_mfa!$F:$F,env_ac_mfa!$A:$A,L53,env_ac_mfa!$B:$B,Data_mfa!$B$51,env_ac_mfa!$C:$C,Data_mfa!$A$67,env_ac_mfa!$D:$D,Data_mfa!$C$67,env_ac_mfa!$E:$E,Data_mfa!$B$50)</f>
        <v>0.72199999999999998</v>
      </c>
      <c r="M67" s="96">
        <f>SUMIFS(env_ac_mfa!$F:$F,env_ac_mfa!$A:$A,M53,env_ac_mfa!$B:$B,Data_mfa!$B$51,env_ac_mfa!$C:$C,Data_mfa!$A$67,env_ac_mfa!$D:$D,Data_mfa!$C$67,env_ac_mfa!$E:$E,Data_mfa!$B$50)</f>
        <v>0.69</v>
      </c>
      <c r="N67" s="96">
        <f>SUMIFS(env_ac_mfa!$F:$F,env_ac_mfa!$A:$A,N53,env_ac_mfa!$B:$B,Data_mfa!$B$51,env_ac_mfa!$C:$C,Data_mfa!$A$67,env_ac_mfa!$D:$D,Data_mfa!$C$67,env_ac_mfa!$E:$E,Data_mfa!$B$50)</f>
        <v>0.45300000000000001</v>
      </c>
      <c r="O67" s="96">
        <f>SUMIFS(env_ac_mfa!$F:$F,env_ac_mfa!$A:$A,O53,env_ac_mfa!$B:$B,Data_mfa!$B$51,env_ac_mfa!$C:$C,Data_mfa!$A$67,env_ac_mfa!$D:$D,Data_mfa!$C$67,env_ac_mfa!$E:$E,Data_mfa!$B$50)</f>
        <v>0.61699999999999999</v>
      </c>
      <c r="P67" s="96">
        <f>SUMIFS(env_ac_mfa!$F:$F,env_ac_mfa!$A:$A,P53,env_ac_mfa!$B:$B,Data_mfa!$B$51,env_ac_mfa!$C:$C,Data_mfa!$A$67,env_ac_mfa!$D:$D,Data_mfa!$C$67,env_ac_mfa!$E:$E,Data_mfa!$B$50)</f>
        <v>0.629</v>
      </c>
      <c r="Q67" s="96">
        <f>SUMIFS(env_ac_mfa!$F:$F,env_ac_mfa!$A:$A,Q53,env_ac_mfa!$B:$B,Data_mfa!$B$51,env_ac_mfa!$C:$C,Data_mfa!$A$67,env_ac_mfa!$D:$D,Data_mfa!$C$67,env_ac_mfa!$E:$E,Data_mfa!$B$50)</f>
        <v>0.58899999999999997</v>
      </c>
      <c r="R67" s="96">
        <f>SUMIFS(env_ac_mfa!$F:$F,env_ac_mfa!$A:$A,R53,env_ac_mfa!$B:$B,Data_mfa!$B$51,env_ac_mfa!$C:$C,Data_mfa!$A$67,env_ac_mfa!$D:$D,Data_mfa!$C$67,env_ac_mfa!$E:$E,Data_mfa!$B$50)</f>
        <v>0.69099999999999995</v>
      </c>
      <c r="S67" s="96">
        <f>SUMIFS(env_ac_mfa!$F:$F,env_ac_mfa!$A:$A,S53,env_ac_mfa!$B:$B,Data_mfa!$B$51,env_ac_mfa!$C:$C,Data_mfa!$A$67,env_ac_mfa!$D:$D,Data_mfa!$C$67,env_ac_mfa!$E:$E,Data_mfa!$B$50)</f>
        <v>0.65200000000000002</v>
      </c>
      <c r="T67" s="96">
        <f>SUMIFS(env_ac_mfa!$F:$F,env_ac_mfa!$A:$A,T53,env_ac_mfa!$B:$B,Data_mfa!$B$51,env_ac_mfa!$C:$C,Data_mfa!$A$67,env_ac_mfa!$D:$D,Data_mfa!$C$67,env_ac_mfa!$E:$E,Data_mfa!$B$50)</f>
        <v>0.70399999999999996</v>
      </c>
      <c r="U67" s="96">
        <f>SUMIFS(env_ac_mfa!$F:$F,env_ac_mfa!$A:$A,U53,env_ac_mfa!$B:$B,Data_mfa!$B$51,env_ac_mfa!$C:$C,Data_mfa!$A$67,env_ac_mfa!$D:$D,Data_mfa!$C$67,env_ac_mfa!$E:$E,Data_mfa!$B$50)</f>
        <v>0.72499999999999998</v>
      </c>
      <c r="V67" s="96">
        <f>SUMIFS(env_ac_mfa!$F:$F,env_ac_mfa!$A:$A,V53,env_ac_mfa!$B:$B,Data_mfa!$B$51,env_ac_mfa!$C:$C,Data_mfa!$A$67,env_ac_mfa!$D:$D,Data_mfa!$C$67,env_ac_mfa!$E:$E,Data_mfa!$B$50)</f>
        <v>0.73199999999999998</v>
      </c>
      <c r="W67" s="96">
        <f>SUMIFS(env_ac_mfa!$F:$F,env_ac_mfa!$A:$A,W53,env_ac_mfa!$B:$B,Data_mfa!$B$51,env_ac_mfa!$C:$C,Data_mfa!$A$67,env_ac_mfa!$D:$D,Data_mfa!$C$67,env_ac_mfa!$E:$E,Data_mfa!$B$50)</f>
        <v>0.78400000000000003</v>
      </c>
      <c r="X67" s="96">
        <f>SUMIFS(env_ac_mfa!$F:$F,env_ac_mfa!$A:$A,X53,env_ac_mfa!$B:$B,Data_mfa!$B$51,env_ac_mfa!$C:$C,Data_mfa!$A$67,env_ac_mfa!$D:$D,Data_mfa!$C$67,env_ac_mfa!$E:$E,Data_mfa!$B$50)</f>
        <v>0.748</v>
      </c>
      <c r="Y67" s="96">
        <f>SUMIFS(env_ac_mfa!$F:$F,env_ac_mfa!$A:$A,Y53,env_ac_mfa!$B:$B,Data_mfa!$B$51,env_ac_mfa!$C:$C,Data_mfa!$A$67,env_ac_mfa!$D:$D,Data_mfa!$C$67,env_ac_mfa!$E:$E,Data_mfa!$B$50)</f>
        <v>0.71199999999999997</v>
      </c>
    </row>
    <row r="68" spans="1:25" x14ac:dyDescent="0.2">
      <c r="A68" s="82" t="s">
        <v>67</v>
      </c>
      <c r="B68" s="82" t="s">
        <v>66</v>
      </c>
      <c r="C68" s="82" t="s">
        <v>53</v>
      </c>
      <c r="D68" s="82" t="s">
        <v>52</v>
      </c>
      <c r="E68" s="96">
        <f>SUMIFS(env_ac_mfa!$F:$F,env_ac_mfa!$A:$A,E53,env_ac_mfa!$B:$B,Data_mfa!$B$51,env_ac_mfa!$C:$C,Data_mfa!$A$68,env_ac_mfa!$D:$D,Data_mfa!$C$68,env_ac_mfa!$E:$E,Data_mfa!$B$50)</f>
        <v>0.35899999999999999</v>
      </c>
      <c r="F68" s="96">
        <f>SUMIFS(env_ac_mfa!$F:$F,env_ac_mfa!$A:$A,F53,env_ac_mfa!$B:$B,Data_mfa!$B$51,env_ac_mfa!$C:$C,Data_mfa!$A$68,env_ac_mfa!$D:$D,Data_mfa!$C$68,env_ac_mfa!$E:$E,Data_mfa!$B$50)</f>
        <v>0.33100000000000002</v>
      </c>
      <c r="G68" s="96">
        <f>SUMIFS(env_ac_mfa!$F:$F,env_ac_mfa!$A:$A,G53,env_ac_mfa!$B:$B,Data_mfa!$B$51,env_ac_mfa!$C:$C,Data_mfa!$A$68,env_ac_mfa!$D:$D,Data_mfa!$C$68,env_ac_mfa!$E:$E,Data_mfa!$B$50)</f>
        <v>0.311</v>
      </c>
      <c r="H68" s="96">
        <f>SUMIFS(env_ac_mfa!$F:$F,env_ac_mfa!$A:$A,H53,env_ac_mfa!$B:$B,Data_mfa!$B$51,env_ac_mfa!$C:$C,Data_mfa!$A$68,env_ac_mfa!$D:$D,Data_mfa!$C$68,env_ac_mfa!$E:$E,Data_mfa!$B$50)</f>
        <v>0.34300000000000003</v>
      </c>
      <c r="I68" s="96">
        <f>SUMIFS(env_ac_mfa!$F:$F,env_ac_mfa!$A:$A,I53,env_ac_mfa!$B:$B,Data_mfa!$B$51,env_ac_mfa!$C:$C,Data_mfa!$A$68,env_ac_mfa!$D:$D,Data_mfa!$C$68,env_ac_mfa!$E:$E,Data_mfa!$B$50)</f>
        <v>0.376</v>
      </c>
      <c r="J68" s="96">
        <f>SUMIFS(env_ac_mfa!$F:$F,env_ac_mfa!$A:$A,J53,env_ac_mfa!$B:$B,Data_mfa!$B$51,env_ac_mfa!$C:$C,Data_mfa!$A$68,env_ac_mfa!$D:$D,Data_mfa!$C$68,env_ac_mfa!$E:$E,Data_mfa!$B$50)</f>
        <v>0.39200000000000002</v>
      </c>
      <c r="K68" s="96">
        <f>SUMIFS(env_ac_mfa!$F:$F,env_ac_mfa!$A:$A,K53,env_ac_mfa!$B:$B,Data_mfa!$B$51,env_ac_mfa!$C:$C,Data_mfa!$A$68,env_ac_mfa!$D:$D,Data_mfa!$C$68,env_ac_mfa!$E:$E,Data_mfa!$B$50)</f>
        <v>0.39800000000000002</v>
      </c>
      <c r="L68" s="96">
        <f>SUMIFS(env_ac_mfa!$F:$F,env_ac_mfa!$A:$A,L53,env_ac_mfa!$B:$B,Data_mfa!$B$51,env_ac_mfa!$C:$C,Data_mfa!$A$68,env_ac_mfa!$D:$D,Data_mfa!$C$68,env_ac_mfa!$E:$E,Data_mfa!$B$50)</f>
        <v>0.40300000000000002</v>
      </c>
      <c r="M68" s="96">
        <f>SUMIFS(env_ac_mfa!$F:$F,env_ac_mfa!$A:$A,M53,env_ac_mfa!$B:$B,Data_mfa!$B$51,env_ac_mfa!$C:$C,Data_mfa!$A$68,env_ac_mfa!$D:$D,Data_mfa!$C$68,env_ac_mfa!$E:$E,Data_mfa!$B$50)</f>
        <v>0.371</v>
      </c>
      <c r="N68" s="96">
        <f>SUMIFS(env_ac_mfa!$F:$F,env_ac_mfa!$A:$A,N53,env_ac_mfa!$B:$B,Data_mfa!$B$51,env_ac_mfa!$C:$C,Data_mfa!$A$68,env_ac_mfa!$D:$D,Data_mfa!$C$68,env_ac_mfa!$E:$E,Data_mfa!$B$50)</f>
        <v>0.14299999999999999</v>
      </c>
      <c r="O68" s="96">
        <f>SUMIFS(env_ac_mfa!$F:$F,env_ac_mfa!$A:$A,O53,env_ac_mfa!$B:$B,Data_mfa!$B$51,env_ac_mfa!$C:$C,Data_mfa!$A$68,env_ac_mfa!$D:$D,Data_mfa!$C$68,env_ac_mfa!$E:$E,Data_mfa!$B$50)</f>
        <v>0.245</v>
      </c>
      <c r="P68" s="96">
        <f>SUMIFS(env_ac_mfa!$F:$F,env_ac_mfa!$A:$A,P53,env_ac_mfa!$B:$B,Data_mfa!$B$51,env_ac_mfa!$C:$C,Data_mfa!$A$68,env_ac_mfa!$D:$D,Data_mfa!$C$68,env_ac_mfa!$E:$E,Data_mfa!$B$50)</f>
        <v>0.24199999999999999</v>
      </c>
      <c r="Q68" s="96">
        <f>SUMIFS(env_ac_mfa!$F:$F,env_ac_mfa!$A:$A,Q53,env_ac_mfa!$B:$B,Data_mfa!$B$51,env_ac_mfa!$C:$C,Data_mfa!$A$68,env_ac_mfa!$D:$D,Data_mfa!$C$68,env_ac_mfa!$E:$E,Data_mfa!$B$50)</f>
        <v>0.17</v>
      </c>
      <c r="R68" s="96">
        <f>SUMIFS(env_ac_mfa!$F:$F,env_ac_mfa!$A:$A,R53,env_ac_mfa!$B:$B,Data_mfa!$B$51,env_ac_mfa!$C:$C,Data_mfa!$A$68,env_ac_mfa!$D:$D,Data_mfa!$C$68,env_ac_mfa!$E:$E,Data_mfa!$B$50)</f>
        <v>0.20699999999999999</v>
      </c>
      <c r="S68" s="96">
        <f>SUMIFS(env_ac_mfa!$F:$F,env_ac_mfa!$A:$A,S53,env_ac_mfa!$B:$B,Data_mfa!$B$51,env_ac_mfa!$C:$C,Data_mfa!$A$68,env_ac_mfa!$D:$D,Data_mfa!$C$68,env_ac_mfa!$E:$E,Data_mfa!$B$50)</f>
        <v>0.22500000000000001</v>
      </c>
      <c r="T68" s="96">
        <f>SUMIFS(env_ac_mfa!$F:$F,env_ac_mfa!$A:$A,T53,env_ac_mfa!$B:$B,Data_mfa!$B$51,env_ac_mfa!$C:$C,Data_mfa!$A$68,env_ac_mfa!$D:$D,Data_mfa!$C$68,env_ac_mfa!$E:$E,Data_mfa!$B$50)</f>
        <v>0.27800000000000002</v>
      </c>
      <c r="U68" s="96">
        <f>SUMIFS(env_ac_mfa!$F:$F,env_ac_mfa!$A:$A,U53,env_ac_mfa!$B:$B,Data_mfa!$B$51,env_ac_mfa!$C:$C,Data_mfa!$A$68,env_ac_mfa!$D:$D,Data_mfa!$C$68,env_ac_mfa!$E:$E,Data_mfa!$B$50)</f>
        <v>0.26100000000000001</v>
      </c>
      <c r="V68" s="96">
        <f>SUMIFS(env_ac_mfa!$F:$F,env_ac_mfa!$A:$A,V53,env_ac_mfa!$B:$B,Data_mfa!$B$51,env_ac_mfa!$C:$C,Data_mfa!$A$68,env_ac_mfa!$D:$D,Data_mfa!$C$68,env_ac_mfa!$E:$E,Data_mfa!$B$50)</f>
        <v>0.25800000000000001</v>
      </c>
      <c r="W68" s="96">
        <f>SUMIFS(env_ac_mfa!$F:$F,env_ac_mfa!$A:$A,W53,env_ac_mfa!$B:$B,Data_mfa!$B$51,env_ac_mfa!$C:$C,Data_mfa!$A$68,env_ac_mfa!$D:$D,Data_mfa!$C$68,env_ac_mfa!$E:$E,Data_mfa!$B$50)</f>
        <v>0.29499999999999998</v>
      </c>
      <c r="X68" s="96">
        <f>SUMIFS(env_ac_mfa!$F:$F,env_ac_mfa!$A:$A,X53,env_ac_mfa!$B:$B,Data_mfa!$B$51,env_ac_mfa!$C:$C,Data_mfa!$A$68,env_ac_mfa!$D:$D,Data_mfa!$C$68,env_ac_mfa!$E:$E,Data_mfa!$B$50)</f>
        <v>0.255</v>
      </c>
      <c r="Y68" s="96">
        <f>SUMIFS(env_ac_mfa!$F:$F,env_ac_mfa!$A:$A,Y53,env_ac_mfa!$B:$B,Data_mfa!$B$51,env_ac_mfa!$C:$C,Data_mfa!$A$68,env_ac_mfa!$D:$D,Data_mfa!$C$68,env_ac_mfa!$E:$E,Data_mfa!$B$50)</f>
        <v>0.20399999999999999</v>
      </c>
    </row>
    <row r="69" spans="1:25" x14ac:dyDescent="0.2">
      <c r="A69" s="82" t="s">
        <v>65</v>
      </c>
      <c r="B69" s="82" t="s">
        <v>6</v>
      </c>
      <c r="C69" s="82" t="s">
        <v>60</v>
      </c>
      <c r="D69" s="82" t="s">
        <v>5</v>
      </c>
      <c r="E69" s="96">
        <f>SUMIFS(env_ac_mfa!$F:$F,env_ac_mfa!$A:$A,E53,env_ac_mfa!$B:$B,Data_mfa!$B$51,env_ac_mfa!$C:$C,Data_mfa!$A$69,env_ac_mfa!$D:$D,Data_mfa!$C$69,env_ac_mfa!$E:$E,Data_mfa!$B$50)</f>
        <v>7.3559999999999999</v>
      </c>
      <c r="F69" s="96">
        <f>SUMIFS(env_ac_mfa!$F:$F,env_ac_mfa!$A:$A,F53,env_ac_mfa!$B:$B,Data_mfa!$B$51,env_ac_mfa!$C:$C,Data_mfa!$A$69,env_ac_mfa!$D:$D,Data_mfa!$C$69,env_ac_mfa!$E:$E,Data_mfa!$B$50)</f>
        <v>7.492</v>
      </c>
      <c r="G69" s="96">
        <f>SUMIFS(env_ac_mfa!$F:$F,env_ac_mfa!$A:$A,G53,env_ac_mfa!$B:$B,Data_mfa!$B$51,env_ac_mfa!$C:$C,Data_mfa!$A$69,env_ac_mfa!$D:$D,Data_mfa!$C$69,env_ac_mfa!$E:$E,Data_mfa!$B$50)</f>
        <v>7.532</v>
      </c>
      <c r="H69" s="96">
        <f>SUMIFS(env_ac_mfa!$F:$F,env_ac_mfa!$A:$A,H53,env_ac_mfa!$B:$B,Data_mfa!$B$51,env_ac_mfa!$C:$C,Data_mfa!$A$69,env_ac_mfa!$D:$D,Data_mfa!$C$69,env_ac_mfa!$E:$E,Data_mfa!$B$50)</f>
        <v>7.7389999999999999</v>
      </c>
      <c r="I69" s="96">
        <f>SUMIFS(env_ac_mfa!$F:$F,env_ac_mfa!$A:$A,I53,env_ac_mfa!$B:$B,Data_mfa!$B$51,env_ac_mfa!$C:$C,Data_mfa!$A$69,env_ac_mfa!$D:$D,Data_mfa!$C$69,env_ac_mfa!$E:$E,Data_mfa!$B$50)</f>
        <v>7.9169999999999998</v>
      </c>
      <c r="J69" s="96">
        <f>SUMIFS(env_ac_mfa!$F:$F,env_ac_mfa!$A:$A,J53,env_ac_mfa!$B:$B,Data_mfa!$B$51,env_ac_mfa!$C:$C,Data_mfa!$A$69,env_ac_mfa!$D:$D,Data_mfa!$C$69,env_ac_mfa!$E:$E,Data_mfa!$B$50)</f>
        <v>8.2159999999999993</v>
      </c>
      <c r="K69" s="96">
        <f>SUMIFS(env_ac_mfa!$F:$F,env_ac_mfa!$A:$A,K53,env_ac_mfa!$B:$B,Data_mfa!$B$51,env_ac_mfa!$C:$C,Data_mfa!$A$69,env_ac_mfa!$D:$D,Data_mfa!$C$69,env_ac_mfa!$E:$E,Data_mfa!$B$50)</f>
        <v>8.7309999999999999</v>
      </c>
      <c r="L69" s="96">
        <f>SUMIFS(env_ac_mfa!$F:$F,env_ac_mfa!$A:$A,L53,env_ac_mfa!$B:$B,Data_mfa!$B$51,env_ac_mfa!$C:$C,Data_mfa!$A$69,env_ac_mfa!$D:$D,Data_mfa!$C$69,env_ac_mfa!$E:$E,Data_mfa!$B$50)</f>
        <v>9.2289999999999992</v>
      </c>
      <c r="M69" s="96">
        <f>SUMIFS(env_ac_mfa!$F:$F,env_ac_mfa!$A:$A,M53,env_ac_mfa!$B:$B,Data_mfa!$B$51,env_ac_mfa!$C:$C,Data_mfa!$A$69,env_ac_mfa!$D:$D,Data_mfa!$C$69,env_ac_mfa!$E:$E,Data_mfa!$B$50)</f>
        <v>8.89</v>
      </c>
      <c r="N69" s="96">
        <f>SUMIFS(env_ac_mfa!$F:$F,env_ac_mfa!$A:$A,N53,env_ac_mfa!$B:$B,Data_mfa!$B$51,env_ac_mfa!$C:$C,Data_mfa!$A$69,env_ac_mfa!$D:$D,Data_mfa!$C$69,env_ac_mfa!$E:$E,Data_mfa!$B$50)</f>
        <v>7.5049999999999999</v>
      </c>
      <c r="O69" s="96">
        <f>SUMIFS(env_ac_mfa!$F:$F,env_ac_mfa!$A:$A,O53,env_ac_mfa!$B:$B,Data_mfa!$B$51,env_ac_mfa!$C:$C,Data_mfa!$A$69,env_ac_mfa!$D:$D,Data_mfa!$C$69,env_ac_mfa!$E:$E,Data_mfa!$B$50)</f>
        <v>6.9560000000000004</v>
      </c>
      <c r="P69" s="96">
        <f>SUMIFS(env_ac_mfa!$F:$F,env_ac_mfa!$A:$A,P53,env_ac_mfa!$B:$B,Data_mfa!$B$51,env_ac_mfa!$C:$C,Data_mfa!$A$69,env_ac_mfa!$D:$D,Data_mfa!$C$69,env_ac_mfa!$E:$E,Data_mfa!$B$50)</f>
        <v>7.5060000000000002</v>
      </c>
      <c r="Q69" s="96">
        <f>SUMIFS(env_ac_mfa!$F:$F,env_ac_mfa!$A:$A,Q53,env_ac_mfa!$B:$B,Data_mfa!$B$51,env_ac_mfa!$C:$C,Data_mfa!$A$69,env_ac_mfa!$D:$D,Data_mfa!$C$69,env_ac_mfa!$E:$E,Data_mfa!$B$50)</f>
        <v>6.6580000000000004</v>
      </c>
      <c r="R69" s="96">
        <f>SUMIFS(env_ac_mfa!$F:$F,env_ac_mfa!$A:$A,R53,env_ac_mfa!$B:$B,Data_mfa!$B$51,env_ac_mfa!$C:$C,Data_mfa!$A$69,env_ac_mfa!$D:$D,Data_mfa!$C$69,env_ac_mfa!$E:$E,Data_mfa!$B$50)</f>
        <v>6.2759999999999998</v>
      </c>
      <c r="S69" s="96">
        <f>SUMIFS(env_ac_mfa!$F:$F,env_ac_mfa!$A:$A,S53,env_ac_mfa!$B:$B,Data_mfa!$B$51,env_ac_mfa!$C:$C,Data_mfa!$A$69,env_ac_mfa!$D:$D,Data_mfa!$C$69,env_ac_mfa!$E:$E,Data_mfa!$B$50)</f>
        <v>6.2859999999999996</v>
      </c>
      <c r="T69" s="96">
        <f>SUMIFS(env_ac_mfa!$F:$F,env_ac_mfa!$A:$A,T53,env_ac_mfa!$B:$B,Data_mfa!$B$51,env_ac_mfa!$C:$C,Data_mfa!$A$69,env_ac_mfa!$D:$D,Data_mfa!$C$69,env_ac_mfa!$E:$E,Data_mfa!$B$50)</f>
        <v>6.4859999999999998</v>
      </c>
      <c r="U69" s="96">
        <f>SUMIFS(env_ac_mfa!$F:$F,env_ac_mfa!$A:$A,U53,env_ac_mfa!$B:$B,Data_mfa!$B$51,env_ac_mfa!$C:$C,Data_mfa!$A$69,env_ac_mfa!$D:$D,Data_mfa!$C$69,env_ac_mfa!$E:$E,Data_mfa!$B$50)</f>
        <v>6.4619999999999997</v>
      </c>
      <c r="V69" s="96">
        <f>SUMIFS(env_ac_mfa!$F:$F,env_ac_mfa!$A:$A,V53,env_ac_mfa!$B:$B,Data_mfa!$B$51,env_ac_mfa!$C:$C,Data_mfa!$A$69,env_ac_mfa!$D:$D,Data_mfa!$C$69,env_ac_mfa!$E:$E,Data_mfa!$B$50)</f>
        <v>6.66</v>
      </c>
      <c r="W69" s="96">
        <f>SUMIFS(env_ac_mfa!$F:$F,env_ac_mfa!$A:$A,W53,env_ac_mfa!$B:$B,Data_mfa!$B$51,env_ac_mfa!$C:$C,Data_mfa!$A$69,env_ac_mfa!$D:$D,Data_mfa!$C$69,env_ac_mfa!$E:$E,Data_mfa!$B$50)</f>
        <v>6.9610000000000003</v>
      </c>
      <c r="X69" s="96">
        <f>SUMIFS(env_ac_mfa!$F:$F,env_ac_mfa!$A:$A,X53,env_ac_mfa!$B:$B,Data_mfa!$B$51,env_ac_mfa!$C:$C,Data_mfa!$A$69,env_ac_mfa!$D:$D,Data_mfa!$C$69,env_ac_mfa!$E:$E,Data_mfa!$B$50)</f>
        <v>7.1470000000000002</v>
      </c>
      <c r="Y69" s="96">
        <f>SUMIFS(env_ac_mfa!$F:$F,env_ac_mfa!$A:$A,Y53,env_ac_mfa!$B:$B,Data_mfa!$B$51,env_ac_mfa!$C:$C,Data_mfa!$A$69,env_ac_mfa!$D:$D,Data_mfa!$C$69,env_ac_mfa!$E:$E,Data_mfa!$B$50)</f>
        <v>7.0170000000000003</v>
      </c>
    </row>
    <row r="70" spans="1:25" x14ac:dyDescent="0.2">
      <c r="A70" s="82" t="s">
        <v>65</v>
      </c>
      <c r="B70" s="82" t="s">
        <v>6</v>
      </c>
      <c r="C70" s="82" t="s">
        <v>59</v>
      </c>
      <c r="D70" s="82" t="s">
        <v>3</v>
      </c>
      <c r="E70" s="96">
        <f>SUMIFS(env_ac_mfa!$F:$F,env_ac_mfa!$A:$A,E53,env_ac_mfa!$B:$B,Data_mfa!$B$51,env_ac_mfa!$C:$C,Data_mfa!$A$70,env_ac_mfa!$D:$D,Data_mfa!$C$70,env_ac_mfa!$E:$E,Data_mfa!$B$50)</f>
        <v>0.20300000000000001</v>
      </c>
      <c r="F70" s="96">
        <f>SUMIFS(env_ac_mfa!$F:$F,env_ac_mfa!$A:$A,F53,env_ac_mfa!$B:$B,Data_mfa!$B$51,env_ac_mfa!$C:$C,Data_mfa!$A$70,env_ac_mfa!$D:$D,Data_mfa!$C$70,env_ac_mfa!$E:$E,Data_mfa!$B$50)</f>
        <v>0.20899999999999999</v>
      </c>
      <c r="G70" s="96">
        <f>SUMIFS(env_ac_mfa!$F:$F,env_ac_mfa!$A:$A,G53,env_ac_mfa!$B:$B,Data_mfa!$B$51,env_ac_mfa!$C:$C,Data_mfa!$A$70,env_ac_mfa!$D:$D,Data_mfa!$C$70,env_ac_mfa!$E:$E,Data_mfa!$B$50)</f>
        <v>0.216</v>
      </c>
      <c r="H70" s="96">
        <f>SUMIFS(env_ac_mfa!$F:$F,env_ac_mfa!$A:$A,H53,env_ac_mfa!$B:$B,Data_mfa!$B$51,env_ac_mfa!$C:$C,Data_mfa!$A$70,env_ac_mfa!$D:$D,Data_mfa!$C$70,env_ac_mfa!$E:$E,Data_mfa!$B$50)</f>
        <v>0.23100000000000001</v>
      </c>
      <c r="I70" s="96">
        <f>SUMIFS(env_ac_mfa!$F:$F,env_ac_mfa!$A:$A,I53,env_ac_mfa!$B:$B,Data_mfa!$B$51,env_ac_mfa!$C:$C,Data_mfa!$A$70,env_ac_mfa!$D:$D,Data_mfa!$C$70,env_ac_mfa!$E:$E,Data_mfa!$B$50)</f>
        <v>0.24099999999999999</v>
      </c>
      <c r="J70" s="96">
        <f>SUMIFS(env_ac_mfa!$F:$F,env_ac_mfa!$A:$A,J53,env_ac_mfa!$B:$B,Data_mfa!$B$51,env_ac_mfa!$C:$C,Data_mfa!$A$70,env_ac_mfa!$D:$D,Data_mfa!$C$70,env_ac_mfa!$E:$E,Data_mfa!$B$50)</f>
        <v>0.247</v>
      </c>
      <c r="K70" s="96">
        <f>SUMIFS(env_ac_mfa!$F:$F,env_ac_mfa!$A:$A,K53,env_ac_mfa!$B:$B,Data_mfa!$B$51,env_ac_mfa!$C:$C,Data_mfa!$A$70,env_ac_mfa!$D:$D,Data_mfa!$C$70,env_ac_mfa!$E:$E,Data_mfa!$B$50)</f>
        <v>0.252</v>
      </c>
      <c r="L70" s="96">
        <f>SUMIFS(env_ac_mfa!$F:$F,env_ac_mfa!$A:$A,L53,env_ac_mfa!$B:$B,Data_mfa!$B$51,env_ac_mfa!$C:$C,Data_mfa!$A$70,env_ac_mfa!$D:$D,Data_mfa!$C$70,env_ac_mfa!$E:$E,Data_mfa!$B$50)</f>
        <v>0.27600000000000002</v>
      </c>
      <c r="M70" s="96">
        <f>SUMIFS(env_ac_mfa!$F:$F,env_ac_mfa!$A:$A,M53,env_ac_mfa!$B:$B,Data_mfa!$B$51,env_ac_mfa!$C:$C,Data_mfa!$A$70,env_ac_mfa!$D:$D,Data_mfa!$C$70,env_ac_mfa!$E:$E,Data_mfa!$B$50)</f>
        <v>0.246</v>
      </c>
      <c r="N70" s="96">
        <f>SUMIFS(env_ac_mfa!$F:$F,env_ac_mfa!$A:$A,N53,env_ac_mfa!$B:$B,Data_mfa!$B$51,env_ac_mfa!$C:$C,Data_mfa!$A$70,env_ac_mfa!$D:$D,Data_mfa!$C$70,env_ac_mfa!$E:$E,Data_mfa!$B$50)</f>
        <v>0.186</v>
      </c>
      <c r="O70" s="96">
        <f>SUMIFS(env_ac_mfa!$F:$F,env_ac_mfa!$A:$A,O53,env_ac_mfa!$B:$B,Data_mfa!$B$51,env_ac_mfa!$C:$C,Data_mfa!$A$70,env_ac_mfa!$D:$D,Data_mfa!$C$70,env_ac_mfa!$E:$E,Data_mfa!$B$50)</f>
        <v>0.216</v>
      </c>
      <c r="P70" s="96">
        <f>SUMIFS(env_ac_mfa!$F:$F,env_ac_mfa!$A:$A,P53,env_ac_mfa!$B:$B,Data_mfa!$B$51,env_ac_mfa!$C:$C,Data_mfa!$A$70,env_ac_mfa!$D:$D,Data_mfa!$C$70,env_ac_mfa!$E:$E,Data_mfa!$B$50)</f>
        <v>0.22700000000000001</v>
      </c>
      <c r="Q70" s="96">
        <f>SUMIFS(env_ac_mfa!$F:$F,env_ac_mfa!$A:$A,Q53,env_ac_mfa!$B:$B,Data_mfa!$B$51,env_ac_mfa!$C:$C,Data_mfa!$A$70,env_ac_mfa!$D:$D,Data_mfa!$C$70,env_ac_mfa!$E:$E,Data_mfa!$B$50)</f>
        <v>0.191</v>
      </c>
      <c r="R70" s="96">
        <f>SUMIFS(env_ac_mfa!$F:$F,env_ac_mfa!$A:$A,R53,env_ac_mfa!$B:$B,Data_mfa!$B$51,env_ac_mfa!$C:$C,Data_mfa!$A$70,env_ac_mfa!$D:$D,Data_mfa!$C$70,env_ac_mfa!$E:$E,Data_mfa!$B$50)</f>
        <v>0.185</v>
      </c>
      <c r="S70" s="96">
        <f>SUMIFS(env_ac_mfa!$F:$F,env_ac_mfa!$A:$A,S53,env_ac_mfa!$B:$B,Data_mfa!$B$51,env_ac_mfa!$C:$C,Data_mfa!$A$70,env_ac_mfa!$D:$D,Data_mfa!$C$70,env_ac_mfa!$E:$E,Data_mfa!$B$50)</f>
        <v>0.19</v>
      </c>
      <c r="T70" s="96">
        <f>SUMIFS(env_ac_mfa!$F:$F,env_ac_mfa!$A:$A,T53,env_ac_mfa!$B:$B,Data_mfa!$B$51,env_ac_mfa!$C:$C,Data_mfa!$A$70,env_ac_mfa!$D:$D,Data_mfa!$C$70,env_ac_mfa!$E:$E,Data_mfa!$B$50)</f>
        <v>0.186</v>
      </c>
      <c r="U70" s="96">
        <f>SUMIFS(env_ac_mfa!$F:$F,env_ac_mfa!$A:$A,U53,env_ac_mfa!$B:$B,Data_mfa!$B$51,env_ac_mfa!$C:$C,Data_mfa!$A$70,env_ac_mfa!$D:$D,Data_mfa!$C$70,env_ac_mfa!$E:$E,Data_mfa!$B$50)</f>
        <v>0.19500000000000001</v>
      </c>
      <c r="V70" s="96">
        <f>SUMIFS(env_ac_mfa!$F:$F,env_ac_mfa!$A:$A,V53,env_ac_mfa!$B:$B,Data_mfa!$B$51,env_ac_mfa!$C:$C,Data_mfa!$A$70,env_ac_mfa!$D:$D,Data_mfa!$C$70,env_ac_mfa!$E:$E,Data_mfa!$B$50)</f>
        <v>0.217</v>
      </c>
      <c r="W70" s="96">
        <f>SUMIFS(env_ac_mfa!$F:$F,env_ac_mfa!$A:$A,W53,env_ac_mfa!$B:$B,Data_mfa!$B$51,env_ac_mfa!$C:$C,Data_mfa!$A$70,env_ac_mfa!$D:$D,Data_mfa!$C$70,env_ac_mfa!$E:$E,Data_mfa!$B$50)</f>
        <v>0.22700000000000001</v>
      </c>
      <c r="X70" s="96">
        <f>SUMIFS(env_ac_mfa!$F:$F,env_ac_mfa!$A:$A,X53,env_ac_mfa!$B:$B,Data_mfa!$B$51,env_ac_mfa!$C:$C,Data_mfa!$A$70,env_ac_mfa!$D:$D,Data_mfa!$C$70,env_ac_mfa!$E:$E,Data_mfa!$B$50)</f>
        <v>0.23699999999999999</v>
      </c>
      <c r="Y70" s="96">
        <f>SUMIFS(env_ac_mfa!$F:$F,env_ac_mfa!$A:$A,Y53,env_ac_mfa!$B:$B,Data_mfa!$B$51,env_ac_mfa!$C:$C,Data_mfa!$A$70,env_ac_mfa!$D:$D,Data_mfa!$C$70,env_ac_mfa!$E:$E,Data_mfa!$B$50)</f>
        <v>0.22900000000000001</v>
      </c>
    </row>
    <row r="71" spans="1:25" x14ac:dyDescent="0.2">
      <c r="A71" s="82" t="s">
        <v>65</v>
      </c>
      <c r="B71" s="82" t="s">
        <v>6</v>
      </c>
      <c r="C71" s="82" t="s">
        <v>58</v>
      </c>
      <c r="D71" s="82" t="s">
        <v>57</v>
      </c>
      <c r="E71" s="96">
        <f>SUMIFS(env_ac_mfa!$F:$F,env_ac_mfa!$A:$A,E53,env_ac_mfa!$B:$B,Data_mfa!$B$51,env_ac_mfa!$C:$C,Data_mfa!$A$71,env_ac_mfa!$D:$D,Data_mfa!$C$71,env_ac_mfa!$E:$E,Data_mfa!$B$50)</f>
        <v>0.155</v>
      </c>
      <c r="F71" s="96">
        <f>SUMIFS(env_ac_mfa!$F:$F,env_ac_mfa!$A:$A,F53,env_ac_mfa!$B:$B,Data_mfa!$B$51,env_ac_mfa!$C:$C,Data_mfa!$A$71,env_ac_mfa!$D:$D,Data_mfa!$C$71,env_ac_mfa!$E:$E,Data_mfa!$B$50)</f>
        <v>0.156</v>
      </c>
      <c r="G71" s="96">
        <f>SUMIFS(env_ac_mfa!$F:$F,env_ac_mfa!$A:$A,G53,env_ac_mfa!$B:$B,Data_mfa!$B$51,env_ac_mfa!$C:$C,Data_mfa!$A$71,env_ac_mfa!$D:$D,Data_mfa!$C$71,env_ac_mfa!$E:$E,Data_mfa!$B$50)</f>
        <v>0.161</v>
      </c>
      <c r="H71" s="96">
        <f>SUMIFS(env_ac_mfa!$F:$F,env_ac_mfa!$A:$A,H53,env_ac_mfa!$B:$B,Data_mfa!$B$51,env_ac_mfa!$C:$C,Data_mfa!$A$71,env_ac_mfa!$D:$D,Data_mfa!$C$71,env_ac_mfa!$E:$E,Data_mfa!$B$50)</f>
        <v>0.16400000000000001</v>
      </c>
      <c r="I71" s="96">
        <f>SUMIFS(env_ac_mfa!$F:$F,env_ac_mfa!$A:$A,I53,env_ac_mfa!$B:$B,Data_mfa!$B$51,env_ac_mfa!$C:$C,Data_mfa!$A$71,env_ac_mfa!$D:$D,Data_mfa!$C$71,env_ac_mfa!$E:$E,Data_mfa!$B$50)</f>
        <v>0.16800000000000001</v>
      </c>
      <c r="J71" s="96">
        <f>SUMIFS(env_ac_mfa!$F:$F,env_ac_mfa!$A:$A,J53,env_ac_mfa!$B:$B,Data_mfa!$B$51,env_ac_mfa!$C:$C,Data_mfa!$A$71,env_ac_mfa!$D:$D,Data_mfa!$C$71,env_ac_mfa!$E:$E,Data_mfa!$B$50)</f>
        <v>0.17899999999999999</v>
      </c>
      <c r="K71" s="96">
        <f>SUMIFS(env_ac_mfa!$F:$F,env_ac_mfa!$A:$A,K53,env_ac_mfa!$B:$B,Data_mfa!$B$51,env_ac_mfa!$C:$C,Data_mfa!$A$71,env_ac_mfa!$D:$D,Data_mfa!$C$71,env_ac_mfa!$E:$E,Data_mfa!$B$50)</f>
        <v>0.17100000000000001</v>
      </c>
      <c r="L71" s="96">
        <f>SUMIFS(env_ac_mfa!$F:$F,env_ac_mfa!$A:$A,L53,env_ac_mfa!$B:$B,Data_mfa!$B$51,env_ac_mfa!$C:$C,Data_mfa!$A$71,env_ac_mfa!$D:$D,Data_mfa!$C$71,env_ac_mfa!$E:$E,Data_mfa!$B$50)</f>
        <v>0.17100000000000001</v>
      </c>
      <c r="M71" s="96">
        <f>SUMIFS(env_ac_mfa!$F:$F,env_ac_mfa!$A:$A,M53,env_ac_mfa!$B:$B,Data_mfa!$B$51,env_ac_mfa!$C:$C,Data_mfa!$A$71,env_ac_mfa!$D:$D,Data_mfa!$C$71,env_ac_mfa!$E:$E,Data_mfa!$B$50)</f>
        <v>0.17</v>
      </c>
      <c r="N71" s="96">
        <f>SUMIFS(env_ac_mfa!$F:$F,env_ac_mfa!$A:$A,N53,env_ac_mfa!$B:$B,Data_mfa!$B$51,env_ac_mfa!$C:$C,Data_mfa!$A$71,env_ac_mfa!$D:$D,Data_mfa!$C$71,env_ac_mfa!$E:$E,Data_mfa!$B$50)</f>
        <v>0.153</v>
      </c>
      <c r="O71" s="96">
        <f>SUMIFS(env_ac_mfa!$F:$F,env_ac_mfa!$A:$A,O53,env_ac_mfa!$B:$B,Data_mfa!$B$51,env_ac_mfa!$C:$C,Data_mfa!$A$71,env_ac_mfa!$D:$D,Data_mfa!$C$71,env_ac_mfa!$E:$E,Data_mfa!$B$50)</f>
        <v>0.17899999999999999</v>
      </c>
      <c r="P71" s="96">
        <f>SUMIFS(env_ac_mfa!$F:$F,env_ac_mfa!$A:$A,P53,env_ac_mfa!$B:$B,Data_mfa!$B$51,env_ac_mfa!$C:$C,Data_mfa!$A$71,env_ac_mfa!$D:$D,Data_mfa!$C$71,env_ac_mfa!$E:$E,Data_mfa!$B$50)</f>
        <v>0.183</v>
      </c>
      <c r="Q71" s="96">
        <f>SUMIFS(env_ac_mfa!$F:$F,env_ac_mfa!$A:$A,Q53,env_ac_mfa!$B:$B,Data_mfa!$B$51,env_ac_mfa!$C:$C,Data_mfa!$A$71,env_ac_mfa!$D:$D,Data_mfa!$C$71,env_ac_mfa!$E:$E,Data_mfa!$B$50)</f>
        <v>0.20300000000000001</v>
      </c>
      <c r="R71" s="96">
        <f>SUMIFS(env_ac_mfa!$F:$F,env_ac_mfa!$A:$A,R53,env_ac_mfa!$B:$B,Data_mfa!$B$51,env_ac_mfa!$C:$C,Data_mfa!$A$71,env_ac_mfa!$D:$D,Data_mfa!$C$71,env_ac_mfa!$E:$E,Data_mfa!$B$50)</f>
        <v>0.218</v>
      </c>
      <c r="S71" s="96">
        <f>SUMIFS(env_ac_mfa!$F:$F,env_ac_mfa!$A:$A,S53,env_ac_mfa!$B:$B,Data_mfa!$B$51,env_ac_mfa!$C:$C,Data_mfa!$A$71,env_ac_mfa!$D:$D,Data_mfa!$C$71,env_ac_mfa!$E:$E,Data_mfa!$B$50)</f>
        <v>0.23</v>
      </c>
      <c r="T71" s="96">
        <f>SUMIFS(env_ac_mfa!$F:$F,env_ac_mfa!$A:$A,T53,env_ac_mfa!$B:$B,Data_mfa!$B$51,env_ac_mfa!$C:$C,Data_mfa!$A$71,env_ac_mfa!$D:$D,Data_mfa!$C$71,env_ac_mfa!$E:$E,Data_mfa!$B$50)</f>
        <v>0.23200000000000001</v>
      </c>
      <c r="U71" s="96">
        <f>SUMIFS(env_ac_mfa!$F:$F,env_ac_mfa!$A:$A,U53,env_ac_mfa!$B:$B,Data_mfa!$B$51,env_ac_mfa!$C:$C,Data_mfa!$A$71,env_ac_mfa!$D:$D,Data_mfa!$C$71,env_ac_mfa!$E:$E,Data_mfa!$B$50)</f>
        <v>0.23200000000000001</v>
      </c>
      <c r="V71" s="96">
        <f>SUMIFS(env_ac_mfa!$F:$F,env_ac_mfa!$A:$A,V53,env_ac_mfa!$B:$B,Data_mfa!$B$51,env_ac_mfa!$C:$C,Data_mfa!$A$71,env_ac_mfa!$D:$D,Data_mfa!$C$71,env_ac_mfa!$E:$E,Data_mfa!$B$50)</f>
        <v>0.23300000000000001</v>
      </c>
      <c r="W71" s="96">
        <f>SUMIFS(env_ac_mfa!$F:$F,env_ac_mfa!$A:$A,W53,env_ac_mfa!$B:$B,Data_mfa!$B$51,env_ac_mfa!$C:$C,Data_mfa!$A$71,env_ac_mfa!$D:$D,Data_mfa!$C$71,env_ac_mfa!$E:$E,Data_mfa!$B$50)</f>
        <v>0.22800000000000001</v>
      </c>
      <c r="X71" s="96">
        <f>SUMIFS(env_ac_mfa!$F:$F,env_ac_mfa!$A:$A,X53,env_ac_mfa!$B:$B,Data_mfa!$B$51,env_ac_mfa!$C:$C,Data_mfa!$A$71,env_ac_mfa!$D:$D,Data_mfa!$C$71,env_ac_mfa!$E:$E,Data_mfa!$B$50)</f>
        <v>0.21199999999999999</v>
      </c>
      <c r="Y71" s="96">
        <f>SUMIFS(env_ac_mfa!$F:$F,env_ac_mfa!$A:$A,Y53,env_ac_mfa!$B:$B,Data_mfa!$B$51,env_ac_mfa!$C:$C,Data_mfa!$A$71,env_ac_mfa!$D:$D,Data_mfa!$C$71,env_ac_mfa!$E:$E,Data_mfa!$B$50)</f>
        <v>0.20100000000000001</v>
      </c>
    </row>
    <row r="72" spans="1:25" x14ac:dyDescent="0.2">
      <c r="A72" s="82" t="s">
        <v>65</v>
      </c>
      <c r="B72" s="82" t="s">
        <v>6</v>
      </c>
      <c r="C72" s="82" t="s">
        <v>56</v>
      </c>
      <c r="D72" s="82" t="s">
        <v>12</v>
      </c>
      <c r="E72" s="96">
        <f>SUMIFS(env_ac_mfa!$F:$F,env_ac_mfa!$A:$A,E53,env_ac_mfa!$B:$B,Data_mfa!$B$51,env_ac_mfa!$C:$C,Data_mfa!$A$72,env_ac_mfa!$D:$D,Data_mfa!$C$72,env_ac_mfa!$E:$E,Data_mfa!$B$50)</f>
        <v>7.4039999999999999</v>
      </c>
      <c r="F72" s="96">
        <f>SUMIFS(env_ac_mfa!$F:$F,env_ac_mfa!$A:$A,F53,env_ac_mfa!$B:$B,Data_mfa!$B$51,env_ac_mfa!$C:$C,Data_mfa!$A$72,env_ac_mfa!$D:$D,Data_mfa!$C$72,env_ac_mfa!$E:$E,Data_mfa!$B$50)</f>
        <v>7.5449999999999999</v>
      </c>
      <c r="G72" s="96">
        <f>SUMIFS(env_ac_mfa!$F:$F,env_ac_mfa!$A:$A,G53,env_ac_mfa!$B:$B,Data_mfa!$B$51,env_ac_mfa!$C:$C,Data_mfa!$A$72,env_ac_mfa!$D:$D,Data_mfa!$C$72,env_ac_mfa!$E:$E,Data_mfa!$B$50)</f>
        <v>7.5869999999999997</v>
      </c>
      <c r="H72" s="96">
        <f>SUMIFS(env_ac_mfa!$F:$F,env_ac_mfa!$A:$A,H53,env_ac_mfa!$B:$B,Data_mfa!$B$51,env_ac_mfa!$C:$C,Data_mfa!$A$72,env_ac_mfa!$D:$D,Data_mfa!$C$72,env_ac_mfa!$E:$E,Data_mfa!$B$50)</f>
        <v>7.8049999999999997</v>
      </c>
      <c r="I72" s="96">
        <f>SUMIFS(env_ac_mfa!$F:$F,env_ac_mfa!$A:$A,I53,env_ac_mfa!$B:$B,Data_mfa!$B$51,env_ac_mfa!$C:$C,Data_mfa!$A$72,env_ac_mfa!$D:$D,Data_mfa!$C$72,env_ac_mfa!$E:$E,Data_mfa!$B$50)</f>
        <v>7.9909999999999997</v>
      </c>
      <c r="J72" s="96">
        <f>SUMIFS(env_ac_mfa!$F:$F,env_ac_mfa!$A:$A,J53,env_ac_mfa!$B:$B,Data_mfa!$B$51,env_ac_mfa!$C:$C,Data_mfa!$A$72,env_ac_mfa!$D:$D,Data_mfa!$C$72,env_ac_mfa!$E:$E,Data_mfa!$B$50)</f>
        <v>8.2840000000000007</v>
      </c>
      <c r="K72" s="96">
        <f>SUMIFS(env_ac_mfa!$F:$F,env_ac_mfa!$A:$A,K53,env_ac_mfa!$B:$B,Data_mfa!$B$51,env_ac_mfa!$C:$C,Data_mfa!$A$72,env_ac_mfa!$D:$D,Data_mfa!$C$72,env_ac_mfa!$E:$E,Data_mfa!$B$50)</f>
        <v>8.8119999999999994</v>
      </c>
      <c r="L72" s="96">
        <f>SUMIFS(env_ac_mfa!$F:$F,env_ac_mfa!$A:$A,L53,env_ac_mfa!$B:$B,Data_mfa!$B$51,env_ac_mfa!$C:$C,Data_mfa!$A$72,env_ac_mfa!$D:$D,Data_mfa!$C$72,env_ac_mfa!$E:$E,Data_mfa!$B$50)</f>
        <v>9.3339999999999996</v>
      </c>
      <c r="M72" s="96">
        <f>SUMIFS(env_ac_mfa!$F:$F,env_ac_mfa!$A:$A,M53,env_ac_mfa!$B:$B,Data_mfa!$B$51,env_ac_mfa!$C:$C,Data_mfa!$A$72,env_ac_mfa!$D:$D,Data_mfa!$C$72,env_ac_mfa!$E:$E,Data_mfa!$B$50)</f>
        <v>8.9659999999999993</v>
      </c>
      <c r="N72" s="96">
        <f>SUMIFS(env_ac_mfa!$F:$F,env_ac_mfa!$A:$A,N53,env_ac_mfa!$B:$B,Data_mfa!$B$51,env_ac_mfa!$C:$C,Data_mfa!$A$72,env_ac_mfa!$D:$D,Data_mfa!$C$72,env_ac_mfa!$E:$E,Data_mfa!$B$50)</f>
        <v>7.5380000000000003</v>
      </c>
      <c r="O72" s="96">
        <f>SUMIFS(env_ac_mfa!$F:$F,env_ac_mfa!$A:$A,O53,env_ac_mfa!$B:$B,Data_mfa!$B$51,env_ac_mfa!$C:$C,Data_mfa!$A$72,env_ac_mfa!$D:$D,Data_mfa!$C$72,env_ac_mfa!$E:$E,Data_mfa!$B$50)</f>
        <v>6.9930000000000003</v>
      </c>
      <c r="P72" s="96">
        <f>SUMIFS(env_ac_mfa!$F:$F,env_ac_mfa!$A:$A,P53,env_ac_mfa!$B:$B,Data_mfa!$B$51,env_ac_mfa!$C:$C,Data_mfa!$A$72,env_ac_mfa!$D:$D,Data_mfa!$C$72,env_ac_mfa!$E:$E,Data_mfa!$B$50)</f>
        <v>7.5510000000000002</v>
      </c>
      <c r="Q72" s="96">
        <f>SUMIFS(env_ac_mfa!$F:$F,env_ac_mfa!$A:$A,Q53,env_ac_mfa!$B:$B,Data_mfa!$B$51,env_ac_mfa!$C:$C,Data_mfa!$A$72,env_ac_mfa!$D:$D,Data_mfa!$C$72,env_ac_mfa!$E:$E,Data_mfa!$B$50)</f>
        <v>6.6470000000000002</v>
      </c>
      <c r="R72" s="96">
        <f>SUMIFS(env_ac_mfa!$F:$F,env_ac_mfa!$A:$A,R53,env_ac_mfa!$B:$B,Data_mfa!$B$51,env_ac_mfa!$C:$C,Data_mfa!$A$72,env_ac_mfa!$D:$D,Data_mfa!$C$72,env_ac_mfa!$E:$E,Data_mfa!$B$50)</f>
        <v>6.242</v>
      </c>
      <c r="S72" s="96">
        <f>SUMIFS(env_ac_mfa!$F:$F,env_ac_mfa!$A:$A,S53,env_ac_mfa!$B:$B,Data_mfa!$B$51,env_ac_mfa!$C:$C,Data_mfa!$A$72,env_ac_mfa!$D:$D,Data_mfa!$C$72,env_ac_mfa!$E:$E,Data_mfa!$B$50)</f>
        <v>6.2460000000000004</v>
      </c>
      <c r="T72" s="96">
        <f>SUMIFS(env_ac_mfa!$F:$F,env_ac_mfa!$A:$A,T53,env_ac_mfa!$B:$B,Data_mfa!$B$51,env_ac_mfa!$C:$C,Data_mfa!$A$72,env_ac_mfa!$D:$D,Data_mfa!$C$72,env_ac_mfa!$E:$E,Data_mfa!$B$50)</f>
        <v>6.44</v>
      </c>
      <c r="U72" s="96">
        <f>SUMIFS(env_ac_mfa!$F:$F,env_ac_mfa!$A:$A,U53,env_ac_mfa!$B:$B,Data_mfa!$B$51,env_ac_mfa!$C:$C,Data_mfa!$A$72,env_ac_mfa!$D:$D,Data_mfa!$C$72,env_ac_mfa!$E:$E,Data_mfa!$B$50)</f>
        <v>6.4249999999999998</v>
      </c>
      <c r="V72" s="96">
        <f>SUMIFS(env_ac_mfa!$F:$F,env_ac_mfa!$A:$A,V53,env_ac_mfa!$B:$B,Data_mfa!$B$51,env_ac_mfa!$C:$C,Data_mfa!$A$72,env_ac_mfa!$D:$D,Data_mfa!$C$72,env_ac_mfa!$E:$E,Data_mfa!$B$50)</f>
        <v>6.6440000000000001</v>
      </c>
      <c r="W72" s="96">
        <f>SUMIFS(env_ac_mfa!$F:$F,env_ac_mfa!$A:$A,W53,env_ac_mfa!$B:$B,Data_mfa!$B$51,env_ac_mfa!$C:$C,Data_mfa!$A$72,env_ac_mfa!$D:$D,Data_mfa!$C$72,env_ac_mfa!$E:$E,Data_mfa!$B$50)</f>
        <v>6.96</v>
      </c>
      <c r="X72" s="96">
        <f>SUMIFS(env_ac_mfa!$F:$F,env_ac_mfa!$A:$A,X53,env_ac_mfa!$B:$B,Data_mfa!$B$51,env_ac_mfa!$C:$C,Data_mfa!$A$72,env_ac_mfa!$D:$D,Data_mfa!$C$72,env_ac_mfa!$E:$E,Data_mfa!$B$50)</f>
        <v>7.1719999999999997</v>
      </c>
      <c r="Y72" s="96">
        <f>SUMIFS(env_ac_mfa!$F:$F,env_ac_mfa!$A:$A,Y53,env_ac_mfa!$B:$B,Data_mfa!$B$51,env_ac_mfa!$C:$C,Data_mfa!$A$72,env_ac_mfa!$D:$D,Data_mfa!$C$72,env_ac_mfa!$E:$E,Data_mfa!$B$50)</f>
        <v>7.0460000000000003</v>
      </c>
    </row>
    <row r="73" spans="1:25" x14ac:dyDescent="0.2">
      <c r="A73" s="82" t="s">
        <v>65</v>
      </c>
      <c r="B73" s="82" t="s">
        <v>6</v>
      </c>
      <c r="C73" s="82" t="s">
        <v>53</v>
      </c>
      <c r="D73" s="82" t="s">
        <v>52</v>
      </c>
      <c r="E73" s="96">
        <f>SUMIFS(env_ac_mfa!$F:$F,env_ac_mfa!$A:$A,E53,env_ac_mfa!$B:$B,Data_mfa!$B$51,env_ac_mfa!$C:$C,Data_mfa!$A$73,env_ac_mfa!$D:$D,Data_mfa!$C$73,env_ac_mfa!$E:$E,Data_mfa!$B$50)</f>
        <v>4.8000000000000001E-2</v>
      </c>
      <c r="F73" s="96">
        <f>SUMIFS(env_ac_mfa!$F:$F,env_ac_mfa!$A:$A,F53,env_ac_mfa!$B:$B,Data_mfa!$B$51,env_ac_mfa!$C:$C,Data_mfa!$A$73,env_ac_mfa!$D:$D,Data_mfa!$C$73,env_ac_mfa!$E:$E,Data_mfa!$B$50)</f>
        <v>5.2999999999999999E-2</v>
      </c>
      <c r="G73" s="96">
        <f>SUMIFS(env_ac_mfa!$F:$F,env_ac_mfa!$A:$A,G53,env_ac_mfa!$B:$B,Data_mfa!$B$51,env_ac_mfa!$C:$C,Data_mfa!$A$73,env_ac_mfa!$D:$D,Data_mfa!$C$73,env_ac_mfa!$E:$E,Data_mfa!$B$50)</f>
        <v>5.5E-2</v>
      </c>
      <c r="H73" s="96">
        <f>SUMIFS(env_ac_mfa!$F:$F,env_ac_mfa!$A:$A,H53,env_ac_mfa!$B:$B,Data_mfa!$B$51,env_ac_mfa!$C:$C,Data_mfa!$A$73,env_ac_mfa!$D:$D,Data_mfa!$C$73,env_ac_mfa!$E:$E,Data_mfa!$B$50)</f>
        <v>6.6000000000000003E-2</v>
      </c>
      <c r="I73" s="96">
        <f>SUMIFS(env_ac_mfa!$F:$F,env_ac_mfa!$A:$A,I53,env_ac_mfa!$B:$B,Data_mfa!$B$51,env_ac_mfa!$C:$C,Data_mfa!$A$73,env_ac_mfa!$D:$D,Data_mfa!$C$73,env_ac_mfa!$E:$E,Data_mfa!$B$50)</f>
        <v>7.2999999999999995E-2</v>
      </c>
      <c r="J73" s="96">
        <f>SUMIFS(env_ac_mfa!$F:$F,env_ac_mfa!$A:$A,J53,env_ac_mfa!$B:$B,Data_mfa!$B$51,env_ac_mfa!$C:$C,Data_mfa!$A$73,env_ac_mfa!$D:$D,Data_mfa!$C$73,env_ac_mfa!$E:$E,Data_mfa!$B$50)</f>
        <v>6.8000000000000005E-2</v>
      </c>
      <c r="K73" s="96">
        <f>SUMIFS(env_ac_mfa!$F:$F,env_ac_mfa!$A:$A,K53,env_ac_mfa!$B:$B,Data_mfa!$B$51,env_ac_mfa!$C:$C,Data_mfa!$A$73,env_ac_mfa!$D:$D,Data_mfa!$C$73,env_ac_mfa!$E:$E,Data_mfa!$B$50)</f>
        <v>8.1000000000000003E-2</v>
      </c>
      <c r="L73" s="96">
        <f>SUMIFS(env_ac_mfa!$F:$F,env_ac_mfa!$A:$A,L53,env_ac_mfa!$B:$B,Data_mfa!$B$51,env_ac_mfa!$C:$C,Data_mfa!$A$73,env_ac_mfa!$D:$D,Data_mfa!$C$73,env_ac_mfa!$E:$E,Data_mfa!$B$50)</f>
        <v>0.105</v>
      </c>
      <c r="M73" s="96">
        <f>SUMIFS(env_ac_mfa!$F:$F,env_ac_mfa!$A:$A,M53,env_ac_mfa!$B:$B,Data_mfa!$B$51,env_ac_mfa!$C:$C,Data_mfa!$A$73,env_ac_mfa!$D:$D,Data_mfa!$C$73,env_ac_mfa!$E:$E,Data_mfa!$B$50)</f>
        <v>7.5999999999999998E-2</v>
      </c>
      <c r="N73" s="96">
        <f>SUMIFS(env_ac_mfa!$F:$F,env_ac_mfa!$A:$A,N53,env_ac_mfa!$B:$B,Data_mfa!$B$51,env_ac_mfa!$C:$C,Data_mfa!$A$73,env_ac_mfa!$D:$D,Data_mfa!$C$73,env_ac_mfa!$E:$E,Data_mfa!$B$50)</f>
        <v>3.3000000000000002E-2</v>
      </c>
      <c r="O73" s="96">
        <f>SUMIFS(env_ac_mfa!$F:$F,env_ac_mfa!$A:$A,O53,env_ac_mfa!$B:$B,Data_mfa!$B$51,env_ac_mfa!$C:$C,Data_mfa!$A$73,env_ac_mfa!$D:$D,Data_mfa!$C$73,env_ac_mfa!$E:$E,Data_mfa!$B$50)</f>
        <v>3.6999999999999998E-2</v>
      </c>
      <c r="P73" s="96">
        <f>SUMIFS(env_ac_mfa!$F:$F,env_ac_mfa!$A:$A,P53,env_ac_mfa!$B:$B,Data_mfa!$B$51,env_ac_mfa!$C:$C,Data_mfa!$A$73,env_ac_mfa!$D:$D,Data_mfa!$C$73,env_ac_mfa!$E:$E,Data_mfa!$B$50)</f>
        <v>4.3999999999999997E-2</v>
      </c>
      <c r="Q73" s="96">
        <f>SUMIFS(env_ac_mfa!$F:$F,env_ac_mfa!$A:$A,Q53,env_ac_mfa!$B:$B,Data_mfa!$B$51,env_ac_mfa!$C:$C,Data_mfa!$A$73,env_ac_mfa!$D:$D,Data_mfa!$C$73,env_ac_mfa!$E:$E,Data_mfa!$B$50)</f>
        <v>-1.2E-2</v>
      </c>
      <c r="R73" s="96">
        <f>SUMIFS(env_ac_mfa!$F:$F,env_ac_mfa!$A:$A,R53,env_ac_mfa!$B:$B,Data_mfa!$B$51,env_ac_mfa!$C:$C,Data_mfa!$A$73,env_ac_mfa!$D:$D,Data_mfa!$C$73,env_ac_mfa!$E:$E,Data_mfa!$B$50)</f>
        <v>-3.4000000000000002E-2</v>
      </c>
      <c r="S73" s="96">
        <f>SUMIFS(env_ac_mfa!$F:$F,env_ac_mfa!$A:$A,S53,env_ac_mfa!$B:$B,Data_mfa!$B$51,env_ac_mfa!$C:$C,Data_mfa!$A$73,env_ac_mfa!$D:$D,Data_mfa!$C$73,env_ac_mfa!$E:$E,Data_mfa!$B$50)</f>
        <v>-0.04</v>
      </c>
      <c r="T73" s="96">
        <f>SUMIFS(env_ac_mfa!$F:$F,env_ac_mfa!$A:$A,T53,env_ac_mfa!$B:$B,Data_mfa!$B$51,env_ac_mfa!$C:$C,Data_mfa!$A$73,env_ac_mfa!$D:$D,Data_mfa!$C$73,env_ac_mfa!$E:$E,Data_mfa!$B$50)</f>
        <v>-4.5999999999999999E-2</v>
      </c>
      <c r="U73" s="96">
        <f>SUMIFS(env_ac_mfa!$F:$F,env_ac_mfa!$A:$A,U53,env_ac_mfa!$B:$B,Data_mfa!$B$51,env_ac_mfa!$C:$C,Data_mfa!$A$73,env_ac_mfa!$D:$D,Data_mfa!$C$73,env_ac_mfa!$E:$E,Data_mfa!$B$50)</f>
        <v>-3.6999999999999998E-2</v>
      </c>
      <c r="V73" s="96">
        <f>SUMIFS(env_ac_mfa!$F:$F,env_ac_mfa!$A:$A,V53,env_ac_mfa!$B:$B,Data_mfa!$B$51,env_ac_mfa!$C:$C,Data_mfa!$A$73,env_ac_mfa!$D:$D,Data_mfa!$C$73,env_ac_mfa!$E:$E,Data_mfa!$B$50)</f>
        <v>-1.6E-2</v>
      </c>
      <c r="W73" s="96">
        <f>SUMIFS(env_ac_mfa!$F:$F,env_ac_mfa!$A:$A,W53,env_ac_mfa!$B:$B,Data_mfa!$B$51,env_ac_mfa!$C:$C,Data_mfa!$A$73,env_ac_mfa!$D:$D,Data_mfa!$C$73,env_ac_mfa!$E:$E,Data_mfa!$B$50)</f>
        <v>-1E-3</v>
      </c>
      <c r="X73" s="96">
        <f>SUMIFS(env_ac_mfa!$F:$F,env_ac_mfa!$A:$A,X53,env_ac_mfa!$B:$B,Data_mfa!$B$51,env_ac_mfa!$C:$C,Data_mfa!$A$73,env_ac_mfa!$D:$D,Data_mfa!$C$73,env_ac_mfa!$E:$E,Data_mfa!$B$50)</f>
        <v>2.5000000000000001E-2</v>
      </c>
      <c r="Y73" s="96">
        <f>SUMIFS(env_ac_mfa!$F:$F,env_ac_mfa!$A:$A,Y53,env_ac_mfa!$B:$B,Data_mfa!$B$51,env_ac_mfa!$C:$C,Data_mfa!$A$73,env_ac_mfa!$D:$D,Data_mfa!$C$73,env_ac_mfa!$E:$E,Data_mfa!$B$50)</f>
        <v>2.9000000000000001E-2</v>
      </c>
    </row>
    <row r="74" spans="1:25" x14ac:dyDescent="0.2">
      <c r="A74" s="82" t="s">
        <v>64</v>
      </c>
      <c r="B74" s="82" t="s">
        <v>63</v>
      </c>
      <c r="C74" s="82" t="s">
        <v>60</v>
      </c>
      <c r="D74" s="82" t="s">
        <v>5</v>
      </c>
      <c r="E74" s="96">
        <f>SUMIFS(env_ac_mfa!$F:$F,env_ac_mfa!$A:$A,E53,env_ac_mfa!$B:$B,Data_mfa!$B$51,env_ac_mfa!$C:$C,Data_mfa!$A$74,env_ac_mfa!$D:$D,Data_mfa!$C$74,env_ac_mfa!$E:$E,Data_mfa!$B$50)</f>
        <v>1.821</v>
      </c>
      <c r="F74" s="96">
        <f>SUMIFS(env_ac_mfa!$F:$F,env_ac_mfa!$A:$A,F53,env_ac_mfa!$B:$B,Data_mfa!$B$51,env_ac_mfa!$C:$C,Data_mfa!$A$74,env_ac_mfa!$D:$D,Data_mfa!$C$74,env_ac_mfa!$E:$E,Data_mfa!$B$50)</f>
        <v>1.839</v>
      </c>
      <c r="G74" s="96">
        <f>SUMIFS(env_ac_mfa!$F:$F,env_ac_mfa!$A:$A,G53,env_ac_mfa!$B:$B,Data_mfa!$B$51,env_ac_mfa!$C:$C,Data_mfa!$A$74,env_ac_mfa!$D:$D,Data_mfa!$C$74,env_ac_mfa!$E:$E,Data_mfa!$B$50)</f>
        <v>1.829</v>
      </c>
      <c r="H74" s="96">
        <f>SUMIFS(env_ac_mfa!$F:$F,env_ac_mfa!$A:$A,H53,env_ac_mfa!$B:$B,Data_mfa!$B$51,env_ac_mfa!$C:$C,Data_mfa!$A$74,env_ac_mfa!$D:$D,Data_mfa!$C$74,env_ac_mfa!$E:$E,Data_mfa!$B$50)</f>
        <v>1.825</v>
      </c>
      <c r="I74" s="96">
        <f>SUMIFS(env_ac_mfa!$F:$F,env_ac_mfa!$A:$A,I53,env_ac_mfa!$B:$B,Data_mfa!$B$51,env_ac_mfa!$C:$C,Data_mfa!$A$74,env_ac_mfa!$D:$D,Data_mfa!$C$74,env_ac_mfa!$E:$E,Data_mfa!$B$50)</f>
        <v>1.8160000000000001</v>
      </c>
      <c r="J74" s="96">
        <f>SUMIFS(env_ac_mfa!$F:$F,env_ac_mfa!$A:$A,J53,env_ac_mfa!$B:$B,Data_mfa!$B$51,env_ac_mfa!$C:$C,Data_mfa!$A$74,env_ac_mfa!$D:$D,Data_mfa!$C$74,env_ac_mfa!$E:$E,Data_mfa!$B$50)</f>
        <v>1.77</v>
      </c>
      <c r="K74" s="96">
        <f>SUMIFS(env_ac_mfa!$F:$F,env_ac_mfa!$A:$A,K53,env_ac_mfa!$B:$B,Data_mfa!$B$51,env_ac_mfa!$C:$C,Data_mfa!$A$74,env_ac_mfa!$D:$D,Data_mfa!$C$74,env_ac_mfa!$E:$E,Data_mfa!$B$50)</f>
        <v>1.7390000000000001</v>
      </c>
      <c r="L74" s="96">
        <f>SUMIFS(env_ac_mfa!$F:$F,env_ac_mfa!$A:$A,L53,env_ac_mfa!$B:$B,Data_mfa!$B$51,env_ac_mfa!$C:$C,Data_mfa!$A$74,env_ac_mfa!$D:$D,Data_mfa!$C$74,env_ac_mfa!$E:$E,Data_mfa!$B$50)</f>
        <v>1.6930000000000001</v>
      </c>
      <c r="M74" s="96">
        <f>SUMIFS(env_ac_mfa!$F:$F,env_ac_mfa!$A:$A,M53,env_ac_mfa!$B:$B,Data_mfa!$B$51,env_ac_mfa!$C:$C,Data_mfa!$A$74,env_ac_mfa!$D:$D,Data_mfa!$C$74,env_ac_mfa!$E:$E,Data_mfa!$B$50)</f>
        <v>1.649</v>
      </c>
      <c r="N74" s="96">
        <f>SUMIFS(env_ac_mfa!$F:$F,env_ac_mfa!$A:$A,N53,env_ac_mfa!$B:$B,Data_mfa!$B$51,env_ac_mfa!$C:$C,Data_mfa!$A$74,env_ac_mfa!$D:$D,Data_mfa!$C$74,env_ac_mfa!$E:$E,Data_mfa!$B$50)</f>
        <v>1.5640000000000001</v>
      </c>
      <c r="O74" s="96">
        <f>SUMIFS(env_ac_mfa!$F:$F,env_ac_mfa!$A:$A,O53,env_ac_mfa!$B:$B,Data_mfa!$B$51,env_ac_mfa!$C:$C,Data_mfa!$A$74,env_ac_mfa!$D:$D,Data_mfa!$C$74,env_ac_mfa!$E:$E,Data_mfa!$B$50)</f>
        <v>1.5529999999999999</v>
      </c>
      <c r="P74" s="96">
        <f>SUMIFS(env_ac_mfa!$F:$F,env_ac_mfa!$A:$A,P53,env_ac_mfa!$B:$B,Data_mfa!$B$51,env_ac_mfa!$C:$C,Data_mfa!$A$74,env_ac_mfa!$D:$D,Data_mfa!$C$74,env_ac_mfa!$E:$E,Data_mfa!$B$50)</f>
        <v>1.5980000000000001</v>
      </c>
      <c r="Q74" s="96">
        <f>SUMIFS(env_ac_mfa!$F:$F,env_ac_mfa!$A:$A,Q53,env_ac_mfa!$B:$B,Data_mfa!$B$51,env_ac_mfa!$C:$C,Data_mfa!$A$74,env_ac_mfa!$D:$D,Data_mfa!$C$74,env_ac_mfa!$E:$E,Data_mfa!$B$50)</f>
        <v>1.587</v>
      </c>
      <c r="R74" s="96">
        <f>SUMIFS(env_ac_mfa!$F:$F,env_ac_mfa!$A:$A,R53,env_ac_mfa!$B:$B,Data_mfa!$B$51,env_ac_mfa!$C:$C,Data_mfa!$A$74,env_ac_mfa!$D:$D,Data_mfa!$C$74,env_ac_mfa!$E:$E,Data_mfa!$B$50)</f>
        <v>1.522</v>
      </c>
      <c r="S74" s="96">
        <f>SUMIFS(env_ac_mfa!$F:$F,env_ac_mfa!$A:$A,S53,env_ac_mfa!$B:$B,Data_mfa!$B$51,env_ac_mfa!$C:$C,Data_mfa!$A$74,env_ac_mfa!$D:$D,Data_mfa!$C$74,env_ac_mfa!$E:$E,Data_mfa!$B$50)</f>
        <v>1.444</v>
      </c>
      <c r="T74" s="96">
        <f>SUMIFS(env_ac_mfa!$F:$F,env_ac_mfa!$A:$A,T53,env_ac_mfa!$B:$B,Data_mfa!$B$51,env_ac_mfa!$C:$C,Data_mfa!$A$74,env_ac_mfa!$D:$D,Data_mfa!$C$74,env_ac_mfa!$E:$E,Data_mfa!$B$50)</f>
        <v>1.3879999999999999</v>
      </c>
      <c r="U74" s="96">
        <f>SUMIFS(env_ac_mfa!$F:$F,env_ac_mfa!$A:$A,U53,env_ac_mfa!$B:$B,Data_mfa!$B$51,env_ac_mfa!$C:$C,Data_mfa!$A$74,env_ac_mfa!$D:$D,Data_mfa!$C$74,env_ac_mfa!$E:$E,Data_mfa!$B$50)</f>
        <v>1.2889999999999999</v>
      </c>
      <c r="V74" s="96">
        <f>SUMIFS(env_ac_mfa!$F:$F,env_ac_mfa!$A:$A,V53,env_ac_mfa!$B:$B,Data_mfa!$B$51,env_ac_mfa!$C:$C,Data_mfa!$A$74,env_ac_mfa!$D:$D,Data_mfa!$C$74,env_ac_mfa!$E:$E,Data_mfa!$B$50)</f>
        <v>1.2889999999999999</v>
      </c>
      <c r="W74" s="96">
        <f>SUMIFS(env_ac_mfa!$F:$F,env_ac_mfa!$A:$A,W53,env_ac_mfa!$B:$B,Data_mfa!$B$51,env_ac_mfa!$C:$C,Data_mfa!$A$74,env_ac_mfa!$D:$D,Data_mfa!$C$74,env_ac_mfa!$E:$E,Data_mfa!$B$50)</f>
        <v>1.2569999999999999</v>
      </c>
      <c r="X74" s="96">
        <f>SUMIFS(env_ac_mfa!$F:$F,env_ac_mfa!$A:$A,X53,env_ac_mfa!$B:$B,Data_mfa!$B$51,env_ac_mfa!$C:$C,Data_mfa!$A$74,env_ac_mfa!$D:$D,Data_mfa!$C$74,env_ac_mfa!$E:$E,Data_mfa!$B$50)</f>
        <v>1.07</v>
      </c>
      <c r="Y74" s="96">
        <f>SUMIFS(env_ac_mfa!$F:$F,env_ac_mfa!$A:$A,Y53,env_ac_mfa!$B:$B,Data_mfa!$B$51,env_ac_mfa!$C:$C,Data_mfa!$A$74,env_ac_mfa!$D:$D,Data_mfa!$C$74,env_ac_mfa!$E:$E,Data_mfa!$B$50)</f>
        <v>0.84499999999999997</v>
      </c>
    </row>
    <row r="75" spans="1:25" x14ac:dyDescent="0.2">
      <c r="A75" s="82" t="s">
        <v>64</v>
      </c>
      <c r="B75" s="82" t="s">
        <v>63</v>
      </c>
      <c r="C75" s="82" t="s">
        <v>59</v>
      </c>
      <c r="D75" s="82" t="s">
        <v>3</v>
      </c>
      <c r="E75" s="96">
        <f>SUMIFS(env_ac_mfa!$F:$F,env_ac_mfa!$A:$A,E53,env_ac_mfa!$B:$B,Data_mfa!$B$51,env_ac_mfa!$C:$C,Data_mfa!$A$75,env_ac_mfa!$D:$D,Data_mfa!$C$75,env_ac_mfa!$E:$E,Data_mfa!$B$50)</f>
        <v>2.266</v>
      </c>
      <c r="F75" s="96">
        <f>SUMIFS(env_ac_mfa!$F:$F,env_ac_mfa!$A:$A,F53,env_ac_mfa!$B:$B,Data_mfa!$B$51,env_ac_mfa!$C:$C,Data_mfa!$A$75,env_ac_mfa!$D:$D,Data_mfa!$C$75,env_ac_mfa!$E:$E,Data_mfa!$B$50)</f>
        <v>2.23</v>
      </c>
      <c r="G75" s="96">
        <f>SUMIFS(env_ac_mfa!$F:$F,env_ac_mfa!$A:$A,G53,env_ac_mfa!$B:$B,Data_mfa!$B$51,env_ac_mfa!$C:$C,Data_mfa!$A$75,env_ac_mfa!$D:$D,Data_mfa!$C$75,env_ac_mfa!$E:$E,Data_mfa!$B$50)</f>
        <v>2.34</v>
      </c>
      <c r="H75" s="96">
        <f>SUMIFS(env_ac_mfa!$F:$F,env_ac_mfa!$A:$A,H53,env_ac_mfa!$B:$B,Data_mfa!$B$51,env_ac_mfa!$C:$C,Data_mfa!$A$75,env_ac_mfa!$D:$D,Data_mfa!$C$75,env_ac_mfa!$E:$E,Data_mfa!$B$50)</f>
        <v>2.4620000000000002</v>
      </c>
      <c r="I75" s="96">
        <f>SUMIFS(env_ac_mfa!$F:$F,env_ac_mfa!$A:$A,I53,env_ac_mfa!$B:$B,Data_mfa!$B$51,env_ac_mfa!$C:$C,Data_mfa!$A$75,env_ac_mfa!$D:$D,Data_mfa!$C$75,env_ac_mfa!$E:$E,Data_mfa!$B$50)</f>
        <v>2.488</v>
      </c>
      <c r="J75" s="96">
        <f>SUMIFS(env_ac_mfa!$F:$F,env_ac_mfa!$A:$A,J53,env_ac_mfa!$B:$B,Data_mfa!$B$51,env_ac_mfa!$C:$C,Data_mfa!$A$75,env_ac_mfa!$D:$D,Data_mfa!$C$75,env_ac_mfa!$E:$E,Data_mfa!$B$50)</f>
        <v>2.5179999999999998</v>
      </c>
      <c r="K75" s="96">
        <f>SUMIFS(env_ac_mfa!$F:$F,env_ac_mfa!$A:$A,K53,env_ac_mfa!$B:$B,Data_mfa!$B$51,env_ac_mfa!$C:$C,Data_mfa!$A$75,env_ac_mfa!$D:$D,Data_mfa!$C$75,env_ac_mfa!$E:$E,Data_mfa!$B$50)</f>
        <v>2.585</v>
      </c>
      <c r="L75" s="96">
        <f>SUMIFS(env_ac_mfa!$F:$F,env_ac_mfa!$A:$A,L53,env_ac_mfa!$B:$B,Data_mfa!$B$51,env_ac_mfa!$C:$C,Data_mfa!$A$75,env_ac_mfa!$D:$D,Data_mfa!$C$75,env_ac_mfa!$E:$E,Data_mfa!$B$50)</f>
        <v>2.5630000000000002</v>
      </c>
      <c r="M75" s="96">
        <f>SUMIFS(env_ac_mfa!$F:$F,env_ac_mfa!$A:$A,M53,env_ac_mfa!$B:$B,Data_mfa!$B$51,env_ac_mfa!$C:$C,Data_mfa!$A$75,env_ac_mfa!$D:$D,Data_mfa!$C$75,env_ac_mfa!$E:$E,Data_mfa!$B$50)</f>
        <v>2.57</v>
      </c>
      <c r="N75" s="96">
        <f>SUMIFS(env_ac_mfa!$F:$F,env_ac_mfa!$A:$A,N53,env_ac_mfa!$B:$B,Data_mfa!$B$51,env_ac_mfa!$C:$C,Data_mfa!$A$75,env_ac_mfa!$D:$D,Data_mfa!$C$75,env_ac_mfa!$E:$E,Data_mfa!$B$50)</f>
        <v>2.3460000000000001</v>
      </c>
      <c r="O75" s="96">
        <f>SUMIFS(env_ac_mfa!$F:$F,env_ac_mfa!$A:$A,O53,env_ac_mfa!$B:$B,Data_mfa!$B$51,env_ac_mfa!$C:$C,Data_mfa!$A$75,env_ac_mfa!$D:$D,Data_mfa!$C$75,env_ac_mfa!$E:$E,Data_mfa!$B$50)</f>
        <v>2.3940000000000001</v>
      </c>
      <c r="P75" s="96">
        <f>SUMIFS(env_ac_mfa!$F:$F,env_ac_mfa!$A:$A,P53,env_ac_mfa!$B:$B,Data_mfa!$B$51,env_ac_mfa!$C:$C,Data_mfa!$A$75,env_ac_mfa!$D:$D,Data_mfa!$C$75,env_ac_mfa!$E:$E,Data_mfa!$B$50)</f>
        <v>2.4</v>
      </c>
      <c r="Q75" s="96">
        <f>SUMIFS(env_ac_mfa!$F:$F,env_ac_mfa!$A:$A,Q53,env_ac_mfa!$B:$B,Data_mfa!$B$51,env_ac_mfa!$C:$C,Data_mfa!$A$75,env_ac_mfa!$D:$D,Data_mfa!$C$75,env_ac_mfa!$E:$E,Data_mfa!$B$50)</f>
        <v>2.3860000000000001</v>
      </c>
      <c r="R75" s="96">
        <f>SUMIFS(env_ac_mfa!$F:$F,env_ac_mfa!$A:$A,R53,env_ac_mfa!$B:$B,Data_mfa!$B$51,env_ac_mfa!$C:$C,Data_mfa!$A$75,env_ac_mfa!$D:$D,Data_mfa!$C$75,env_ac_mfa!$E:$E,Data_mfa!$B$50)</f>
        <v>2.3069999999999999</v>
      </c>
      <c r="S75" s="96">
        <f>SUMIFS(env_ac_mfa!$F:$F,env_ac_mfa!$A:$A,S53,env_ac_mfa!$B:$B,Data_mfa!$B$51,env_ac_mfa!$C:$C,Data_mfa!$A$75,env_ac_mfa!$D:$D,Data_mfa!$C$75,env_ac_mfa!$E:$E,Data_mfa!$B$50)</f>
        <v>2.2850000000000001</v>
      </c>
      <c r="T75" s="96">
        <f>SUMIFS(env_ac_mfa!$F:$F,env_ac_mfa!$A:$A,T53,env_ac_mfa!$B:$B,Data_mfa!$B$51,env_ac_mfa!$C:$C,Data_mfa!$A$75,env_ac_mfa!$D:$D,Data_mfa!$C$75,env_ac_mfa!$E:$E,Data_mfa!$B$50)</f>
        <v>2.4089999999999998</v>
      </c>
      <c r="U75" s="96">
        <f>SUMIFS(env_ac_mfa!$F:$F,env_ac_mfa!$A:$A,U53,env_ac_mfa!$B:$B,Data_mfa!$B$51,env_ac_mfa!$C:$C,Data_mfa!$A$75,env_ac_mfa!$D:$D,Data_mfa!$C$75,env_ac_mfa!$E:$E,Data_mfa!$B$50)</f>
        <v>2.4249999999999998</v>
      </c>
      <c r="V75" s="96">
        <f>SUMIFS(env_ac_mfa!$F:$F,env_ac_mfa!$A:$A,V53,env_ac_mfa!$B:$B,Data_mfa!$B$51,env_ac_mfa!$C:$C,Data_mfa!$A$75,env_ac_mfa!$D:$D,Data_mfa!$C$75,env_ac_mfa!$E:$E,Data_mfa!$B$50)</f>
        <v>2.4580000000000002</v>
      </c>
      <c r="W75" s="96">
        <f>SUMIFS(env_ac_mfa!$F:$F,env_ac_mfa!$A:$A,W53,env_ac_mfa!$B:$B,Data_mfa!$B$51,env_ac_mfa!$C:$C,Data_mfa!$A$75,env_ac_mfa!$D:$D,Data_mfa!$C$75,env_ac_mfa!$E:$E,Data_mfa!$B$50)</f>
        <v>2.456</v>
      </c>
      <c r="X75" s="96">
        <f>SUMIFS(env_ac_mfa!$F:$F,env_ac_mfa!$A:$A,X53,env_ac_mfa!$B:$B,Data_mfa!$B$51,env_ac_mfa!$C:$C,Data_mfa!$A$75,env_ac_mfa!$D:$D,Data_mfa!$C$75,env_ac_mfa!$E:$E,Data_mfa!$B$50)</f>
        <v>2.379</v>
      </c>
      <c r="Y75" s="96">
        <f>SUMIFS(env_ac_mfa!$F:$F,env_ac_mfa!$A:$A,Y53,env_ac_mfa!$B:$B,Data_mfa!$B$51,env_ac_mfa!$C:$C,Data_mfa!$A$75,env_ac_mfa!$D:$D,Data_mfa!$C$75,env_ac_mfa!$E:$E,Data_mfa!$B$50)</f>
        <v>2.1030000000000002</v>
      </c>
    </row>
    <row r="76" spans="1:25" x14ac:dyDescent="0.2">
      <c r="A76" s="82" t="s">
        <v>64</v>
      </c>
      <c r="B76" s="82" t="s">
        <v>63</v>
      </c>
      <c r="C76" s="82" t="s">
        <v>58</v>
      </c>
      <c r="D76" s="82" t="s">
        <v>57</v>
      </c>
      <c r="E76" s="96">
        <f>SUMIFS(env_ac_mfa!$F:$F,env_ac_mfa!$A:$A,E53,env_ac_mfa!$B:$B,Data_mfa!$B$51,env_ac_mfa!$C:$C,Data_mfa!$A$76,env_ac_mfa!$D:$D,Data_mfa!$C$76,env_ac_mfa!$E:$E,Data_mfa!$B$50)</f>
        <v>0.29799999999999999</v>
      </c>
      <c r="F76" s="96">
        <f>SUMIFS(env_ac_mfa!$F:$F,env_ac_mfa!$A:$A,F53,env_ac_mfa!$B:$B,Data_mfa!$B$51,env_ac_mfa!$C:$C,Data_mfa!$A$76,env_ac_mfa!$D:$D,Data_mfa!$C$76,env_ac_mfa!$E:$E,Data_mfa!$B$50)</f>
        <v>0.30099999999999999</v>
      </c>
      <c r="G76" s="96">
        <f>SUMIFS(env_ac_mfa!$F:$F,env_ac_mfa!$A:$A,G53,env_ac_mfa!$B:$B,Data_mfa!$B$51,env_ac_mfa!$C:$C,Data_mfa!$A$76,env_ac_mfa!$D:$D,Data_mfa!$C$76,env_ac_mfa!$E:$E,Data_mfa!$B$50)</f>
        <v>0.316</v>
      </c>
      <c r="H76" s="96">
        <f>SUMIFS(env_ac_mfa!$F:$F,env_ac_mfa!$A:$A,H53,env_ac_mfa!$B:$B,Data_mfa!$B$51,env_ac_mfa!$C:$C,Data_mfa!$A$76,env_ac_mfa!$D:$D,Data_mfa!$C$76,env_ac_mfa!$E:$E,Data_mfa!$B$50)</f>
        <v>0.33100000000000002</v>
      </c>
      <c r="I76" s="96">
        <f>SUMIFS(env_ac_mfa!$F:$F,env_ac_mfa!$A:$A,I53,env_ac_mfa!$B:$B,Data_mfa!$B$51,env_ac_mfa!$C:$C,Data_mfa!$A$76,env_ac_mfa!$D:$D,Data_mfa!$C$76,env_ac_mfa!$E:$E,Data_mfa!$B$50)</f>
        <v>0.36</v>
      </c>
      <c r="J76" s="96">
        <f>SUMIFS(env_ac_mfa!$F:$F,env_ac_mfa!$A:$A,J53,env_ac_mfa!$B:$B,Data_mfa!$B$51,env_ac_mfa!$C:$C,Data_mfa!$A$76,env_ac_mfa!$D:$D,Data_mfa!$C$76,env_ac_mfa!$E:$E,Data_mfa!$B$50)</f>
        <v>0.373</v>
      </c>
      <c r="K76" s="96">
        <f>SUMIFS(env_ac_mfa!$F:$F,env_ac_mfa!$A:$A,K53,env_ac_mfa!$B:$B,Data_mfa!$B$51,env_ac_mfa!$C:$C,Data_mfa!$A$76,env_ac_mfa!$D:$D,Data_mfa!$C$76,env_ac_mfa!$E:$E,Data_mfa!$B$50)</f>
        <v>0.40799999999999997</v>
      </c>
      <c r="L76" s="96">
        <f>SUMIFS(env_ac_mfa!$F:$F,env_ac_mfa!$A:$A,L53,env_ac_mfa!$B:$B,Data_mfa!$B$51,env_ac_mfa!$C:$C,Data_mfa!$A$76,env_ac_mfa!$D:$D,Data_mfa!$C$76,env_ac_mfa!$E:$E,Data_mfa!$B$50)</f>
        <v>0.44800000000000001</v>
      </c>
      <c r="M76" s="96">
        <f>SUMIFS(env_ac_mfa!$F:$F,env_ac_mfa!$A:$A,M53,env_ac_mfa!$B:$B,Data_mfa!$B$51,env_ac_mfa!$C:$C,Data_mfa!$A$76,env_ac_mfa!$D:$D,Data_mfa!$C$76,env_ac_mfa!$E:$E,Data_mfa!$B$50)</f>
        <v>0.442</v>
      </c>
      <c r="N76" s="96">
        <f>SUMIFS(env_ac_mfa!$F:$F,env_ac_mfa!$A:$A,N53,env_ac_mfa!$B:$B,Data_mfa!$B$51,env_ac_mfa!$C:$C,Data_mfa!$A$76,env_ac_mfa!$D:$D,Data_mfa!$C$76,env_ac_mfa!$E:$E,Data_mfa!$B$50)</f>
        <v>0.42799999999999999</v>
      </c>
      <c r="O76" s="96">
        <f>SUMIFS(env_ac_mfa!$F:$F,env_ac_mfa!$A:$A,O53,env_ac_mfa!$B:$B,Data_mfa!$B$51,env_ac_mfa!$C:$C,Data_mfa!$A$76,env_ac_mfa!$D:$D,Data_mfa!$C$76,env_ac_mfa!$E:$E,Data_mfa!$B$50)</f>
        <v>0.44700000000000001</v>
      </c>
      <c r="P76" s="96">
        <f>SUMIFS(env_ac_mfa!$F:$F,env_ac_mfa!$A:$A,P53,env_ac_mfa!$B:$B,Data_mfa!$B$51,env_ac_mfa!$C:$C,Data_mfa!$A$76,env_ac_mfa!$D:$D,Data_mfa!$C$76,env_ac_mfa!$E:$E,Data_mfa!$B$50)</f>
        <v>0.45300000000000001</v>
      </c>
      <c r="Q76" s="96">
        <f>SUMIFS(env_ac_mfa!$F:$F,env_ac_mfa!$A:$A,Q53,env_ac_mfa!$B:$B,Data_mfa!$B$51,env_ac_mfa!$C:$C,Data_mfa!$A$76,env_ac_mfa!$D:$D,Data_mfa!$C$76,env_ac_mfa!$E:$E,Data_mfa!$B$50)</f>
        <v>0.51</v>
      </c>
      <c r="R76" s="96">
        <f>SUMIFS(env_ac_mfa!$F:$F,env_ac_mfa!$A:$A,R53,env_ac_mfa!$B:$B,Data_mfa!$B$51,env_ac_mfa!$C:$C,Data_mfa!$A$76,env_ac_mfa!$D:$D,Data_mfa!$C$76,env_ac_mfa!$E:$E,Data_mfa!$B$50)</f>
        <v>0.52400000000000002</v>
      </c>
      <c r="S76" s="96">
        <f>SUMIFS(env_ac_mfa!$F:$F,env_ac_mfa!$A:$A,S53,env_ac_mfa!$B:$B,Data_mfa!$B$51,env_ac_mfa!$C:$C,Data_mfa!$A$76,env_ac_mfa!$D:$D,Data_mfa!$C$76,env_ac_mfa!$E:$E,Data_mfa!$B$50)</f>
        <v>0.51200000000000001</v>
      </c>
      <c r="T76" s="96">
        <f>SUMIFS(env_ac_mfa!$F:$F,env_ac_mfa!$A:$A,T53,env_ac_mfa!$B:$B,Data_mfa!$B$51,env_ac_mfa!$C:$C,Data_mfa!$A$76,env_ac_mfa!$D:$D,Data_mfa!$C$76,env_ac_mfa!$E:$E,Data_mfa!$B$50)</f>
        <v>0.53</v>
      </c>
      <c r="U76" s="96">
        <f>SUMIFS(env_ac_mfa!$F:$F,env_ac_mfa!$A:$A,U53,env_ac_mfa!$B:$B,Data_mfa!$B$51,env_ac_mfa!$C:$C,Data_mfa!$A$76,env_ac_mfa!$D:$D,Data_mfa!$C$76,env_ac_mfa!$E:$E,Data_mfa!$B$50)</f>
        <v>0.56999999999999995</v>
      </c>
      <c r="V76" s="96">
        <f>SUMIFS(env_ac_mfa!$F:$F,env_ac_mfa!$A:$A,V53,env_ac_mfa!$B:$B,Data_mfa!$B$51,env_ac_mfa!$C:$C,Data_mfa!$A$76,env_ac_mfa!$D:$D,Data_mfa!$C$76,env_ac_mfa!$E:$E,Data_mfa!$B$50)</f>
        <v>0.60799999999999998</v>
      </c>
      <c r="W76" s="96">
        <f>SUMIFS(env_ac_mfa!$F:$F,env_ac_mfa!$A:$A,W53,env_ac_mfa!$B:$B,Data_mfa!$B$51,env_ac_mfa!$C:$C,Data_mfa!$A$76,env_ac_mfa!$D:$D,Data_mfa!$C$76,env_ac_mfa!$E:$E,Data_mfa!$B$50)</f>
        <v>0.58599999999999997</v>
      </c>
      <c r="X76" s="96">
        <f>SUMIFS(env_ac_mfa!$F:$F,env_ac_mfa!$A:$A,X53,env_ac_mfa!$B:$B,Data_mfa!$B$51,env_ac_mfa!$C:$C,Data_mfa!$A$76,env_ac_mfa!$D:$D,Data_mfa!$C$76,env_ac_mfa!$E:$E,Data_mfa!$B$50)</f>
        <v>0.55100000000000005</v>
      </c>
      <c r="Y76" s="96">
        <f>SUMIFS(env_ac_mfa!$F:$F,env_ac_mfa!$A:$A,Y53,env_ac_mfa!$B:$B,Data_mfa!$B$51,env_ac_mfa!$C:$C,Data_mfa!$A$76,env_ac_mfa!$D:$D,Data_mfa!$C$76,env_ac_mfa!$E:$E,Data_mfa!$B$50)</f>
        <v>0.498</v>
      </c>
    </row>
    <row r="77" spans="1:25" x14ac:dyDescent="0.2">
      <c r="A77" s="82" t="s">
        <v>64</v>
      </c>
      <c r="B77" s="82" t="s">
        <v>63</v>
      </c>
      <c r="C77" s="82" t="s">
        <v>56</v>
      </c>
      <c r="D77" s="82" t="s">
        <v>12</v>
      </c>
      <c r="E77" s="96">
        <f>SUMIFS(env_ac_mfa!$F:$F,env_ac_mfa!$A:$A,E53,env_ac_mfa!$B:$B,Data_mfa!$B$51,env_ac_mfa!$C:$C,Data_mfa!$A$77,env_ac_mfa!$D:$D,Data_mfa!$C$77,env_ac_mfa!$E:$E,Data_mfa!$B$50)</f>
        <v>3.7879999999999998</v>
      </c>
      <c r="F77" s="96">
        <f>SUMIFS(env_ac_mfa!$F:$F,env_ac_mfa!$A:$A,F53,env_ac_mfa!$B:$B,Data_mfa!$B$51,env_ac_mfa!$C:$C,Data_mfa!$A$77,env_ac_mfa!$D:$D,Data_mfa!$C$77,env_ac_mfa!$E:$E,Data_mfa!$B$50)</f>
        <v>3.7679999999999998</v>
      </c>
      <c r="G77" s="96">
        <f>SUMIFS(env_ac_mfa!$F:$F,env_ac_mfa!$A:$A,G53,env_ac_mfa!$B:$B,Data_mfa!$B$51,env_ac_mfa!$C:$C,Data_mfa!$A$77,env_ac_mfa!$D:$D,Data_mfa!$C$77,env_ac_mfa!$E:$E,Data_mfa!$B$50)</f>
        <v>3.8519999999999999</v>
      </c>
      <c r="H77" s="96">
        <f>SUMIFS(env_ac_mfa!$F:$F,env_ac_mfa!$A:$A,H53,env_ac_mfa!$B:$B,Data_mfa!$B$51,env_ac_mfa!$C:$C,Data_mfa!$A$77,env_ac_mfa!$D:$D,Data_mfa!$C$77,env_ac_mfa!$E:$E,Data_mfa!$B$50)</f>
        <v>3.956</v>
      </c>
      <c r="I77" s="96">
        <f>SUMIFS(env_ac_mfa!$F:$F,env_ac_mfa!$A:$A,I53,env_ac_mfa!$B:$B,Data_mfa!$B$51,env_ac_mfa!$C:$C,Data_mfa!$A$77,env_ac_mfa!$D:$D,Data_mfa!$C$77,env_ac_mfa!$E:$E,Data_mfa!$B$50)</f>
        <v>3.944</v>
      </c>
      <c r="J77" s="96">
        <f>SUMIFS(env_ac_mfa!$F:$F,env_ac_mfa!$A:$A,J53,env_ac_mfa!$B:$B,Data_mfa!$B$51,env_ac_mfa!$C:$C,Data_mfa!$A$77,env_ac_mfa!$D:$D,Data_mfa!$C$77,env_ac_mfa!$E:$E,Data_mfa!$B$50)</f>
        <v>3.915</v>
      </c>
      <c r="K77" s="96">
        <f>SUMIFS(env_ac_mfa!$F:$F,env_ac_mfa!$A:$A,K53,env_ac_mfa!$B:$B,Data_mfa!$B$51,env_ac_mfa!$C:$C,Data_mfa!$A$77,env_ac_mfa!$D:$D,Data_mfa!$C$77,env_ac_mfa!$E:$E,Data_mfa!$B$50)</f>
        <v>3.9169999999999998</v>
      </c>
      <c r="L77" s="96">
        <f>SUMIFS(env_ac_mfa!$F:$F,env_ac_mfa!$A:$A,L53,env_ac_mfa!$B:$B,Data_mfa!$B$51,env_ac_mfa!$C:$C,Data_mfa!$A$77,env_ac_mfa!$D:$D,Data_mfa!$C$77,env_ac_mfa!$E:$E,Data_mfa!$B$50)</f>
        <v>3.8079999999999998</v>
      </c>
      <c r="M77" s="96">
        <f>SUMIFS(env_ac_mfa!$F:$F,env_ac_mfa!$A:$A,M53,env_ac_mfa!$B:$B,Data_mfa!$B$51,env_ac_mfa!$C:$C,Data_mfa!$A$77,env_ac_mfa!$D:$D,Data_mfa!$C$77,env_ac_mfa!$E:$E,Data_mfa!$B$50)</f>
        <v>3.7770000000000001</v>
      </c>
      <c r="N77" s="96">
        <f>SUMIFS(env_ac_mfa!$F:$F,env_ac_mfa!$A:$A,N53,env_ac_mfa!$B:$B,Data_mfa!$B$51,env_ac_mfa!$C:$C,Data_mfa!$A$77,env_ac_mfa!$D:$D,Data_mfa!$C$77,env_ac_mfa!$E:$E,Data_mfa!$B$50)</f>
        <v>3.4830000000000001</v>
      </c>
      <c r="O77" s="96">
        <f>SUMIFS(env_ac_mfa!$F:$F,env_ac_mfa!$A:$A,O53,env_ac_mfa!$B:$B,Data_mfa!$B$51,env_ac_mfa!$C:$C,Data_mfa!$A$77,env_ac_mfa!$D:$D,Data_mfa!$C$77,env_ac_mfa!$E:$E,Data_mfa!$B$50)</f>
        <v>3.5</v>
      </c>
      <c r="P77" s="96">
        <f>SUMIFS(env_ac_mfa!$F:$F,env_ac_mfa!$A:$A,P53,env_ac_mfa!$B:$B,Data_mfa!$B$51,env_ac_mfa!$C:$C,Data_mfa!$A$77,env_ac_mfa!$D:$D,Data_mfa!$C$77,env_ac_mfa!$E:$E,Data_mfa!$B$50)</f>
        <v>3.5449999999999999</v>
      </c>
      <c r="Q77" s="96">
        <f>SUMIFS(env_ac_mfa!$F:$F,env_ac_mfa!$A:$A,Q53,env_ac_mfa!$B:$B,Data_mfa!$B$51,env_ac_mfa!$C:$C,Data_mfa!$A$77,env_ac_mfa!$D:$D,Data_mfa!$C$77,env_ac_mfa!$E:$E,Data_mfa!$B$50)</f>
        <v>3.4630000000000001</v>
      </c>
      <c r="R77" s="96">
        <f>SUMIFS(env_ac_mfa!$F:$F,env_ac_mfa!$A:$A,R53,env_ac_mfa!$B:$B,Data_mfa!$B$51,env_ac_mfa!$C:$C,Data_mfa!$A$77,env_ac_mfa!$D:$D,Data_mfa!$C$77,env_ac_mfa!$E:$E,Data_mfa!$B$50)</f>
        <v>3.3050000000000002</v>
      </c>
      <c r="S77" s="96">
        <f>SUMIFS(env_ac_mfa!$F:$F,env_ac_mfa!$A:$A,S53,env_ac_mfa!$B:$B,Data_mfa!$B$51,env_ac_mfa!$C:$C,Data_mfa!$A$77,env_ac_mfa!$D:$D,Data_mfa!$C$77,env_ac_mfa!$E:$E,Data_mfa!$B$50)</f>
        <v>3.2170000000000001</v>
      </c>
      <c r="T77" s="96">
        <f>SUMIFS(env_ac_mfa!$F:$F,env_ac_mfa!$A:$A,T53,env_ac_mfa!$B:$B,Data_mfa!$B$51,env_ac_mfa!$C:$C,Data_mfa!$A$77,env_ac_mfa!$D:$D,Data_mfa!$C$77,env_ac_mfa!$E:$E,Data_mfa!$B$50)</f>
        <v>3.266</v>
      </c>
      <c r="U77" s="96">
        <f>SUMIFS(env_ac_mfa!$F:$F,env_ac_mfa!$A:$A,U53,env_ac_mfa!$B:$B,Data_mfa!$B$51,env_ac_mfa!$C:$C,Data_mfa!$A$77,env_ac_mfa!$D:$D,Data_mfa!$C$77,env_ac_mfa!$E:$E,Data_mfa!$B$50)</f>
        <v>3.145</v>
      </c>
      <c r="V77" s="96">
        <f>SUMIFS(env_ac_mfa!$F:$F,env_ac_mfa!$A:$A,V53,env_ac_mfa!$B:$B,Data_mfa!$B$51,env_ac_mfa!$C:$C,Data_mfa!$A$77,env_ac_mfa!$D:$D,Data_mfa!$C$77,env_ac_mfa!$E:$E,Data_mfa!$B$50)</f>
        <v>3.1389999999999998</v>
      </c>
      <c r="W77" s="96">
        <f>SUMIFS(env_ac_mfa!$F:$F,env_ac_mfa!$A:$A,W53,env_ac_mfa!$B:$B,Data_mfa!$B$51,env_ac_mfa!$C:$C,Data_mfa!$A$77,env_ac_mfa!$D:$D,Data_mfa!$C$77,env_ac_mfa!$E:$E,Data_mfa!$B$50)</f>
        <v>3.1269999999999998</v>
      </c>
      <c r="X77" s="96">
        <f>SUMIFS(env_ac_mfa!$F:$F,env_ac_mfa!$A:$A,X53,env_ac_mfa!$B:$B,Data_mfa!$B$51,env_ac_mfa!$C:$C,Data_mfa!$A$77,env_ac_mfa!$D:$D,Data_mfa!$C$77,env_ac_mfa!$E:$E,Data_mfa!$B$50)</f>
        <v>2.8980000000000001</v>
      </c>
      <c r="Y77" s="96">
        <f>SUMIFS(env_ac_mfa!$F:$F,env_ac_mfa!$A:$A,Y53,env_ac_mfa!$B:$B,Data_mfa!$B$51,env_ac_mfa!$C:$C,Data_mfa!$A$77,env_ac_mfa!$D:$D,Data_mfa!$C$77,env_ac_mfa!$E:$E,Data_mfa!$B$50)</f>
        <v>2.4500000000000002</v>
      </c>
    </row>
    <row r="78" spans="1:25" x14ac:dyDescent="0.2">
      <c r="A78" s="82" t="s">
        <v>64</v>
      </c>
      <c r="B78" s="82" t="s">
        <v>63</v>
      </c>
      <c r="C78" s="82" t="s">
        <v>53</v>
      </c>
      <c r="D78" s="82" t="s">
        <v>52</v>
      </c>
      <c r="E78" s="96">
        <f>SUMIFS(env_ac_mfa!$F:$F,env_ac_mfa!$A:$A,E53,env_ac_mfa!$B:$B,Data_mfa!$B$51,env_ac_mfa!$C:$C,Data_mfa!$A$78,env_ac_mfa!$D:$D,Data_mfa!$C$78,env_ac_mfa!$E:$E,Data_mfa!$B$50)</f>
        <v>1.968</v>
      </c>
      <c r="F78" s="96">
        <f>SUMIFS(env_ac_mfa!$F:$F,env_ac_mfa!$A:$A,F53,env_ac_mfa!$B:$B,Data_mfa!$B$51,env_ac_mfa!$C:$C,Data_mfa!$A$78,env_ac_mfa!$D:$D,Data_mfa!$C$78,env_ac_mfa!$E:$E,Data_mfa!$B$50)</f>
        <v>1.929</v>
      </c>
      <c r="G78" s="96">
        <f>SUMIFS(env_ac_mfa!$F:$F,env_ac_mfa!$A:$A,G53,env_ac_mfa!$B:$B,Data_mfa!$B$51,env_ac_mfa!$C:$C,Data_mfa!$A$78,env_ac_mfa!$D:$D,Data_mfa!$C$78,env_ac_mfa!$E:$E,Data_mfa!$B$50)</f>
        <v>2.024</v>
      </c>
      <c r="H78" s="96">
        <f>SUMIFS(env_ac_mfa!$F:$F,env_ac_mfa!$A:$A,H53,env_ac_mfa!$B:$B,Data_mfa!$B$51,env_ac_mfa!$C:$C,Data_mfa!$A$78,env_ac_mfa!$D:$D,Data_mfa!$C$78,env_ac_mfa!$E:$E,Data_mfa!$B$50)</f>
        <v>2.1309999999999998</v>
      </c>
      <c r="I78" s="96">
        <f>SUMIFS(env_ac_mfa!$F:$F,env_ac_mfa!$A:$A,I53,env_ac_mfa!$B:$B,Data_mfa!$B$51,env_ac_mfa!$C:$C,Data_mfa!$A$78,env_ac_mfa!$D:$D,Data_mfa!$C$78,env_ac_mfa!$E:$E,Data_mfa!$B$50)</f>
        <v>2.1280000000000001</v>
      </c>
      <c r="J78" s="96">
        <f>SUMIFS(env_ac_mfa!$F:$F,env_ac_mfa!$A:$A,J53,env_ac_mfa!$B:$B,Data_mfa!$B$51,env_ac_mfa!$C:$C,Data_mfa!$A$78,env_ac_mfa!$D:$D,Data_mfa!$C$78,env_ac_mfa!$E:$E,Data_mfa!$B$50)</f>
        <v>2.145</v>
      </c>
      <c r="K78" s="96">
        <f>SUMIFS(env_ac_mfa!$F:$F,env_ac_mfa!$A:$A,K53,env_ac_mfa!$B:$B,Data_mfa!$B$51,env_ac_mfa!$C:$C,Data_mfa!$A$78,env_ac_mfa!$D:$D,Data_mfa!$C$78,env_ac_mfa!$E:$E,Data_mfa!$B$50)</f>
        <v>2.1779999999999999</v>
      </c>
      <c r="L78" s="96">
        <f>SUMIFS(env_ac_mfa!$F:$F,env_ac_mfa!$A:$A,L53,env_ac_mfa!$B:$B,Data_mfa!$B$51,env_ac_mfa!$C:$C,Data_mfa!$A$78,env_ac_mfa!$D:$D,Data_mfa!$C$78,env_ac_mfa!$E:$E,Data_mfa!$B$50)</f>
        <v>2.1139999999999999</v>
      </c>
      <c r="M78" s="96">
        <f>SUMIFS(env_ac_mfa!$F:$F,env_ac_mfa!$A:$A,M53,env_ac_mfa!$B:$B,Data_mfa!$B$51,env_ac_mfa!$C:$C,Data_mfa!$A$78,env_ac_mfa!$D:$D,Data_mfa!$C$78,env_ac_mfa!$E:$E,Data_mfa!$B$50)</f>
        <v>2.1280000000000001</v>
      </c>
      <c r="N78" s="96">
        <f>SUMIFS(env_ac_mfa!$F:$F,env_ac_mfa!$A:$A,N53,env_ac_mfa!$B:$B,Data_mfa!$B$51,env_ac_mfa!$C:$C,Data_mfa!$A$78,env_ac_mfa!$D:$D,Data_mfa!$C$78,env_ac_mfa!$E:$E,Data_mfa!$B$50)</f>
        <v>1.919</v>
      </c>
      <c r="O78" s="96">
        <f>SUMIFS(env_ac_mfa!$F:$F,env_ac_mfa!$A:$A,O53,env_ac_mfa!$B:$B,Data_mfa!$B$51,env_ac_mfa!$C:$C,Data_mfa!$A$78,env_ac_mfa!$D:$D,Data_mfa!$C$78,env_ac_mfa!$E:$E,Data_mfa!$B$50)</f>
        <v>1.9470000000000001</v>
      </c>
      <c r="P78" s="96">
        <f>SUMIFS(env_ac_mfa!$F:$F,env_ac_mfa!$A:$A,P53,env_ac_mfa!$B:$B,Data_mfa!$B$51,env_ac_mfa!$C:$C,Data_mfa!$A$78,env_ac_mfa!$D:$D,Data_mfa!$C$78,env_ac_mfa!$E:$E,Data_mfa!$B$50)</f>
        <v>1.9470000000000001</v>
      </c>
      <c r="Q78" s="96">
        <f>SUMIFS(env_ac_mfa!$F:$F,env_ac_mfa!$A:$A,Q53,env_ac_mfa!$B:$B,Data_mfa!$B$51,env_ac_mfa!$C:$C,Data_mfa!$A$78,env_ac_mfa!$D:$D,Data_mfa!$C$78,env_ac_mfa!$E:$E,Data_mfa!$B$50)</f>
        <v>1.8759999999999999</v>
      </c>
      <c r="R78" s="96">
        <f>SUMIFS(env_ac_mfa!$F:$F,env_ac_mfa!$A:$A,R53,env_ac_mfa!$B:$B,Data_mfa!$B$51,env_ac_mfa!$C:$C,Data_mfa!$A$78,env_ac_mfa!$D:$D,Data_mfa!$C$78,env_ac_mfa!$E:$E,Data_mfa!$B$50)</f>
        <v>1.7829999999999999</v>
      </c>
      <c r="S78" s="96">
        <f>SUMIFS(env_ac_mfa!$F:$F,env_ac_mfa!$A:$A,S53,env_ac_mfa!$B:$B,Data_mfa!$B$51,env_ac_mfa!$C:$C,Data_mfa!$A$78,env_ac_mfa!$D:$D,Data_mfa!$C$78,env_ac_mfa!$E:$E,Data_mfa!$B$50)</f>
        <v>1.7729999999999999</v>
      </c>
      <c r="T78" s="96">
        <f>SUMIFS(env_ac_mfa!$F:$F,env_ac_mfa!$A:$A,T53,env_ac_mfa!$B:$B,Data_mfa!$B$51,env_ac_mfa!$C:$C,Data_mfa!$A$78,env_ac_mfa!$D:$D,Data_mfa!$C$78,env_ac_mfa!$E:$E,Data_mfa!$B$50)</f>
        <v>1.8779999999999999</v>
      </c>
      <c r="U78" s="96">
        <f>SUMIFS(env_ac_mfa!$F:$F,env_ac_mfa!$A:$A,U53,env_ac_mfa!$B:$B,Data_mfa!$B$51,env_ac_mfa!$C:$C,Data_mfa!$A$78,env_ac_mfa!$D:$D,Data_mfa!$C$78,env_ac_mfa!$E:$E,Data_mfa!$B$50)</f>
        <v>1.8560000000000001</v>
      </c>
      <c r="V78" s="96">
        <f>SUMIFS(env_ac_mfa!$F:$F,env_ac_mfa!$A:$A,V53,env_ac_mfa!$B:$B,Data_mfa!$B$51,env_ac_mfa!$C:$C,Data_mfa!$A$78,env_ac_mfa!$D:$D,Data_mfa!$C$78,env_ac_mfa!$E:$E,Data_mfa!$B$50)</f>
        <v>1.849</v>
      </c>
      <c r="W78" s="96">
        <f>SUMIFS(env_ac_mfa!$F:$F,env_ac_mfa!$A:$A,W53,env_ac_mfa!$B:$B,Data_mfa!$B$51,env_ac_mfa!$C:$C,Data_mfa!$A$78,env_ac_mfa!$D:$D,Data_mfa!$C$78,env_ac_mfa!$E:$E,Data_mfa!$B$50)</f>
        <v>1.87</v>
      </c>
      <c r="X78" s="96">
        <f>SUMIFS(env_ac_mfa!$F:$F,env_ac_mfa!$A:$A,X53,env_ac_mfa!$B:$B,Data_mfa!$B$51,env_ac_mfa!$C:$C,Data_mfa!$A$78,env_ac_mfa!$D:$D,Data_mfa!$C$78,env_ac_mfa!$E:$E,Data_mfa!$B$50)</f>
        <v>1.8280000000000001</v>
      </c>
      <c r="Y78" s="96">
        <f>SUMIFS(env_ac_mfa!$F:$F,env_ac_mfa!$A:$A,Y53,env_ac_mfa!$B:$B,Data_mfa!$B$51,env_ac_mfa!$C:$C,Data_mfa!$A$78,env_ac_mfa!$D:$D,Data_mfa!$C$78,env_ac_mfa!$E:$E,Data_mfa!$B$50)</f>
        <v>1.605</v>
      </c>
    </row>
    <row r="79" spans="1:25" x14ac:dyDescent="0.2">
      <c r="A79" s="82" t="s">
        <v>62</v>
      </c>
      <c r="B79" s="82" t="s">
        <v>61</v>
      </c>
      <c r="C79" s="82" t="s">
        <v>60</v>
      </c>
      <c r="D79" s="82" t="s">
        <v>5</v>
      </c>
      <c r="E79" s="84" t="s">
        <v>14</v>
      </c>
      <c r="F79" s="84" t="s">
        <v>14</v>
      </c>
      <c r="G79" s="84" t="s">
        <v>14</v>
      </c>
      <c r="H79" s="84" t="s">
        <v>14</v>
      </c>
      <c r="I79" s="84" t="s">
        <v>14</v>
      </c>
      <c r="J79" s="84" t="s">
        <v>14</v>
      </c>
      <c r="K79" s="84" t="s">
        <v>14</v>
      </c>
      <c r="L79" s="84" t="s">
        <v>14</v>
      </c>
      <c r="M79" s="84" t="s">
        <v>14</v>
      </c>
      <c r="N79" s="84" t="s">
        <v>14</v>
      </c>
      <c r="O79" s="84" t="s">
        <v>14</v>
      </c>
      <c r="P79" s="84" t="s">
        <v>14</v>
      </c>
      <c r="Q79" s="84" t="s">
        <v>14</v>
      </c>
      <c r="R79" s="84" t="s">
        <v>14</v>
      </c>
      <c r="S79" s="84" t="s">
        <v>14</v>
      </c>
      <c r="T79" s="84" t="s">
        <v>14</v>
      </c>
      <c r="U79" s="84" t="s">
        <v>14</v>
      </c>
      <c r="V79" s="84" t="s">
        <v>14</v>
      </c>
      <c r="W79" s="84" t="s">
        <v>14</v>
      </c>
      <c r="X79" s="84" t="s">
        <v>14</v>
      </c>
      <c r="Y79" s="84" t="s">
        <v>14</v>
      </c>
    </row>
    <row r="80" spans="1:25" x14ac:dyDescent="0.2">
      <c r="A80" s="82" t="s">
        <v>62</v>
      </c>
      <c r="B80" s="82" t="s">
        <v>61</v>
      </c>
      <c r="C80" s="82" t="s">
        <v>59</v>
      </c>
      <c r="D80" s="82" t="s">
        <v>3</v>
      </c>
      <c r="E80" s="96">
        <f>SUMIFS(env_ac_mfa!$F:$F,env_ac_mfa!$A:$A,E53,env_ac_mfa!$B:$B,Data_mfa!$B$51,env_ac_mfa!$C:$C,Data_mfa!$A$80,env_ac_mfa!$D:$D,Data_mfa!$C$80,env_ac_mfa!$E:$E,Data_mfa!$B$50)</f>
        <v>7.6999999999999999E-2</v>
      </c>
      <c r="F80" s="96">
        <f>SUMIFS(env_ac_mfa!$F:$F,env_ac_mfa!$A:$A,F53,env_ac_mfa!$B:$B,Data_mfa!$B$51,env_ac_mfa!$C:$C,Data_mfa!$A$80,env_ac_mfa!$D:$D,Data_mfa!$C$80,env_ac_mfa!$E:$E,Data_mfa!$B$50)</f>
        <v>7.2999999999999995E-2</v>
      </c>
      <c r="G80" s="96">
        <f>SUMIFS(env_ac_mfa!$F:$F,env_ac_mfa!$A:$A,G53,env_ac_mfa!$B:$B,Data_mfa!$B$51,env_ac_mfa!$C:$C,Data_mfa!$A$80,env_ac_mfa!$D:$D,Data_mfa!$C$80,env_ac_mfa!$E:$E,Data_mfa!$B$50)</f>
        <v>8.5000000000000006E-2</v>
      </c>
      <c r="H80" s="96">
        <f>SUMIFS(env_ac_mfa!$F:$F,env_ac_mfa!$A:$A,H53,env_ac_mfa!$B:$B,Data_mfa!$B$51,env_ac_mfa!$C:$C,Data_mfa!$A$80,env_ac_mfa!$D:$D,Data_mfa!$C$80,env_ac_mfa!$E:$E,Data_mfa!$B$50)</f>
        <v>9.5000000000000001E-2</v>
      </c>
      <c r="I80" s="96">
        <f>SUMIFS(env_ac_mfa!$F:$F,env_ac_mfa!$A:$A,I53,env_ac_mfa!$B:$B,Data_mfa!$B$51,env_ac_mfa!$C:$C,Data_mfa!$A$80,env_ac_mfa!$D:$D,Data_mfa!$C$80,env_ac_mfa!$E:$E,Data_mfa!$B$50)</f>
        <v>0.112</v>
      </c>
      <c r="J80" s="96">
        <f>SUMIFS(env_ac_mfa!$F:$F,env_ac_mfa!$A:$A,J53,env_ac_mfa!$B:$B,Data_mfa!$B$51,env_ac_mfa!$C:$C,Data_mfa!$A$80,env_ac_mfa!$D:$D,Data_mfa!$C$80,env_ac_mfa!$E:$E,Data_mfa!$B$50)</f>
        <v>9.7000000000000003E-2</v>
      </c>
      <c r="K80" s="96">
        <f>SUMIFS(env_ac_mfa!$F:$F,env_ac_mfa!$A:$A,K53,env_ac_mfa!$B:$B,Data_mfa!$B$51,env_ac_mfa!$C:$C,Data_mfa!$A$80,env_ac_mfa!$D:$D,Data_mfa!$C$80,env_ac_mfa!$E:$E,Data_mfa!$B$50)</f>
        <v>9.9000000000000005E-2</v>
      </c>
      <c r="L80" s="96">
        <f>SUMIFS(env_ac_mfa!$F:$F,env_ac_mfa!$A:$A,L53,env_ac_mfa!$B:$B,Data_mfa!$B$51,env_ac_mfa!$C:$C,Data_mfa!$A$80,env_ac_mfa!$D:$D,Data_mfa!$C$80,env_ac_mfa!$E:$E,Data_mfa!$B$50)</f>
        <v>0.11</v>
      </c>
      <c r="M80" s="96">
        <f>SUMIFS(env_ac_mfa!$F:$F,env_ac_mfa!$A:$A,M53,env_ac_mfa!$B:$B,Data_mfa!$B$51,env_ac_mfa!$C:$C,Data_mfa!$A$80,env_ac_mfa!$D:$D,Data_mfa!$C$80,env_ac_mfa!$E:$E,Data_mfa!$B$50)</f>
        <v>0.114</v>
      </c>
      <c r="N80" s="96">
        <f>SUMIFS(env_ac_mfa!$F:$F,env_ac_mfa!$A:$A,N53,env_ac_mfa!$B:$B,Data_mfa!$B$51,env_ac_mfa!$C:$C,Data_mfa!$A$80,env_ac_mfa!$D:$D,Data_mfa!$C$80,env_ac_mfa!$E:$E,Data_mfa!$B$50)</f>
        <v>9.8000000000000004E-2</v>
      </c>
      <c r="O80" s="96">
        <f>SUMIFS(env_ac_mfa!$F:$F,env_ac_mfa!$A:$A,O53,env_ac_mfa!$B:$B,Data_mfa!$B$51,env_ac_mfa!$C:$C,Data_mfa!$A$80,env_ac_mfa!$D:$D,Data_mfa!$C$80,env_ac_mfa!$E:$E,Data_mfa!$B$50)</f>
        <v>0.109</v>
      </c>
      <c r="P80" s="96">
        <f>SUMIFS(env_ac_mfa!$F:$F,env_ac_mfa!$A:$A,P53,env_ac_mfa!$B:$B,Data_mfa!$B$51,env_ac_mfa!$C:$C,Data_mfa!$A$80,env_ac_mfa!$D:$D,Data_mfa!$C$80,env_ac_mfa!$E:$E,Data_mfa!$B$50)</f>
        <v>0.113</v>
      </c>
      <c r="Q80" s="96">
        <f>SUMIFS(env_ac_mfa!$F:$F,env_ac_mfa!$A:$A,Q53,env_ac_mfa!$B:$B,Data_mfa!$B$51,env_ac_mfa!$C:$C,Data_mfa!$A$80,env_ac_mfa!$D:$D,Data_mfa!$C$80,env_ac_mfa!$E:$E,Data_mfa!$B$50)</f>
        <v>0.106</v>
      </c>
      <c r="R80" s="96">
        <f>SUMIFS(env_ac_mfa!$F:$F,env_ac_mfa!$A:$A,R53,env_ac_mfa!$B:$B,Data_mfa!$B$51,env_ac_mfa!$C:$C,Data_mfa!$A$80,env_ac_mfa!$D:$D,Data_mfa!$C$80,env_ac_mfa!$E:$E,Data_mfa!$B$50)</f>
        <v>0.11700000000000001</v>
      </c>
      <c r="S80" s="96">
        <f>SUMIFS(env_ac_mfa!$F:$F,env_ac_mfa!$A:$A,S53,env_ac_mfa!$B:$B,Data_mfa!$B$51,env_ac_mfa!$C:$C,Data_mfa!$A$80,env_ac_mfa!$D:$D,Data_mfa!$C$80,env_ac_mfa!$E:$E,Data_mfa!$B$50)</f>
        <v>0.11899999999999999</v>
      </c>
      <c r="T80" s="96">
        <f>SUMIFS(env_ac_mfa!$F:$F,env_ac_mfa!$A:$A,T53,env_ac_mfa!$B:$B,Data_mfa!$B$51,env_ac_mfa!$C:$C,Data_mfa!$A$80,env_ac_mfa!$D:$D,Data_mfa!$C$80,env_ac_mfa!$E:$E,Data_mfa!$B$50)</f>
        <v>0.11799999999999999</v>
      </c>
      <c r="U80" s="96">
        <f>SUMIFS(env_ac_mfa!$F:$F,env_ac_mfa!$A:$A,U53,env_ac_mfa!$B:$B,Data_mfa!$B$51,env_ac_mfa!$C:$C,Data_mfa!$A$80,env_ac_mfa!$D:$D,Data_mfa!$C$80,env_ac_mfa!$E:$E,Data_mfa!$B$50)</f>
        <v>0.124</v>
      </c>
      <c r="V80" s="96">
        <f>SUMIFS(env_ac_mfa!$F:$F,env_ac_mfa!$A:$A,V53,env_ac_mfa!$B:$B,Data_mfa!$B$51,env_ac_mfa!$C:$C,Data_mfa!$A$80,env_ac_mfa!$D:$D,Data_mfa!$C$80,env_ac_mfa!$E:$E,Data_mfa!$B$50)</f>
        <v>0.13300000000000001</v>
      </c>
      <c r="W80" s="96">
        <f>SUMIFS(env_ac_mfa!$F:$F,env_ac_mfa!$A:$A,W53,env_ac_mfa!$B:$B,Data_mfa!$B$51,env_ac_mfa!$C:$C,Data_mfa!$A$80,env_ac_mfa!$D:$D,Data_mfa!$C$80,env_ac_mfa!$E:$E,Data_mfa!$B$50)</f>
        <v>0.14799999999999999</v>
      </c>
      <c r="X80" s="96">
        <f>SUMIFS(env_ac_mfa!$F:$F,env_ac_mfa!$A:$A,X53,env_ac_mfa!$B:$B,Data_mfa!$B$51,env_ac_mfa!$C:$C,Data_mfa!$A$80,env_ac_mfa!$D:$D,Data_mfa!$C$80,env_ac_mfa!$E:$E,Data_mfa!$B$50)</f>
        <v>0.16300000000000001</v>
      </c>
      <c r="Y80" s="96">
        <f>SUMIFS(env_ac_mfa!$F:$F,env_ac_mfa!$A:$A,Y53,env_ac_mfa!$B:$B,Data_mfa!$B$51,env_ac_mfa!$C:$C,Data_mfa!$A$80,env_ac_mfa!$D:$D,Data_mfa!$C$80,env_ac_mfa!$E:$E,Data_mfa!$B$50)</f>
        <v>0.153</v>
      </c>
    </row>
    <row r="81" spans="1:25" x14ac:dyDescent="0.2">
      <c r="A81" s="82" t="s">
        <v>62</v>
      </c>
      <c r="B81" s="82" t="s">
        <v>61</v>
      </c>
      <c r="C81" s="82" t="s">
        <v>58</v>
      </c>
      <c r="D81" s="82" t="s">
        <v>57</v>
      </c>
      <c r="E81" s="96">
        <f>SUMIFS(env_ac_mfa!$F:$F,env_ac_mfa!$A:$A,E53,env_ac_mfa!$B:$B,Data_mfa!$B$51,env_ac_mfa!$C:$C,Data_mfa!$A$81,env_ac_mfa!$D:$D,Data_mfa!$C$81,env_ac_mfa!$E:$E,Data_mfa!$B$50)</f>
        <v>0.09</v>
      </c>
      <c r="F81" s="96">
        <f>SUMIFS(env_ac_mfa!$F:$F,env_ac_mfa!$A:$A,F53,env_ac_mfa!$B:$B,Data_mfa!$B$51,env_ac_mfa!$C:$C,Data_mfa!$A$81,env_ac_mfa!$D:$D,Data_mfa!$C$81,env_ac_mfa!$E:$E,Data_mfa!$B$50)</f>
        <v>9.6000000000000002E-2</v>
      </c>
      <c r="G81" s="96">
        <f>SUMIFS(env_ac_mfa!$F:$F,env_ac_mfa!$A:$A,G53,env_ac_mfa!$B:$B,Data_mfa!$B$51,env_ac_mfa!$C:$C,Data_mfa!$A$81,env_ac_mfa!$D:$D,Data_mfa!$C$81,env_ac_mfa!$E:$E,Data_mfa!$B$50)</f>
        <v>9.9000000000000005E-2</v>
      </c>
      <c r="H81" s="96">
        <f>SUMIFS(env_ac_mfa!$F:$F,env_ac_mfa!$A:$A,H53,env_ac_mfa!$B:$B,Data_mfa!$B$51,env_ac_mfa!$C:$C,Data_mfa!$A$81,env_ac_mfa!$D:$D,Data_mfa!$C$81,env_ac_mfa!$E:$E,Data_mfa!$B$50)</f>
        <v>0.09</v>
      </c>
      <c r="I81" s="96">
        <f>SUMIFS(env_ac_mfa!$F:$F,env_ac_mfa!$A:$A,I53,env_ac_mfa!$B:$B,Data_mfa!$B$51,env_ac_mfa!$C:$C,Data_mfa!$A$81,env_ac_mfa!$D:$D,Data_mfa!$C$81,env_ac_mfa!$E:$E,Data_mfa!$B$50)</f>
        <v>9.8000000000000004E-2</v>
      </c>
      <c r="J81" s="96">
        <f>SUMIFS(env_ac_mfa!$F:$F,env_ac_mfa!$A:$A,J53,env_ac_mfa!$B:$B,Data_mfa!$B$51,env_ac_mfa!$C:$C,Data_mfa!$A$81,env_ac_mfa!$D:$D,Data_mfa!$C$81,env_ac_mfa!$E:$E,Data_mfa!$B$50)</f>
        <v>9.5000000000000001E-2</v>
      </c>
      <c r="K81" s="96">
        <f>SUMIFS(env_ac_mfa!$F:$F,env_ac_mfa!$A:$A,K53,env_ac_mfa!$B:$B,Data_mfa!$B$51,env_ac_mfa!$C:$C,Data_mfa!$A$81,env_ac_mfa!$D:$D,Data_mfa!$C$81,env_ac_mfa!$E:$E,Data_mfa!$B$50)</f>
        <v>9.9000000000000005E-2</v>
      </c>
      <c r="L81" s="96">
        <f>SUMIFS(env_ac_mfa!$F:$F,env_ac_mfa!$A:$A,L53,env_ac_mfa!$B:$B,Data_mfa!$B$51,env_ac_mfa!$C:$C,Data_mfa!$A$81,env_ac_mfa!$D:$D,Data_mfa!$C$81,env_ac_mfa!$E:$E,Data_mfa!$B$50)</f>
        <v>0.10199999999999999</v>
      </c>
      <c r="M81" s="96">
        <f>SUMIFS(env_ac_mfa!$F:$F,env_ac_mfa!$A:$A,M53,env_ac_mfa!$B:$B,Data_mfa!$B$51,env_ac_mfa!$C:$C,Data_mfa!$A$81,env_ac_mfa!$D:$D,Data_mfa!$C$81,env_ac_mfa!$E:$E,Data_mfa!$B$50)</f>
        <v>0.105</v>
      </c>
      <c r="N81" s="96">
        <f>SUMIFS(env_ac_mfa!$F:$F,env_ac_mfa!$A:$A,N53,env_ac_mfa!$B:$B,Data_mfa!$B$51,env_ac_mfa!$C:$C,Data_mfa!$A$81,env_ac_mfa!$D:$D,Data_mfa!$C$81,env_ac_mfa!$E:$E,Data_mfa!$B$50)</f>
        <v>9.4E-2</v>
      </c>
      <c r="O81" s="96">
        <f>SUMIFS(env_ac_mfa!$F:$F,env_ac_mfa!$A:$A,O53,env_ac_mfa!$B:$B,Data_mfa!$B$51,env_ac_mfa!$C:$C,Data_mfa!$A$81,env_ac_mfa!$D:$D,Data_mfa!$C$81,env_ac_mfa!$E:$E,Data_mfa!$B$50)</f>
        <v>0.108</v>
      </c>
      <c r="P81" s="96">
        <f>SUMIFS(env_ac_mfa!$F:$F,env_ac_mfa!$A:$A,P53,env_ac_mfa!$B:$B,Data_mfa!$B$51,env_ac_mfa!$C:$C,Data_mfa!$A$81,env_ac_mfa!$D:$D,Data_mfa!$C$81,env_ac_mfa!$E:$E,Data_mfa!$B$50)</f>
        <v>0.111</v>
      </c>
      <c r="Q81" s="96">
        <f>SUMIFS(env_ac_mfa!$F:$F,env_ac_mfa!$A:$A,Q53,env_ac_mfa!$B:$B,Data_mfa!$B$51,env_ac_mfa!$C:$C,Data_mfa!$A$81,env_ac_mfa!$D:$D,Data_mfa!$C$81,env_ac_mfa!$E:$E,Data_mfa!$B$50)</f>
        <v>0.113</v>
      </c>
      <c r="R81" s="96">
        <f>SUMIFS(env_ac_mfa!$F:$F,env_ac_mfa!$A:$A,R53,env_ac_mfa!$B:$B,Data_mfa!$B$51,env_ac_mfa!$C:$C,Data_mfa!$A$81,env_ac_mfa!$D:$D,Data_mfa!$C$81,env_ac_mfa!$E:$E,Data_mfa!$B$50)</f>
        <v>0.11799999999999999</v>
      </c>
      <c r="S81" s="96">
        <f>SUMIFS(env_ac_mfa!$F:$F,env_ac_mfa!$A:$A,S53,env_ac_mfa!$B:$B,Data_mfa!$B$51,env_ac_mfa!$C:$C,Data_mfa!$A$81,env_ac_mfa!$D:$D,Data_mfa!$C$81,env_ac_mfa!$E:$E,Data_mfa!$B$50)</f>
        <v>0.123</v>
      </c>
      <c r="T81" s="96">
        <f>SUMIFS(env_ac_mfa!$F:$F,env_ac_mfa!$A:$A,T53,env_ac_mfa!$B:$B,Data_mfa!$B$51,env_ac_mfa!$C:$C,Data_mfa!$A$81,env_ac_mfa!$D:$D,Data_mfa!$C$81,env_ac_mfa!$E:$E,Data_mfa!$B$50)</f>
        <v>0.121</v>
      </c>
      <c r="U81" s="96">
        <f>SUMIFS(env_ac_mfa!$F:$F,env_ac_mfa!$A:$A,U53,env_ac_mfa!$B:$B,Data_mfa!$B$51,env_ac_mfa!$C:$C,Data_mfa!$A$81,env_ac_mfa!$D:$D,Data_mfa!$C$81,env_ac_mfa!$E:$E,Data_mfa!$B$50)</f>
        <v>0.122</v>
      </c>
      <c r="V81" s="96">
        <f>SUMIFS(env_ac_mfa!$F:$F,env_ac_mfa!$A:$A,V53,env_ac_mfa!$B:$B,Data_mfa!$B$51,env_ac_mfa!$C:$C,Data_mfa!$A$81,env_ac_mfa!$D:$D,Data_mfa!$C$81,env_ac_mfa!$E:$E,Data_mfa!$B$50)</f>
        <v>0.13200000000000001</v>
      </c>
      <c r="W81" s="96">
        <f>SUMIFS(env_ac_mfa!$F:$F,env_ac_mfa!$A:$A,W53,env_ac_mfa!$B:$B,Data_mfa!$B$51,env_ac_mfa!$C:$C,Data_mfa!$A$81,env_ac_mfa!$D:$D,Data_mfa!$C$81,env_ac_mfa!$E:$E,Data_mfa!$B$50)</f>
        <v>0.13100000000000001</v>
      </c>
      <c r="X81" s="96">
        <f>SUMIFS(env_ac_mfa!$F:$F,env_ac_mfa!$A:$A,X53,env_ac_mfa!$B:$B,Data_mfa!$B$51,env_ac_mfa!$C:$C,Data_mfa!$A$81,env_ac_mfa!$D:$D,Data_mfa!$C$81,env_ac_mfa!$E:$E,Data_mfa!$B$50)</f>
        <v>0.13</v>
      </c>
      <c r="Y81" s="96">
        <f>SUMIFS(env_ac_mfa!$F:$F,env_ac_mfa!$A:$A,Y53,env_ac_mfa!$B:$B,Data_mfa!$B$51,env_ac_mfa!$C:$C,Data_mfa!$A$81,env_ac_mfa!$D:$D,Data_mfa!$C$81,env_ac_mfa!$E:$E,Data_mfa!$B$50)</f>
        <v>0.126</v>
      </c>
    </row>
    <row r="82" spans="1:25" x14ac:dyDescent="0.2">
      <c r="A82" s="82" t="s">
        <v>62</v>
      </c>
      <c r="B82" s="82" t="s">
        <v>61</v>
      </c>
      <c r="C82" s="82" t="s">
        <v>56</v>
      </c>
      <c r="D82" s="82" t="s">
        <v>12</v>
      </c>
      <c r="E82" s="96">
        <f>SUMIFS(env_ac_mfa!$F:$F,env_ac_mfa!$A:$A,E53,env_ac_mfa!$B:$B,Data_mfa!$B$51,env_ac_mfa!$C:$C,Data_mfa!$A$82,env_ac_mfa!$D:$D,Data_mfa!$C$82,env_ac_mfa!$E:$E,Data_mfa!$B$50)</f>
        <v>-1.2999999999999999E-2</v>
      </c>
      <c r="F82" s="96">
        <f>SUMIFS(env_ac_mfa!$F:$F,env_ac_mfa!$A:$A,F53,env_ac_mfa!$B:$B,Data_mfa!$B$51,env_ac_mfa!$C:$C,Data_mfa!$A$82,env_ac_mfa!$D:$D,Data_mfa!$C$82,env_ac_mfa!$E:$E,Data_mfa!$B$50)</f>
        <v>-2.3E-2</v>
      </c>
      <c r="G82" s="96">
        <f>SUMIFS(env_ac_mfa!$F:$F,env_ac_mfa!$A:$A,G53,env_ac_mfa!$B:$B,Data_mfa!$B$51,env_ac_mfa!$C:$C,Data_mfa!$A$82,env_ac_mfa!$D:$D,Data_mfa!$C$82,env_ac_mfa!$E:$E,Data_mfa!$B$50)</f>
        <v>-1.4999999999999999E-2</v>
      </c>
      <c r="H82" s="96">
        <f>SUMIFS(env_ac_mfa!$F:$F,env_ac_mfa!$A:$A,H53,env_ac_mfa!$B:$B,Data_mfa!$B$51,env_ac_mfa!$C:$C,Data_mfa!$A$82,env_ac_mfa!$D:$D,Data_mfa!$C$82,env_ac_mfa!$E:$E,Data_mfa!$B$50)</f>
        <v>5.0000000000000001E-3</v>
      </c>
      <c r="I82" s="96">
        <f>SUMIFS(env_ac_mfa!$F:$F,env_ac_mfa!$A:$A,I53,env_ac_mfa!$B:$B,Data_mfa!$B$51,env_ac_mfa!$C:$C,Data_mfa!$A$82,env_ac_mfa!$D:$D,Data_mfa!$C$82,env_ac_mfa!$E:$E,Data_mfa!$B$50)</f>
        <v>1.4E-2</v>
      </c>
      <c r="J82" s="96">
        <f>SUMIFS(env_ac_mfa!$F:$F,env_ac_mfa!$A:$A,J53,env_ac_mfa!$B:$B,Data_mfa!$B$51,env_ac_mfa!$C:$C,Data_mfa!$A$82,env_ac_mfa!$D:$D,Data_mfa!$C$82,env_ac_mfa!$E:$E,Data_mfa!$B$50)</f>
        <v>2E-3</v>
      </c>
      <c r="K82" s="96">
        <f>SUMIFS(env_ac_mfa!$F:$F,env_ac_mfa!$A:$A,K53,env_ac_mfa!$B:$B,Data_mfa!$B$51,env_ac_mfa!$C:$C,Data_mfa!$A$82,env_ac_mfa!$D:$D,Data_mfa!$C$82,env_ac_mfa!$E:$E,Data_mfa!$B$50)</f>
        <v>0</v>
      </c>
      <c r="L82" s="96">
        <f>SUMIFS(env_ac_mfa!$F:$F,env_ac_mfa!$A:$A,L53,env_ac_mfa!$B:$B,Data_mfa!$B$51,env_ac_mfa!$C:$C,Data_mfa!$A$82,env_ac_mfa!$D:$D,Data_mfa!$C$82,env_ac_mfa!$E:$E,Data_mfa!$B$50)</f>
        <v>8.0000000000000002E-3</v>
      </c>
      <c r="M82" s="96">
        <f>SUMIFS(env_ac_mfa!$F:$F,env_ac_mfa!$A:$A,M53,env_ac_mfa!$B:$B,Data_mfa!$B$51,env_ac_mfa!$C:$C,Data_mfa!$A$82,env_ac_mfa!$D:$D,Data_mfa!$C$82,env_ac_mfa!$E:$E,Data_mfa!$B$50)</f>
        <v>8.9999999999999993E-3</v>
      </c>
      <c r="N82" s="96">
        <f>SUMIFS(env_ac_mfa!$F:$F,env_ac_mfa!$A:$A,N53,env_ac_mfa!$B:$B,Data_mfa!$B$51,env_ac_mfa!$C:$C,Data_mfa!$A$82,env_ac_mfa!$D:$D,Data_mfa!$C$82,env_ac_mfa!$E:$E,Data_mfa!$B$50)</f>
        <v>4.0000000000000001E-3</v>
      </c>
      <c r="O82" s="96">
        <f>SUMIFS(env_ac_mfa!$F:$F,env_ac_mfa!$A:$A,O53,env_ac_mfa!$B:$B,Data_mfa!$B$51,env_ac_mfa!$C:$C,Data_mfa!$A$82,env_ac_mfa!$D:$D,Data_mfa!$C$82,env_ac_mfa!$E:$E,Data_mfa!$B$50)</f>
        <v>2E-3</v>
      </c>
      <c r="P82" s="96">
        <f>SUMIFS(env_ac_mfa!$F:$F,env_ac_mfa!$A:$A,P53,env_ac_mfa!$B:$B,Data_mfa!$B$51,env_ac_mfa!$C:$C,Data_mfa!$A$82,env_ac_mfa!$D:$D,Data_mfa!$C$82,env_ac_mfa!$E:$E,Data_mfa!$B$50)</f>
        <v>1E-3</v>
      </c>
      <c r="Q82" s="96">
        <f>SUMIFS(env_ac_mfa!$F:$F,env_ac_mfa!$A:$A,Q53,env_ac_mfa!$B:$B,Data_mfa!$B$51,env_ac_mfa!$C:$C,Data_mfa!$A$82,env_ac_mfa!$D:$D,Data_mfa!$C$82,env_ac_mfa!$E:$E,Data_mfa!$B$50)</f>
        <v>-7.0000000000000001E-3</v>
      </c>
      <c r="R82" s="96">
        <f>SUMIFS(env_ac_mfa!$F:$F,env_ac_mfa!$A:$A,R53,env_ac_mfa!$B:$B,Data_mfa!$B$51,env_ac_mfa!$C:$C,Data_mfa!$A$82,env_ac_mfa!$D:$D,Data_mfa!$C$82,env_ac_mfa!$E:$E,Data_mfa!$B$50)</f>
        <v>-2E-3</v>
      </c>
      <c r="S82" s="96">
        <f>SUMIFS(env_ac_mfa!$F:$F,env_ac_mfa!$A:$A,S53,env_ac_mfa!$B:$B,Data_mfa!$B$51,env_ac_mfa!$C:$C,Data_mfa!$A$82,env_ac_mfa!$D:$D,Data_mfa!$C$82,env_ac_mfa!$E:$E,Data_mfa!$B$50)</f>
        <v>-4.0000000000000001E-3</v>
      </c>
      <c r="T82" s="96">
        <f>SUMIFS(env_ac_mfa!$F:$F,env_ac_mfa!$A:$A,T53,env_ac_mfa!$B:$B,Data_mfa!$B$51,env_ac_mfa!$C:$C,Data_mfa!$A$82,env_ac_mfa!$D:$D,Data_mfa!$C$82,env_ac_mfa!$E:$E,Data_mfa!$B$50)</f>
        <v>-3.0000000000000001E-3</v>
      </c>
      <c r="U82" s="96">
        <f>SUMIFS(env_ac_mfa!$F:$F,env_ac_mfa!$A:$A,U53,env_ac_mfa!$B:$B,Data_mfa!$B$51,env_ac_mfa!$C:$C,Data_mfa!$A$82,env_ac_mfa!$D:$D,Data_mfa!$C$82,env_ac_mfa!$E:$E,Data_mfa!$B$50)</f>
        <v>2E-3</v>
      </c>
      <c r="V82" s="96">
        <f>SUMIFS(env_ac_mfa!$F:$F,env_ac_mfa!$A:$A,V53,env_ac_mfa!$B:$B,Data_mfa!$B$51,env_ac_mfa!$C:$C,Data_mfa!$A$82,env_ac_mfa!$D:$D,Data_mfa!$C$82,env_ac_mfa!$E:$E,Data_mfa!$B$50)</f>
        <v>1E-3</v>
      </c>
      <c r="W82" s="96">
        <f>SUMIFS(env_ac_mfa!$F:$F,env_ac_mfa!$A:$A,W53,env_ac_mfa!$B:$B,Data_mfa!$B$51,env_ac_mfa!$C:$C,Data_mfa!$A$82,env_ac_mfa!$D:$D,Data_mfa!$C$82,env_ac_mfa!$E:$E,Data_mfa!$B$50)</f>
        <v>1.7000000000000001E-2</v>
      </c>
      <c r="X82" s="96">
        <f>SUMIFS(env_ac_mfa!$F:$F,env_ac_mfa!$A:$A,X53,env_ac_mfa!$B:$B,Data_mfa!$B$51,env_ac_mfa!$C:$C,Data_mfa!$A$82,env_ac_mfa!$D:$D,Data_mfa!$C$82,env_ac_mfa!$E:$E,Data_mfa!$B$50)</f>
        <v>3.3000000000000002E-2</v>
      </c>
      <c r="Y82" s="96">
        <f>SUMIFS(env_ac_mfa!$F:$F,env_ac_mfa!$A:$A,Y53,env_ac_mfa!$B:$B,Data_mfa!$B$51,env_ac_mfa!$C:$C,Data_mfa!$A$82,env_ac_mfa!$D:$D,Data_mfa!$C$82,env_ac_mfa!$E:$E,Data_mfa!$B$50)</f>
        <v>2.5999999999999999E-2</v>
      </c>
    </row>
    <row r="83" spans="1:25" x14ac:dyDescent="0.2">
      <c r="A83" s="82" t="s">
        <v>62</v>
      </c>
      <c r="B83" s="82" t="s">
        <v>61</v>
      </c>
      <c r="C83" s="82" t="s">
        <v>53</v>
      </c>
      <c r="D83" s="82" t="s">
        <v>52</v>
      </c>
      <c r="E83" s="96">
        <f>SUMIFS(env_ac_mfa!$F:$F,env_ac_mfa!$A:$A,E53,env_ac_mfa!$B:$B,Data_mfa!$B$51,env_ac_mfa!$C:$C,Data_mfa!$A$83,env_ac_mfa!$D:$D,Data_mfa!$C$83,env_ac_mfa!$E:$E,Data_mfa!$B$50)</f>
        <v>-1.2999999999999999E-2</v>
      </c>
      <c r="F83" s="96">
        <f>SUMIFS(env_ac_mfa!$F:$F,env_ac_mfa!$A:$A,F53,env_ac_mfa!$B:$B,Data_mfa!$B$51,env_ac_mfa!$C:$C,Data_mfa!$A$83,env_ac_mfa!$D:$D,Data_mfa!$C$83,env_ac_mfa!$E:$E,Data_mfa!$B$50)</f>
        <v>-2.3E-2</v>
      </c>
      <c r="G83" s="96">
        <f>SUMIFS(env_ac_mfa!$F:$F,env_ac_mfa!$A:$A,G53,env_ac_mfa!$B:$B,Data_mfa!$B$51,env_ac_mfa!$C:$C,Data_mfa!$A$83,env_ac_mfa!$D:$D,Data_mfa!$C$83,env_ac_mfa!$E:$E,Data_mfa!$B$50)</f>
        <v>-1.4999999999999999E-2</v>
      </c>
      <c r="H83" s="96">
        <f>SUMIFS(env_ac_mfa!$F:$F,env_ac_mfa!$A:$A,H53,env_ac_mfa!$B:$B,Data_mfa!$B$51,env_ac_mfa!$C:$C,Data_mfa!$A$83,env_ac_mfa!$D:$D,Data_mfa!$C$83,env_ac_mfa!$E:$E,Data_mfa!$B$50)</f>
        <v>5.0000000000000001E-3</v>
      </c>
      <c r="I83" s="96">
        <f>SUMIFS(env_ac_mfa!$F:$F,env_ac_mfa!$A:$A,I53,env_ac_mfa!$B:$B,Data_mfa!$B$51,env_ac_mfa!$C:$C,Data_mfa!$A$83,env_ac_mfa!$D:$D,Data_mfa!$C$83,env_ac_mfa!$E:$E,Data_mfa!$B$50)</f>
        <v>1.4E-2</v>
      </c>
      <c r="J83" s="96">
        <f>SUMIFS(env_ac_mfa!$F:$F,env_ac_mfa!$A:$A,J53,env_ac_mfa!$B:$B,Data_mfa!$B$51,env_ac_mfa!$C:$C,Data_mfa!$A$83,env_ac_mfa!$D:$D,Data_mfa!$C$83,env_ac_mfa!$E:$E,Data_mfa!$B$50)</f>
        <v>2E-3</v>
      </c>
      <c r="K83" s="96">
        <f>SUMIFS(env_ac_mfa!$F:$F,env_ac_mfa!$A:$A,K53,env_ac_mfa!$B:$B,Data_mfa!$B$51,env_ac_mfa!$C:$C,Data_mfa!$A$83,env_ac_mfa!$D:$D,Data_mfa!$C$83,env_ac_mfa!$E:$E,Data_mfa!$B$50)</f>
        <v>0</v>
      </c>
      <c r="L83" s="96">
        <f>SUMIFS(env_ac_mfa!$F:$F,env_ac_mfa!$A:$A,L53,env_ac_mfa!$B:$B,Data_mfa!$B$51,env_ac_mfa!$C:$C,Data_mfa!$A$83,env_ac_mfa!$D:$D,Data_mfa!$C$83,env_ac_mfa!$E:$E,Data_mfa!$B$50)</f>
        <v>8.0000000000000002E-3</v>
      </c>
      <c r="M83" s="96">
        <f>SUMIFS(env_ac_mfa!$F:$F,env_ac_mfa!$A:$A,M53,env_ac_mfa!$B:$B,Data_mfa!$B$51,env_ac_mfa!$C:$C,Data_mfa!$A$83,env_ac_mfa!$D:$D,Data_mfa!$C$83,env_ac_mfa!$E:$E,Data_mfa!$B$50)</f>
        <v>8.9999999999999993E-3</v>
      </c>
      <c r="N83" s="96">
        <f>SUMIFS(env_ac_mfa!$F:$F,env_ac_mfa!$A:$A,N53,env_ac_mfa!$B:$B,Data_mfa!$B$51,env_ac_mfa!$C:$C,Data_mfa!$A$83,env_ac_mfa!$D:$D,Data_mfa!$C$83,env_ac_mfa!$E:$E,Data_mfa!$B$50)</f>
        <v>4.0000000000000001E-3</v>
      </c>
      <c r="O83" s="96">
        <f>SUMIFS(env_ac_mfa!$F:$F,env_ac_mfa!$A:$A,O53,env_ac_mfa!$B:$B,Data_mfa!$B$51,env_ac_mfa!$C:$C,Data_mfa!$A$83,env_ac_mfa!$D:$D,Data_mfa!$C$83,env_ac_mfa!$E:$E,Data_mfa!$B$50)</f>
        <v>2E-3</v>
      </c>
      <c r="P83" s="96">
        <f>SUMIFS(env_ac_mfa!$F:$F,env_ac_mfa!$A:$A,P53,env_ac_mfa!$B:$B,Data_mfa!$B$51,env_ac_mfa!$C:$C,Data_mfa!$A$83,env_ac_mfa!$D:$D,Data_mfa!$C$83,env_ac_mfa!$E:$E,Data_mfa!$B$50)</f>
        <v>1E-3</v>
      </c>
      <c r="Q83" s="96">
        <f>SUMIFS(env_ac_mfa!$F:$F,env_ac_mfa!$A:$A,Q53,env_ac_mfa!$B:$B,Data_mfa!$B$51,env_ac_mfa!$C:$C,Data_mfa!$A$83,env_ac_mfa!$D:$D,Data_mfa!$C$83,env_ac_mfa!$E:$E,Data_mfa!$B$50)</f>
        <v>-7.0000000000000001E-3</v>
      </c>
      <c r="R83" s="96">
        <f>SUMIFS(env_ac_mfa!$F:$F,env_ac_mfa!$A:$A,R53,env_ac_mfa!$B:$B,Data_mfa!$B$51,env_ac_mfa!$C:$C,Data_mfa!$A$83,env_ac_mfa!$D:$D,Data_mfa!$C$83,env_ac_mfa!$E:$E,Data_mfa!$B$50)</f>
        <v>-2E-3</v>
      </c>
      <c r="S83" s="96">
        <f>SUMIFS(env_ac_mfa!$F:$F,env_ac_mfa!$A:$A,S53,env_ac_mfa!$B:$B,Data_mfa!$B$51,env_ac_mfa!$C:$C,Data_mfa!$A$83,env_ac_mfa!$D:$D,Data_mfa!$C$83,env_ac_mfa!$E:$E,Data_mfa!$B$50)</f>
        <v>-4.0000000000000001E-3</v>
      </c>
      <c r="T83" s="96">
        <f>SUMIFS(env_ac_mfa!$F:$F,env_ac_mfa!$A:$A,T53,env_ac_mfa!$B:$B,Data_mfa!$B$51,env_ac_mfa!$C:$C,Data_mfa!$A$83,env_ac_mfa!$D:$D,Data_mfa!$C$83,env_ac_mfa!$E:$E,Data_mfa!$B$50)</f>
        <v>-3.0000000000000001E-3</v>
      </c>
      <c r="U83" s="96">
        <f>SUMIFS(env_ac_mfa!$F:$F,env_ac_mfa!$A:$A,U53,env_ac_mfa!$B:$B,Data_mfa!$B$51,env_ac_mfa!$C:$C,Data_mfa!$A$83,env_ac_mfa!$D:$D,Data_mfa!$C$83,env_ac_mfa!$E:$E,Data_mfa!$B$50)</f>
        <v>2E-3</v>
      </c>
      <c r="V83" s="96">
        <f>SUMIFS(env_ac_mfa!$F:$F,env_ac_mfa!$A:$A,V53,env_ac_mfa!$B:$B,Data_mfa!$B$51,env_ac_mfa!$C:$C,Data_mfa!$A$83,env_ac_mfa!$D:$D,Data_mfa!$C$83,env_ac_mfa!$E:$E,Data_mfa!$B$50)</f>
        <v>1E-3</v>
      </c>
      <c r="W83" s="96">
        <f>SUMIFS(env_ac_mfa!$F:$F,env_ac_mfa!$A:$A,W53,env_ac_mfa!$B:$B,Data_mfa!$B$51,env_ac_mfa!$C:$C,Data_mfa!$A$83,env_ac_mfa!$D:$D,Data_mfa!$C$83,env_ac_mfa!$E:$E,Data_mfa!$B$50)</f>
        <v>1.7000000000000001E-2</v>
      </c>
      <c r="X83" s="96">
        <f>SUMIFS(env_ac_mfa!$F:$F,env_ac_mfa!$A:$A,X53,env_ac_mfa!$B:$B,Data_mfa!$B$51,env_ac_mfa!$C:$C,Data_mfa!$A$83,env_ac_mfa!$D:$D,Data_mfa!$C$83,env_ac_mfa!$E:$E,Data_mfa!$B$50)</f>
        <v>3.3000000000000002E-2</v>
      </c>
      <c r="Y83" s="96">
        <f>SUMIFS(env_ac_mfa!$F:$F,env_ac_mfa!$A:$A,Y53,env_ac_mfa!$B:$B,Data_mfa!$B$51,env_ac_mfa!$C:$C,Data_mfa!$A$83,env_ac_mfa!$D:$D,Data_mfa!$C$83,env_ac_mfa!$E:$E,Data_mfa!$B$50)</f>
        <v>2.5999999999999999E-2</v>
      </c>
    </row>
    <row r="84" spans="1:25" x14ac:dyDescent="0.2">
      <c r="A84" s="82" t="s">
        <v>55</v>
      </c>
      <c r="B84" s="82" t="s">
        <v>54</v>
      </c>
      <c r="C84" s="82" t="s">
        <v>60</v>
      </c>
      <c r="D84" s="82" t="s">
        <v>5</v>
      </c>
      <c r="E84" s="84" t="s">
        <v>14</v>
      </c>
      <c r="F84" s="84" t="s">
        <v>14</v>
      </c>
      <c r="G84" s="84" t="s">
        <v>14</v>
      </c>
      <c r="H84" s="84" t="s">
        <v>14</v>
      </c>
      <c r="I84" s="84" t="s">
        <v>14</v>
      </c>
      <c r="J84" s="84" t="s">
        <v>14</v>
      </c>
      <c r="K84" s="84" t="s">
        <v>14</v>
      </c>
      <c r="L84" s="84" t="s">
        <v>14</v>
      </c>
      <c r="M84" s="84" t="s">
        <v>14</v>
      </c>
      <c r="N84" s="84" t="s">
        <v>14</v>
      </c>
      <c r="O84" s="84" t="s">
        <v>14</v>
      </c>
      <c r="P84" s="84" t="s">
        <v>14</v>
      </c>
      <c r="Q84" s="84" t="s">
        <v>14</v>
      </c>
      <c r="R84" s="84" t="s">
        <v>14</v>
      </c>
      <c r="S84" s="84" t="s">
        <v>14</v>
      </c>
      <c r="T84" s="84" t="s">
        <v>14</v>
      </c>
      <c r="U84" s="84" t="s">
        <v>14</v>
      </c>
      <c r="V84" s="84" t="s">
        <v>14</v>
      </c>
      <c r="W84" s="84" t="s">
        <v>14</v>
      </c>
      <c r="X84" s="84" t="s">
        <v>14</v>
      </c>
      <c r="Y84" s="84" t="s">
        <v>14</v>
      </c>
    </row>
    <row r="85" spans="1:25" x14ac:dyDescent="0.2">
      <c r="A85" s="82" t="s">
        <v>55</v>
      </c>
      <c r="B85" s="82" t="s">
        <v>54</v>
      </c>
      <c r="C85" s="82" t="s">
        <v>59</v>
      </c>
      <c r="D85" s="82" t="s">
        <v>3</v>
      </c>
      <c r="E85" s="96">
        <f>SUMIFS(env_ac_mfa!$F:$F,env_ac_mfa!$A:$A,E53,env_ac_mfa!$B:$B,Data_mfa!$B$51,env_ac_mfa!$C:$C,Data_mfa!$A$85,env_ac_mfa!$D:$D,Data_mfa!$C$85,env_ac_mfa!$E:$E,Data_mfa!$B$50)</f>
        <v>0</v>
      </c>
      <c r="F85" s="96">
        <f>SUMIFS(env_ac_mfa!$F:$F,env_ac_mfa!$A:$A,F53,env_ac_mfa!$B:$B,Data_mfa!$B$51,env_ac_mfa!$C:$C,Data_mfa!$A$85,env_ac_mfa!$D:$D,Data_mfa!$C$85,env_ac_mfa!$E:$E,Data_mfa!$B$50)</f>
        <v>0</v>
      </c>
      <c r="G85" s="96">
        <f>SUMIFS(env_ac_mfa!$F:$F,env_ac_mfa!$A:$A,G53,env_ac_mfa!$B:$B,Data_mfa!$B$51,env_ac_mfa!$C:$C,Data_mfa!$A$85,env_ac_mfa!$D:$D,Data_mfa!$C$85,env_ac_mfa!$E:$E,Data_mfa!$B$50)</f>
        <v>0</v>
      </c>
      <c r="H85" s="96">
        <f>SUMIFS(env_ac_mfa!$F:$F,env_ac_mfa!$A:$A,H53,env_ac_mfa!$B:$B,Data_mfa!$B$51,env_ac_mfa!$C:$C,Data_mfa!$A$85,env_ac_mfa!$D:$D,Data_mfa!$C$85,env_ac_mfa!$E:$E,Data_mfa!$B$50)</f>
        <v>0</v>
      </c>
      <c r="I85" s="96">
        <f>SUMIFS(env_ac_mfa!$F:$F,env_ac_mfa!$A:$A,I53,env_ac_mfa!$B:$B,Data_mfa!$B$51,env_ac_mfa!$C:$C,Data_mfa!$A$85,env_ac_mfa!$D:$D,Data_mfa!$C$85,env_ac_mfa!$E:$E,Data_mfa!$B$50)</f>
        <v>0</v>
      </c>
      <c r="J85" s="96">
        <f>SUMIFS(env_ac_mfa!$F:$F,env_ac_mfa!$A:$A,J53,env_ac_mfa!$B:$B,Data_mfa!$B$51,env_ac_mfa!$C:$C,Data_mfa!$A$85,env_ac_mfa!$D:$D,Data_mfa!$C$85,env_ac_mfa!$E:$E,Data_mfa!$B$50)</f>
        <v>0</v>
      </c>
      <c r="K85" s="96">
        <f>SUMIFS(env_ac_mfa!$F:$F,env_ac_mfa!$A:$A,K53,env_ac_mfa!$B:$B,Data_mfa!$B$51,env_ac_mfa!$C:$C,Data_mfa!$A$85,env_ac_mfa!$D:$D,Data_mfa!$C$85,env_ac_mfa!$E:$E,Data_mfa!$B$50)</f>
        <v>0</v>
      </c>
      <c r="L85" s="96">
        <f>SUMIFS(env_ac_mfa!$F:$F,env_ac_mfa!$A:$A,L53,env_ac_mfa!$B:$B,Data_mfa!$B$51,env_ac_mfa!$C:$C,Data_mfa!$A$85,env_ac_mfa!$D:$D,Data_mfa!$C$85,env_ac_mfa!$E:$E,Data_mfa!$B$50)</f>
        <v>0</v>
      </c>
      <c r="M85" s="96">
        <f>SUMIFS(env_ac_mfa!$F:$F,env_ac_mfa!$A:$A,M53,env_ac_mfa!$B:$B,Data_mfa!$B$51,env_ac_mfa!$C:$C,Data_mfa!$A$85,env_ac_mfa!$D:$D,Data_mfa!$C$85,env_ac_mfa!$E:$E,Data_mfa!$B$50)</f>
        <v>0</v>
      </c>
      <c r="N85" s="96">
        <f>SUMIFS(env_ac_mfa!$F:$F,env_ac_mfa!$A:$A,N53,env_ac_mfa!$B:$B,Data_mfa!$B$51,env_ac_mfa!$C:$C,Data_mfa!$A$85,env_ac_mfa!$D:$D,Data_mfa!$C$85,env_ac_mfa!$E:$E,Data_mfa!$B$50)</f>
        <v>1E-3</v>
      </c>
      <c r="O85" s="96">
        <f>SUMIFS(env_ac_mfa!$F:$F,env_ac_mfa!$A:$A,O53,env_ac_mfa!$B:$B,Data_mfa!$B$51,env_ac_mfa!$C:$C,Data_mfa!$A$85,env_ac_mfa!$D:$D,Data_mfa!$C$85,env_ac_mfa!$E:$E,Data_mfa!$B$50)</f>
        <v>2E-3</v>
      </c>
      <c r="P85" s="96">
        <f>SUMIFS(env_ac_mfa!$F:$F,env_ac_mfa!$A:$A,P53,env_ac_mfa!$B:$B,Data_mfa!$B$51,env_ac_mfa!$C:$C,Data_mfa!$A$85,env_ac_mfa!$D:$D,Data_mfa!$C$85,env_ac_mfa!$E:$E,Data_mfa!$B$50)</f>
        <v>2E-3</v>
      </c>
      <c r="Q85" s="96">
        <f>SUMIFS(env_ac_mfa!$F:$F,env_ac_mfa!$A:$A,Q53,env_ac_mfa!$B:$B,Data_mfa!$B$51,env_ac_mfa!$C:$C,Data_mfa!$A$85,env_ac_mfa!$D:$D,Data_mfa!$C$85,env_ac_mfa!$E:$E,Data_mfa!$B$50)</f>
        <v>2E-3</v>
      </c>
      <c r="R85" s="96">
        <f>SUMIFS(env_ac_mfa!$F:$F,env_ac_mfa!$A:$A,R53,env_ac_mfa!$B:$B,Data_mfa!$B$51,env_ac_mfa!$C:$C,Data_mfa!$A$85,env_ac_mfa!$D:$D,Data_mfa!$C$85,env_ac_mfa!$E:$E,Data_mfa!$B$50)</f>
        <v>2E-3</v>
      </c>
      <c r="S85" s="96">
        <f>SUMIFS(env_ac_mfa!$F:$F,env_ac_mfa!$A:$A,S53,env_ac_mfa!$B:$B,Data_mfa!$B$51,env_ac_mfa!$C:$C,Data_mfa!$A$85,env_ac_mfa!$D:$D,Data_mfa!$C$85,env_ac_mfa!$E:$E,Data_mfa!$B$50)</f>
        <v>3.0000000000000001E-3</v>
      </c>
      <c r="T85" s="96">
        <f>SUMIFS(env_ac_mfa!$F:$F,env_ac_mfa!$A:$A,T53,env_ac_mfa!$B:$B,Data_mfa!$B$51,env_ac_mfa!$C:$C,Data_mfa!$A$85,env_ac_mfa!$D:$D,Data_mfa!$C$85,env_ac_mfa!$E:$E,Data_mfa!$B$50)</f>
        <v>3.0000000000000001E-3</v>
      </c>
      <c r="U85" s="96">
        <f>SUMIFS(env_ac_mfa!$F:$F,env_ac_mfa!$A:$A,U53,env_ac_mfa!$B:$B,Data_mfa!$B$51,env_ac_mfa!$C:$C,Data_mfa!$A$85,env_ac_mfa!$D:$D,Data_mfa!$C$85,env_ac_mfa!$E:$E,Data_mfa!$B$50)</f>
        <v>6.0000000000000001E-3</v>
      </c>
      <c r="V85" s="96">
        <f>SUMIFS(env_ac_mfa!$F:$F,env_ac_mfa!$A:$A,V53,env_ac_mfa!$B:$B,Data_mfa!$B$51,env_ac_mfa!$C:$C,Data_mfa!$A$85,env_ac_mfa!$D:$D,Data_mfa!$C$85,env_ac_mfa!$E:$E,Data_mfa!$B$50)</f>
        <v>8.9999999999999993E-3</v>
      </c>
      <c r="W85" s="96">
        <f>SUMIFS(env_ac_mfa!$F:$F,env_ac_mfa!$A:$A,W53,env_ac_mfa!$B:$B,Data_mfa!$B$51,env_ac_mfa!$C:$C,Data_mfa!$A$85,env_ac_mfa!$D:$D,Data_mfa!$C$85,env_ac_mfa!$E:$E,Data_mfa!$B$50)</f>
        <v>3.0000000000000001E-3</v>
      </c>
      <c r="X85" s="96">
        <f>SUMIFS(env_ac_mfa!$F:$F,env_ac_mfa!$A:$A,X53,env_ac_mfa!$B:$B,Data_mfa!$B$51,env_ac_mfa!$C:$C,Data_mfa!$A$85,env_ac_mfa!$D:$D,Data_mfa!$C$85,env_ac_mfa!$E:$E,Data_mfa!$B$50)</f>
        <v>3.0000000000000001E-3</v>
      </c>
      <c r="Y85" s="96">
        <f>SUMIFS(env_ac_mfa!$F:$F,env_ac_mfa!$A:$A,Y53,env_ac_mfa!$B:$B,Data_mfa!$B$51,env_ac_mfa!$C:$C,Data_mfa!$A$85,env_ac_mfa!$D:$D,Data_mfa!$C$85,env_ac_mfa!$E:$E,Data_mfa!$B$50)</f>
        <v>4.0000000000000001E-3</v>
      </c>
    </row>
    <row r="86" spans="1:25" x14ac:dyDescent="0.2">
      <c r="A86" s="82" t="s">
        <v>55</v>
      </c>
      <c r="B86" s="82" t="s">
        <v>54</v>
      </c>
      <c r="C86" s="82" t="s">
        <v>58</v>
      </c>
      <c r="D86" s="82" t="s">
        <v>57</v>
      </c>
      <c r="E86" s="96">
        <f>SUMIFS(env_ac_mfa!$F:$F,env_ac_mfa!$A:$A,E53,env_ac_mfa!$B:$B,Data_mfa!$B$51,env_ac_mfa!$C:$C,Data_mfa!$A$86,env_ac_mfa!$D:$D,Data_mfa!$C$86,env_ac_mfa!$E:$E,Data_mfa!$B$50)</f>
        <v>0</v>
      </c>
      <c r="F86" s="96">
        <f>SUMIFS(env_ac_mfa!$F:$F,env_ac_mfa!$A:$A,F53,env_ac_mfa!$B:$B,Data_mfa!$B$51,env_ac_mfa!$C:$C,Data_mfa!$A$86,env_ac_mfa!$D:$D,Data_mfa!$C$86,env_ac_mfa!$E:$E,Data_mfa!$B$50)</f>
        <v>0</v>
      </c>
      <c r="G86" s="96">
        <f>SUMIFS(env_ac_mfa!$F:$F,env_ac_mfa!$A:$A,G53,env_ac_mfa!$B:$B,Data_mfa!$B$51,env_ac_mfa!$C:$C,Data_mfa!$A$86,env_ac_mfa!$D:$D,Data_mfa!$C$86,env_ac_mfa!$E:$E,Data_mfa!$B$50)</f>
        <v>0</v>
      </c>
      <c r="H86" s="96">
        <f>SUMIFS(env_ac_mfa!$F:$F,env_ac_mfa!$A:$A,H53,env_ac_mfa!$B:$B,Data_mfa!$B$51,env_ac_mfa!$C:$C,Data_mfa!$A$86,env_ac_mfa!$D:$D,Data_mfa!$C$86,env_ac_mfa!$E:$E,Data_mfa!$B$50)</f>
        <v>0</v>
      </c>
      <c r="I86" s="96">
        <f>SUMIFS(env_ac_mfa!$F:$F,env_ac_mfa!$A:$A,I53,env_ac_mfa!$B:$B,Data_mfa!$B$51,env_ac_mfa!$C:$C,Data_mfa!$A$86,env_ac_mfa!$D:$D,Data_mfa!$C$86,env_ac_mfa!$E:$E,Data_mfa!$B$50)</f>
        <v>0</v>
      </c>
      <c r="J86" s="96">
        <f>SUMIFS(env_ac_mfa!$F:$F,env_ac_mfa!$A:$A,J53,env_ac_mfa!$B:$B,Data_mfa!$B$51,env_ac_mfa!$C:$C,Data_mfa!$A$86,env_ac_mfa!$D:$D,Data_mfa!$C$86,env_ac_mfa!$E:$E,Data_mfa!$B$50)</f>
        <v>0</v>
      </c>
      <c r="K86" s="96">
        <f>SUMIFS(env_ac_mfa!$F:$F,env_ac_mfa!$A:$A,K53,env_ac_mfa!$B:$B,Data_mfa!$B$51,env_ac_mfa!$C:$C,Data_mfa!$A$86,env_ac_mfa!$D:$D,Data_mfa!$C$86,env_ac_mfa!$E:$E,Data_mfa!$B$50)</f>
        <v>0</v>
      </c>
      <c r="L86" s="96">
        <f>SUMIFS(env_ac_mfa!$F:$F,env_ac_mfa!$A:$A,L53,env_ac_mfa!$B:$B,Data_mfa!$B$51,env_ac_mfa!$C:$C,Data_mfa!$A$86,env_ac_mfa!$D:$D,Data_mfa!$C$86,env_ac_mfa!$E:$E,Data_mfa!$B$50)</f>
        <v>0</v>
      </c>
      <c r="M86" s="96">
        <f>SUMIFS(env_ac_mfa!$F:$F,env_ac_mfa!$A:$A,M53,env_ac_mfa!$B:$B,Data_mfa!$B$51,env_ac_mfa!$C:$C,Data_mfa!$A$86,env_ac_mfa!$D:$D,Data_mfa!$C$86,env_ac_mfa!$E:$E,Data_mfa!$B$50)</f>
        <v>0</v>
      </c>
      <c r="N86" s="96">
        <f>SUMIFS(env_ac_mfa!$F:$F,env_ac_mfa!$A:$A,N53,env_ac_mfa!$B:$B,Data_mfa!$B$51,env_ac_mfa!$C:$C,Data_mfa!$A$86,env_ac_mfa!$D:$D,Data_mfa!$C$86,env_ac_mfa!$E:$E,Data_mfa!$B$50)</f>
        <v>0</v>
      </c>
      <c r="O86" s="96">
        <f>SUMIFS(env_ac_mfa!$F:$F,env_ac_mfa!$A:$A,O53,env_ac_mfa!$B:$B,Data_mfa!$B$51,env_ac_mfa!$C:$C,Data_mfa!$A$86,env_ac_mfa!$D:$D,Data_mfa!$C$86,env_ac_mfa!$E:$E,Data_mfa!$B$50)</f>
        <v>1E-3</v>
      </c>
      <c r="P86" s="96">
        <f>SUMIFS(env_ac_mfa!$F:$F,env_ac_mfa!$A:$A,P53,env_ac_mfa!$B:$B,Data_mfa!$B$51,env_ac_mfa!$C:$C,Data_mfa!$A$86,env_ac_mfa!$D:$D,Data_mfa!$C$86,env_ac_mfa!$E:$E,Data_mfa!$B$50)</f>
        <v>1E-3</v>
      </c>
      <c r="Q86" s="96">
        <f>SUMIFS(env_ac_mfa!$F:$F,env_ac_mfa!$A:$A,Q53,env_ac_mfa!$B:$B,Data_mfa!$B$51,env_ac_mfa!$C:$C,Data_mfa!$A$86,env_ac_mfa!$D:$D,Data_mfa!$C$86,env_ac_mfa!$E:$E,Data_mfa!$B$50)</f>
        <v>1E-3</v>
      </c>
      <c r="R86" s="96">
        <f>SUMIFS(env_ac_mfa!$F:$F,env_ac_mfa!$A:$A,R53,env_ac_mfa!$B:$B,Data_mfa!$B$51,env_ac_mfa!$C:$C,Data_mfa!$A$86,env_ac_mfa!$D:$D,Data_mfa!$C$86,env_ac_mfa!$E:$E,Data_mfa!$B$50)</f>
        <v>1E-3</v>
      </c>
      <c r="S86" s="96">
        <f>SUMIFS(env_ac_mfa!$F:$F,env_ac_mfa!$A:$A,S53,env_ac_mfa!$B:$B,Data_mfa!$B$51,env_ac_mfa!$C:$C,Data_mfa!$A$86,env_ac_mfa!$D:$D,Data_mfa!$C$86,env_ac_mfa!$E:$E,Data_mfa!$B$50)</f>
        <v>1E-3</v>
      </c>
      <c r="T86" s="96">
        <f>SUMIFS(env_ac_mfa!$F:$F,env_ac_mfa!$A:$A,T53,env_ac_mfa!$B:$B,Data_mfa!$B$51,env_ac_mfa!$C:$C,Data_mfa!$A$86,env_ac_mfa!$D:$D,Data_mfa!$C$86,env_ac_mfa!$E:$E,Data_mfa!$B$50)</f>
        <v>1E-3</v>
      </c>
      <c r="U86" s="96">
        <f>SUMIFS(env_ac_mfa!$F:$F,env_ac_mfa!$A:$A,U53,env_ac_mfa!$B:$B,Data_mfa!$B$51,env_ac_mfa!$C:$C,Data_mfa!$A$86,env_ac_mfa!$D:$D,Data_mfa!$C$86,env_ac_mfa!$E:$E,Data_mfa!$B$50)</f>
        <v>1E-3</v>
      </c>
      <c r="V86" s="96">
        <f>SUMIFS(env_ac_mfa!$F:$F,env_ac_mfa!$A:$A,V53,env_ac_mfa!$B:$B,Data_mfa!$B$51,env_ac_mfa!$C:$C,Data_mfa!$A$86,env_ac_mfa!$D:$D,Data_mfa!$C$86,env_ac_mfa!$E:$E,Data_mfa!$B$50)</f>
        <v>1E-3</v>
      </c>
      <c r="W86" s="96">
        <f>SUMIFS(env_ac_mfa!$F:$F,env_ac_mfa!$A:$A,W53,env_ac_mfa!$B:$B,Data_mfa!$B$51,env_ac_mfa!$C:$C,Data_mfa!$A$86,env_ac_mfa!$D:$D,Data_mfa!$C$86,env_ac_mfa!$E:$E,Data_mfa!$B$50)</f>
        <v>1E-3</v>
      </c>
      <c r="X86" s="96">
        <f>SUMIFS(env_ac_mfa!$F:$F,env_ac_mfa!$A:$A,X53,env_ac_mfa!$B:$B,Data_mfa!$B$51,env_ac_mfa!$C:$C,Data_mfa!$A$86,env_ac_mfa!$D:$D,Data_mfa!$C$86,env_ac_mfa!$E:$E,Data_mfa!$B$50)</f>
        <v>1E-3</v>
      </c>
      <c r="Y86" s="96">
        <f>SUMIFS(env_ac_mfa!$F:$F,env_ac_mfa!$A:$A,Y53,env_ac_mfa!$B:$B,Data_mfa!$B$51,env_ac_mfa!$C:$C,Data_mfa!$A$86,env_ac_mfa!$D:$D,Data_mfa!$C$86,env_ac_mfa!$E:$E,Data_mfa!$B$50)</f>
        <v>1E-3</v>
      </c>
    </row>
    <row r="87" spans="1:25" x14ac:dyDescent="0.2">
      <c r="A87" s="82" t="s">
        <v>55</v>
      </c>
      <c r="B87" s="82" t="s">
        <v>54</v>
      </c>
      <c r="C87" s="82" t="s">
        <v>56</v>
      </c>
      <c r="D87" s="82" t="s">
        <v>12</v>
      </c>
      <c r="E87" s="96">
        <f>SUMIFS(env_ac_mfa!$F:$F,env_ac_mfa!$A:$A,E53,env_ac_mfa!$B:$B,Data_mfa!$B$51,env_ac_mfa!$C:$C,Data_mfa!$A$87,env_ac_mfa!$D:$D,Data_mfa!$C$87,env_ac_mfa!$E:$E,Data_mfa!$B$50)</f>
        <v>0</v>
      </c>
      <c r="F87" s="96">
        <f>SUMIFS(env_ac_mfa!$F:$F,env_ac_mfa!$A:$A,F53,env_ac_mfa!$B:$B,Data_mfa!$B$51,env_ac_mfa!$C:$C,Data_mfa!$A$87,env_ac_mfa!$D:$D,Data_mfa!$C$87,env_ac_mfa!$E:$E,Data_mfa!$B$50)</f>
        <v>0</v>
      </c>
      <c r="G87" s="96">
        <f>SUMIFS(env_ac_mfa!$F:$F,env_ac_mfa!$A:$A,G53,env_ac_mfa!$B:$B,Data_mfa!$B$51,env_ac_mfa!$C:$C,Data_mfa!$A$87,env_ac_mfa!$D:$D,Data_mfa!$C$87,env_ac_mfa!$E:$E,Data_mfa!$B$50)</f>
        <v>0</v>
      </c>
      <c r="H87" s="96">
        <f>SUMIFS(env_ac_mfa!$F:$F,env_ac_mfa!$A:$A,H53,env_ac_mfa!$B:$B,Data_mfa!$B$51,env_ac_mfa!$C:$C,Data_mfa!$A$87,env_ac_mfa!$D:$D,Data_mfa!$C$87,env_ac_mfa!$E:$E,Data_mfa!$B$50)</f>
        <v>0</v>
      </c>
      <c r="I87" s="96">
        <f>SUMIFS(env_ac_mfa!$F:$F,env_ac_mfa!$A:$A,I53,env_ac_mfa!$B:$B,Data_mfa!$B$51,env_ac_mfa!$C:$C,Data_mfa!$A$87,env_ac_mfa!$D:$D,Data_mfa!$C$87,env_ac_mfa!$E:$E,Data_mfa!$B$50)</f>
        <v>0</v>
      </c>
      <c r="J87" s="96">
        <f>SUMIFS(env_ac_mfa!$F:$F,env_ac_mfa!$A:$A,J53,env_ac_mfa!$B:$B,Data_mfa!$B$51,env_ac_mfa!$C:$C,Data_mfa!$A$87,env_ac_mfa!$D:$D,Data_mfa!$C$87,env_ac_mfa!$E:$E,Data_mfa!$B$50)</f>
        <v>0</v>
      </c>
      <c r="K87" s="96">
        <f>SUMIFS(env_ac_mfa!$F:$F,env_ac_mfa!$A:$A,K53,env_ac_mfa!$B:$B,Data_mfa!$B$51,env_ac_mfa!$C:$C,Data_mfa!$A$87,env_ac_mfa!$D:$D,Data_mfa!$C$87,env_ac_mfa!$E:$E,Data_mfa!$B$50)</f>
        <v>0</v>
      </c>
      <c r="L87" s="96">
        <f>SUMIFS(env_ac_mfa!$F:$F,env_ac_mfa!$A:$A,L53,env_ac_mfa!$B:$B,Data_mfa!$B$51,env_ac_mfa!$C:$C,Data_mfa!$A$87,env_ac_mfa!$D:$D,Data_mfa!$C$87,env_ac_mfa!$E:$E,Data_mfa!$B$50)</f>
        <v>0</v>
      </c>
      <c r="M87" s="96">
        <f>SUMIFS(env_ac_mfa!$F:$F,env_ac_mfa!$A:$A,M53,env_ac_mfa!$B:$B,Data_mfa!$B$51,env_ac_mfa!$C:$C,Data_mfa!$A$87,env_ac_mfa!$D:$D,Data_mfa!$C$87,env_ac_mfa!$E:$E,Data_mfa!$B$50)</f>
        <v>0</v>
      </c>
      <c r="N87" s="96">
        <f>SUMIFS(env_ac_mfa!$F:$F,env_ac_mfa!$A:$A,N53,env_ac_mfa!$B:$B,Data_mfa!$B$51,env_ac_mfa!$C:$C,Data_mfa!$A$87,env_ac_mfa!$D:$D,Data_mfa!$C$87,env_ac_mfa!$E:$E,Data_mfa!$B$50)</f>
        <v>1E-3</v>
      </c>
      <c r="O87" s="96">
        <f>SUMIFS(env_ac_mfa!$F:$F,env_ac_mfa!$A:$A,O53,env_ac_mfa!$B:$B,Data_mfa!$B$51,env_ac_mfa!$C:$C,Data_mfa!$A$87,env_ac_mfa!$D:$D,Data_mfa!$C$87,env_ac_mfa!$E:$E,Data_mfa!$B$50)</f>
        <v>1E-3</v>
      </c>
      <c r="P87" s="96">
        <f>SUMIFS(env_ac_mfa!$F:$F,env_ac_mfa!$A:$A,P53,env_ac_mfa!$B:$B,Data_mfa!$B$51,env_ac_mfa!$C:$C,Data_mfa!$A$87,env_ac_mfa!$D:$D,Data_mfa!$C$87,env_ac_mfa!$E:$E,Data_mfa!$B$50)</f>
        <v>0</v>
      </c>
      <c r="Q87" s="96">
        <f>SUMIFS(env_ac_mfa!$F:$F,env_ac_mfa!$A:$A,Q53,env_ac_mfa!$B:$B,Data_mfa!$B$51,env_ac_mfa!$C:$C,Data_mfa!$A$87,env_ac_mfa!$D:$D,Data_mfa!$C$87,env_ac_mfa!$E:$E,Data_mfa!$B$50)</f>
        <v>0</v>
      </c>
      <c r="R87" s="96">
        <f>SUMIFS(env_ac_mfa!$F:$F,env_ac_mfa!$A:$A,R53,env_ac_mfa!$B:$B,Data_mfa!$B$51,env_ac_mfa!$C:$C,Data_mfa!$A$87,env_ac_mfa!$D:$D,Data_mfa!$C$87,env_ac_mfa!$E:$E,Data_mfa!$B$50)</f>
        <v>1E-3</v>
      </c>
      <c r="S87" s="96">
        <f>SUMIFS(env_ac_mfa!$F:$F,env_ac_mfa!$A:$A,S53,env_ac_mfa!$B:$B,Data_mfa!$B$51,env_ac_mfa!$C:$C,Data_mfa!$A$87,env_ac_mfa!$D:$D,Data_mfa!$C$87,env_ac_mfa!$E:$E,Data_mfa!$B$50)</f>
        <v>1E-3</v>
      </c>
      <c r="T87" s="96">
        <f>SUMIFS(env_ac_mfa!$F:$F,env_ac_mfa!$A:$A,T53,env_ac_mfa!$B:$B,Data_mfa!$B$51,env_ac_mfa!$C:$C,Data_mfa!$A$87,env_ac_mfa!$D:$D,Data_mfa!$C$87,env_ac_mfa!$E:$E,Data_mfa!$B$50)</f>
        <v>1E-3</v>
      </c>
      <c r="U87" s="96">
        <f>SUMIFS(env_ac_mfa!$F:$F,env_ac_mfa!$A:$A,U53,env_ac_mfa!$B:$B,Data_mfa!$B$51,env_ac_mfa!$C:$C,Data_mfa!$A$87,env_ac_mfa!$D:$D,Data_mfa!$C$87,env_ac_mfa!$E:$E,Data_mfa!$B$50)</f>
        <v>5.0000000000000001E-3</v>
      </c>
      <c r="V87" s="96">
        <f>SUMIFS(env_ac_mfa!$F:$F,env_ac_mfa!$A:$A,V53,env_ac_mfa!$B:$B,Data_mfa!$B$51,env_ac_mfa!$C:$C,Data_mfa!$A$87,env_ac_mfa!$D:$D,Data_mfa!$C$87,env_ac_mfa!$E:$E,Data_mfa!$B$50)</f>
        <v>8.0000000000000002E-3</v>
      </c>
      <c r="W87" s="96">
        <f>SUMIFS(env_ac_mfa!$F:$F,env_ac_mfa!$A:$A,W53,env_ac_mfa!$B:$B,Data_mfa!$B$51,env_ac_mfa!$C:$C,Data_mfa!$A$87,env_ac_mfa!$D:$D,Data_mfa!$C$87,env_ac_mfa!$E:$E,Data_mfa!$B$50)</f>
        <v>2E-3</v>
      </c>
      <c r="X87" s="96">
        <f>SUMIFS(env_ac_mfa!$F:$F,env_ac_mfa!$A:$A,X53,env_ac_mfa!$B:$B,Data_mfa!$B$51,env_ac_mfa!$C:$C,Data_mfa!$A$87,env_ac_mfa!$D:$D,Data_mfa!$C$87,env_ac_mfa!$E:$E,Data_mfa!$B$50)</f>
        <v>2E-3</v>
      </c>
      <c r="Y87" s="96">
        <f>SUMIFS(env_ac_mfa!$F:$F,env_ac_mfa!$A:$A,Y53,env_ac_mfa!$B:$B,Data_mfa!$B$51,env_ac_mfa!$C:$C,Data_mfa!$A$87,env_ac_mfa!$D:$D,Data_mfa!$C$87,env_ac_mfa!$E:$E,Data_mfa!$B$50)</f>
        <v>2E-3</v>
      </c>
    </row>
    <row r="88" spans="1:25" x14ac:dyDescent="0.2">
      <c r="A88" s="82" t="s">
        <v>55</v>
      </c>
      <c r="B88" s="82" t="s">
        <v>54</v>
      </c>
      <c r="C88" s="82" t="s">
        <v>53</v>
      </c>
      <c r="D88" s="82" t="s">
        <v>52</v>
      </c>
      <c r="E88" s="96">
        <f>SUMIFS(env_ac_mfa!$F:$F,env_ac_mfa!$A:$A,E53,env_ac_mfa!$B:$B,Data_mfa!$B$51,env_ac_mfa!$C:$C,Data_mfa!$A$88,env_ac_mfa!$D:$D,Data_mfa!$C$88,env_ac_mfa!$E:$E,Data_mfa!$B$50)</f>
        <v>0</v>
      </c>
      <c r="F88" s="96">
        <f>SUMIFS(env_ac_mfa!$F:$F,env_ac_mfa!$A:$A,F53,env_ac_mfa!$B:$B,Data_mfa!$B$51,env_ac_mfa!$C:$C,Data_mfa!$A$88,env_ac_mfa!$D:$D,Data_mfa!$C$88,env_ac_mfa!$E:$E,Data_mfa!$B$50)</f>
        <v>0</v>
      </c>
      <c r="G88" s="96">
        <f>SUMIFS(env_ac_mfa!$F:$F,env_ac_mfa!$A:$A,G53,env_ac_mfa!$B:$B,Data_mfa!$B$51,env_ac_mfa!$C:$C,Data_mfa!$A$88,env_ac_mfa!$D:$D,Data_mfa!$C$88,env_ac_mfa!$E:$E,Data_mfa!$B$50)</f>
        <v>0</v>
      </c>
      <c r="H88" s="96">
        <f>SUMIFS(env_ac_mfa!$F:$F,env_ac_mfa!$A:$A,H53,env_ac_mfa!$B:$B,Data_mfa!$B$51,env_ac_mfa!$C:$C,Data_mfa!$A$88,env_ac_mfa!$D:$D,Data_mfa!$C$88,env_ac_mfa!$E:$E,Data_mfa!$B$50)</f>
        <v>0</v>
      </c>
      <c r="I88" s="96">
        <f>SUMIFS(env_ac_mfa!$F:$F,env_ac_mfa!$A:$A,I53,env_ac_mfa!$B:$B,Data_mfa!$B$51,env_ac_mfa!$C:$C,Data_mfa!$A$88,env_ac_mfa!$D:$D,Data_mfa!$C$88,env_ac_mfa!$E:$E,Data_mfa!$B$50)</f>
        <v>0</v>
      </c>
      <c r="J88" s="96">
        <f>SUMIFS(env_ac_mfa!$F:$F,env_ac_mfa!$A:$A,J53,env_ac_mfa!$B:$B,Data_mfa!$B$51,env_ac_mfa!$C:$C,Data_mfa!$A$88,env_ac_mfa!$D:$D,Data_mfa!$C$88,env_ac_mfa!$E:$E,Data_mfa!$B$50)</f>
        <v>0</v>
      </c>
      <c r="K88" s="96">
        <f>SUMIFS(env_ac_mfa!$F:$F,env_ac_mfa!$A:$A,K53,env_ac_mfa!$B:$B,Data_mfa!$B$51,env_ac_mfa!$C:$C,Data_mfa!$A$88,env_ac_mfa!$D:$D,Data_mfa!$C$88,env_ac_mfa!$E:$E,Data_mfa!$B$50)</f>
        <v>0</v>
      </c>
      <c r="L88" s="96">
        <f>SUMIFS(env_ac_mfa!$F:$F,env_ac_mfa!$A:$A,L53,env_ac_mfa!$B:$B,Data_mfa!$B$51,env_ac_mfa!$C:$C,Data_mfa!$A$88,env_ac_mfa!$D:$D,Data_mfa!$C$88,env_ac_mfa!$E:$E,Data_mfa!$B$50)</f>
        <v>0</v>
      </c>
      <c r="M88" s="96">
        <f>SUMIFS(env_ac_mfa!$F:$F,env_ac_mfa!$A:$A,M53,env_ac_mfa!$B:$B,Data_mfa!$B$51,env_ac_mfa!$C:$C,Data_mfa!$A$88,env_ac_mfa!$D:$D,Data_mfa!$C$88,env_ac_mfa!$E:$E,Data_mfa!$B$50)</f>
        <v>0</v>
      </c>
      <c r="N88" s="96">
        <f>SUMIFS(env_ac_mfa!$F:$F,env_ac_mfa!$A:$A,N53,env_ac_mfa!$B:$B,Data_mfa!$B$51,env_ac_mfa!$C:$C,Data_mfa!$A$88,env_ac_mfa!$D:$D,Data_mfa!$C$88,env_ac_mfa!$E:$E,Data_mfa!$B$50)</f>
        <v>1E-3</v>
      </c>
      <c r="O88" s="96">
        <f>SUMIFS(env_ac_mfa!$F:$F,env_ac_mfa!$A:$A,O53,env_ac_mfa!$B:$B,Data_mfa!$B$51,env_ac_mfa!$C:$C,Data_mfa!$A$88,env_ac_mfa!$D:$D,Data_mfa!$C$88,env_ac_mfa!$E:$E,Data_mfa!$B$50)</f>
        <v>1E-3</v>
      </c>
      <c r="P88" s="96">
        <f>SUMIFS(env_ac_mfa!$F:$F,env_ac_mfa!$A:$A,P53,env_ac_mfa!$B:$B,Data_mfa!$B$51,env_ac_mfa!$C:$C,Data_mfa!$A$88,env_ac_mfa!$D:$D,Data_mfa!$C$88,env_ac_mfa!$E:$E,Data_mfa!$B$50)</f>
        <v>0</v>
      </c>
      <c r="Q88" s="96">
        <f>SUMIFS(env_ac_mfa!$F:$F,env_ac_mfa!$A:$A,Q53,env_ac_mfa!$B:$B,Data_mfa!$B$51,env_ac_mfa!$C:$C,Data_mfa!$A$88,env_ac_mfa!$D:$D,Data_mfa!$C$88,env_ac_mfa!$E:$E,Data_mfa!$B$50)</f>
        <v>0</v>
      </c>
      <c r="R88" s="96">
        <f>SUMIFS(env_ac_mfa!$F:$F,env_ac_mfa!$A:$A,R53,env_ac_mfa!$B:$B,Data_mfa!$B$51,env_ac_mfa!$C:$C,Data_mfa!$A$88,env_ac_mfa!$D:$D,Data_mfa!$C$88,env_ac_mfa!$E:$E,Data_mfa!$B$50)</f>
        <v>1E-3</v>
      </c>
      <c r="S88" s="96">
        <f>SUMIFS(env_ac_mfa!$F:$F,env_ac_mfa!$A:$A,S53,env_ac_mfa!$B:$B,Data_mfa!$B$51,env_ac_mfa!$C:$C,Data_mfa!$A$88,env_ac_mfa!$D:$D,Data_mfa!$C$88,env_ac_mfa!$E:$E,Data_mfa!$B$50)</f>
        <v>1E-3</v>
      </c>
      <c r="T88" s="96">
        <f>SUMIFS(env_ac_mfa!$F:$F,env_ac_mfa!$A:$A,T53,env_ac_mfa!$B:$B,Data_mfa!$B$51,env_ac_mfa!$C:$C,Data_mfa!$A$88,env_ac_mfa!$D:$D,Data_mfa!$C$88,env_ac_mfa!$E:$E,Data_mfa!$B$50)</f>
        <v>1E-3</v>
      </c>
      <c r="U88" s="96">
        <f>SUMIFS(env_ac_mfa!$F:$F,env_ac_mfa!$A:$A,U53,env_ac_mfa!$B:$B,Data_mfa!$B$51,env_ac_mfa!$C:$C,Data_mfa!$A$88,env_ac_mfa!$D:$D,Data_mfa!$C$88,env_ac_mfa!$E:$E,Data_mfa!$B$50)</f>
        <v>5.0000000000000001E-3</v>
      </c>
      <c r="V88" s="96">
        <f>SUMIFS(env_ac_mfa!$F:$F,env_ac_mfa!$A:$A,V53,env_ac_mfa!$B:$B,Data_mfa!$B$51,env_ac_mfa!$C:$C,Data_mfa!$A$88,env_ac_mfa!$D:$D,Data_mfa!$C$88,env_ac_mfa!$E:$E,Data_mfa!$B$50)</f>
        <v>8.0000000000000002E-3</v>
      </c>
      <c r="W88" s="96">
        <f>SUMIFS(env_ac_mfa!$F:$F,env_ac_mfa!$A:$A,W53,env_ac_mfa!$B:$B,Data_mfa!$B$51,env_ac_mfa!$C:$C,Data_mfa!$A$88,env_ac_mfa!$D:$D,Data_mfa!$C$88,env_ac_mfa!$E:$E,Data_mfa!$B$50)</f>
        <v>2E-3</v>
      </c>
      <c r="X88" s="96">
        <f>SUMIFS(env_ac_mfa!$F:$F,env_ac_mfa!$A:$A,X53,env_ac_mfa!$B:$B,Data_mfa!$B$51,env_ac_mfa!$C:$C,Data_mfa!$A$88,env_ac_mfa!$D:$D,Data_mfa!$C$88,env_ac_mfa!$E:$E,Data_mfa!$B$50)</f>
        <v>2E-3</v>
      </c>
      <c r="Y88" s="96">
        <f>SUMIFS(env_ac_mfa!$F:$F,env_ac_mfa!$A:$A,Y53,env_ac_mfa!$B:$B,Data_mfa!$B$51,env_ac_mfa!$C:$C,Data_mfa!$A$88,env_ac_mfa!$D:$D,Data_mfa!$C$88,env_ac_mfa!$E:$E,Data_mfa!$B$50)</f>
        <v>2E-3</v>
      </c>
    </row>
    <row r="90" spans="1:25" x14ac:dyDescent="0.2">
      <c r="A90" s="80" t="s">
        <v>51</v>
      </c>
    </row>
    <row r="91" spans="1:25" x14ac:dyDescent="0.2">
      <c r="A91" s="80" t="s">
        <v>14</v>
      </c>
      <c r="B91" s="80" t="s">
        <v>50</v>
      </c>
    </row>
    <row r="93" spans="1:25" x14ac:dyDescent="0.2">
      <c r="A93" s="80" t="s">
        <v>94</v>
      </c>
      <c r="B93" s="155" t="s">
        <v>143</v>
      </c>
      <c r="C93" s="81" t="s">
        <v>142</v>
      </c>
    </row>
    <row r="94" spans="1:25" x14ac:dyDescent="0.2">
      <c r="A94" s="80" t="s">
        <v>93</v>
      </c>
      <c r="B94" s="97" t="s">
        <v>714</v>
      </c>
      <c r="C94" s="81" t="s">
        <v>721</v>
      </c>
    </row>
    <row r="96" spans="1:25" x14ac:dyDescent="0.2">
      <c r="A96" s="82" t="s">
        <v>92</v>
      </c>
      <c r="B96" s="82" t="s">
        <v>91</v>
      </c>
      <c r="C96" s="82" t="s">
        <v>90</v>
      </c>
      <c r="D96" s="82" t="s">
        <v>89</v>
      </c>
      <c r="E96" s="82" t="s">
        <v>88</v>
      </c>
      <c r="F96" s="82" t="s">
        <v>87</v>
      </c>
      <c r="G96" s="82" t="s">
        <v>86</v>
      </c>
      <c r="H96" s="82" t="s">
        <v>85</v>
      </c>
      <c r="I96" s="82" t="s">
        <v>84</v>
      </c>
      <c r="J96" s="82" t="s">
        <v>83</v>
      </c>
      <c r="K96" s="82" t="s">
        <v>82</v>
      </c>
      <c r="L96" s="82" t="s">
        <v>81</v>
      </c>
      <c r="M96" s="82" t="s">
        <v>80</v>
      </c>
      <c r="N96" s="82" t="s">
        <v>79</v>
      </c>
      <c r="O96" s="82" t="s">
        <v>78</v>
      </c>
      <c r="P96" s="82" t="s">
        <v>77</v>
      </c>
      <c r="Q96" s="82" t="s">
        <v>76</v>
      </c>
      <c r="R96" s="82" t="s">
        <v>75</v>
      </c>
      <c r="S96" s="82" t="s">
        <v>74</v>
      </c>
      <c r="T96" s="82" t="s">
        <v>73</v>
      </c>
      <c r="U96" s="82" t="s">
        <v>72</v>
      </c>
      <c r="V96" s="82" t="s">
        <v>71</v>
      </c>
      <c r="W96" s="82" t="s">
        <v>70</v>
      </c>
      <c r="X96" s="82" t="s">
        <v>709</v>
      </c>
      <c r="Y96" s="82" t="s">
        <v>744</v>
      </c>
    </row>
    <row r="97" spans="1:25" x14ac:dyDescent="0.2">
      <c r="A97" s="82" t="s">
        <v>69</v>
      </c>
      <c r="B97" s="82" t="s">
        <v>0</v>
      </c>
      <c r="C97" s="82" t="s">
        <v>60</v>
      </c>
      <c r="D97" s="82" t="s">
        <v>5</v>
      </c>
      <c r="E97" s="96">
        <f>SUMIFS(env_ac_mfa!$F:$F,env_ac_mfa!$A:$A,E96,env_ac_mfa!$B:$B,Data_mfa!$B$94,env_ac_mfa!$C:$C,Data_mfa!$A$97,env_ac_mfa!$D:$D,Data_mfa!$C$97,env_ac_mfa!$E:$E,Data_mfa!$B$93)</f>
        <v>100</v>
      </c>
      <c r="F97" s="96">
        <f>SUMIFS(env_ac_mfa!$F:$F,env_ac_mfa!$A:$A,F96,env_ac_mfa!$B:$B,Data_mfa!$B$94,env_ac_mfa!$C:$C,Data_mfa!$A$97,env_ac_mfa!$D:$D,Data_mfa!$C$97,env_ac_mfa!$E:$E,Data_mfa!$B$93)</f>
        <v>100.77200000000001</v>
      </c>
      <c r="G97" s="96">
        <f>SUMIFS(env_ac_mfa!$F:$F,env_ac_mfa!$A:$A,G96,env_ac_mfa!$B:$B,Data_mfa!$B$94,env_ac_mfa!$C:$C,Data_mfa!$A$97,env_ac_mfa!$D:$D,Data_mfa!$C$97,env_ac_mfa!$E:$E,Data_mfa!$B$93)</f>
        <v>101.145</v>
      </c>
      <c r="H97" s="96">
        <f>SUMIFS(env_ac_mfa!$F:$F,env_ac_mfa!$A:$A,H96,env_ac_mfa!$B:$B,Data_mfa!$B$94,env_ac_mfa!$C:$C,Data_mfa!$A$97,env_ac_mfa!$D:$D,Data_mfa!$C$97,env_ac_mfa!$E:$E,Data_mfa!$B$93)</f>
        <v>100.96599999999999</v>
      </c>
      <c r="I97" s="96">
        <f>SUMIFS(env_ac_mfa!$F:$F,env_ac_mfa!$A:$A,I96,env_ac_mfa!$B:$B,Data_mfa!$B$94,env_ac_mfa!$C:$C,Data_mfa!$A$97,env_ac_mfa!$D:$D,Data_mfa!$C$97,env_ac_mfa!$E:$E,Data_mfa!$B$93)</f>
        <v>105.997</v>
      </c>
      <c r="J97" s="96">
        <f>SUMIFS(env_ac_mfa!$F:$F,env_ac_mfa!$A:$A,J96,env_ac_mfa!$B:$B,Data_mfa!$B$94,env_ac_mfa!$C:$C,Data_mfa!$A$97,env_ac_mfa!$D:$D,Data_mfa!$C$97,env_ac_mfa!$E:$E,Data_mfa!$B$93)</f>
        <v>107.13200000000001</v>
      </c>
      <c r="K97" s="96">
        <f>SUMIFS(env_ac_mfa!$F:$F,env_ac_mfa!$A:$A,K96,env_ac_mfa!$B:$B,Data_mfa!$B$94,env_ac_mfa!$C:$C,Data_mfa!$A$97,env_ac_mfa!$D:$D,Data_mfa!$C$97,env_ac_mfa!$E:$E,Data_mfa!$B$93)</f>
        <v>109.89700000000001</v>
      </c>
      <c r="L97" s="96">
        <f>SUMIFS(env_ac_mfa!$F:$F,env_ac_mfa!$A:$A,L96,env_ac_mfa!$B:$B,Data_mfa!$B$94,env_ac_mfa!$C:$C,Data_mfa!$A$97,env_ac_mfa!$D:$D,Data_mfa!$C$97,env_ac_mfa!$E:$E,Data_mfa!$B$93)</f>
        <v>114.407</v>
      </c>
      <c r="M97" s="96">
        <f>SUMIFS(env_ac_mfa!$F:$F,env_ac_mfa!$A:$A,M96,env_ac_mfa!$B:$B,Data_mfa!$B$94,env_ac_mfa!$C:$C,Data_mfa!$A$97,env_ac_mfa!$D:$D,Data_mfa!$C$97,env_ac_mfa!$E:$E,Data_mfa!$B$93)</f>
        <v>112.48399999999999</v>
      </c>
      <c r="N97" s="96">
        <f>SUMIFS(env_ac_mfa!$F:$F,env_ac_mfa!$A:$A,N96,env_ac_mfa!$B:$B,Data_mfa!$B$94,env_ac_mfa!$C:$C,Data_mfa!$A$97,env_ac_mfa!$D:$D,Data_mfa!$C$97,env_ac_mfa!$E:$E,Data_mfa!$B$93)</f>
        <v>100.456</v>
      </c>
      <c r="O97" s="96">
        <f>SUMIFS(env_ac_mfa!$F:$F,env_ac_mfa!$A:$A,O96,env_ac_mfa!$B:$B,Data_mfa!$B$94,env_ac_mfa!$C:$C,Data_mfa!$A$97,env_ac_mfa!$D:$D,Data_mfa!$C$97,env_ac_mfa!$E:$E,Data_mfa!$B$93)</f>
        <v>96.001000000000005</v>
      </c>
      <c r="P97" s="96">
        <f>SUMIFS(env_ac_mfa!$F:$F,env_ac_mfa!$A:$A,P96,env_ac_mfa!$B:$B,Data_mfa!$B$94,env_ac_mfa!$C:$C,Data_mfa!$A$97,env_ac_mfa!$D:$D,Data_mfa!$C$97,env_ac_mfa!$E:$E,Data_mfa!$B$93)</f>
        <v>101.886</v>
      </c>
      <c r="Q97" s="96">
        <f>SUMIFS(env_ac_mfa!$F:$F,env_ac_mfa!$A:$A,Q96,env_ac_mfa!$B:$B,Data_mfa!$B$94,env_ac_mfa!$C:$C,Data_mfa!$A$97,env_ac_mfa!$D:$D,Data_mfa!$C$97,env_ac_mfa!$E:$E,Data_mfa!$B$93)</f>
        <v>94.234999999999999</v>
      </c>
      <c r="R97" s="96">
        <f>SUMIFS(env_ac_mfa!$F:$F,env_ac_mfa!$A:$A,R96,env_ac_mfa!$B:$B,Data_mfa!$B$94,env_ac_mfa!$C:$C,Data_mfa!$A$97,env_ac_mfa!$D:$D,Data_mfa!$C$97,env_ac_mfa!$E:$E,Data_mfa!$B$93)</f>
        <v>92.292000000000002</v>
      </c>
      <c r="S97" s="96">
        <f>SUMIFS(env_ac_mfa!$F:$F,env_ac_mfa!$A:$A,S96,env_ac_mfa!$B:$B,Data_mfa!$B$94,env_ac_mfa!$C:$C,Data_mfa!$A$97,env_ac_mfa!$D:$D,Data_mfa!$C$97,env_ac_mfa!$E:$E,Data_mfa!$B$93)</f>
        <v>93.256</v>
      </c>
      <c r="T97" s="96">
        <f>SUMIFS(env_ac_mfa!$F:$F,env_ac_mfa!$A:$A,T96,env_ac_mfa!$B:$B,Data_mfa!$B$94,env_ac_mfa!$C:$C,Data_mfa!$A$97,env_ac_mfa!$D:$D,Data_mfa!$C$97,env_ac_mfa!$E:$E,Data_mfa!$B$93)</f>
        <v>92.685000000000002</v>
      </c>
      <c r="U97" s="96">
        <f>SUMIFS(env_ac_mfa!$F:$F,env_ac_mfa!$A:$A,U96,env_ac_mfa!$B:$B,Data_mfa!$B$94,env_ac_mfa!$C:$C,Data_mfa!$A$97,env_ac_mfa!$D:$D,Data_mfa!$C$97,env_ac_mfa!$E:$E,Data_mfa!$B$93)</f>
        <v>92.466999999999999</v>
      </c>
      <c r="V97" s="96">
        <f>SUMIFS(env_ac_mfa!$F:$F,env_ac_mfa!$A:$A,V96,env_ac_mfa!$B:$B,Data_mfa!$B$94,env_ac_mfa!$C:$C,Data_mfa!$A$97,env_ac_mfa!$D:$D,Data_mfa!$C$97,env_ac_mfa!$E:$E,Data_mfa!$B$93)</f>
        <v>95.066999999999993</v>
      </c>
      <c r="W97" s="96">
        <f>SUMIFS(env_ac_mfa!$F:$F,env_ac_mfa!$A:$A,W96,env_ac_mfa!$B:$B,Data_mfa!$B$94,env_ac_mfa!$C:$C,Data_mfa!$A$97,env_ac_mfa!$D:$D,Data_mfa!$C$97,env_ac_mfa!$E:$E,Data_mfa!$B$93)</f>
        <v>96.338999999999999</v>
      </c>
      <c r="X97" s="96">
        <f>SUMIFS(env_ac_mfa!$F:$F,env_ac_mfa!$A:$A,X96,env_ac_mfa!$B:$B,Data_mfa!$B$94,env_ac_mfa!$C:$C,Data_mfa!$A$97,env_ac_mfa!$D:$D,Data_mfa!$C$97,env_ac_mfa!$E:$E,Data_mfa!$B$93)</f>
        <v>97.012</v>
      </c>
      <c r="Y97" s="96">
        <f>SUMIFS(env_ac_mfa!$F:$F,env_ac_mfa!$A:$A,Y96,env_ac_mfa!$B:$B,Data_mfa!$B$94,env_ac_mfa!$C:$C,Data_mfa!$A$97,env_ac_mfa!$D:$D,Data_mfa!$C$97,env_ac_mfa!$E:$E,Data_mfa!$B$93)</f>
        <v>93.893000000000001</v>
      </c>
    </row>
    <row r="98" spans="1:25" x14ac:dyDescent="0.2">
      <c r="A98" s="82" t="s">
        <v>69</v>
      </c>
      <c r="B98" s="82" t="s">
        <v>0</v>
      </c>
      <c r="C98" s="82" t="s">
        <v>59</v>
      </c>
      <c r="D98" s="82" t="s">
        <v>3</v>
      </c>
      <c r="E98" s="96">
        <f>SUMIFS(env_ac_mfa!$F:$F,env_ac_mfa!$A:$A,E96,env_ac_mfa!$B:$B,Data_mfa!$B$94,env_ac_mfa!$C:$C,Data_mfa!$A$98,env_ac_mfa!$D:$D,Data_mfa!$C$98,env_ac_mfa!$E:$E,Data_mfa!$B$93)</f>
        <v>100</v>
      </c>
      <c r="F98" s="96">
        <f>SUMIFS(env_ac_mfa!$F:$F,env_ac_mfa!$A:$A,F96,env_ac_mfa!$B:$B,Data_mfa!$B$94,env_ac_mfa!$C:$C,Data_mfa!$A$98,env_ac_mfa!$D:$D,Data_mfa!$C$98,env_ac_mfa!$E:$E,Data_mfa!$B$93)</f>
        <v>98.543999999999997</v>
      </c>
      <c r="G98" s="96">
        <f>SUMIFS(env_ac_mfa!$F:$F,env_ac_mfa!$A:$A,G96,env_ac_mfa!$B:$B,Data_mfa!$B$94,env_ac_mfa!$C:$C,Data_mfa!$A$98,env_ac_mfa!$D:$D,Data_mfa!$C$98,env_ac_mfa!$E:$E,Data_mfa!$B$93)</f>
        <v>103.182</v>
      </c>
      <c r="H98" s="96">
        <f>SUMIFS(env_ac_mfa!$F:$F,env_ac_mfa!$A:$A,H96,env_ac_mfa!$B:$B,Data_mfa!$B$94,env_ac_mfa!$C:$C,Data_mfa!$A$98,env_ac_mfa!$D:$D,Data_mfa!$C$98,env_ac_mfa!$E:$E,Data_mfa!$B$93)</f>
        <v>108.86199999999999</v>
      </c>
      <c r="I98" s="96">
        <f>SUMIFS(env_ac_mfa!$F:$F,env_ac_mfa!$A:$A,I96,env_ac_mfa!$B:$B,Data_mfa!$B$94,env_ac_mfa!$C:$C,Data_mfa!$A$98,env_ac_mfa!$D:$D,Data_mfa!$C$98,env_ac_mfa!$E:$E,Data_mfa!$B$93)</f>
        <v>112.48</v>
      </c>
      <c r="J98" s="96">
        <f>SUMIFS(env_ac_mfa!$F:$F,env_ac_mfa!$A:$A,J96,env_ac_mfa!$B:$B,Data_mfa!$B$94,env_ac_mfa!$C:$C,Data_mfa!$A$98,env_ac_mfa!$D:$D,Data_mfa!$C$98,env_ac_mfa!$E:$E,Data_mfa!$B$93)</f>
        <v>114.187</v>
      </c>
      <c r="K98" s="96">
        <f>SUMIFS(env_ac_mfa!$F:$F,env_ac_mfa!$A:$A,K96,env_ac_mfa!$B:$B,Data_mfa!$B$94,env_ac_mfa!$C:$C,Data_mfa!$A$98,env_ac_mfa!$D:$D,Data_mfa!$C$98,env_ac_mfa!$E:$E,Data_mfa!$B$93)</f>
        <v>117.169</v>
      </c>
      <c r="L98" s="96">
        <f>SUMIFS(env_ac_mfa!$F:$F,env_ac_mfa!$A:$A,L96,env_ac_mfa!$B:$B,Data_mfa!$B$94,env_ac_mfa!$C:$C,Data_mfa!$A$98,env_ac_mfa!$D:$D,Data_mfa!$C$98,env_ac_mfa!$E:$E,Data_mfa!$B$93)</f>
        <v>119.221</v>
      </c>
      <c r="M98" s="96">
        <f>SUMIFS(env_ac_mfa!$F:$F,env_ac_mfa!$A:$A,M96,env_ac_mfa!$B:$B,Data_mfa!$B$94,env_ac_mfa!$C:$C,Data_mfa!$A$98,env_ac_mfa!$D:$D,Data_mfa!$C$98,env_ac_mfa!$E:$E,Data_mfa!$B$93)</f>
        <v>117.944</v>
      </c>
      <c r="N98" s="96">
        <f>SUMIFS(env_ac_mfa!$F:$F,env_ac_mfa!$A:$A,N96,env_ac_mfa!$B:$B,Data_mfa!$B$94,env_ac_mfa!$C:$C,Data_mfa!$A$98,env_ac_mfa!$D:$D,Data_mfa!$C$98,env_ac_mfa!$E:$E,Data_mfa!$B$93)</f>
        <v>99.704999999999998</v>
      </c>
      <c r="O98" s="96">
        <f>SUMIFS(env_ac_mfa!$F:$F,env_ac_mfa!$A:$A,O96,env_ac_mfa!$B:$B,Data_mfa!$B$94,env_ac_mfa!$C:$C,Data_mfa!$A$98,env_ac_mfa!$D:$D,Data_mfa!$C$98,env_ac_mfa!$E:$E,Data_mfa!$B$93)</f>
        <v>107.074</v>
      </c>
      <c r="P98" s="96">
        <f>SUMIFS(env_ac_mfa!$F:$F,env_ac_mfa!$A:$A,P96,env_ac_mfa!$B:$B,Data_mfa!$B$94,env_ac_mfa!$C:$C,Data_mfa!$A$98,env_ac_mfa!$D:$D,Data_mfa!$C$98,env_ac_mfa!$E:$E,Data_mfa!$B$93)</f>
        <v>108.843</v>
      </c>
      <c r="Q98" s="96">
        <f>SUMIFS(env_ac_mfa!$F:$F,env_ac_mfa!$A:$A,Q96,env_ac_mfa!$B:$B,Data_mfa!$B$94,env_ac_mfa!$C:$C,Data_mfa!$A$98,env_ac_mfa!$D:$D,Data_mfa!$C$98,env_ac_mfa!$E:$E,Data_mfa!$B$93)</f>
        <v>105.42700000000001</v>
      </c>
      <c r="R98" s="96">
        <f>SUMIFS(env_ac_mfa!$F:$F,env_ac_mfa!$A:$A,R96,env_ac_mfa!$B:$B,Data_mfa!$B$94,env_ac_mfa!$C:$C,Data_mfa!$A$98,env_ac_mfa!$D:$D,Data_mfa!$C$98,env_ac_mfa!$E:$E,Data_mfa!$B$93)</f>
        <v>104.489</v>
      </c>
      <c r="S98" s="96">
        <f>SUMIFS(env_ac_mfa!$F:$F,env_ac_mfa!$A:$A,S96,env_ac_mfa!$B:$B,Data_mfa!$B$94,env_ac_mfa!$C:$C,Data_mfa!$A$98,env_ac_mfa!$D:$D,Data_mfa!$C$98,env_ac_mfa!$E:$E,Data_mfa!$B$93)</f>
        <v>105.783</v>
      </c>
      <c r="T98" s="96">
        <f>SUMIFS(env_ac_mfa!$F:$F,env_ac_mfa!$A:$A,T96,env_ac_mfa!$B:$B,Data_mfa!$B$94,env_ac_mfa!$C:$C,Data_mfa!$A$98,env_ac_mfa!$D:$D,Data_mfa!$C$98,env_ac_mfa!$E:$E,Data_mfa!$B$93)</f>
        <v>110.258</v>
      </c>
      <c r="U98" s="96">
        <f>SUMIFS(env_ac_mfa!$F:$F,env_ac_mfa!$A:$A,U96,env_ac_mfa!$B:$B,Data_mfa!$B$94,env_ac_mfa!$C:$C,Data_mfa!$A$98,env_ac_mfa!$D:$D,Data_mfa!$C$98,env_ac_mfa!$E:$E,Data_mfa!$B$93)</f>
        <v>111.483</v>
      </c>
      <c r="V98" s="96">
        <f>SUMIFS(env_ac_mfa!$F:$F,env_ac_mfa!$A:$A,V96,env_ac_mfa!$B:$B,Data_mfa!$B$94,env_ac_mfa!$C:$C,Data_mfa!$A$98,env_ac_mfa!$D:$D,Data_mfa!$C$98,env_ac_mfa!$E:$E,Data_mfa!$B$93)</f>
        <v>114.355</v>
      </c>
      <c r="W98" s="96">
        <f>SUMIFS(env_ac_mfa!$F:$F,env_ac_mfa!$A:$A,W96,env_ac_mfa!$B:$B,Data_mfa!$B$94,env_ac_mfa!$C:$C,Data_mfa!$A$98,env_ac_mfa!$D:$D,Data_mfa!$C$98,env_ac_mfa!$E:$E,Data_mfa!$B$93)</f>
        <v>116.732</v>
      </c>
      <c r="X98" s="96">
        <f>SUMIFS(env_ac_mfa!$F:$F,env_ac_mfa!$A:$A,X96,env_ac_mfa!$B:$B,Data_mfa!$B$94,env_ac_mfa!$C:$C,Data_mfa!$A$98,env_ac_mfa!$D:$D,Data_mfa!$C$98,env_ac_mfa!$E:$E,Data_mfa!$B$93)</f>
        <v>114.467</v>
      </c>
      <c r="Y98" s="195">
        <f>SUMIFS(env_ac_mfa!$F:$F,env_ac_mfa!$A:$A,Y96,env_ac_mfa!$B:$B,Data_mfa!$B$94,env_ac_mfa!$C:$C,Data_mfa!$A$98,env_ac_mfa!$D:$D,Data_mfa!$C$98,env_ac_mfa!$E:$E,Data_mfa!$B$93)</f>
        <v>102.788</v>
      </c>
    </row>
    <row r="99" spans="1:25" x14ac:dyDescent="0.2">
      <c r="A99" s="82" t="s">
        <v>69</v>
      </c>
      <c r="B99" s="82" t="s">
        <v>0</v>
      </c>
      <c r="C99" s="82" t="s">
        <v>58</v>
      </c>
      <c r="D99" s="82" t="s">
        <v>57</v>
      </c>
      <c r="E99" s="96">
        <f>SUMIFS(env_ac_mfa!$F:$F,env_ac_mfa!$A:$A,E96,env_ac_mfa!$B:$B,Data_mfa!$B$94,env_ac_mfa!$C:$C,Data_mfa!$A$99,env_ac_mfa!$D:$D,Data_mfa!$C$99,env_ac_mfa!$E:$E,Data_mfa!$B$93)</f>
        <v>100</v>
      </c>
      <c r="F99" s="96">
        <f>SUMIFS(env_ac_mfa!$F:$F,env_ac_mfa!$A:$A,F96,env_ac_mfa!$B:$B,Data_mfa!$B$94,env_ac_mfa!$C:$C,Data_mfa!$A$99,env_ac_mfa!$D:$D,Data_mfa!$C$99,env_ac_mfa!$E:$E,Data_mfa!$B$93)</f>
        <v>99.736000000000004</v>
      </c>
      <c r="G99" s="96">
        <f>SUMIFS(env_ac_mfa!$F:$F,env_ac_mfa!$A:$A,G96,env_ac_mfa!$B:$B,Data_mfa!$B$94,env_ac_mfa!$C:$C,Data_mfa!$A$99,env_ac_mfa!$D:$D,Data_mfa!$C$99,env_ac_mfa!$E:$E,Data_mfa!$B$93)</f>
        <v>105.753</v>
      </c>
      <c r="H99" s="96">
        <f>SUMIFS(env_ac_mfa!$F:$F,env_ac_mfa!$A:$A,H96,env_ac_mfa!$B:$B,Data_mfa!$B$94,env_ac_mfa!$C:$C,Data_mfa!$A$99,env_ac_mfa!$D:$D,Data_mfa!$C$99,env_ac_mfa!$E:$E,Data_mfa!$B$93)</f>
        <v>108.408</v>
      </c>
      <c r="I99" s="96">
        <f>SUMIFS(env_ac_mfa!$F:$F,env_ac_mfa!$A:$A,I96,env_ac_mfa!$B:$B,Data_mfa!$B$94,env_ac_mfa!$C:$C,Data_mfa!$A$99,env_ac_mfa!$D:$D,Data_mfa!$C$99,env_ac_mfa!$E:$E,Data_mfa!$B$93)</f>
        <v>114.196</v>
      </c>
      <c r="J99" s="96">
        <f>SUMIFS(env_ac_mfa!$F:$F,env_ac_mfa!$A:$A,J96,env_ac_mfa!$B:$B,Data_mfa!$B$94,env_ac_mfa!$C:$C,Data_mfa!$A$99,env_ac_mfa!$D:$D,Data_mfa!$C$99,env_ac_mfa!$E:$E,Data_mfa!$B$93)</f>
        <v>120.254</v>
      </c>
      <c r="K99" s="96">
        <f>SUMIFS(env_ac_mfa!$F:$F,env_ac_mfa!$A:$A,K96,env_ac_mfa!$B:$B,Data_mfa!$B$94,env_ac_mfa!$C:$C,Data_mfa!$A$99,env_ac_mfa!$D:$D,Data_mfa!$C$99,env_ac_mfa!$E:$E,Data_mfa!$B$93)</f>
        <v>125.604</v>
      </c>
      <c r="L99" s="96">
        <f>SUMIFS(env_ac_mfa!$F:$F,env_ac_mfa!$A:$A,L96,env_ac_mfa!$B:$B,Data_mfa!$B$94,env_ac_mfa!$C:$C,Data_mfa!$A$99,env_ac_mfa!$D:$D,Data_mfa!$C$99,env_ac_mfa!$E:$E,Data_mfa!$B$93)</f>
        <v>128.74600000000001</v>
      </c>
      <c r="M99" s="96">
        <f>SUMIFS(env_ac_mfa!$F:$F,env_ac_mfa!$A:$A,M96,env_ac_mfa!$B:$B,Data_mfa!$B$94,env_ac_mfa!$C:$C,Data_mfa!$A$99,env_ac_mfa!$D:$D,Data_mfa!$C$99,env_ac_mfa!$E:$E,Data_mfa!$B$93)</f>
        <v>131.499</v>
      </c>
      <c r="N99" s="96">
        <f>SUMIFS(env_ac_mfa!$F:$F,env_ac_mfa!$A:$A,N96,env_ac_mfa!$B:$B,Data_mfa!$B$94,env_ac_mfa!$C:$C,Data_mfa!$A$99,env_ac_mfa!$D:$D,Data_mfa!$C$99,env_ac_mfa!$E:$E,Data_mfa!$B$93)</f>
        <v>123.608</v>
      </c>
      <c r="O99" s="96">
        <f>SUMIFS(env_ac_mfa!$F:$F,env_ac_mfa!$A:$A,O96,env_ac_mfa!$B:$B,Data_mfa!$B$94,env_ac_mfa!$C:$C,Data_mfa!$A$99,env_ac_mfa!$D:$D,Data_mfa!$C$99,env_ac_mfa!$E:$E,Data_mfa!$B$93)</f>
        <v>136.578</v>
      </c>
      <c r="P99" s="96">
        <f>SUMIFS(env_ac_mfa!$F:$F,env_ac_mfa!$A:$A,P96,env_ac_mfa!$B:$B,Data_mfa!$B$94,env_ac_mfa!$C:$C,Data_mfa!$A$99,env_ac_mfa!$D:$D,Data_mfa!$C$99,env_ac_mfa!$E:$E,Data_mfa!$B$93)</f>
        <v>141.203</v>
      </c>
      <c r="Q99" s="96">
        <f>SUMIFS(env_ac_mfa!$F:$F,env_ac_mfa!$A:$A,Q96,env_ac_mfa!$B:$B,Data_mfa!$B$94,env_ac_mfa!$C:$C,Data_mfa!$A$99,env_ac_mfa!$D:$D,Data_mfa!$C$99,env_ac_mfa!$E:$E,Data_mfa!$B$93)</f>
        <v>151.41499999999999</v>
      </c>
      <c r="R99" s="96">
        <f>SUMIFS(env_ac_mfa!$F:$F,env_ac_mfa!$A:$A,R96,env_ac_mfa!$B:$B,Data_mfa!$B$94,env_ac_mfa!$C:$C,Data_mfa!$A$99,env_ac_mfa!$D:$D,Data_mfa!$C$99,env_ac_mfa!$E:$E,Data_mfa!$B$93)</f>
        <v>158.32400000000001</v>
      </c>
      <c r="S99" s="96">
        <f>SUMIFS(env_ac_mfa!$F:$F,env_ac_mfa!$A:$A,S96,env_ac_mfa!$B:$B,Data_mfa!$B$94,env_ac_mfa!$C:$C,Data_mfa!$A$99,env_ac_mfa!$D:$D,Data_mfa!$C$99,env_ac_mfa!$E:$E,Data_mfa!$B$93)</f>
        <v>160.56299999999999</v>
      </c>
      <c r="T99" s="96">
        <f>SUMIFS(env_ac_mfa!$F:$F,env_ac_mfa!$A:$A,T96,env_ac_mfa!$B:$B,Data_mfa!$B$94,env_ac_mfa!$C:$C,Data_mfa!$A$99,env_ac_mfa!$D:$D,Data_mfa!$C$99,env_ac_mfa!$E:$E,Data_mfa!$B$93)</f>
        <v>162.00800000000001</v>
      </c>
      <c r="U99" s="96">
        <f>SUMIFS(env_ac_mfa!$F:$F,env_ac_mfa!$A:$A,U96,env_ac_mfa!$B:$B,Data_mfa!$B$94,env_ac_mfa!$C:$C,Data_mfa!$A$99,env_ac_mfa!$D:$D,Data_mfa!$C$99,env_ac_mfa!$E:$E,Data_mfa!$B$93)</f>
        <v>167.01499999999999</v>
      </c>
      <c r="V99" s="96">
        <f>SUMIFS(env_ac_mfa!$F:$F,env_ac_mfa!$A:$A,V96,env_ac_mfa!$B:$B,Data_mfa!$B$94,env_ac_mfa!$C:$C,Data_mfa!$A$99,env_ac_mfa!$D:$D,Data_mfa!$C$99,env_ac_mfa!$E:$E,Data_mfa!$B$93)</f>
        <v>172.89699999999999</v>
      </c>
      <c r="W99" s="96">
        <f>SUMIFS(env_ac_mfa!$F:$F,env_ac_mfa!$A:$A,W96,env_ac_mfa!$B:$B,Data_mfa!$B$94,env_ac_mfa!$C:$C,Data_mfa!$A$99,env_ac_mfa!$D:$D,Data_mfa!$C$99,env_ac_mfa!$E:$E,Data_mfa!$B$93)</f>
        <v>168.53299999999999</v>
      </c>
      <c r="X99" s="96">
        <f>SUMIFS(env_ac_mfa!$F:$F,env_ac_mfa!$A:$A,X96,env_ac_mfa!$B:$B,Data_mfa!$B$94,env_ac_mfa!$C:$C,Data_mfa!$A$99,env_ac_mfa!$D:$D,Data_mfa!$C$99,env_ac_mfa!$E:$E,Data_mfa!$B$93)</f>
        <v>168.30699999999999</v>
      </c>
      <c r="Y99" s="96">
        <f>SUMIFS(env_ac_mfa!$F:$F,env_ac_mfa!$A:$A,Y96,env_ac_mfa!$B:$B,Data_mfa!$B$94,env_ac_mfa!$C:$C,Data_mfa!$A$99,env_ac_mfa!$D:$D,Data_mfa!$C$99,env_ac_mfa!$E:$E,Data_mfa!$B$93)</f>
        <v>162.15700000000001</v>
      </c>
    </row>
    <row r="100" spans="1:25" x14ac:dyDescent="0.2">
      <c r="A100" s="82" t="s">
        <v>69</v>
      </c>
      <c r="B100" s="82" t="s">
        <v>0</v>
      </c>
      <c r="C100" s="82" t="s">
        <v>56</v>
      </c>
      <c r="D100" s="82" t="s">
        <v>12</v>
      </c>
      <c r="E100" s="96">
        <f>SUMIFS(env_ac_mfa!$F:$F,env_ac_mfa!$A:$A,E96,env_ac_mfa!$B:$B,Data_mfa!$B$94,env_ac_mfa!$C:$C,Data_mfa!$A$100,env_ac_mfa!$D:$D,Data_mfa!$C$100,env_ac_mfa!$E:$E,Data_mfa!$B$93)</f>
        <v>100</v>
      </c>
      <c r="F100" s="96">
        <f>SUMIFS(env_ac_mfa!$F:$F,env_ac_mfa!$A:$A,F96,env_ac_mfa!$B:$B,Data_mfa!$B$94,env_ac_mfa!$C:$C,Data_mfa!$A$100,env_ac_mfa!$D:$D,Data_mfa!$C$100,env_ac_mfa!$E:$E,Data_mfa!$B$93)</f>
        <v>100.34</v>
      </c>
      <c r="G100" s="96">
        <f>SUMIFS(env_ac_mfa!$F:$F,env_ac_mfa!$A:$A,G96,env_ac_mfa!$B:$B,Data_mfa!$B$94,env_ac_mfa!$C:$C,Data_mfa!$A$100,env_ac_mfa!$D:$D,Data_mfa!$C$100,env_ac_mfa!$E:$E,Data_mfa!$B$93)</f>
        <v>101.295</v>
      </c>
      <c r="H100" s="96">
        <f>SUMIFS(env_ac_mfa!$F:$F,env_ac_mfa!$A:$A,H96,env_ac_mfa!$B:$B,Data_mfa!$B$94,env_ac_mfa!$C:$C,Data_mfa!$A$100,env_ac_mfa!$D:$D,Data_mfa!$C$100,env_ac_mfa!$E:$E,Data_mfa!$B$93)</f>
        <v>102.244</v>
      </c>
      <c r="I100" s="96">
        <f>SUMIFS(env_ac_mfa!$F:$F,env_ac_mfa!$A:$A,I96,env_ac_mfa!$B:$B,Data_mfa!$B$94,env_ac_mfa!$C:$C,Data_mfa!$A$100,env_ac_mfa!$D:$D,Data_mfa!$C$100,env_ac_mfa!$E:$E,Data_mfa!$B$93)</f>
        <v>106.90600000000001</v>
      </c>
      <c r="J100" s="96">
        <f>SUMIFS(env_ac_mfa!$F:$F,env_ac_mfa!$A:$A,J96,env_ac_mfa!$B:$B,Data_mfa!$B$94,env_ac_mfa!$C:$C,Data_mfa!$A$100,env_ac_mfa!$D:$D,Data_mfa!$C$100,env_ac_mfa!$E:$E,Data_mfa!$B$93)</f>
        <v>107.84</v>
      </c>
      <c r="K100" s="96">
        <f>SUMIFS(env_ac_mfa!$F:$F,env_ac_mfa!$A:$A,K96,env_ac_mfa!$B:$B,Data_mfa!$B$94,env_ac_mfa!$C:$C,Data_mfa!$A$100,env_ac_mfa!$D:$D,Data_mfa!$C$100,env_ac_mfa!$E:$E,Data_mfa!$B$93)</f>
        <v>110.48</v>
      </c>
      <c r="L100" s="96">
        <f>SUMIFS(env_ac_mfa!$F:$F,env_ac_mfa!$A:$A,L96,env_ac_mfa!$B:$B,Data_mfa!$B$94,env_ac_mfa!$C:$C,Data_mfa!$A$100,env_ac_mfa!$D:$D,Data_mfa!$C$100,env_ac_mfa!$E:$E,Data_mfa!$B$93)</f>
        <v>114.529</v>
      </c>
      <c r="M100" s="96">
        <f>SUMIFS(env_ac_mfa!$F:$F,env_ac_mfa!$A:$A,M96,env_ac_mfa!$B:$B,Data_mfa!$B$94,env_ac_mfa!$C:$C,Data_mfa!$A$100,env_ac_mfa!$D:$D,Data_mfa!$C$100,env_ac_mfa!$E:$E,Data_mfa!$B$93)</f>
        <v>112.437</v>
      </c>
      <c r="N100" s="96">
        <f>SUMIFS(env_ac_mfa!$F:$F,env_ac_mfa!$A:$A,N96,env_ac_mfa!$B:$B,Data_mfa!$B$94,env_ac_mfa!$C:$C,Data_mfa!$A$100,env_ac_mfa!$D:$D,Data_mfa!$C$100,env_ac_mfa!$E:$E,Data_mfa!$B$93)</f>
        <v>98.733999999999995</v>
      </c>
      <c r="O100" s="96">
        <f>SUMIFS(env_ac_mfa!$F:$F,env_ac_mfa!$A:$A,O96,env_ac_mfa!$B:$B,Data_mfa!$B$94,env_ac_mfa!$C:$C,Data_mfa!$A$100,env_ac_mfa!$D:$D,Data_mfa!$C$100,env_ac_mfa!$E:$E,Data_mfa!$B$93)</f>
        <v>95.77</v>
      </c>
      <c r="P100" s="96">
        <f>SUMIFS(env_ac_mfa!$F:$F,env_ac_mfa!$A:$A,P96,env_ac_mfa!$B:$B,Data_mfa!$B$94,env_ac_mfa!$C:$C,Data_mfa!$A$100,env_ac_mfa!$D:$D,Data_mfa!$C$100,env_ac_mfa!$E:$E,Data_mfa!$B$93)</f>
        <v>100.81399999999999</v>
      </c>
      <c r="Q100" s="96">
        <f>SUMIFS(env_ac_mfa!$F:$F,env_ac_mfa!$A:$A,Q96,env_ac_mfa!$B:$B,Data_mfa!$B$94,env_ac_mfa!$C:$C,Data_mfa!$A$100,env_ac_mfa!$D:$D,Data_mfa!$C$100,env_ac_mfa!$E:$E,Data_mfa!$B$93)</f>
        <v>92.918000000000006</v>
      </c>
      <c r="R100" s="96">
        <f>SUMIFS(env_ac_mfa!$F:$F,env_ac_mfa!$A:$A,R96,env_ac_mfa!$B:$B,Data_mfa!$B$94,env_ac_mfa!$C:$C,Data_mfa!$A$100,env_ac_mfa!$D:$D,Data_mfa!$C$100,env_ac_mfa!$E:$E,Data_mfa!$B$93)</f>
        <v>90.605999999999995</v>
      </c>
      <c r="S100" s="96">
        <f>SUMIFS(env_ac_mfa!$F:$F,env_ac_mfa!$A:$A,S96,env_ac_mfa!$B:$B,Data_mfa!$B$94,env_ac_mfa!$C:$C,Data_mfa!$A$100,env_ac_mfa!$D:$D,Data_mfa!$C$100,env_ac_mfa!$E:$E,Data_mfa!$B$93)</f>
        <v>91.558999999999997</v>
      </c>
      <c r="T100" s="96">
        <f>SUMIFS(env_ac_mfa!$F:$F,env_ac_mfa!$A:$A,T96,env_ac_mfa!$B:$B,Data_mfa!$B$94,env_ac_mfa!$C:$C,Data_mfa!$A$100,env_ac_mfa!$D:$D,Data_mfa!$C$100,env_ac_mfa!$E:$E,Data_mfa!$B$93)</f>
        <v>91.989000000000004</v>
      </c>
      <c r="U100" s="96">
        <f>SUMIFS(env_ac_mfa!$F:$F,env_ac_mfa!$A:$A,U96,env_ac_mfa!$B:$B,Data_mfa!$B$94,env_ac_mfa!$C:$C,Data_mfa!$A$100,env_ac_mfa!$D:$D,Data_mfa!$C$100,env_ac_mfa!$E:$E,Data_mfa!$B$93)</f>
        <v>91.745000000000005</v>
      </c>
      <c r="V100" s="96">
        <f>SUMIFS(env_ac_mfa!$F:$F,env_ac_mfa!$A:$A,V96,env_ac_mfa!$B:$B,Data_mfa!$B$94,env_ac_mfa!$C:$C,Data_mfa!$A$100,env_ac_mfa!$D:$D,Data_mfa!$C$100,env_ac_mfa!$E:$E,Data_mfa!$B$93)</f>
        <v>94.186000000000007</v>
      </c>
      <c r="W100" s="96">
        <f>SUMIFS(env_ac_mfa!$F:$F,env_ac_mfa!$A:$A,W96,env_ac_mfa!$B:$B,Data_mfa!$B$94,env_ac_mfa!$C:$C,Data_mfa!$A$100,env_ac_mfa!$D:$D,Data_mfa!$C$100,env_ac_mfa!$E:$E,Data_mfa!$B$93)</f>
        <v>96.084999999999994</v>
      </c>
      <c r="X100" s="96">
        <f>SUMIFS(env_ac_mfa!$F:$F,env_ac_mfa!$A:$A,X96,env_ac_mfa!$B:$B,Data_mfa!$B$94,env_ac_mfa!$C:$C,Data_mfa!$A$100,env_ac_mfa!$D:$D,Data_mfa!$C$100,env_ac_mfa!$E:$E,Data_mfa!$B$93)</f>
        <v>96.156000000000006</v>
      </c>
      <c r="Y100" s="96">
        <f>SUMIFS(env_ac_mfa!$F:$F,env_ac_mfa!$A:$A,Y96,env_ac_mfa!$B:$B,Data_mfa!$B$94,env_ac_mfa!$C:$C,Data_mfa!$A$100,env_ac_mfa!$D:$D,Data_mfa!$C$100,env_ac_mfa!$E:$E,Data_mfa!$B$93)</f>
        <v>91.313999999999993</v>
      </c>
    </row>
    <row r="101" spans="1:25" ht="12.75" thickBot="1" x14ac:dyDescent="0.25">
      <c r="A101" s="86" t="s">
        <v>69</v>
      </c>
      <c r="B101" s="86" t="s">
        <v>0</v>
      </c>
      <c r="C101" s="86" t="s">
        <v>53</v>
      </c>
      <c r="D101" s="86" t="s">
        <v>52</v>
      </c>
      <c r="E101" s="96">
        <f>SUMIFS(env_ac_mfa!$F:$F,env_ac_mfa!$A:$A,E96,env_ac_mfa!$B:$B,Data_mfa!$B$94,env_ac_mfa!$C:$C,Data_mfa!$A$101,env_ac_mfa!$D:$D,Data_mfa!$C$101,env_ac_mfa!$E:$E,Data_mfa!$B$93)</f>
        <v>100</v>
      </c>
      <c r="F101" s="96">
        <f>SUMIFS(env_ac_mfa!$F:$F,env_ac_mfa!$A:$A,F96,env_ac_mfa!$B:$B,Data_mfa!$B$94,env_ac_mfa!$C:$C,Data_mfa!$A$101,env_ac_mfa!$D:$D,Data_mfa!$C$101,env_ac_mfa!$E:$E,Data_mfa!$B$93)</f>
        <v>98.037999999999997</v>
      </c>
      <c r="G101" s="96">
        <f>SUMIFS(env_ac_mfa!$F:$F,env_ac_mfa!$A:$A,G96,env_ac_mfa!$B:$B,Data_mfa!$B$94,env_ac_mfa!$C:$C,Data_mfa!$A$101,env_ac_mfa!$D:$D,Data_mfa!$C$101,env_ac_mfa!$E:$E,Data_mfa!$B$93)</f>
        <v>102.09</v>
      </c>
      <c r="H101" s="96">
        <f>SUMIFS(env_ac_mfa!$F:$F,env_ac_mfa!$A:$A,H96,env_ac_mfa!$B:$B,Data_mfa!$B$94,env_ac_mfa!$C:$C,Data_mfa!$A$101,env_ac_mfa!$D:$D,Data_mfa!$C$101,env_ac_mfa!$E:$E,Data_mfa!$B$93)</f>
        <v>109.05500000000001</v>
      </c>
      <c r="I101" s="96">
        <f>SUMIFS(env_ac_mfa!$F:$F,env_ac_mfa!$A:$A,I96,env_ac_mfa!$B:$B,Data_mfa!$B$94,env_ac_mfa!$C:$C,Data_mfa!$A$101,env_ac_mfa!$D:$D,Data_mfa!$C$101,env_ac_mfa!$E:$E,Data_mfa!$B$93)</f>
        <v>111.751</v>
      </c>
      <c r="J101" s="96">
        <f>SUMIFS(env_ac_mfa!$F:$F,env_ac_mfa!$A:$A,J96,env_ac_mfa!$B:$B,Data_mfa!$B$94,env_ac_mfa!$C:$C,Data_mfa!$A$101,env_ac_mfa!$D:$D,Data_mfa!$C$101,env_ac_mfa!$E:$E,Data_mfa!$B$93)</f>
        <v>111.61</v>
      </c>
      <c r="K101" s="96">
        <f>SUMIFS(env_ac_mfa!$F:$F,env_ac_mfa!$A:$A,K96,env_ac_mfa!$B:$B,Data_mfa!$B$94,env_ac_mfa!$C:$C,Data_mfa!$A$101,env_ac_mfa!$D:$D,Data_mfa!$C$101,env_ac_mfa!$E:$E,Data_mfa!$B$93)</f>
        <v>113.586</v>
      </c>
      <c r="L101" s="96">
        <f>SUMIFS(env_ac_mfa!$F:$F,env_ac_mfa!$A:$A,L96,env_ac_mfa!$B:$B,Data_mfa!$B$94,env_ac_mfa!$C:$C,Data_mfa!$A$101,env_ac_mfa!$D:$D,Data_mfa!$C$101,env_ac_mfa!$E:$E,Data_mfa!$B$93)</f>
        <v>115.176</v>
      </c>
      <c r="M101" s="96">
        <f>SUMIFS(env_ac_mfa!$F:$F,env_ac_mfa!$A:$A,M96,env_ac_mfa!$B:$B,Data_mfa!$B$94,env_ac_mfa!$C:$C,Data_mfa!$A$101,env_ac_mfa!$D:$D,Data_mfa!$C$101,env_ac_mfa!$E:$E,Data_mfa!$B$93)</f>
        <v>112.188</v>
      </c>
      <c r="N101" s="96">
        <f>SUMIFS(env_ac_mfa!$F:$F,env_ac_mfa!$A:$A,N96,env_ac_mfa!$B:$B,Data_mfa!$B$94,env_ac_mfa!$C:$C,Data_mfa!$A$101,env_ac_mfa!$D:$D,Data_mfa!$C$101,env_ac_mfa!$E:$E,Data_mfa!$B$93)</f>
        <v>89.552999999999997</v>
      </c>
      <c r="O101" s="96">
        <f>SUMIFS(env_ac_mfa!$F:$F,env_ac_mfa!$A:$A,O96,env_ac_mfa!$B:$B,Data_mfa!$B$94,env_ac_mfa!$C:$C,Data_mfa!$A$101,env_ac_mfa!$D:$D,Data_mfa!$C$101,env_ac_mfa!$E:$E,Data_mfa!$B$93)</f>
        <v>94.543999999999997</v>
      </c>
      <c r="P101" s="96">
        <f>SUMIFS(env_ac_mfa!$F:$F,env_ac_mfa!$A:$A,P96,env_ac_mfa!$B:$B,Data_mfa!$B$94,env_ac_mfa!$C:$C,Data_mfa!$A$101,env_ac_mfa!$D:$D,Data_mfa!$C$101,env_ac_mfa!$E:$E,Data_mfa!$B$93)</f>
        <v>95.099000000000004</v>
      </c>
      <c r="Q101" s="96">
        <f>SUMIFS(env_ac_mfa!$F:$F,env_ac_mfa!$A:$A,Q96,env_ac_mfa!$B:$B,Data_mfa!$B$94,env_ac_mfa!$C:$C,Data_mfa!$A$101,env_ac_mfa!$D:$D,Data_mfa!$C$101,env_ac_mfa!$E:$E,Data_mfa!$B$93)</f>
        <v>85.894999999999996</v>
      </c>
      <c r="R101" s="96">
        <f>SUMIFS(env_ac_mfa!$F:$F,env_ac_mfa!$A:$A,R96,env_ac_mfa!$B:$B,Data_mfa!$B$94,env_ac_mfa!$C:$C,Data_mfa!$A$101,env_ac_mfa!$D:$D,Data_mfa!$C$101,env_ac_mfa!$E:$E,Data_mfa!$B$93)</f>
        <v>81.623999999999995</v>
      </c>
      <c r="S101" s="96">
        <f>SUMIFS(env_ac_mfa!$F:$F,env_ac_mfa!$A:$A,S96,env_ac_mfa!$B:$B,Data_mfa!$B$94,env_ac_mfa!$C:$C,Data_mfa!$A$101,env_ac_mfa!$D:$D,Data_mfa!$C$101,env_ac_mfa!$E:$E,Data_mfa!$B$93)</f>
        <v>82.516999999999996</v>
      </c>
      <c r="T101" s="96">
        <f>SUMIFS(env_ac_mfa!$F:$F,env_ac_mfa!$A:$A,T96,env_ac_mfa!$B:$B,Data_mfa!$B$94,env_ac_mfa!$C:$C,Data_mfa!$A$101,env_ac_mfa!$D:$D,Data_mfa!$C$101,env_ac_mfa!$E:$E,Data_mfa!$B$93)</f>
        <v>88.278999999999996</v>
      </c>
      <c r="U101" s="96">
        <f>SUMIFS(env_ac_mfa!$F:$F,env_ac_mfa!$A:$A,U96,env_ac_mfa!$B:$B,Data_mfa!$B$94,env_ac_mfa!$C:$C,Data_mfa!$A$101,env_ac_mfa!$D:$D,Data_mfa!$C$101,env_ac_mfa!$E:$E,Data_mfa!$B$93)</f>
        <v>87.897999999999996</v>
      </c>
      <c r="V101" s="96">
        <f>SUMIFS(env_ac_mfa!$F:$F,env_ac_mfa!$A:$A,V96,env_ac_mfa!$B:$B,Data_mfa!$B$94,env_ac_mfa!$C:$C,Data_mfa!$A$101,env_ac_mfa!$D:$D,Data_mfa!$C$101,env_ac_mfa!$E:$E,Data_mfa!$B$93)</f>
        <v>89.491</v>
      </c>
      <c r="W101" s="96">
        <f>SUMIFS(env_ac_mfa!$F:$F,env_ac_mfa!$A:$A,W96,env_ac_mfa!$B:$B,Data_mfa!$B$94,env_ac_mfa!$C:$C,Data_mfa!$A$101,env_ac_mfa!$D:$D,Data_mfa!$C$101,env_ac_mfa!$E:$E,Data_mfa!$B$93)</f>
        <v>94.731999999999999</v>
      </c>
      <c r="X101" s="96">
        <f>SUMIFS(env_ac_mfa!$F:$F,env_ac_mfa!$A:$A,X96,env_ac_mfa!$B:$B,Data_mfa!$B$94,env_ac_mfa!$C:$C,Data_mfa!$A$101,env_ac_mfa!$D:$D,Data_mfa!$C$101,env_ac_mfa!$E:$E,Data_mfa!$B$93)</f>
        <v>91.6</v>
      </c>
      <c r="Y101" s="194">
        <f>SUMIFS(env_ac_mfa!$F:$F,env_ac_mfa!$A:$A,Y96,env_ac_mfa!$B:$B,Data_mfa!$B$94,env_ac_mfa!$C:$C,Data_mfa!$A$101,env_ac_mfa!$D:$D,Data_mfa!$C$101,env_ac_mfa!$E:$E,Data_mfa!$B$93)</f>
        <v>77.572999999999993</v>
      </c>
    </row>
    <row r="102" spans="1:25" ht="12.75" thickTop="1" x14ac:dyDescent="0.2">
      <c r="A102" s="87" t="s">
        <v>68</v>
      </c>
      <c r="B102" s="87" t="s">
        <v>1</v>
      </c>
      <c r="C102" s="87" t="s">
        <v>60</v>
      </c>
      <c r="D102" s="87" t="s">
        <v>5</v>
      </c>
      <c r="E102" s="88" t="s">
        <v>14</v>
      </c>
      <c r="F102" s="88" t="s">
        <v>14</v>
      </c>
      <c r="G102" s="88" t="s">
        <v>14</v>
      </c>
      <c r="H102" s="88" t="s">
        <v>14</v>
      </c>
      <c r="I102" s="88" t="s">
        <v>14</v>
      </c>
      <c r="J102" s="88" t="s">
        <v>14</v>
      </c>
      <c r="K102" s="88" t="s">
        <v>14</v>
      </c>
      <c r="L102" s="88" t="s">
        <v>14</v>
      </c>
      <c r="M102" s="88" t="s">
        <v>14</v>
      </c>
      <c r="N102" s="88" t="s">
        <v>14</v>
      </c>
      <c r="O102" s="88" t="s">
        <v>14</v>
      </c>
      <c r="P102" s="88" t="s">
        <v>14</v>
      </c>
      <c r="Q102" s="88" t="s">
        <v>14</v>
      </c>
      <c r="R102" s="88" t="s">
        <v>14</v>
      </c>
      <c r="S102" s="88" t="s">
        <v>14</v>
      </c>
      <c r="T102" s="88" t="s">
        <v>14</v>
      </c>
      <c r="U102" s="88" t="s">
        <v>14</v>
      </c>
      <c r="V102" s="88" t="s">
        <v>14</v>
      </c>
      <c r="W102" s="88" t="s">
        <v>14</v>
      </c>
      <c r="X102" s="178" t="s">
        <v>14</v>
      </c>
      <c r="Y102" s="178" t="s">
        <v>14</v>
      </c>
    </row>
    <row r="103" spans="1:25" x14ac:dyDescent="0.2">
      <c r="A103" s="82" t="s">
        <v>68</v>
      </c>
      <c r="B103" s="82" t="s">
        <v>1</v>
      </c>
      <c r="C103" s="82" t="s">
        <v>59</v>
      </c>
      <c r="D103" s="82" t="s">
        <v>3</v>
      </c>
      <c r="E103" s="84" t="s">
        <v>14</v>
      </c>
      <c r="F103" s="84" t="s">
        <v>14</v>
      </c>
      <c r="G103" s="84" t="s">
        <v>14</v>
      </c>
      <c r="H103" s="84" t="s">
        <v>14</v>
      </c>
      <c r="I103" s="84" t="s">
        <v>14</v>
      </c>
      <c r="J103" s="84" t="s">
        <v>14</v>
      </c>
      <c r="K103" s="84" t="s">
        <v>14</v>
      </c>
      <c r="L103" s="84" t="s">
        <v>14</v>
      </c>
      <c r="M103" s="84" t="s">
        <v>14</v>
      </c>
      <c r="N103" s="84" t="s">
        <v>14</v>
      </c>
      <c r="O103" s="84" t="s">
        <v>14</v>
      </c>
      <c r="P103" s="84" t="s">
        <v>14</v>
      </c>
      <c r="Q103" s="84" t="s">
        <v>14</v>
      </c>
      <c r="R103" s="84" t="s">
        <v>14</v>
      </c>
      <c r="S103" s="84" t="s">
        <v>14</v>
      </c>
      <c r="T103" s="84" t="s">
        <v>14</v>
      </c>
      <c r="U103" s="84" t="s">
        <v>14</v>
      </c>
      <c r="V103" s="84" t="s">
        <v>14</v>
      </c>
      <c r="W103" s="84" t="s">
        <v>14</v>
      </c>
      <c r="X103" s="179" t="s">
        <v>14</v>
      </c>
      <c r="Y103" s="180" t="s">
        <v>14</v>
      </c>
    </row>
    <row r="104" spans="1:25" x14ac:dyDescent="0.2">
      <c r="A104" s="82" t="s">
        <v>68</v>
      </c>
      <c r="B104" s="82" t="s">
        <v>1</v>
      </c>
      <c r="C104" s="82" t="s">
        <v>58</v>
      </c>
      <c r="D104" s="82" t="s">
        <v>57</v>
      </c>
      <c r="E104" s="84" t="s">
        <v>14</v>
      </c>
      <c r="F104" s="84" t="s">
        <v>14</v>
      </c>
      <c r="G104" s="84" t="s">
        <v>14</v>
      </c>
      <c r="H104" s="84" t="s">
        <v>14</v>
      </c>
      <c r="I104" s="84" t="s">
        <v>14</v>
      </c>
      <c r="J104" s="84" t="s">
        <v>14</v>
      </c>
      <c r="K104" s="84" t="s">
        <v>14</v>
      </c>
      <c r="L104" s="84" t="s">
        <v>14</v>
      </c>
      <c r="M104" s="84" t="s">
        <v>14</v>
      </c>
      <c r="N104" s="84" t="s">
        <v>14</v>
      </c>
      <c r="O104" s="84" t="s">
        <v>14</v>
      </c>
      <c r="P104" s="84" t="s">
        <v>14</v>
      </c>
      <c r="Q104" s="84" t="s">
        <v>14</v>
      </c>
      <c r="R104" s="84" t="s">
        <v>14</v>
      </c>
      <c r="S104" s="84" t="s">
        <v>14</v>
      </c>
      <c r="T104" s="84" t="s">
        <v>14</v>
      </c>
      <c r="U104" s="84" t="s">
        <v>14</v>
      </c>
      <c r="V104" s="84" t="s">
        <v>14</v>
      </c>
      <c r="W104" s="84" t="s">
        <v>14</v>
      </c>
      <c r="X104" s="179" t="s">
        <v>14</v>
      </c>
      <c r="Y104" s="180" t="s">
        <v>14</v>
      </c>
    </row>
    <row r="105" spans="1:25" x14ac:dyDescent="0.2">
      <c r="A105" s="82" t="s">
        <v>68</v>
      </c>
      <c r="B105" s="82" t="s">
        <v>1</v>
      </c>
      <c r="C105" s="82" t="s">
        <v>56</v>
      </c>
      <c r="D105" s="82" t="s">
        <v>12</v>
      </c>
      <c r="E105" s="85">
        <f t="shared" ref="E105:Y105" si="0">E19/$E19*100</f>
        <v>100</v>
      </c>
      <c r="F105" s="85">
        <f t="shared" si="0"/>
        <v>99.051738299877798</v>
      </c>
      <c r="G105" s="85">
        <f t="shared" si="0"/>
        <v>99.53608476783694</v>
      </c>
      <c r="H105" s="85">
        <f t="shared" si="0"/>
        <v>91.86763910956283</v>
      </c>
      <c r="I105" s="85">
        <f t="shared" si="0"/>
        <v>104.77430331534907</v>
      </c>
      <c r="J105" s="85">
        <f t="shared" si="0"/>
        <v>99.851744638525432</v>
      </c>
      <c r="K105" s="85">
        <f t="shared" si="0"/>
        <v>94.466922496140867</v>
      </c>
      <c r="L105" s="85">
        <f t="shared" si="0"/>
        <v>98.789715035764502</v>
      </c>
      <c r="M105" s="85">
        <f t="shared" si="0"/>
        <v>100.85489308823135</v>
      </c>
      <c r="N105" s="85">
        <f t="shared" si="0"/>
        <v>97.316069200606421</v>
      </c>
      <c r="O105" s="85">
        <f t="shared" si="0"/>
        <v>94.591108435772469</v>
      </c>
      <c r="P105" s="85">
        <f t="shared" si="0"/>
        <v>99.351042841645466</v>
      </c>
      <c r="Q105" s="85">
        <f t="shared" si="0"/>
        <v>94.538186139227207</v>
      </c>
      <c r="R105" s="85">
        <f t="shared" si="0"/>
        <v>97.049440960685132</v>
      </c>
      <c r="S105" s="85">
        <f t="shared" si="0"/>
        <v>104.05159247441607</v>
      </c>
      <c r="T105" s="85">
        <f t="shared" si="0"/>
        <v>96.463240887598488</v>
      </c>
      <c r="U105" s="85">
        <f t="shared" si="0"/>
        <v>97.946643155700514</v>
      </c>
      <c r="V105" s="85">
        <f t="shared" si="0"/>
        <v>101.59093512685398</v>
      </c>
      <c r="W105" s="85">
        <f t="shared" si="0"/>
        <v>98.513944216802713</v>
      </c>
      <c r="X105" s="176">
        <f t="shared" si="0"/>
        <v>99.704722275547127</v>
      </c>
      <c r="Y105" s="177">
        <f t="shared" si="0"/>
        <v>96.626957116643794</v>
      </c>
    </row>
    <row r="106" spans="1:25" x14ac:dyDescent="0.2">
      <c r="A106" s="82" t="s">
        <v>68</v>
      </c>
      <c r="B106" s="82" t="s">
        <v>1</v>
      </c>
      <c r="C106" s="82" t="s">
        <v>53</v>
      </c>
      <c r="D106" s="82" t="s">
        <v>52</v>
      </c>
      <c r="E106" s="84" t="s">
        <v>14</v>
      </c>
      <c r="F106" s="84" t="s">
        <v>14</v>
      </c>
      <c r="G106" s="84" t="s">
        <v>14</v>
      </c>
      <c r="H106" s="84" t="s">
        <v>14</v>
      </c>
      <c r="I106" s="84" t="s">
        <v>14</v>
      </c>
      <c r="J106" s="84" t="s">
        <v>14</v>
      </c>
      <c r="K106" s="84" t="s">
        <v>14</v>
      </c>
      <c r="L106" s="84" t="s">
        <v>14</v>
      </c>
      <c r="M106" s="84" t="s">
        <v>14</v>
      </c>
      <c r="N106" s="84" t="s">
        <v>14</v>
      </c>
      <c r="O106" s="84" t="s">
        <v>14</v>
      </c>
      <c r="P106" s="84" t="s">
        <v>14</v>
      </c>
      <c r="Q106" s="84" t="s">
        <v>14</v>
      </c>
      <c r="R106" s="84" t="s">
        <v>14</v>
      </c>
      <c r="S106" s="84" t="s">
        <v>14</v>
      </c>
      <c r="T106" s="84" t="s">
        <v>14</v>
      </c>
      <c r="U106" s="84" t="s">
        <v>14</v>
      </c>
      <c r="V106" s="84" t="s">
        <v>14</v>
      </c>
      <c r="W106" s="84" t="s">
        <v>14</v>
      </c>
      <c r="X106" s="84" t="s">
        <v>14</v>
      </c>
      <c r="Y106" s="84" t="s">
        <v>14</v>
      </c>
    </row>
    <row r="107" spans="1:25" x14ac:dyDescent="0.2">
      <c r="A107" s="82" t="s">
        <v>67</v>
      </c>
      <c r="B107" s="82" t="s">
        <v>66</v>
      </c>
      <c r="C107" s="82" t="s">
        <v>60</v>
      </c>
      <c r="D107" s="82" t="s">
        <v>5</v>
      </c>
      <c r="E107" s="84" t="s">
        <v>14</v>
      </c>
      <c r="F107" s="84" t="s">
        <v>14</v>
      </c>
      <c r="G107" s="84" t="s">
        <v>14</v>
      </c>
      <c r="H107" s="84" t="s">
        <v>14</v>
      </c>
      <c r="I107" s="84" t="s">
        <v>14</v>
      </c>
      <c r="J107" s="84" t="s">
        <v>14</v>
      </c>
      <c r="K107" s="84" t="s">
        <v>14</v>
      </c>
      <c r="L107" s="84" t="s">
        <v>14</v>
      </c>
      <c r="M107" s="84" t="s">
        <v>14</v>
      </c>
      <c r="N107" s="84" t="s">
        <v>14</v>
      </c>
      <c r="O107" s="84" t="s">
        <v>14</v>
      </c>
      <c r="P107" s="84" t="s">
        <v>14</v>
      </c>
      <c r="Q107" s="84" t="s">
        <v>14</v>
      </c>
      <c r="R107" s="84" t="s">
        <v>14</v>
      </c>
      <c r="S107" s="84" t="s">
        <v>14</v>
      </c>
      <c r="T107" s="84" t="s">
        <v>14</v>
      </c>
      <c r="U107" s="84" t="s">
        <v>14</v>
      </c>
      <c r="V107" s="84" t="s">
        <v>14</v>
      </c>
      <c r="W107" s="84" t="s">
        <v>14</v>
      </c>
      <c r="X107" s="84" t="s">
        <v>14</v>
      </c>
      <c r="Y107" s="84" t="s">
        <v>14</v>
      </c>
    </row>
    <row r="108" spans="1:25" x14ac:dyDescent="0.2">
      <c r="A108" s="82" t="s">
        <v>67</v>
      </c>
      <c r="B108" s="82" t="s">
        <v>66</v>
      </c>
      <c r="C108" s="82" t="s">
        <v>59</v>
      </c>
      <c r="D108" s="82" t="s">
        <v>3</v>
      </c>
      <c r="E108" s="84" t="s">
        <v>14</v>
      </c>
      <c r="F108" s="84" t="s">
        <v>14</v>
      </c>
      <c r="G108" s="84" t="s">
        <v>14</v>
      </c>
      <c r="H108" s="84" t="s">
        <v>14</v>
      </c>
      <c r="I108" s="84" t="s">
        <v>14</v>
      </c>
      <c r="J108" s="84" t="s">
        <v>14</v>
      </c>
      <c r="K108" s="84" t="s">
        <v>14</v>
      </c>
      <c r="L108" s="84" t="s">
        <v>14</v>
      </c>
      <c r="M108" s="84" t="s">
        <v>14</v>
      </c>
      <c r="N108" s="84" t="s">
        <v>14</v>
      </c>
      <c r="O108" s="84" t="s">
        <v>14</v>
      </c>
      <c r="P108" s="84" t="s">
        <v>14</v>
      </c>
      <c r="Q108" s="84" t="s">
        <v>14</v>
      </c>
      <c r="R108" s="84" t="s">
        <v>14</v>
      </c>
      <c r="S108" s="84" t="s">
        <v>14</v>
      </c>
      <c r="T108" s="84" t="s">
        <v>14</v>
      </c>
      <c r="U108" s="84" t="s">
        <v>14</v>
      </c>
      <c r="V108" s="84" t="s">
        <v>14</v>
      </c>
      <c r="W108" s="84" t="s">
        <v>14</v>
      </c>
      <c r="X108" s="84" t="s">
        <v>14</v>
      </c>
      <c r="Y108" s="84" t="s">
        <v>14</v>
      </c>
    </row>
    <row r="109" spans="1:25" x14ac:dyDescent="0.2">
      <c r="A109" s="82" t="s">
        <v>67</v>
      </c>
      <c r="B109" s="82" t="s">
        <v>66</v>
      </c>
      <c r="C109" s="82" t="s">
        <v>58</v>
      </c>
      <c r="D109" s="82" t="s">
        <v>57</v>
      </c>
      <c r="E109" s="84" t="s">
        <v>14</v>
      </c>
      <c r="F109" s="84" t="s">
        <v>14</v>
      </c>
      <c r="G109" s="84" t="s">
        <v>14</v>
      </c>
      <c r="H109" s="84" t="s">
        <v>14</v>
      </c>
      <c r="I109" s="84" t="s">
        <v>14</v>
      </c>
      <c r="J109" s="84" t="s">
        <v>14</v>
      </c>
      <c r="K109" s="84" t="s">
        <v>14</v>
      </c>
      <c r="L109" s="84" t="s">
        <v>14</v>
      </c>
      <c r="M109" s="84" t="s">
        <v>14</v>
      </c>
      <c r="N109" s="84" t="s">
        <v>14</v>
      </c>
      <c r="O109" s="84" t="s">
        <v>14</v>
      </c>
      <c r="P109" s="84" t="s">
        <v>14</v>
      </c>
      <c r="Q109" s="84" t="s">
        <v>14</v>
      </c>
      <c r="R109" s="84" t="s">
        <v>14</v>
      </c>
      <c r="S109" s="84" t="s">
        <v>14</v>
      </c>
      <c r="T109" s="84" t="s">
        <v>14</v>
      </c>
      <c r="U109" s="84" t="s">
        <v>14</v>
      </c>
      <c r="V109" s="84" t="s">
        <v>14</v>
      </c>
      <c r="W109" s="84" t="s">
        <v>14</v>
      </c>
      <c r="X109" s="84" t="s">
        <v>14</v>
      </c>
      <c r="Y109" s="84" t="s">
        <v>14</v>
      </c>
    </row>
    <row r="110" spans="1:25" x14ac:dyDescent="0.2">
      <c r="A110" s="82" t="s">
        <v>67</v>
      </c>
      <c r="B110" s="82" t="s">
        <v>66</v>
      </c>
      <c r="C110" s="82" t="s">
        <v>56</v>
      </c>
      <c r="D110" s="82" t="s">
        <v>12</v>
      </c>
      <c r="E110" s="85">
        <f t="shared" ref="E110:W110" si="1">E24/$E24*100</f>
        <v>100</v>
      </c>
      <c r="F110" s="85">
        <f t="shared" si="1"/>
        <v>94.335464877381966</v>
      </c>
      <c r="G110" s="85">
        <f t="shared" si="1"/>
        <v>89.983632203165669</v>
      </c>
      <c r="H110" s="85">
        <f t="shared" si="1"/>
        <v>94.004656308718126</v>
      </c>
      <c r="I110" s="85">
        <f t="shared" si="1"/>
        <v>99.516004847980582</v>
      </c>
      <c r="J110" s="85">
        <f t="shared" si="1"/>
        <v>101.81508752630843</v>
      </c>
      <c r="K110" s="85">
        <f t="shared" si="1"/>
        <v>104.01625137859507</v>
      </c>
      <c r="L110" s="85">
        <f t="shared" si="1"/>
        <v>103.98175826669286</v>
      </c>
      <c r="M110" s="85">
        <f t="shared" si="1"/>
        <v>99.730616453580978</v>
      </c>
      <c r="N110" s="85">
        <f t="shared" si="1"/>
        <v>65.631819059121653</v>
      </c>
      <c r="O110" s="85">
        <f t="shared" si="1"/>
        <v>89.45382959093476</v>
      </c>
      <c r="P110" s="85">
        <f t="shared" si="1"/>
        <v>91.070556982299308</v>
      </c>
      <c r="Q110" s="85">
        <f t="shared" si="1"/>
        <v>85.349242651152906</v>
      </c>
      <c r="R110" s="85">
        <f t="shared" si="1"/>
        <v>100.35312688678644</v>
      </c>
      <c r="S110" s="85">
        <f t="shared" si="1"/>
        <v>94.978564517999857</v>
      </c>
      <c r="T110" s="85">
        <f t="shared" si="1"/>
        <v>102.86713944018938</v>
      </c>
      <c r="U110" s="85">
        <f t="shared" si="1"/>
        <v>106.09075811795449</v>
      </c>
      <c r="V110" s="85">
        <f t="shared" si="1"/>
        <v>107.33251968136675</v>
      </c>
      <c r="W110" s="85">
        <f t="shared" si="1"/>
        <v>115.10248793286877</v>
      </c>
      <c r="X110" s="176">
        <f>X24/$E24*100</f>
        <v>109.89359896366724</v>
      </c>
      <c r="Y110" s="177">
        <f>Y24/$E24*100</f>
        <v>104.6535984957322</v>
      </c>
    </row>
    <row r="111" spans="1:25" x14ac:dyDescent="0.2">
      <c r="A111" s="82" t="s">
        <v>67</v>
      </c>
      <c r="B111" s="82" t="s">
        <v>66</v>
      </c>
      <c r="C111" s="82" t="s">
        <v>53</v>
      </c>
      <c r="D111" s="82" t="s">
        <v>52</v>
      </c>
      <c r="E111" s="84" t="s">
        <v>14</v>
      </c>
      <c r="F111" s="84" t="s">
        <v>14</v>
      </c>
      <c r="G111" s="84" t="s">
        <v>14</v>
      </c>
      <c r="H111" s="84" t="s">
        <v>14</v>
      </c>
      <c r="I111" s="84" t="s">
        <v>14</v>
      </c>
      <c r="J111" s="84" t="s">
        <v>14</v>
      </c>
      <c r="K111" s="84" t="s">
        <v>14</v>
      </c>
      <c r="L111" s="84" t="s">
        <v>14</v>
      </c>
      <c r="M111" s="84" t="s">
        <v>14</v>
      </c>
      <c r="N111" s="84" t="s">
        <v>14</v>
      </c>
      <c r="O111" s="84" t="s">
        <v>14</v>
      </c>
      <c r="P111" s="84" t="s">
        <v>14</v>
      </c>
      <c r="Q111" s="84" t="s">
        <v>14</v>
      </c>
      <c r="R111" s="84" t="s">
        <v>14</v>
      </c>
      <c r="S111" s="84" t="s">
        <v>14</v>
      </c>
      <c r="T111" s="84" t="s">
        <v>14</v>
      </c>
      <c r="U111" s="84" t="s">
        <v>14</v>
      </c>
      <c r="V111" s="84" t="s">
        <v>14</v>
      </c>
      <c r="W111" s="84" t="s">
        <v>14</v>
      </c>
      <c r="X111" s="84" t="s">
        <v>14</v>
      </c>
      <c r="Y111" s="84" t="s">
        <v>14</v>
      </c>
    </row>
    <row r="112" spans="1:25" x14ac:dyDescent="0.2">
      <c r="A112" s="82" t="s">
        <v>65</v>
      </c>
      <c r="B112" s="82" t="s">
        <v>6</v>
      </c>
      <c r="C112" s="82" t="s">
        <v>60</v>
      </c>
      <c r="D112" s="89" t="s">
        <v>5</v>
      </c>
      <c r="E112" s="84" t="s">
        <v>14</v>
      </c>
      <c r="F112" s="84" t="s">
        <v>14</v>
      </c>
      <c r="G112" s="84" t="s">
        <v>14</v>
      </c>
      <c r="H112" s="84" t="s">
        <v>14</v>
      </c>
      <c r="I112" s="84" t="s">
        <v>14</v>
      </c>
      <c r="J112" s="84" t="s">
        <v>14</v>
      </c>
      <c r="K112" s="84" t="s">
        <v>14</v>
      </c>
      <c r="L112" s="84" t="s">
        <v>14</v>
      </c>
      <c r="M112" s="84" t="s">
        <v>14</v>
      </c>
      <c r="N112" s="84" t="s">
        <v>14</v>
      </c>
      <c r="O112" s="84" t="s">
        <v>14</v>
      </c>
      <c r="P112" s="84" t="s">
        <v>14</v>
      </c>
      <c r="Q112" s="84" t="s">
        <v>14</v>
      </c>
      <c r="R112" s="84" t="s">
        <v>14</v>
      </c>
      <c r="S112" s="84" t="s">
        <v>14</v>
      </c>
      <c r="T112" s="84" t="s">
        <v>14</v>
      </c>
      <c r="U112" s="84" t="s">
        <v>14</v>
      </c>
      <c r="V112" s="84" t="s">
        <v>14</v>
      </c>
      <c r="W112" s="84" t="s">
        <v>14</v>
      </c>
      <c r="X112" s="84" t="s">
        <v>14</v>
      </c>
      <c r="Y112" s="84" t="s">
        <v>14</v>
      </c>
    </row>
    <row r="113" spans="1:25" x14ac:dyDescent="0.2">
      <c r="A113" s="82" t="s">
        <v>65</v>
      </c>
      <c r="B113" s="82" t="s">
        <v>6</v>
      </c>
      <c r="C113" s="82" t="s">
        <v>59</v>
      </c>
      <c r="D113" s="82" t="s">
        <v>3</v>
      </c>
      <c r="E113" s="84" t="s">
        <v>14</v>
      </c>
      <c r="F113" s="84" t="s">
        <v>14</v>
      </c>
      <c r="G113" s="84" t="s">
        <v>14</v>
      </c>
      <c r="H113" s="84" t="s">
        <v>14</v>
      </c>
      <c r="I113" s="84" t="s">
        <v>14</v>
      </c>
      <c r="J113" s="84" t="s">
        <v>14</v>
      </c>
      <c r="K113" s="84" t="s">
        <v>14</v>
      </c>
      <c r="L113" s="84" t="s">
        <v>14</v>
      </c>
      <c r="M113" s="84" t="s">
        <v>14</v>
      </c>
      <c r="N113" s="84" t="s">
        <v>14</v>
      </c>
      <c r="O113" s="84" t="s">
        <v>14</v>
      </c>
      <c r="P113" s="84" t="s">
        <v>14</v>
      </c>
      <c r="Q113" s="84" t="s">
        <v>14</v>
      </c>
      <c r="R113" s="84" t="s">
        <v>14</v>
      </c>
      <c r="S113" s="84" t="s">
        <v>14</v>
      </c>
      <c r="T113" s="84" t="s">
        <v>14</v>
      </c>
      <c r="U113" s="84" t="s">
        <v>14</v>
      </c>
      <c r="V113" s="84" t="s">
        <v>14</v>
      </c>
      <c r="W113" s="84" t="s">
        <v>14</v>
      </c>
      <c r="X113" s="84" t="s">
        <v>14</v>
      </c>
      <c r="Y113" s="84" t="s">
        <v>14</v>
      </c>
    </row>
    <row r="114" spans="1:25" x14ac:dyDescent="0.2">
      <c r="A114" s="82" t="s">
        <v>65</v>
      </c>
      <c r="B114" s="82" t="s">
        <v>6</v>
      </c>
      <c r="C114" s="82" t="s">
        <v>58</v>
      </c>
      <c r="D114" s="82" t="s">
        <v>57</v>
      </c>
      <c r="E114" s="84" t="s">
        <v>14</v>
      </c>
      <c r="F114" s="84" t="s">
        <v>14</v>
      </c>
      <c r="G114" s="84" t="s">
        <v>14</v>
      </c>
      <c r="H114" s="84" t="s">
        <v>14</v>
      </c>
      <c r="I114" s="84" t="s">
        <v>14</v>
      </c>
      <c r="J114" s="84" t="s">
        <v>14</v>
      </c>
      <c r="K114" s="84" t="s">
        <v>14</v>
      </c>
      <c r="L114" s="84" t="s">
        <v>14</v>
      </c>
      <c r="M114" s="84" t="s">
        <v>14</v>
      </c>
      <c r="N114" s="84" t="s">
        <v>14</v>
      </c>
      <c r="O114" s="84" t="s">
        <v>14</v>
      </c>
      <c r="P114" s="84" t="s">
        <v>14</v>
      </c>
      <c r="Q114" s="84" t="s">
        <v>14</v>
      </c>
      <c r="R114" s="84" t="s">
        <v>14</v>
      </c>
      <c r="S114" s="84" t="s">
        <v>14</v>
      </c>
      <c r="T114" s="84" t="s">
        <v>14</v>
      </c>
      <c r="U114" s="84" t="s">
        <v>14</v>
      </c>
      <c r="V114" s="84" t="s">
        <v>14</v>
      </c>
      <c r="W114" s="84" t="s">
        <v>14</v>
      </c>
      <c r="X114" s="84" t="s">
        <v>14</v>
      </c>
      <c r="Y114" s="84" t="s">
        <v>14</v>
      </c>
    </row>
    <row r="115" spans="1:25" x14ac:dyDescent="0.2">
      <c r="A115" s="82" t="s">
        <v>65</v>
      </c>
      <c r="B115" s="82" t="s">
        <v>6</v>
      </c>
      <c r="C115" s="82" t="s">
        <v>56</v>
      </c>
      <c r="D115" s="82" t="s">
        <v>12</v>
      </c>
      <c r="E115" s="85">
        <f t="shared" ref="E115:Y115" si="2">E29/$E29*100</f>
        <v>100</v>
      </c>
      <c r="F115" s="85">
        <f t="shared" si="2"/>
        <v>102.03454353326022</v>
      </c>
      <c r="G115" s="85">
        <f t="shared" si="2"/>
        <v>102.84311343071697</v>
      </c>
      <c r="H115" s="85">
        <f t="shared" si="2"/>
        <v>106.16714650428972</v>
      </c>
      <c r="I115" s="85">
        <f t="shared" si="2"/>
        <v>109.09628957901114</v>
      </c>
      <c r="J115" s="85">
        <f t="shared" si="2"/>
        <v>113.50181433565456</v>
      </c>
      <c r="K115" s="85">
        <f t="shared" si="2"/>
        <v>121.13205816388219</v>
      </c>
      <c r="L115" s="85">
        <f t="shared" si="2"/>
        <v>128.72697499929359</v>
      </c>
      <c r="M115" s="85">
        <f t="shared" si="2"/>
        <v>124.05325556298128</v>
      </c>
      <c r="N115" s="85">
        <f t="shared" si="2"/>
        <v>104.54173808412305</v>
      </c>
      <c r="O115" s="85">
        <f t="shared" si="2"/>
        <v>97.118676866848119</v>
      </c>
      <c r="P115" s="85">
        <f t="shared" si="2"/>
        <v>104.67521096860182</v>
      </c>
      <c r="Q115" s="85">
        <f t="shared" si="2"/>
        <v>92.27884603964155</v>
      </c>
      <c r="R115" s="85">
        <f t="shared" si="2"/>
        <v>86.866299057850469</v>
      </c>
      <c r="S115" s="85">
        <f t="shared" si="2"/>
        <v>87.180578643533551</v>
      </c>
      <c r="T115" s="85">
        <f t="shared" si="2"/>
        <v>90.086927066741623</v>
      </c>
      <c r="U115" s="85">
        <f t="shared" si="2"/>
        <v>90.068908643777007</v>
      </c>
      <c r="V115" s="85">
        <f t="shared" si="2"/>
        <v>93.283671067403588</v>
      </c>
      <c r="W115" s="85">
        <f t="shared" si="2"/>
        <v>97.873011442175013</v>
      </c>
      <c r="X115" s="176">
        <f t="shared" si="2"/>
        <v>100.92767602627124</v>
      </c>
      <c r="Y115" s="177">
        <f t="shared" si="2"/>
        <v>99.207917191313783</v>
      </c>
    </row>
    <row r="116" spans="1:25" x14ac:dyDescent="0.2">
      <c r="A116" s="82" t="s">
        <v>65</v>
      </c>
      <c r="B116" s="82" t="s">
        <v>6</v>
      </c>
      <c r="C116" s="82" t="s">
        <v>53</v>
      </c>
      <c r="D116" s="82" t="s">
        <v>52</v>
      </c>
      <c r="E116" s="84" t="s">
        <v>14</v>
      </c>
      <c r="F116" s="84" t="s">
        <v>14</v>
      </c>
      <c r="G116" s="84" t="s">
        <v>14</v>
      </c>
      <c r="H116" s="84" t="s">
        <v>14</v>
      </c>
      <c r="I116" s="84" t="s">
        <v>14</v>
      </c>
      <c r="J116" s="84" t="s">
        <v>14</v>
      </c>
      <c r="K116" s="84" t="s">
        <v>14</v>
      </c>
      <c r="L116" s="84" t="s">
        <v>14</v>
      </c>
      <c r="M116" s="84" t="s">
        <v>14</v>
      </c>
      <c r="N116" s="84" t="s">
        <v>14</v>
      </c>
      <c r="O116" s="84" t="s">
        <v>14</v>
      </c>
      <c r="P116" s="84" t="s">
        <v>14</v>
      </c>
      <c r="Q116" s="84" t="s">
        <v>14</v>
      </c>
      <c r="R116" s="84" t="s">
        <v>14</v>
      </c>
      <c r="S116" s="84" t="s">
        <v>14</v>
      </c>
      <c r="T116" s="84" t="s">
        <v>14</v>
      </c>
      <c r="U116" s="84" t="s">
        <v>14</v>
      </c>
      <c r="V116" s="84" t="s">
        <v>14</v>
      </c>
      <c r="W116" s="84" t="s">
        <v>14</v>
      </c>
      <c r="X116" s="84" t="s">
        <v>14</v>
      </c>
      <c r="Y116" s="84" t="s">
        <v>14</v>
      </c>
    </row>
    <row r="117" spans="1:25" x14ac:dyDescent="0.2">
      <c r="A117" s="82" t="s">
        <v>64</v>
      </c>
      <c r="B117" s="82" t="s">
        <v>63</v>
      </c>
      <c r="C117" s="82" t="s">
        <v>60</v>
      </c>
      <c r="D117" s="82" t="s">
        <v>5</v>
      </c>
      <c r="E117" s="84" t="s">
        <v>14</v>
      </c>
      <c r="F117" s="84" t="s">
        <v>14</v>
      </c>
      <c r="G117" s="84" t="s">
        <v>14</v>
      </c>
      <c r="H117" s="84" t="s">
        <v>14</v>
      </c>
      <c r="I117" s="84" t="s">
        <v>14</v>
      </c>
      <c r="J117" s="84" t="s">
        <v>14</v>
      </c>
      <c r="K117" s="84" t="s">
        <v>14</v>
      </c>
      <c r="L117" s="84" t="s">
        <v>14</v>
      </c>
      <c r="M117" s="84" t="s">
        <v>14</v>
      </c>
      <c r="N117" s="84" t="s">
        <v>14</v>
      </c>
      <c r="O117" s="84" t="s">
        <v>14</v>
      </c>
      <c r="P117" s="84" t="s">
        <v>14</v>
      </c>
      <c r="Q117" s="84" t="s">
        <v>14</v>
      </c>
      <c r="R117" s="84" t="s">
        <v>14</v>
      </c>
      <c r="S117" s="84" t="s">
        <v>14</v>
      </c>
      <c r="T117" s="84" t="s">
        <v>14</v>
      </c>
      <c r="U117" s="84" t="s">
        <v>14</v>
      </c>
      <c r="V117" s="84" t="s">
        <v>14</v>
      </c>
      <c r="W117" s="84" t="s">
        <v>14</v>
      </c>
      <c r="X117" s="84" t="s">
        <v>14</v>
      </c>
      <c r="Y117" s="84" t="s">
        <v>14</v>
      </c>
    </row>
    <row r="118" spans="1:25" x14ac:dyDescent="0.2">
      <c r="A118" s="82" t="s">
        <v>64</v>
      </c>
      <c r="B118" s="82" t="s">
        <v>63</v>
      </c>
      <c r="C118" s="82" t="s">
        <v>59</v>
      </c>
      <c r="D118" s="82" t="s">
        <v>3</v>
      </c>
      <c r="E118" s="84" t="s">
        <v>14</v>
      </c>
      <c r="F118" s="84" t="s">
        <v>14</v>
      </c>
      <c r="G118" s="84" t="s">
        <v>14</v>
      </c>
      <c r="H118" s="84" t="s">
        <v>14</v>
      </c>
      <c r="I118" s="84" t="s">
        <v>14</v>
      </c>
      <c r="J118" s="84" t="s">
        <v>14</v>
      </c>
      <c r="K118" s="84" t="s">
        <v>14</v>
      </c>
      <c r="L118" s="84" t="s">
        <v>14</v>
      </c>
      <c r="M118" s="84" t="s">
        <v>14</v>
      </c>
      <c r="N118" s="84" t="s">
        <v>14</v>
      </c>
      <c r="O118" s="84" t="s">
        <v>14</v>
      </c>
      <c r="P118" s="84" t="s">
        <v>14</v>
      </c>
      <c r="Q118" s="84" t="s">
        <v>14</v>
      </c>
      <c r="R118" s="84" t="s">
        <v>14</v>
      </c>
      <c r="S118" s="84" t="s">
        <v>14</v>
      </c>
      <c r="T118" s="84" t="s">
        <v>14</v>
      </c>
      <c r="U118" s="84" t="s">
        <v>14</v>
      </c>
      <c r="V118" s="84" t="s">
        <v>14</v>
      </c>
      <c r="W118" s="84" t="s">
        <v>14</v>
      </c>
      <c r="X118" s="84" t="s">
        <v>14</v>
      </c>
      <c r="Y118" s="84" t="s">
        <v>14</v>
      </c>
    </row>
    <row r="119" spans="1:25" x14ac:dyDescent="0.2">
      <c r="A119" s="82" t="s">
        <v>64</v>
      </c>
      <c r="B119" s="82" t="s">
        <v>63</v>
      </c>
      <c r="C119" s="82" t="s">
        <v>58</v>
      </c>
      <c r="D119" s="82" t="s">
        <v>57</v>
      </c>
      <c r="E119" s="84" t="s">
        <v>14</v>
      </c>
      <c r="F119" s="84" t="s">
        <v>14</v>
      </c>
      <c r="G119" s="84" t="s">
        <v>14</v>
      </c>
      <c r="H119" s="84" t="s">
        <v>14</v>
      </c>
      <c r="I119" s="84" t="s">
        <v>14</v>
      </c>
      <c r="J119" s="84" t="s">
        <v>14</v>
      </c>
      <c r="K119" s="84" t="s">
        <v>14</v>
      </c>
      <c r="L119" s="84" t="s">
        <v>14</v>
      </c>
      <c r="M119" s="84" t="s">
        <v>14</v>
      </c>
      <c r="N119" s="84" t="s">
        <v>14</v>
      </c>
      <c r="O119" s="84" t="s">
        <v>14</v>
      </c>
      <c r="P119" s="84" t="s">
        <v>14</v>
      </c>
      <c r="Q119" s="84" t="s">
        <v>14</v>
      </c>
      <c r="R119" s="84" t="s">
        <v>14</v>
      </c>
      <c r="S119" s="84" t="s">
        <v>14</v>
      </c>
      <c r="T119" s="84" t="s">
        <v>14</v>
      </c>
      <c r="U119" s="84" t="s">
        <v>14</v>
      </c>
      <c r="V119" s="84" t="s">
        <v>14</v>
      </c>
      <c r="W119" s="84" t="s">
        <v>14</v>
      </c>
      <c r="X119" s="84" t="s">
        <v>14</v>
      </c>
      <c r="Y119" s="84" t="s">
        <v>14</v>
      </c>
    </row>
    <row r="120" spans="1:25" x14ac:dyDescent="0.2">
      <c r="A120" s="82" t="s">
        <v>64</v>
      </c>
      <c r="B120" s="82" t="s">
        <v>63</v>
      </c>
      <c r="C120" s="82" t="s">
        <v>56</v>
      </c>
      <c r="D120" s="82" t="s">
        <v>12</v>
      </c>
      <c r="E120" s="85">
        <f t="shared" ref="E120:Y120" si="3">E34/$E34*100</f>
        <v>100</v>
      </c>
      <c r="F120" s="85">
        <f t="shared" si="3"/>
        <v>99.605139825830548</v>
      </c>
      <c r="G120" s="85">
        <f t="shared" si="3"/>
        <v>102.04961468549068</v>
      </c>
      <c r="H120" s="85">
        <f t="shared" si="3"/>
        <v>105.17082366297699</v>
      </c>
      <c r="I120" s="85">
        <f t="shared" si="3"/>
        <v>105.23882962848256</v>
      </c>
      <c r="J120" s="85">
        <f t="shared" si="3"/>
        <v>104.82542043144581</v>
      </c>
      <c r="K120" s="85">
        <f t="shared" si="3"/>
        <v>105.21861879089923</v>
      </c>
      <c r="L120" s="85">
        <f t="shared" si="3"/>
        <v>102.63122509627671</v>
      </c>
      <c r="M120" s="85">
        <f t="shared" si="3"/>
        <v>102.13701907454909</v>
      </c>
      <c r="N120" s="85">
        <f t="shared" si="3"/>
        <v>94.409006028689987</v>
      </c>
      <c r="O120" s="85">
        <f t="shared" si="3"/>
        <v>95.010426331872722</v>
      </c>
      <c r="P120" s="85">
        <f t="shared" si="3"/>
        <v>96.045748531372396</v>
      </c>
      <c r="Q120" s="85">
        <f t="shared" si="3"/>
        <v>93.972495311589157</v>
      </c>
      <c r="R120" s="85">
        <f t="shared" si="3"/>
        <v>89.898498039698978</v>
      </c>
      <c r="S120" s="85">
        <f t="shared" si="3"/>
        <v>87.75499916167378</v>
      </c>
      <c r="T120" s="85">
        <f t="shared" si="3"/>
        <v>89.283436122724623</v>
      </c>
      <c r="U120" s="85">
        <f t="shared" si="3"/>
        <v>86.15429913882555</v>
      </c>
      <c r="V120" s="85">
        <f t="shared" si="3"/>
        <v>86.121467789912103</v>
      </c>
      <c r="W120" s="85">
        <f t="shared" si="3"/>
        <v>85.956088331765727</v>
      </c>
      <c r="X120" s="176">
        <f t="shared" si="3"/>
        <v>79.713066158858723</v>
      </c>
      <c r="Y120" s="177">
        <f t="shared" si="3"/>
        <v>67.413470125319662</v>
      </c>
    </row>
    <row r="121" spans="1:25" x14ac:dyDescent="0.2">
      <c r="A121" s="82" t="s">
        <v>64</v>
      </c>
      <c r="B121" s="82" t="s">
        <v>63</v>
      </c>
      <c r="C121" s="82" t="s">
        <v>53</v>
      </c>
      <c r="D121" s="82" t="s">
        <v>52</v>
      </c>
      <c r="E121" s="84" t="s">
        <v>14</v>
      </c>
      <c r="F121" s="84" t="s">
        <v>14</v>
      </c>
      <c r="G121" s="84" t="s">
        <v>14</v>
      </c>
      <c r="H121" s="84" t="s">
        <v>14</v>
      </c>
      <c r="I121" s="84" t="s">
        <v>14</v>
      </c>
      <c r="J121" s="84" t="s">
        <v>14</v>
      </c>
      <c r="K121" s="84" t="s">
        <v>14</v>
      </c>
      <c r="L121" s="84" t="s">
        <v>14</v>
      </c>
      <c r="M121" s="84" t="s">
        <v>14</v>
      </c>
      <c r="N121" s="84" t="s">
        <v>14</v>
      </c>
      <c r="O121" s="84" t="s">
        <v>14</v>
      </c>
      <c r="P121" s="84" t="s">
        <v>14</v>
      </c>
      <c r="Q121" s="84" t="s">
        <v>14</v>
      </c>
      <c r="R121" s="84" t="s">
        <v>14</v>
      </c>
      <c r="S121" s="84" t="s">
        <v>14</v>
      </c>
      <c r="T121" s="84" t="s">
        <v>14</v>
      </c>
      <c r="U121" s="84" t="s">
        <v>14</v>
      </c>
      <c r="V121" s="84" t="s">
        <v>14</v>
      </c>
      <c r="W121" s="84" t="s">
        <v>14</v>
      </c>
      <c r="X121" s="84" t="s">
        <v>14</v>
      </c>
      <c r="Y121" s="84" t="s">
        <v>14</v>
      </c>
    </row>
    <row r="122" spans="1:25" x14ac:dyDescent="0.2">
      <c r="A122" s="82" t="s">
        <v>62</v>
      </c>
      <c r="B122" s="82" t="s">
        <v>61</v>
      </c>
      <c r="C122" s="82" t="s">
        <v>60</v>
      </c>
      <c r="D122" s="82" t="s">
        <v>5</v>
      </c>
      <c r="E122" s="84" t="s">
        <v>14</v>
      </c>
      <c r="F122" s="84" t="s">
        <v>14</v>
      </c>
      <c r="G122" s="84" t="s">
        <v>14</v>
      </c>
      <c r="H122" s="84" t="s">
        <v>14</v>
      </c>
      <c r="I122" s="84" t="s">
        <v>14</v>
      </c>
      <c r="J122" s="84" t="s">
        <v>14</v>
      </c>
      <c r="K122" s="84" t="s">
        <v>14</v>
      </c>
      <c r="L122" s="84" t="s">
        <v>14</v>
      </c>
      <c r="M122" s="84" t="s">
        <v>14</v>
      </c>
      <c r="N122" s="84" t="s">
        <v>14</v>
      </c>
      <c r="O122" s="84" t="s">
        <v>14</v>
      </c>
      <c r="P122" s="84" t="s">
        <v>14</v>
      </c>
      <c r="Q122" s="84" t="s">
        <v>14</v>
      </c>
      <c r="R122" s="84" t="s">
        <v>14</v>
      </c>
      <c r="S122" s="84" t="s">
        <v>14</v>
      </c>
      <c r="T122" s="84" t="s">
        <v>14</v>
      </c>
      <c r="U122" s="84" t="s">
        <v>14</v>
      </c>
      <c r="V122" s="84" t="s">
        <v>14</v>
      </c>
      <c r="W122" s="84" t="s">
        <v>14</v>
      </c>
      <c r="X122" s="84" t="s">
        <v>14</v>
      </c>
      <c r="Y122" s="84" t="s">
        <v>14</v>
      </c>
    </row>
    <row r="123" spans="1:25" x14ac:dyDescent="0.2">
      <c r="A123" s="82" t="s">
        <v>62</v>
      </c>
      <c r="B123" s="82" t="s">
        <v>61</v>
      </c>
      <c r="C123" s="82" t="s">
        <v>59</v>
      </c>
      <c r="D123" s="82" t="s">
        <v>3</v>
      </c>
      <c r="E123" s="84" t="s">
        <v>14</v>
      </c>
      <c r="F123" s="84" t="s">
        <v>14</v>
      </c>
      <c r="G123" s="84" t="s">
        <v>14</v>
      </c>
      <c r="H123" s="84" t="s">
        <v>14</v>
      </c>
      <c r="I123" s="84" t="s">
        <v>14</v>
      </c>
      <c r="J123" s="84" t="s">
        <v>14</v>
      </c>
      <c r="K123" s="84" t="s">
        <v>14</v>
      </c>
      <c r="L123" s="84" t="s">
        <v>14</v>
      </c>
      <c r="M123" s="84" t="s">
        <v>14</v>
      </c>
      <c r="N123" s="84" t="s">
        <v>14</v>
      </c>
      <c r="O123" s="84" t="s">
        <v>14</v>
      </c>
      <c r="P123" s="84" t="s">
        <v>14</v>
      </c>
      <c r="Q123" s="84" t="s">
        <v>14</v>
      </c>
      <c r="R123" s="84" t="s">
        <v>14</v>
      </c>
      <c r="S123" s="84" t="s">
        <v>14</v>
      </c>
      <c r="T123" s="84" t="s">
        <v>14</v>
      </c>
      <c r="U123" s="84" t="s">
        <v>14</v>
      </c>
      <c r="V123" s="84" t="s">
        <v>14</v>
      </c>
      <c r="W123" s="84" t="s">
        <v>14</v>
      </c>
      <c r="X123" s="84" t="s">
        <v>14</v>
      </c>
      <c r="Y123" s="84" t="s">
        <v>14</v>
      </c>
    </row>
    <row r="124" spans="1:25" x14ac:dyDescent="0.2">
      <c r="A124" s="82" t="s">
        <v>62</v>
      </c>
      <c r="B124" s="82" t="s">
        <v>61</v>
      </c>
      <c r="C124" s="82" t="s">
        <v>58</v>
      </c>
      <c r="D124" s="82" t="s">
        <v>57</v>
      </c>
      <c r="E124" s="84" t="s">
        <v>14</v>
      </c>
      <c r="F124" s="84" t="s">
        <v>14</v>
      </c>
      <c r="G124" s="84" t="s">
        <v>14</v>
      </c>
      <c r="H124" s="84" t="s">
        <v>14</v>
      </c>
      <c r="I124" s="84" t="s">
        <v>14</v>
      </c>
      <c r="J124" s="84" t="s">
        <v>14</v>
      </c>
      <c r="K124" s="84" t="s">
        <v>14</v>
      </c>
      <c r="L124" s="84" t="s">
        <v>14</v>
      </c>
      <c r="M124" s="84" t="s">
        <v>14</v>
      </c>
      <c r="N124" s="84" t="s">
        <v>14</v>
      </c>
      <c r="O124" s="84" t="s">
        <v>14</v>
      </c>
      <c r="P124" s="84" t="s">
        <v>14</v>
      </c>
      <c r="Q124" s="84" t="s">
        <v>14</v>
      </c>
      <c r="R124" s="84" t="s">
        <v>14</v>
      </c>
      <c r="S124" s="84" t="s">
        <v>14</v>
      </c>
      <c r="T124" s="84" t="s">
        <v>14</v>
      </c>
      <c r="U124" s="84" t="s">
        <v>14</v>
      </c>
      <c r="V124" s="84" t="s">
        <v>14</v>
      </c>
      <c r="W124" s="84" t="s">
        <v>14</v>
      </c>
      <c r="X124" s="84" t="s">
        <v>14</v>
      </c>
      <c r="Y124" s="84" t="s">
        <v>14</v>
      </c>
    </row>
    <row r="125" spans="1:25" x14ac:dyDescent="0.2">
      <c r="A125" s="82" t="s">
        <v>62</v>
      </c>
      <c r="B125" s="82" t="s">
        <v>61</v>
      </c>
      <c r="C125" s="82" t="s">
        <v>56</v>
      </c>
      <c r="D125" s="82" t="s">
        <v>12</v>
      </c>
      <c r="E125" s="84" t="s">
        <v>14</v>
      </c>
      <c r="F125" s="84" t="s">
        <v>14</v>
      </c>
      <c r="G125" s="84" t="s">
        <v>14</v>
      </c>
      <c r="H125" s="84" t="s">
        <v>14</v>
      </c>
      <c r="I125" s="84" t="s">
        <v>14</v>
      </c>
      <c r="J125" s="84" t="s">
        <v>14</v>
      </c>
      <c r="K125" s="84" t="s">
        <v>14</v>
      </c>
      <c r="L125" s="84" t="s">
        <v>14</v>
      </c>
      <c r="M125" s="84" t="s">
        <v>14</v>
      </c>
      <c r="N125" s="84" t="s">
        <v>14</v>
      </c>
      <c r="O125" s="84" t="s">
        <v>14</v>
      </c>
      <c r="P125" s="84" t="s">
        <v>14</v>
      </c>
      <c r="Q125" s="84" t="s">
        <v>14</v>
      </c>
      <c r="R125" s="84" t="s">
        <v>14</v>
      </c>
      <c r="S125" s="84" t="s">
        <v>14</v>
      </c>
      <c r="T125" s="84" t="s">
        <v>14</v>
      </c>
      <c r="U125" s="84" t="s">
        <v>14</v>
      </c>
      <c r="V125" s="84" t="s">
        <v>14</v>
      </c>
      <c r="W125" s="84" t="s">
        <v>14</v>
      </c>
      <c r="X125" s="84" t="s">
        <v>14</v>
      </c>
      <c r="Y125" s="84" t="s">
        <v>14</v>
      </c>
    </row>
    <row r="126" spans="1:25" x14ac:dyDescent="0.2">
      <c r="A126" s="82" t="s">
        <v>62</v>
      </c>
      <c r="B126" s="82" t="s">
        <v>61</v>
      </c>
      <c r="C126" s="82" t="s">
        <v>53</v>
      </c>
      <c r="D126" s="82" t="s">
        <v>52</v>
      </c>
      <c r="E126" s="84" t="s">
        <v>14</v>
      </c>
      <c r="F126" s="84" t="s">
        <v>14</v>
      </c>
      <c r="G126" s="84" t="s">
        <v>14</v>
      </c>
      <c r="H126" s="84" t="s">
        <v>14</v>
      </c>
      <c r="I126" s="84" t="s">
        <v>14</v>
      </c>
      <c r="J126" s="84" t="s">
        <v>14</v>
      </c>
      <c r="K126" s="84" t="s">
        <v>14</v>
      </c>
      <c r="L126" s="84" t="s">
        <v>14</v>
      </c>
      <c r="M126" s="84" t="s">
        <v>14</v>
      </c>
      <c r="N126" s="84" t="s">
        <v>14</v>
      </c>
      <c r="O126" s="84" t="s">
        <v>14</v>
      </c>
      <c r="P126" s="84" t="s">
        <v>14</v>
      </c>
      <c r="Q126" s="84" t="s">
        <v>14</v>
      </c>
      <c r="R126" s="84" t="s">
        <v>14</v>
      </c>
      <c r="S126" s="84" t="s">
        <v>14</v>
      </c>
      <c r="T126" s="84" t="s">
        <v>14</v>
      </c>
      <c r="U126" s="84" t="s">
        <v>14</v>
      </c>
      <c r="V126" s="84" t="s">
        <v>14</v>
      </c>
      <c r="W126" s="84" t="s">
        <v>14</v>
      </c>
      <c r="X126" s="84" t="s">
        <v>14</v>
      </c>
      <c r="Y126" s="84" t="s">
        <v>14</v>
      </c>
    </row>
    <row r="127" spans="1:25" x14ac:dyDescent="0.2">
      <c r="A127" s="82" t="s">
        <v>55</v>
      </c>
      <c r="B127" s="82" t="s">
        <v>54</v>
      </c>
      <c r="C127" s="82" t="s">
        <v>60</v>
      </c>
      <c r="D127" s="82" t="s">
        <v>5</v>
      </c>
      <c r="E127" s="84" t="s">
        <v>14</v>
      </c>
      <c r="F127" s="84" t="s">
        <v>14</v>
      </c>
      <c r="G127" s="84" t="s">
        <v>14</v>
      </c>
      <c r="H127" s="84" t="s">
        <v>14</v>
      </c>
      <c r="I127" s="84" t="s">
        <v>14</v>
      </c>
      <c r="J127" s="84" t="s">
        <v>14</v>
      </c>
      <c r="K127" s="84" t="s">
        <v>14</v>
      </c>
      <c r="L127" s="84" t="s">
        <v>14</v>
      </c>
      <c r="M127" s="84" t="s">
        <v>14</v>
      </c>
      <c r="N127" s="84" t="s">
        <v>14</v>
      </c>
      <c r="O127" s="84" t="s">
        <v>14</v>
      </c>
      <c r="P127" s="84" t="s">
        <v>14</v>
      </c>
      <c r="Q127" s="84" t="s">
        <v>14</v>
      </c>
      <c r="R127" s="84" t="s">
        <v>14</v>
      </c>
      <c r="S127" s="84" t="s">
        <v>14</v>
      </c>
      <c r="T127" s="84" t="s">
        <v>14</v>
      </c>
      <c r="U127" s="84" t="s">
        <v>14</v>
      </c>
      <c r="V127" s="84" t="s">
        <v>14</v>
      </c>
      <c r="W127" s="84" t="s">
        <v>14</v>
      </c>
      <c r="X127" s="84" t="s">
        <v>14</v>
      </c>
      <c r="Y127" s="84" t="s">
        <v>14</v>
      </c>
    </row>
    <row r="128" spans="1:25" x14ac:dyDescent="0.2">
      <c r="A128" s="82" t="s">
        <v>55</v>
      </c>
      <c r="B128" s="82" t="s">
        <v>54</v>
      </c>
      <c r="C128" s="82" t="s">
        <v>59</v>
      </c>
      <c r="D128" s="82" t="s">
        <v>3</v>
      </c>
      <c r="E128" s="84" t="s">
        <v>14</v>
      </c>
      <c r="F128" s="84" t="s">
        <v>14</v>
      </c>
      <c r="G128" s="84" t="s">
        <v>14</v>
      </c>
      <c r="H128" s="84" t="s">
        <v>14</v>
      </c>
      <c r="I128" s="84" t="s">
        <v>14</v>
      </c>
      <c r="J128" s="84" t="s">
        <v>14</v>
      </c>
      <c r="K128" s="84" t="s">
        <v>14</v>
      </c>
      <c r="L128" s="84" t="s">
        <v>14</v>
      </c>
      <c r="M128" s="84" t="s">
        <v>14</v>
      </c>
      <c r="N128" s="84" t="s">
        <v>14</v>
      </c>
      <c r="O128" s="84" t="s">
        <v>14</v>
      </c>
      <c r="P128" s="84" t="s">
        <v>14</v>
      </c>
      <c r="Q128" s="84" t="s">
        <v>14</v>
      </c>
      <c r="R128" s="84" t="s">
        <v>14</v>
      </c>
      <c r="S128" s="84" t="s">
        <v>14</v>
      </c>
      <c r="T128" s="84" t="s">
        <v>14</v>
      </c>
      <c r="U128" s="84" t="s">
        <v>14</v>
      </c>
      <c r="V128" s="84" t="s">
        <v>14</v>
      </c>
      <c r="W128" s="84" t="s">
        <v>14</v>
      </c>
      <c r="X128" s="84" t="s">
        <v>14</v>
      </c>
      <c r="Y128" s="84" t="s">
        <v>14</v>
      </c>
    </row>
    <row r="129" spans="1:25" x14ac:dyDescent="0.2">
      <c r="A129" s="82" t="s">
        <v>55</v>
      </c>
      <c r="B129" s="82" t="s">
        <v>54</v>
      </c>
      <c r="C129" s="82" t="s">
        <v>58</v>
      </c>
      <c r="D129" s="82" t="s">
        <v>57</v>
      </c>
      <c r="E129" s="84" t="s">
        <v>14</v>
      </c>
      <c r="F129" s="84" t="s">
        <v>14</v>
      </c>
      <c r="G129" s="84" t="s">
        <v>14</v>
      </c>
      <c r="H129" s="84" t="s">
        <v>14</v>
      </c>
      <c r="I129" s="84" t="s">
        <v>14</v>
      </c>
      <c r="J129" s="84" t="s">
        <v>14</v>
      </c>
      <c r="K129" s="84" t="s">
        <v>14</v>
      </c>
      <c r="L129" s="84" t="s">
        <v>14</v>
      </c>
      <c r="M129" s="84" t="s">
        <v>14</v>
      </c>
      <c r="N129" s="84" t="s">
        <v>14</v>
      </c>
      <c r="O129" s="84" t="s">
        <v>14</v>
      </c>
      <c r="P129" s="84" t="s">
        <v>14</v>
      </c>
      <c r="Q129" s="84" t="s">
        <v>14</v>
      </c>
      <c r="R129" s="84" t="s">
        <v>14</v>
      </c>
      <c r="S129" s="84" t="s">
        <v>14</v>
      </c>
      <c r="T129" s="84" t="s">
        <v>14</v>
      </c>
      <c r="U129" s="84" t="s">
        <v>14</v>
      </c>
      <c r="V129" s="84" t="s">
        <v>14</v>
      </c>
      <c r="W129" s="84" t="s">
        <v>14</v>
      </c>
      <c r="X129" s="84" t="s">
        <v>14</v>
      </c>
      <c r="Y129" s="84" t="s">
        <v>14</v>
      </c>
    </row>
    <row r="130" spans="1:25" x14ac:dyDescent="0.2">
      <c r="A130" s="82" t="s">
        <v>55</v>
      </c>
      <c r="B130" s="82" t="s">
        <v>54</v>
      </c>
      <c r="C130" s="82" t="s">
        <v>56</v>
      </c>
      <c r="D130" s="82" t="s">
        <v>12</v>
      </c>
      <c r="E130" s="84" t="s">
        <v>14</v>
      </c>
      <c r="F130" s="84" t="s">
        <v>14</v>
      </c>
      <c r="G130" s="84" t="s">
        <v>14</v>
      </c>
      <c r="H130" s="84" t="s">
        <v>14</v>
      </c>
      <c r="I130" s="84" t="s">
        <v>14</v>
      </c>
      <c r="J130" s="84" t="s">
        <v>14</v>
      </c>
      <c r="K130" s="84" t="s">
        <v>14</v>
      </c>
      <c r="L130" s="84" t="s">
        <v>14</v>
      </c>
      <c r="M130" s="84" t="s">
        <v>14</v>
      </c>
      <c r="N130" s="84" t="s">
        <v>14</v>
      </c>
      <c r="O130" s="84" t="s">
        <v>14</v>
      </c>
      <c r="P130" s="84" t="s">
        <v>14</v>
      </c>
      <c r="Q130" s="84" t="s">
        <v>14</v>
      </c>
      <c r="R130" s="84" t="s">
        <v>14</v>
      </c>
      <c r="S130" s="84" t="s">
        <v>14</v>
      </c>
      <c r="T130" s="84" t="s">
        <v>14</v>
      </c>
      <c r="U130" s="84" t="s">
        <v>14</v>
      </c>
      <c r="V130" s="84" t="s">
        <v>14</v>
      </c>
      <c r="W130" s="84" t="s">
        <v>14</v>
      </c>
      <c r="X130" s="84" t="s">
        <v>14</v>
      </c>
      <c r="Y130" s="84" t="s">
        <v>14</v>
      </c>
    </row>
    <row r="131" spans="1:25" x14ac:dyDescent="0.2">
      <c r="A131" s="82" t="s">
        <v>55</v>
      </c>
      <c r="B131" s="82" t="s">
        <v>54</v>
      </c>
      <c r="C131" s="82" t="s">
        <v>53</v>
      </c>
      <c r="D131" s="82" t="s">
        <v>52</v>
      </c>
      <c r="E131" s="84" t="s">
        <v>14</v>
      </c>
      <c r="F131" s="84" t="s">
        <v>14</v>
      </c>
      <c r="G131" s="84" t="s">
        <v>14</v>
      </c>
      <c r="H131" s="84" t="s">
        <v>14</v>
      </c>
      <c r="I131" s="84" t="s">
        <v>14</v>
      </c>
      <c r="J131" s="84" t="s">
        <v>14</v>
      </c>
      <c r="K131" s="84" t="s">
        <v>14</v>
      </c>
      <c r="L131" s="84" t="s">
        <v>14</v>
      </c>
      <c r="M131" s="84" t="s">
        <v>14</v>
      </c>
      <c r="N131" s="84" t="s">
        <v>14</v>
      </c>
      <c r="O131" s="84" t="s">
        <v>14</v>
      </c>
      <c r="P131" s="84" t="s">
        <v>14</v>
      </c>
      <c r="Q131" s="84" t="s">
        <v>14</v>
      </c>
      <c r="R131" s="84" t="s">
        <v>14</v>
      </c>
      <c r="S131" s="84" t="s">
        <v>14</v>
      </c>
      <c r="T131" s="84" t="s">
        <v>14</v>
      </c>
      <c r="U131" s="84" t="s">
        <v>14</v>
      </c>
      <c r="V131" s="84" t="s">
        <v>14</v>
      </c>
      <c r="W131" s="84" t="s">
        <v>14</v>
      </c>
      <c r="X131" s="84" t="s">
        <v>14</v>
      </c>
      <c r="Y131" s="84" t="s">
        <v>14</v>
      </c>
    </row>
    <row r="133" spans="1:25" x14ac:dyDescent="0.2">
      <c r="A133" s="80" t="s">
        <v>51</v>
      </c>
    </row>
    <row r="134" spans="1:25" x14ac:dyDescent="0.2">
      <c r="A134" s="80" t="s">
        <v>14</v>
      </c>
      <c r="B134" s="80" t="s">
        <v>50</v>
      </c>
    </row>
  </sheetData>
  <pageMargins left="0.75" right="0.75" top="1" bottom="1" header="0.5" footer="0.5"/>
  <pageSetup paperSize="9" firstPageNumber="0" fitToWidth="0" fitToHeight="0" pageOrder="overThenDown"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99CCFF"/>
  </sheetPr>
  <dimension ref="A1:W35"/>
  <sheetViews>
    <sheetView zoomScale="90" zoomScaleNormal="90" workbookViewId="0">
      <selection activeCell="F52" sqref="F52"/>
    </sheetView>
  </sheetViews>
  <sheetFormatPr defaultColWidth="9.140625" defaultRowHeight="12" x14ac:dyDescent="0.2"/>
  <cols>
    <col min="1" max="1" width="15" style="81" customWidth="1"/>
    <col min="2" max="2" width="38.140625" style="81" customWidth="1"/>
    <col min="3" max="21" width="11.85546875" style="81" bestFit="1" customWidth="1"/>
    <col min="22" max="22" width="10.7109375" style="81" bestFit="1" customWidth="1"/>
    <col min="23" max="23" width="9.85546875" style="81" bestFit="1" customWidth="1"/>
    <col min="24" max="16384" width="9.140625" style="81"/>
  </cols>
  <sheetData>
    <row r="1" spans="1:23" x14ac:dyDescent="0.2">
      <c r="A1" s="155" t="s">
        <v>158</v>
      </c>
      <c r="G1" s="173" t="s">
        <v>737</v>
      </c>
      <c r="H1" s="6"/>
    </row>
    <row r="2" spans="1:23" x14ac:dyDescent="0.2">
      <c r="G2" s="174" t="s">
        <v>14</v>
      </c>
      <c r="H2" s="6" t="s">
        <v>738</v>
      </c>
    </row>
    <row r="3" spans="1:23" x14ac:dyDescent="0.2">
      <c r="A3" s="80" t="s">
        <v>98</v>
      </c>
      <c r="B3" s="186">
        <v>44628.29546296296</v>
      </c>
    </row>
    <row r="4" spans="1:23" x14ac:dyDescent="0.2">
      <c r="A4" s="80" t="s">
        <v>97</v>
      </c>
      <c r="B4" s="186">
        <v>44628.49046296296</v>
      </c>
    </row>
    <row r="5" spans="1:23" x14ac:dyDescent="0.2">
      <c r="A5" s="80" t="s">
        <v>96</v>
      </c>
      <c r="B5" s="80" t="s">
        <v>95</v>
      </c>
    </row>
    <row r="7" spans="1:23" x14ac:dyDescent="0.2">
      <c r="A7" s="80" t="s">
        <v>93</v>
      </c>
      <c r="B7" s="97" t="s">
        <v>714</v>
      </c>
      <c r="C7" s="81" t="s">
        <v>721</v>
      </c>
    </row>
    <row r="8" spans="1:23" x14ac:dyDescent="0.2">
      <c r="A8" s="80" t="s">
        <v>157</v>
      </c>
      <c r="B8" s="155" t="s">
        <v>711</v>
      </c>
      <c r="C8" s="81" t="s">
        <v>710</v>
      </c>
    </row>
    <row r="10" spans="1:23" x14ac:dyDescent="0.2">
      <c r="A10" s="82" t="s">
        <v>94</v>
      </c>
      <c r="B10" s="82" t="s">
        <v>149</v>
      </c>
      <c r="C10" s="82" t="s">
        <v>88</v>
      </c>
      <c r="D10" s="82" t="s">
        <v>87</v>
      </c>
      <c r="E10" s="82" t="s">
        <v>86</v>
      </c>
      <c r="F10" s="82" t="s">
        <v>85</v>
      </c>
      <c r="G10" s="82" t="s">
        <v>84</v>
      </c>
      <c r="H10" s="82" t="s">
        <v>83</v>
      </c>
      <c r="I10" s="82" t="s">
        <v>82</v>
      </c>
      <c r="J10" s="82" t="s">
        <v>81</v>
      </c>
      <c r="K10" s="82" t="s">
        <v>80</v>
      </c>
      <c r="L10" s="82" t="s">
        <v>79</v>
      </c>
      <c r="M10" s="82" t="s">
        <v>78</v>
      </c>
      <c r="N10" s="82" t="s">
        <v>77</v>
      </c>
      <c r="O10" s="82" t="s">
        <v>76</v>
      </c>
      <c r="P10" s="82" t="s">
        <v>75</v>
      </c>
      <c r="Q10" s="82" t="s">
        <v>74</v>
      </c>
      <c r="R10" s="82" t="s">
        <v>73</v>
      </c>
      <c r="S10" s="82" t="s">
        <v>72</v>
      </c>
      <c r="T10" s="82" t="s">
        <v>71</v>
      </c>
      <c r="U10" s="82" t="s">
        <v>70</v>
      </c>
      <c r="V10" s="82" t="s">
        <v>709</v>
      </c>
      <c r="W10" s="82" t="s">
        <v>744</v>
      </c>
    </row>
    <row r="11" spans="1:23" x14ac:dyDescent="0.2">
      <c r="A11" s="181" t="s">
        <v>740</v>
      </c>
      <c r="B11" s="82" t="s">
        <v>155</v>
      </c>
      <c r="C11" s="96">
        <f>SUMIFS(nama_10_gdp!$E:$E,nama_10_gdp!$A:$A,C10,nama_10_gdp!$B:$B,Data_gdp!$B$7,nama_10_gdp!$C:$C,Data_gdp!$A$11,nama_10_gdp!$D:$D,Data_gdp!$B$8)</f>
        <v>83.42</v>
      </c>
      <c r="D11" s="96">
        <f>SUMIFS(nama_10_gdp!$E:$E,nama_10_gdp!$A:$A,D10,nama_10_gdp!$B:$B,Data_gdp!$B$7,nama_10_gdp!$C:$C,Data_gdp!$A$11,nama_10_gdp!$D:$D,Data_gdp!$B$8)</f>
        <v>85.198999999999998</v>
      </c>
      <c r="E11" s="96">
        <f>SUMIFS(nama_10_gdp!$E:$E,nama_10_gdp!$A:$A,E10,nama_10_gdp!$B:$B,Data_gdp!$B$7,nama_10_gdp!$C:$C,Data_gdp!$A$11,nama_10_gdp!$D:$D,Data_gdp!$B$8)</f>
        <v>86.096999999999994</v>
      </c>
      <c r="F11" s="96">
        <f>SUMIFS(nama_10_gdp!$E:$E,nama_10_gdp!$A:$A,F10,nama_10_gdp!$B:$B,Data_gdp!$B$7,nama_10_gdp!$C:$C,Data_gdp!$A$11,nama_10_gdp!$D:$D,Data_gdp!$B$8)</f>
        <v>86.837000000000003</v>
      </c>
      <c r="G11" s="96">
        <f>SUMIFS(nama_10_gdp!$E:$E,nama_10_gdp!$A:$A,G10,nama_10_gdp!$B:$B,Data_gdp!$B$7,nama_10_gdp!$C:$C,Data_gdp!$A$11,nama_10_gdp!$D:$D,Data_gdp!$B$8)</f>
        <v>89.031999999999996</v>
      </c>
      <c r="H11" s="96">
        <f>SUMIFS(nama_10_gdp!$E:$E,nama_10_gdp!$A:$A,H10,nama_10_gdp!$B:$B,Data_gdp!$B$7,nama_10_gdp!$C:$C,Data_gdp!$A$11,nama_10_gdp!$D:$D,Data_gdp!$B$8)</f>
        <v>90.703999999999994</v>
      </c>
      <c r="I11" s="96">
        <f>SUMIFS(nama_10_gdp!$E:$E,nama_10_gdp!$A:$A,I10,nama_10_gdp!$B:$B,Data_gdp!$B$7,nama_10_gdp!$C:$C,Data_gdp!$A$11,nama_10_gdp!$D:$D,Data_gdp!$B$8)</f>
        <v>93.843000000000004</v>
      </c>
      <c r="J11" s="96">
        <f>SUMIFS(nama_10_gdp!$E:$E,nama_10_gdp!$A:$A,J10,nama_10_gdp!$B:$B,Data_gdp!$B$7,nama_10_gdp!$C:$C,Data_gdp!$A$11,nama_10_gdp!$D:$D,Data_gdp!$B$8)</f>
        <v>96.781999999999996</v>
      </c>
      <c r="K11" s="96">
        <f>SUMIFS(nama_10_gdp!$E:$E,nama_10_gdp!$A:$A,K10,nama_10_gdp!$B:$B,Data_gdp!$B$7,nama_10_gdp!$C:$C,Data_gdp!$A$11,nama_10_gdp!$D:$D,Data_gdp!$B$8)</f>
        <v>97.4</v>
      </c>
      <c r="L11" s="96">
        <f>SUMIFS(nama_10_gdp!$E:$E,nama_10_gdp!$A:$A,L10,nama_10_gdp!$B:$B,Data_gdp!$B$7,nama_10_gdp!$C:$C,Data_gdp!$A$11,nama_10_gdp!$D:$D,Data_gdp!$B$8)</f>
        <v>93.210999999999999</v>
      </c>
      <c r="M11" s="96">
        <f>SUMIFS(nama_10_gdp!$E:$E,nama_10_gdp!$A:$A,M10,nama_10_gdp!$B:$B,Data_gdp!$B$7,nama_10_gdp!$C:$C,Data_gdp!$A$11,nama_10_gdp!$D:$D,Data_gdp!$B$8)</f>
        <v>95.26</v>
      </c>
      <c r="N11" s="96">
        <f>SUMIFS(nama_10_gdp!$E:$E,nama_10_gdp!$A:$A,N10,nama_10_gdp!$B:$B,Data_gdp!$B$7,nama_10_gdp!$C:$C,Data_gdp!$A$11,nama_10_gdp!$D:$D,Data_gdp!$B$8)</f>
        <v>97.004999999999995</v>
      </c>
      <c r="O11" s="96">
        <f>SUMIFS(nama_10_gdp!$E:$E,nama_10_gdp!$A:$A,O10,nama_10_gdp!$B:$B,Data_gdp!$B$7,nama_10_gdp!$C:$C,Data_gdp!$A$11,nama_10_gdp!$D:$D,Data_gdp!$B$8)</f>
        <v>96.293000000000006</v>
      </c>
      <c r="P11" s="96">
        <f>SUMIFS(nama_10_gdp!$E:$E,nama_10_gdp!$A:$A,P10,nama_10_gdp!$B:$B,Data_gdp!$B$7,nama_10_gdp!$C:$C,Data_gdp!$A$11,nama_10_gdp!$D:$D,Data_gdp!$B$8)</f>
        <v>96.253</v>
      </c>
      <c r="Q11" s="96">
        <f>SUMIFS(nama_10_gdp!$E:$E,nama_10_gdp!$A:$A,Q10,nama_10_gdp!$B:$B,Data_gdp!$B$7,nama_10_gdp!$C:$C,Data_gdp!$A$11,nama_10_gdp!$D:$D,Data_gdp!$B$8)</f>
        <v>97.762</v>
      </c>
      <c r="R11" s="96">
        <f>SUMIFS(nama_10_gdp!$E:$E,nama_10_gdp!$A:$A,R10,nama_10_gdp!$B:$B,Data_gdp!$B$7,nama_10_gdp!$C:$C,Data_gdp!$A$11,nama_10_gdp!$D:$D,Data_gdp!$B$8)</f>
        <v>100</v>
      </c>
      <c r="S11" s="96">
        <f>SUMIFS(nama_10_gdp!$E:$E,nama_10_gdp!$A:$A,S10,nama_10_gdp!$B:$B,Data_gdp!$B$7,nama_10_gdp!$C:$C,Data_gdp!$A$11,nama_10_gdp!$D:$D,Data_gdp!$B$8)</f>
        <v>102.008</v>
      </c>
      <c r="T11" s="96">
        <f>SUMIFS(nama_10_gdp!$E:$E,nama_10_gdp!$A:$A,T10,nama_10_gdp!$B:$B,Data_gdp!$B$7,nama_10_gdp!$C:$C,Data_gdp!$A$11,nama_10_gdp!$D:$D,Data_gdp!$B$8)</f>
        <v>104.877</v>
      </c>
      <c r="U11" s="96">
        <f>SUMIFS(nama_10_gdp!$E:$E,nama_10_gdp!$A:$A,U10,nama_10_gdp!$B:$B,Data_gdp!$B$7,nama_10_gdp!$C:$C,Data_gdp!$A$11,nama_10_gdp!$D:$D,Data_gdp!$B$8)</f>
        <v>107.044</v>
      </c>
      <c r="V11" s="96">
        <f>SUMIFS(nama_10_gdp!$E:$E,nama_10_gdp!$A:$A,V10,nama_10_gdp!$B:$B,Data_gdp!$B$7,nama_10_gdp!$C:$C,Data_gdp!$A$11,nama_10_gdp!$D:$D,Data_gdp!$B$8)</f>
        <v>109.003</v>
      </c>
      <c r="W11" s="96">
        <f>SUMIFS(nama_10_gdp!$E:$E,nama_10_gdp!$A:$A,W10,nama_10_gdp!$B:$B,Data_gdp!$B$7,nama_10_gdp!$C:$C,Data_gdp!$A$11,nama_10_gdp!$D:$D,Data_gdp!$B$8)</f>
        <v>102.532</v>
      </c>
    </row>
    <row r="12" spans="1:23" x14ac:dyDescent="0.2">
      <c r="A12" s="181" t="s">
        <v>156</v>
      </c>
      <c r="B12" s="82" t="s">
        <v>154</v>
      </c>
      <c r="C12" s="96">
        <f>SUMIFS(nama_10_gdp!$E:$E,nama_10_gdp!$A:$A,C10,nama_10_gdp!$B:$B,Data_gdp!$B$7,nama_10_gdp!$C:$C,Data_gdp!$A$12,nama_10_gdp!$D:$D,Data_gdp!$B$8)</f>
        <v>87.570999999999998</v>
      </c>
      <c r="D12" s="96">
        <f>SUMIFS(nama_10_gdp!$E:$E,nama_10_gdp!$A:$A,D10,nama_10_gdp!$B:$B,Data_gdp!$B$7,nama_10_gdp!$C:$C,Data_gdp!$A$12,nama_10_gdp!$D:$D,Data_gdp!$B$8)</f>
        <v>89.438999999999993</v>
      </c>
      <c r="E12" s="96">
        <f>SUMIFS(nama_10_gdp!$E:$E,nama_10_gdp!$A:$A,E10,nama_10_gdp!$B:$B,Data_gdp!$B$7,nama_10_gdp!$C:$C,Data_gdp!$A$12,nama_10_gdp!$D:$D,Data_gdp!$B$8)</f>
        <v>90.381</v>
      </c>
      <c r="F12" s="96">
        <f>SUMIFS(nama_10_gdp!$E:$E,nama_10_gdp!$A:$A,F10,nama_10_gdp!$B:$B,Data_gdp!$B$7,nama_10_gdp!$C:$C,Data_gdp!$A$12,nama_10_gdp!$D:$D,Data_gdp!$B$8)</f>
        <v>91.159000000000006</v>
      </c>
      <c r="G12" s="96">
        <f>SUMIFS(nama_10_gdp!$E:$E,nama_10_gdp!$A:$A,G10,nama_10_gdp!$B:$B,Data_gdp!$B$7,nama_10_gdp!$C:$C,Data_gdp!$A$12,nama_10_gdp!$D:$D,Data_gdp!$B$8)</f>
        <v>93.462999999999994</v>
      </c>
      <c r="H12" s="96">
        <f>SUMIFS(nama_10_gdp!$E:$E,nama_10_gdp!$A:$A,H10,nama_10_gdp!$B:$B,Data_gdp!$B$7,nama_10_gdp!$C:$C,Data_gdp!$A$12,nama_10_gdp!$D:$D,Data_gdp!$B$8)</f>
        <v>95.216999999999999</v>
      </c>
      <c r="I12" s="96">
        <f>SUMIFS(nama_10_gdp!$E:$E,nama_10_gdp!$A:$A,I10,nama_10_gdp!$B:$B,Data_gdp!$B$7,nama_10_gdp!$C:$C,Data_gdp!$A$12,nama_10_gdp!$D:$D,Data_gdp!$B$8)</f>
        <v>98.513000000000005</v>
      </c>
      <c r="J12" s="96">
        <f>SUMIFS(nama_10_gdp!$E:$E,nama_10_gdp!$A:$A,J10,nama_10_gdp!$B:$B,Data_gdp!$B$7,nama_10_gdp!$C:$C,Data_gdp!$A$12,nama_10_gdp!$D:$D,Data_gdp!$B$8)</f>
        <v>101.598</v>
      </c>
      <c r="K12" s="96">
        <f>SUMIFS(nama_10_gdp!$E:$E,nama_10_gdp!$A:$A,K10,nama_10_gdp!$B:$B,Data_gdp!$B$7,nama_10_gdp!$C:$C,Data_gdp!$A$12,nama_10_gdp!$D:$D,Data_gdp!$B$8)</f>
        <v>102.247</v>
      </c>
      <c r="L12" s="96">
        <f>SUMIFS(nama_10_gdp!$E:$E,nama_10_gdp!$A:$A,L10,nama_10_gdp!$B:$B,Data_gdp!$B$7,nama_10_gdp!$C:$C,Data_gdp!$A$12,nama_10_gdp!$D:$D,Data_gdp!$B$8)</f>
        <v>97.849000000000004</v>
      </c>
      <c r="M12" s="96">
        <f>SUMIFS(nama_10_gdp!$E:$E,nama_10_gdp!$A:$A,M10,nama_10_gdp!$B:$B,Data_gdp!$B$7,nama_10_gdp!$C:$C,Data_gdp!$A$12,nama_10_gdp!$D:$D,Data_gdp!$B$8)</f>
        <v>100</v>
      </c>
      <c r="N12" s="96">
        <f>SUMIFS(nama_10_gdp!$E:$E,nama_10_gdp!$A:$A,N10,nama_10_gdp!$B:$B,Data_gdp!$B$7,nama_10_gdp!$C:$C,Data_gdp!$A$12,nama_10_gdp!$D:$D,Data_gdp!$B$8)</f>
        <v>101.83199999999999</v>
      </c>
      <c r="O12" s="96">
        <f>SUMIFS(nama_10_gdp!$E:$E,nama_10_gdp!$A:$A,O10,nama_10_gdp!$B:$B,Data_gdp!$B$7,nama_10_gdp!$C:$C,Data_gdp!$A$12,nama_10_gdp!$D:$D,Data_gdp!$B$8)</f>
        <v>101.08499999999999</v>
      </c>
      <c r="P12" s="96">
        <f>SUMIFS(nama_10_gdp!$E:$E,nama_10_gdp!$A:$A,P10,nama_10_gdp!$B:$B,Data_gdp!$B$7,nama_10_gdp!$C:$C,Data_gdp!$A$12,nama_10_gdp!$D:$D,Data_gdp!$B$8)</f>
        <v>101.04300000000001</v>
      </c>
      <c r="Q12" s="96">
        <f>SUMIFS(nama_10_gdp!$E:$E,nama_10_gdp!$A:$A,Q10,nama_10_gdp!$B:$B,Data_gdp!$B$7,nama_10_gdp!$C:$C,Data_gdp!$A$12,nama_10_gdp!$D:$D,Data_gdp!$B$8)</f>
        <v>102.627</v>
      </c>
      <c r="R12" s="96">
        <f>SUMIFS(nama_10_gdp!$E:$E,nama_10_gdp!$A:$A,R10,nama_10_gdp!$B:$B,Data_gdp!$B$7,nama_10_gdp!$C:$C,Data_gdp!$A$12,nama_10_gdp!$D:$D,Data_gdp!$B$8)</f>
        <v>104.976</v>
      </c>
      <c r="S12" s="96">
        <f>SUMIFS(nama_10_gdp!$E:$E,nama_10_gdp!$A:$A,S10,nama_10_gdp!$B:$B,Data_gdp!$B$7,nama_10_gdp!$C:$C,Data_gdp!$A$12,nama_10_gdp!$D:$D,Data_gdp!$B$8)</f>
        <v>107.084</v>
      </c>
      <c r="T12" s="96">
        <f>SUMIFS(nama_10_gdp!$E:$E,nama_10_gdp!$A:$A,T10,nama_10_gdp!$B:$B,Data_gdp!$B$7,nama_10_gdp!$C:$C,Data_gdp!$A$12,nama_10_gdp!$D:$D,Data_gdp!$B$8)</f>
        <v>110.096</v>
      </c>
      <c r="U12" s="96">
        <f>SUMIFS(nama_10_gdp!$E:$E,nama_10_gdp!$A:$A,U10,nama_10_gdp!$B:$B,Data_gdp!$B$7,nama_10_gdp!$C:$C,Data_gdp!$A$12,nama_10_gdp!$D:$D,Data_gdp!$B$8)</f>
        <v>112.37</v>
      </c>
      <c r="V12" s="96">
        <f>SUMIFS(nama_10_gdp!$E:$E,nama_10_gdp!$A:$A,V10,nama_10_gdp!$B:$B,Data_gdp!$B$7,nama_10_gdp!$C:$C,Data_gdp!$A$12,nama_10_gdp!$D:$D,Data_gdp!$B$8)</f>
        <v>114.42700000000001</v>
      </c>
      <c r="W12" s="96">
        <f>SUMIFS(nama_10_gdp!$E:$E,nama_10_gdp!$A:$A,W10,nama_10_gdp!$B:$B,Data_gdp!$B$7,nama_10_gdp!$C:$C,Data_gdp!$A$12,nama_10_gdp!$D:$D,Data_gdp!$B$8)</f>
        <v>107.634</v>
      </c>
    </row>
    <row r="13" spans="1:23" x14ac:dyDescent="0.2">
      <c r="A13" s="181" t="s">
        <v>152</v>
      </c>
      <c r="B13" s="82" t="s">
        <v>153</v>
      </c>
      <c r="C13" s="166">
        <f>SUMIFS(nama_10_gdp!$E:$E,nama_10_gdp!$A:$A,C10,nama_10_gdp!$B:$B,Data_gdp!$B$7,nama_10_gdp!$C:$C,Data_gdp!$A$13,nama_10_gdp!$D:$D,Data_gdp!$B$8)</f>
        <v>9615542.5</v>
      </c>
      <c r="D13" s="166">
        <f>SUMIFS(nama_10_gdp!$E:$E,nama_10_gdp!$A:$A,D10,nama_10_gdp!$B:$B,Data_gdp!$B$7,nama_10_gdp!$C:$C,Data_gdp!$A$13,nama_10_gdp!$D:$D,Data_gdp!$B$8)</f>
        <v>9820657.3000000007</v>
      </c>
      <c r="E13" s="166">
        <f>SUMIFS(nama_10_gdp!$E:$E,nama_10_gdp!$A:$A,E10,nama_10_gdp!$B:$B,Data_gdp!$B$7,nama_10_gdp!$C:$C,Data_gdp!$A$13,nama_10_gdp!$D:$D,Data_gdp!$B$8)</f>
        <v>9924124.8000000007</v>
      </c>
      <c r="F13" s="166">
        <f>SUMIFS(nama_10_gdp!$E:$E,nama_10_gdp!$A:$A,F10,nama_10_gdp!$B:$B,Data_gdp!$B$7,nama_10_gdp!$C:$C,Data_gdp!$A$13,nama_10_gdp!$D:$D,Data_gdp!$B$8)</f>
        <v>10009511.300000001</v>
      </c>
      <c r="G13" s="166">
        <f>SUMIFS(nama_10_gdp!$E:$E,nama_10_gdp!$A:$A,G10,nama_10_gdp!$B:$B,Data_gdp!$B$7,nama_10_gdp!$C:$C,Data_gdp!$A$13,nama_10_gdp!$D:$D,Data_gdp!$B$8)</f>
        <v>10262484.1</v>
      </c>
      <c r="H13" s="166">
        <f>SUMIFS(nama_10_gdp!$E:$E,nama_10_gdp!$A:$A,H10,nama_10_gdp!$B:$B,Data_gdp!$B$7,nama_10_gdp!$C:$C,Data_gdp!$A$13,nama_10_gdp!$D:$D,Data_gdp!$B$8)</f>
        <v>10455146.800000001</v>
      </c>
      <c r="I13" s="166">
        <f>SUMIFS(nama_10_gdp!$E:$E,nama_10_gdp!$A:$A,I10,nama_10_gdp!$B:$B,Data_gdp!$B$7,nama_10_gdp!$C:$C,Data_gdp!$A$13,nama_10_gdp!$D:$D,Data_gdp!$B$8)</f>
        <v>10816999.1</v>
      </c>
      <c r="J13" s="166">
        <f>SUMIFS(nama_10_gdp!$E:$E,nama_10_gdp!$A:$A,J10,nama_10_gdp!$B:$B,Data_gdp!$B$7,nama_10_gdp!$C:$C,Data_gdp!$A$13,nama_10_gdp!$D:$D,Data_gdp!$B$8)</f>
        <v>11155758.199999999</v>
      </c>
      <c r="K13" s="166">
        <f>SUMIFS(nama_10_gdp!$E:$E,nama_10_gdp!$A:$A,K10,nama_10_gdp!$B:$B,Data_gdp!$B$7,nama_10_gdp!$C:$C,Data_gdp!$A$13,nama_10_gdp!$D:$D,Data_gdp!$B$8)</f>
        <v>11227048.5</v>
      </c>
      <c r="L13" s="166">
        <f>SUMIFS(nama_10_gdp!$E:$E,nama_10_gdp!$A:$A,L10,nama_10_gdp!$B:$B,Data_gdp!$B$7,nama_10_gdp!$C:$C,Data_gdp!$A$13,nama_10_gdp!$D:$D,Data_gdp!$B$8)</f>
        <v>10744119.800000001</v>
      </c>
      <c r="M13" s="166">
        <f>SUMIFS(nama_10_gdp!$E:$E,nama_10_gdp!$A:$A,M10,nama_10_gdp!$B:$B,Data_gdp!$B$7,nama_10_gdp!$C:$C,Data_gdp!$A$13,nama_10_gdp!$D:$D,Data_gdp!$B$8)</f>
        <v>10980305.699999999</v>
      </c>
      <c r="N13" s="166">
        <f>SUMIFS(nama_10_gdp!$E:$E,nama_10_gdp!$A:$A,N10,nama_10_gdp!$B:$B,Data_gdp!$B$7,nama_10_gdp!$C:$C,Data_gdp!$A$13,nama_10_gdp!$D:$D,Data_gdp!$B$8)</f>
        <v>11181500.6</v>
      </c>
      <c r="O13" s="166">
        <f>SUMIFS(nama_10_gdp!$E:$E,nama_10_gdp!$A:$A,O10,nama_10_gdp!$B:$B,Data_gdp!$B$7,nama_10_gdp!$C:$C,Data_gdp!$A$13,nama_10_gdp!$D:$D,Data_gdp!$B$8)</f>
        <v>11099420.4</v>
      </c>
      <c r="P13" s="166">
        <f>SUMIFS(nama_10_gdp!$E:$E,nama_10_gdp!$A:$A,P10,nama_10_gdp!$B:$B,Data_gdp!$B$7,nama_10_gdp!$C:$C,Data_gdp!$A$13,nama_10_gdp!$D:$D,Data_gdp!$B$8)</f>
        <v>11094809</v>
      </c>
      <c r="Q13" s="166">
        <f>SUMIFS(nama_10_gdp!$E:$E,nama_10_gdp!$A:$A,Q10,nama_10_gdp!$B:$B,Data_gdp!$B$7,nama_10_gdp!$C:$C,Data_gdp!$A$13,nama_10_gdp!$D:$D,Data_gdp!$B$8)</f>
        <v>11268779.4</v>
      </c>
      <c r="R13" s="166">
        <f>SUMIFS(nama_10_gdp!$E:$E,nama_10_gdp!$A:$A,R10,nama_10_gdp!$B:$B,Data_gdp!$B$7,nama_10_gdp!$C:$C,Data_gdp!$A$13,nama_10_gdp!$D:$D,Data_gdp!$B$8)</f>
        <v>11526723.6</v>
      </c>
      <c r="S13" s="166">
        <f>SUMIFS(nama_10_gdp!$E:$E,nama_10_gdp!$A:$A,S10,nama_10_gdp!$B:$B,Data_gdp!$B$7,nama_10_gdp!$C:$C,Data_gdp!$A$13,nama_10_gdp!$D:$D,Data_gdp!$B$8)</f>
        <v>11758144.199999999</v>
      </c>
      <c r="T13" s="166">
        <f>SUMIFS(nama_10_gdp!$E:$E,nama_10_gdp!$A:$A,T10,nama_10_gdp!$B:$B,Data_gdp!$B$7,nama_10_gdp!$C:$C,Data_gdp!$A$13,nama_10_gdp!$D:$D,Data_gdp!$B$8)</f>
        <v>12088889.300000001</v>
      </c>
      <c r="U13" s="166">
        <f>SUMIFS(nama_10_gdp!$E:$E,nama_10_gdp!$A:$A,U10,nama_10_gdp!$B:$B,Data_gdp!$B$7,nama_10_gdp!$C:$C,Data_gdp!$A$13,nama_10_gdp!$D:$D,Data_gdp!$B$8)</f>
        <v>12338614.1</v>
      </c>
      <c r="V13" s="166">
        <f>SUMIFS(nama_10_gdp!$E:$E,nama_10_gdp!$A:$A,V10,nama_10_gdp!$B:$B,Data_gdp!$B$7,nama_10_gdp!$C:$C,Data_gdp!$A$13,nama_10_gdp!$D:$D,Data_gdp!$B$8)</f>
        <v>12564423.1</v>
      </c>
      <c r="W13" s="166">
        <f>SUMIFS(nama_10_gdp!$E:$E,nama_10_gdp!$A:$A,W10,nama_10_gdp!$B:$B,Data_gdp!$B$7,nama_10_gdp!$C:$C,Data_gdp!$A$13,nama_10_gdp!$D:$D,Data_gdp!$B$8)</f>
        <v>11818562.699999999</v>
      </c>
    </row>
    <row r="14" spans="1:23" x14ac:dyDescent="0.2">
      <c r="A14" s="181" t="s">
        <v>741</v>
      </c>
      <c r="B14" s="82" t="s">
        <v>151</v>
      </c>
      <c r="C14" s="166">
        <f>SUMIFS(nama_10_gdp!$E:$E,nama_10_gdp!$A:$A,C10,nama_10_gdp!$B:$B,Data_gdp!$B$7,nama_10_gdp!$C:$C,Data_gdp!$A$14,nama_10_gdp!$D:$D,Data_gdp!$B$8)</f>
        <v>10189386</v>
      </c>
      <c r="D14" s="166">
        <f>SUMIFS(nama_10_gdp!$E:$E,nama_10_gdp!$A:$A,D10,nama_10_gdp!$B:$B,Data_gdp!$B$7,nama_10_gdp!$C:$C,Data_gdp!$A$14,nama_10_gdp!$D:$D,Data_gdp!$B$8)</f>
        <v>10406741.699999999</v>
      </c>
      <c r="E14" s="166">
        <f>SUMIFS(nama_10_gdp!$E:$E,nama_10_gdp!$A:$A,E10,nama_10_gdp!$B:$B,Data_gdp!$B$7,nama_10_gdp!$C:$C,Data_gdp!$A$14,nama_10_gdp!$D:$D,Data_gdp!$B$8)</f>
        <v>10516384.1</v>
      </c>
      <c r="F14" s="166">
        <f>SUMIFS(nama_10_gdp!$E:$E,nama_10_gdp!$A:$A,F10,nama_10_gdp!$B:$B,Data_gdp!$B$7,nama_10_gdp!$C:$C,Data_gdp!$A$14,nama_10_gdp!$D:$D,Data_gdp!$B$8)</f>
        <v>10606866.300000001</v>
      </c>
      <c r="G14" s="166">
        <f>SUMIFS(nama_10_gdp!$E:$E,nama_10_gdp!$A:$A,G10,nama_10_gdp!$B:$B,Data_gdp!$B$7,nama_10_gdp!$C:$C,Data_gdp!$A$14,nama_10_gdp!$D:$D,Data_gdp!$B$8)</f>
        <v>10874936.300000001</v>
      </c>
      <c r="H14" s="166">
        <f>SUMIFS(nama_10_gdp!$E:$E,nama_10_gdp!$A:$A,H10,nama_10_gdp!$B:$B,Data_gdp!$B$7,nama_10_gdp!$C:$C,Data_gdp!$A$14,nama_10_gdp!$D:$D,Data_gdp!$B$8)</f>
        <v>11079096.800000001</v>
      </c>
      <c r="I14" s="166">
        <f>SUMIFS(nama_10_gdp!$E:$E,nama_10_gdp!$A:$A,I10,nama_10_gdp!$B:$B,Data_gdp!$B$7,nama_10_gdp!$C:$C,Data_gdp!$A$14,nama_10_gdp!$D:$D,Data_gdp!$B$8)</f>
        <v>11462544</v>
      </c>
      <c r="J14" s="166">
        <f>SUMIFS(nama_10_gdp!$E:$E,nama_10_gdp!$A:$A,J10,nama_10_gdp!$B:$B,Data_gdp!$B$7,nama_10_gdp!$C:$C,Data_gdp!$A$14,nama_10_gdp!$D:$D,Data_gdp!$B$8)</f>
        <v>11821519.800000001</v>
      </c>
      <c r="K14" s="166">
        <f>SUMIFS(nama_10_gdp!$E:$E,nama_10_gdp!$A:$A,K10,nama_10_gdp!$B:$B,Data_gdp!$B$7,nama_10_gdp!$C:$C,Data_gdp!$A$14,nama_10_gdp!$D:$D,Data_gdp!$B$8)</f>
        <v>11897064.6</v>
      </c>
      <c r="L14" s="166">
        <f>SUMIFS(nama_10_gdp!$E:$E,nama_10_gdp!$A:$A,L10,nama_10_gdp!$B:$B,Data_gdp!$B$7,nama_10_gdp!$C:$C,Data_gdp!$A$14,nama_10_gdp!$D:$D,Data_gdp!$B$8)</f>
        <v>11385315.300000001</v>
      </c>
      <c r="M14" s="166">
        <f>SUMIFS(nama_10_gdp!$E:$E,nama_10_gdp!$A:$A,M10,nama_10_gdp!$B:$B,Data_gdp!$B$7,nama_10_gdp!$C:$C,Data_gdp!$A$14,nama_10_gdp!$D:$D,Data_gdp!$B$8)</f>
        <v>11635596.4</v>
      </c>
      <c r="N14" s="166">
        <f>SUMIFS(nama_10_gdp!$E:$E,nama_10_gdp!$A:$A,N10,nama_10_gdp!$B:$B,Data_gdp!$B$7,nama_10_gdp!$C:$C,Data_gdp!$A$14,nama_10_gdp!$D:$D,Data_gdp!$B$8)</f>
        <v>11848798.5</v>
      </c>
      <c r="O14" s="166">
        <f>SUMIFS(nama_10_gdp!$E:$E,nama_10_gdp!$A:$A,O10,nama_10_gdp!$B:$B,Data_gdp!$B$7,nama_10_gdp!$C:$C,Data_gdp!$A$14,nama_10_gdp!$D:$D,Data_gdp!$B$8)</f>
        <v>11761819.800000001</v>
      </c>
      <c r="P14" s="166">
        <f>SUMIFS(nama_10_gdp!$E:$E,nama_10_gdp!$A:$A,P10,nama_10_gdp!$B:$B,Data_gdp!$B$7,nama_10_gdp!$C:$C,Data_gdp!$A$14,nama_10_gdp!$D:$D,Data_gdp!$B$8)</f>
        <v>11756933.199999999</v>
      </c>
      <c r="Q14" s="166">
        <f>SUMIFS(nama_10_gdp!$E:$E,nama_10_gdp!$A:$A,Q10,nama_10_gdp!$B:$B,Data_gdp!$B$7,nama_10_gdp!$C:$C,Data_gdp!$A$14,nama_10_gdp!$D:$D,Data_gdp!$B$8)</f>
        <v>11941285.9</v>
      </c>
      <c r="R14" s="166">
        <f>SUMIFS(nama_10_gdp!$E:$E,nama_10_gdp!$A:$A,R10,nama_10_gdp!$B:$B,Data_gdp!$B$7,nama_10_gdp!$C:$C,Data_gdp!$A$14,nama_10_gdp!$D:$D,Data_gdp!$B$8)</f>
        <v>12214623.9</v>
      </c>
      <c r="S14" s="166">
        <f>SUMIFS(nama_10_gdp!$E:$E,nama_10_gdp!$A:$A,S10,nama_10_gdp!$B:$B,Data_gdp!$B$7,nama_10_gdp!$C:$C,Data_gdp!$A$14,nama_10_gdp!$D:$D,Data_gdp!$B$8)</f>
        <v>12459855.4</v>
      </c>
      <c r="T14" s="166">
        <f>SUMIFS(nama_10_gdp!$E:$E,nama_10_gdp!$A:$A,T10,nama_10_gdp!$B:$B,Data_gdp!$B$7,nama_10_gdp!$C:$C,Data_gdp!$A$14,nama_10_gdp!$D:$D,Data_gdp!$B$8)</f>
        <v>12810339</v>
      </c>
      <c r="U14" s="166">
        <f>SUMIFS(nama_10_gdp!$E:$E,nama_10_gdp!$A:$A,U10,nama_10_gdp!$B:$B,Data_gdp!$B$7,nama_10_gdp!$C:$C,Data_gdp!$A$14,nama_10_gdp!$D:$D,Data_gdp!$B$8)</f>
        <v>13074967</v>
      </c>
      <c r="V14" s="166">
        <f>SUMIFS(nama_10_gdp!$E:$E,nama_10_gdp!$A:$A,V10,nama_10_gdp!$B:$B,Data_gdp!$B$7,nama_10_gdp!$C:$C,Data_gdp!$A$14,nama_10_gdp!$D:$D,Data_gdp!$B$8)</f>
        <v>13314252</v>
      </c>
      <c r="W14" s="166">
        <f>SUMIFS(nama_10_gdp!$E:$E,nama_10_gdp!$A:$A,W10,nama_10_gdp!$B:$B,Data_gdp!$B$7,nama_10_gdp!$C:$C,Data_gdp!$A$14,nama_10_gdp!$D:$D,Data_gdp!$B$8)</f>
        <v>12523879.6</v>
      </c>
    </row>
    <row r="16" spans="1:23" x14ac:dyDescent="0.2">
      <c r="A16" s="80" t="s">
        <v>51</v>
      </c>
    </row>
    <row r="17" spans="1:23" x14ac:dyDescent="0.2">
      <c r="A17" s="80" t="s">
        <v>14</v>
      </c>
      <c r="B17" s="80" t="s">
        <v>50</v>
      </c>
    </row>
    <row r="21" spans="1:23" x14ac:dyDescent="0.2">
      <c r="A21" s="90" t="s">
        <v>159</v>
      </c>
      <c r="B21" s="90" t="s">
        <v>160</v>
      </c>
      <c r="C21" s="91">
        <f t="shared" ref="C21:W21" si="0">C13/$C13*100</f>
        <v>100</v>
      </c>
      <c r="D21" s="91">
        <f t="shared" si="0"/>
        <v>102.13315889353099</v>
      </c>
      <c r="E21" s="91">
        <f t="shared" si="0"/>
        <v>103.20920322488305</v>
      </c>
      <c r="F21" s="91">
        <f t="shared" si="0"/>
        <v>104.09720824384064</v>
      </c>
      <c r="G21" s="91">
        <f t="shared" si="0"/>
        <v>106.72808216489085</v>
      </c>
      <c r="H21" s="91">
        <f t="shared" si="0"/>
        <v>108.73174134480712</v>
      </c>
      <c r="I21" s="91">
        <f t="shared" si="0"/>
        <v>112.49494347302817</v>
      </c>
      <c r="J21" s="91">
        <f t="shared" si="0"/>
        <v>116.01798026476405</v>
      </c>
      <c r="K21" s="91">
        <f t="shared" si="0"/>
        <v>116.75938721086199</v>
      </c>
      <c r="L21" s="91">
        <f t="shared" si="0"/>
        <v>111.73701119827612</v>
      </c>
      <c r="M21" s="91">
        <f t="shared" si="0"/>
        <v>114.1933042259446</v>
      </c>
      <c r="N21" s="91">
        <f t="shared" si="0"/>
        <v>116.28569682885808</v>
      </c>
      <c r="O21" s="91">
        <f t="shared" si="0"/>
        <v>115.43207676529951</v>
      </c>
      <c r="P21" s="91">
        <f t="shared" si="0"/>
        <v>115.38411899276615</v>
      </c>
      <c r="Q21" s="91">
        <f t="shared" si="0"/>
        <v>117.19338144467667</v>
      </c>
      <c r="R21" s="91">
        <f t="shared" si="0"/>
        <v>119.8759570767848</v>
      </c>
      <c r="S21" s="91">
        <f t="shared" si="0"/>
        <v>122.28269179820066</v>
      </c>
      <c r="T21" s="91">
        <f t="shared" si="0"/>
        <v>125.72238435844885</v>
      </c>
      <c r="U21" s="91">
        <f t="shared" si="0"/>
        <v>128.31947963414441</v>
      </c>
      <c r="V21" s="91">
        <f t="shared" si="0"/>
        <v>130.66785467382624</v>
      </c>
      <c r="W21" s="91">
        <f t="shared" si="0"/>
        <v>122.91103388082367</v>
      </c>
    </row>
    <row r="22" spans="1:23" x14ac:dyDescent="0.2">
      <c r="A22" s="90" t="s">
        <v>159</v>
      </c>
      <c r="B22" s="90" t="s">
        <v>160</v>
      </c>
      <c r="C22" s="91">
        <f t="shared" ref="C22:W22" si="1">C14/$C14*100</f>
        <v>100</v>
      </c>
      <c r="D22" s="91">
        <f t="shared" si="1"/>
        <v>102.13315797438629</v>
      </c>
      <c r="E22" s="91">
        <f t="shared" si="1"/>
        <v>103.20920318456872</v>
      </c>
      <c r="F22" s="91">
        <f t="shared" si="1"/>
        <v>104.09720762369786</v>
      </c>
      <c r="G22" s="91">
        <f t="shared" si="1"/>
        <v>106.72808253608217</v>
      </c>
      <c r="H22" s="91">
        <f t="shared" si="1"/>
        <v>108.73174104896999</v>
      </c>
      <c r="I22" s="91">
        <f t="shared" si="1"/>
        <v>112.49494326743535</v>
      </c>
      <c r="J22" s="91">
        <f t="shared" si="1"/>
        <v>116.01797988612856</v>
      </c>
      <c r="K22" s="91">
        <f t="shared" si="1"/>
        <v>116.75938667943288</v>
      </c>
      <c r="L22" s="91">
        <f t="shared" si="1"/>
        <v>111.73701045381929</v>
      </c>
      <c r="M22" s="91">
        <f t="shared" si="1"/>
        <v>114.19330271716078</v>
      </c>
      <c r="N22" s="91">
        <f t="shared" si="1"/>
        <v>116.28569670439417</v>
      </c>
      <c r="O22" s="91">
        <f t="shared" si="1"/>
        <v>115.43207608387789</v>
      </c>
      <c r="P22" s="91">
        <f t="shared" si="1"/>
        <v>115.38411833647287</v>
      </c>
      <c r="Q22" s="91">
        <f t="shared" si="1"/>
        <v>117.19338044510239</v>
      </c>
      <c r="R22" s="91">
        <f t="shared" si="1"/>
        <v>119.87595621561495</v>
      </c>
      <c r="S22" s="91">
        <f t="shared" si="1"/>
        <v>122.28269102770275</v>
      </c>
      <c r="T22" s="91">
        <f t="shared" si="1"/>
        <v>125.72238405729257</v>
      </c>
      <c r="U22" s="91">
        <f t="shared" si="1"/>
        <v>128.31947872030759</v>
      </c>
      <c r="V22" s="91">
        <f t="shared" si="1"/>
        <v>130.66785378432027</v>
      </c>
      <c r="W22" s="91">
        <f t="shared" si="1"/>
        <v>122.91103310837374</v>
      </c>
    </row>
    <row r="28" spans="1:23" x14ac:dyDescent="0.2">
      <c r="C28" s="157"/>
      <c r="D28" s="157"/>
      <c r="E28" s="157"/>
      <c r="F28" s="157"/>
      <c r="G28" s="157"/>
      <c r="H28" s="157"/>
      <c r="I28" s="157"/>
      <c r="J28" s="157"/>
      <c r="K28" s="157"/>
      <c r="L28" s="157"/>
      <c r="M28" s="157"/>
      <c r="N28" s="157"/>
      <c r="O28" s="157"/>
      <c r="P28" s="157"/>
      <c r="Q28" s="157"/>
      <c r="R28" s="157"/>
      <c r="S28" s="157"/>
      <c r="T28" s="157"/>
      <c r="U28" s="157"/>
      <c r="V28" s="157"/>
      <c r="W28" s="157"/>
    </row>
    <row r="29" spans="1:23" x14ac:dyDescent="0.2">
      <c r="C29" s="157"/>
      <c r="D29" s="157"/>
      <c r="E29" s="157"/>
      <c r="F29" s="157"/>
      <c r="G29" s="157"/>
      <c r="H29" s="157"/>
      <c r="I29" s="157"/>
      <c r="J29" s="157"/>
      <c r="K29" s="157"/>
      <c r="L29" s="157"/>
      <c r="M29" s="157"/>
      <c r="N29" s="157"/>
      <c r="O29" s="157"/>
      <c r="P29" s="157"/>
      <c r="Q29" s="157"/>
      <c r="R29" s="157"/>
      <c r="S29" s="157"/>
      <c r="T29" s="157"/>
      <c r="U29" s="157"/>
      <c r="V29" s="157"/>
      <c r="W29" s="157"/>
    </row>
    <row r="30" spans="1:23" x14ac:dyDescent="0.2">
      <c r="C30" s="184"/>
      <c r="D30" s="184"/>
      <c r="E30" s="184"/>
      <c r="F30" s="184"/>
      <c r="G30" s="184"/>
      <c r="H30" s="184"/>
      <c r="I30" s="184"/>
      <c r="J30" s="184"/>
      <c r="K30" s="184"/>
      <c r="L30" s="184"/>
      <c r="M30" s="184"/>
      <c r="N30" s="184"/>
      <c r="O30" s="184"/>
      <c r="P30" s="184"/>
      <c r="Q30" s="184"/>
      <c r="R30" s="184"/>
      <c r="S30" s="184"/>
      <c r="T30" s="184"/>
      <c r="U30" s="184"/>
      <c r="V30" s="184"/>
      <c r="W30" s="184"/>
    </row>
    <row r="31" spans="1:23" x14ac:dyDescent="0.2">
      <c r="C31" s="184"/>
      <c r="D31" s="184"/>
      <c r="E31" s="184"/>
      <c r="F31" s="184"/>
      <c r="G31" s="184"/>
      <c r="H31" s="184"/>
      <c r="I31" s="184"/>
      <c r="J31" s="184"/>
      <c r="K31" s="184"/>
      <c r="L31" s="184"/>
      <c r="M31" s="184"/>
      <c r="N31" s="184"/>
      <c r="O31" s="184"/>
      <c r="P31" s="184"/>
      <c r="Q31" s="184"/>
      <c r="R31" s="184"/>
      <c r="S31" s="184"/>
      <c r="T31" s="184"/>
      <c r="U31" s="184"/>
      <c r="V31" s="184"/>
      <c r="W31" s="184"/>
    </row>
    <row r="32" spans="1:23" x14ac:dyDescent="0.2">
      <c r="C32" s="184"/>
      <c r="D32" s="184"/>
      <c r="E32" s="184"/>
      <c r="F32" s="184"/>
      <c r="G32" s="184"/>
      <c r="H32" s="184"/>
      <c r="I32" s="184"/>
      <c r="J32" s="184"/>
      <c r="K32" s="184"/>
      <c r="L32" s="184"/>
      <c r="M32" s="184"/>
      <c r="N32" s="184"/>
      <c r="O32" s="184"/>
      <c r="P32" s="184"/>
      <c r="Q32" s="184"/>
      <c r="R32" s="184"/>
      <c r="S32" s="184"/>
      <c r="T32" s="184"/>
      <c r="U32" s="184"/>
      <c r="V32" s="184"/>
      <c r="W32" s="184"/>
    </row>
    <row r="33" spans="3:23" x14ac:dyDescent="0.2">
      <c r="C33" s="184"/>
      <c r="D33" s="184"/>
      <c r="E33" s="184"/>
      <c r="F33" s="184"/>
      <c r="G33" s="184"/>
      <c r="H33" s="184"/>
      <c r="I33" s="184"/>
      <c r="J33" s="184"/>
      <c r="K33" s="184"/>
      <c r="L33" s="184"/>
      <c r="M33" s="184"/>
      <c r="N33" s="184"/>
      <c r="O33" s="184"/>
      <c r="P33" s="184"/>
      <c r="Q33" s="184"/>
      <c r="R33" s="184"/>
      <c r="S33" s="184"/>
      <c r="T33" s="184"/>
      <c r="U33" s="184"/>
      <c r="V33" s="184"/>
      <c r="W33" s="184"/>
    </row>
    <row r="34" spans="3:23" x14ac:dyDescent="0.2">
      <c r="C34" s="156"/>
      <c r="D34" s="156"/>
      <c r="E34" s="156"/>
      <c r="F34" s="156"/>
      <c r="G34" s="156"/>
      <c r="H34" s="156"/>
      <c r="I34" s="156"/>
      <c r="J34" s="156"/>
      <c r="K34" s="156"/>
      <c r="L34" s="156"/>
      <c r="M34" s="156"/>
      <c r="N34" s="156"/>
      <c r="O34" s="156"/>
      <c r="P34" s="156"/>
      <c r="Q34" s="156"/>
      <c r="R34" s="156"/>
      <c r="S34" s="156"/>
      <c r="T34" s="156"/>
      <c r="U34" s="156"/>
    </row>
    <row r="35" spans="3:23" x14ac:dyDescent="0.2">
      <c r="C35" s="156"/>
      <c r="D35" s="156"/>
      <c r="E35" s="156"/>
      <c r="F35" s="156"/>
      <c r="G35" s="156"/>
      <c r="H35" s="156"/>
      <c r="I35" s="156"/>
      <c r="J35" s="156"/>
      <c r="K35" s="156"/>
      <c r="L35" s="156"/>
      <c r="M35" s="156"/>
      <c r="N35" s="156"/>
      <c r="O35" s="156"/>
      <c r="P35" s="156"/>
      <c r="Q35" s="156"/>
      <c r="R35" s="156"/>
      <c r="S35" s="156"/>
      <c r="T35" s="156"/>
      <c r="U35" s="156"/>
    </row>
  </sheetData>
  <pageMargins left="0.75" right="0.75" top="1" bottom="1" header="0.5" footer="0.5"/>
  <pageSetup paperSize="9" firstPageNumber="0" fitToWidth="0" fitToHeight="0" pageOrder="overThenDown"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9CCFF"/>
  </sheetPr>
  <dimension ref="A1:W26"/>
  <sheetViews>
    <sheetView zoomScale="80" zoomScaleNormal="80" workbookViewId="0">
      <selection activeCell="C34" sqref="C34"/>
    </sheetView>
  </sheetViews>
  <sheetFormatPr defaultColWidth="9.140625" defaultRowHeight="12" x14ac:dyDescent="0.2"/>
  <cols>
    <col min="1" max="1" width="16.7109375" style="93" customWidth="1"/>
    <col min="2" max="2" width="47.42578125" style="93" customWidth="1"/>
    <col min="3" max="20" width="9.5703125" style="93" bestFit="1" customWidth="1"/>
    <col min="21" max="16384" width="9.140625" style="93"/>
  </cols>
  <sheetData>
    <row r="1" spans="1:23" x14ac:dyDescent="0.2">
      <c r="A1" s="92" t="s">
        <v>150</v>
      </c>
      <c r="G1" s="173" t="s">
        <v>737</v>
      </c>
      <c r="H1" s="6"/>
    </row>
    <row r="2" spans="1:23" x14ac:dyDescent="0.2">
      <c r="G2" s="174" t="s">
        <v>14</v>
      </c>
      <c r="H2" s="6" t="s">
        <v>738</v>
      </c>
    </row>
    <row r="3" spans="1:23" ht="12.75" x14ac:dyDescent="0.2">
      <c r="A3" s="92" t="s">
        <v>98</v>
      </c>
      <c r="B3" s="121">
        <v>44627.500659722224</v>
      </c>
    </row>
    <row r="4" spans="1:23" ht="12.75" x14ac:dyDescent="0.2">
      <c r="A4" s="92" t="s">
        <v>97</v>
      </c>
      <c r="B4" s="121">
        <v>44628.502025462964</v>
      </c>
    </row>
    <row r="5" spans="1:23" x14ac:dyDescent="0.2">
      <c r="A5" s="92" t="s">
        <v>96</v>
      </c>
      <c r="B5" s="92" t="s">
        <v>95</v>
      </c>
    </row>
    <row r="7" spans="1:23" x14ac:dyDescent="0.2">
      <c r="A7" s="92" t="s">
        <v>93</v>
      </c>
      <c r="B7" s="97" t="s">
        <v>714</v>
      </c>
      <c r="C7" s="93" t="s">
        <v>721</v>
      </c>
    </row>
    <row r="9" spans="1:23" x14ac:dyDescent="0.2">
      <c r="A9" s="94" t="s">
        <v>94</v>
      </c>
      <c r="B9" s="94" t="s">
        <v>149</v>
      </c>
      <c r="C9" s="94" t="s">
        <v>88</v>
      </c>
      <c r="D9" s="94" t="s">
        <v>87</v>
      </c>
      <c r="E9" s="94" t="s">
        <v>86</v>
      </c>
      <c r="F9" s="94" t="s">
        <v>85</v>
      </c>
      <c r="G9" s="94" t="s">
        <v>84</v>
      </c>
      <c r="H9" s="94" t="s">
        <v>83</v>
      </c>
      <c r="I9" s="94" t="s">
        <v>82</v>
      </c>
      <c r="J9" s="94" t="s">
        <v>81</v>
      </c>
      <c r="K9" s="94" t="s">
        <v>80</v>
      </c>
      <c r="L9" s="94" t="s">
        <v>79</v>
      </c>
      <c r="M9" s="94" t="s">
        <v>78</v>
      </c>
      <c r="N9" s="94" t="s">
        <v>77</v>
      </c>
      <c r="O9" s="94" t="s">
        <v>76</v>
      </c>
      <c r="P9" s="94" t="s">
        <v>75</v>
      </c>
      <c r="Q9" s="94" t="s">
        <v>74</v>
      </c>
      <c r="R9" s="94" t="s">
        <v>73</v>
      </c>
      <c r="S9" s="94" t="s">
        <v>72</v>
      </c>
      <c r="T9" s="94" t="s">
        <v>71</v>
      </c>
      <c r="U9" s="94" t="s">
        <v>70</v>
      </c>
      <c r="V9" s="161" t="s">
        <v>709</v>
      </c>
      <c r="W9" s="161" t="s">
        <v>744</v>
      </c>
    </row>
    <row r="10" spans="1:23" x14ac:dyDescent="0.2">
      <c r="A10" s="94" t="s">
        <v>148</v>
      </c>
      <c r="B10" s="94" t="s">
        <v>147</v>
      </c>
      <c r="C10" s="95">
        <f>SUMIFS(env_ac_rp!$D:$D,env_ac_rp!$A:$A,C9,env_ac_rp!$B:$B,Data_rp!$B$7,env_ac_rp!$C:$C,Data_rp!$A$10)</f>
        <v>1.1937</v>
      </c>
      <c r="D10" s="95">
        <f>SUMIFS(env_ac_rp!$D:$D,env_ac_rp!$A:$A,D9,env_ac_rp!$B:$B,Data_rp!$B$7,env_ac_rp!$C:$C,Data_rp!$A$10)</f>
        <v>1.246</v>
      </c>
      <c r="E10" s="95">
        <f>SUMIFS(env_ac_rp!$D:$D,env_ac_rp!$A:$A,E9,env_ac_rp!$B:$B,Data_rp!$B$7,env_ac_rp!$C:$C,Data_rp!$A$10)</f>
        <v>1.2786999999999999</v>
      </c>
      <c r="F10" s="95">
        <f>SUMIFS(env_ac_rp!$D:$D,env_ac_rp!$A:$A,F9,env_ac_rp!$B:$B,Data_rp!$B$7,env_ac_rp!$C:$C,Data_rp!$A$10)</f>
        <v>1.3007</v>
      </c>
      <c r="G10" s="95">
        <f>SUMIFS(env_ac_rp!$D:$D,env_ac_rp!$A:$A,G9,env_ac_rp!$B:$B,Data_rp!$B$7,env_ac_rp!$C:$C,Data_rp!$A$10)</f>
        <v>1.3008</v>
      </c>
      <c r="H10" s="95">
        <f>SUMIFS(env_ac_rp!$D:$D,env_ac_rp!$A:$A,H9,env_ac_rp!$B:$B,Data_rp!$B$7,env_ac_rp!$C:$C,Data_rp!$A$10)</f>
        <v>1.3448</v>
      </c>
      <c r="I10" s="95">
        <f>SUMIFS(env_ac_rp!$D:$D,env_ac_rp!$A:$A,I9,env_ac_rp!$B:$B,Data_rp!$B$7,env_ac_rp!$C:$C,Data_rp!$A$10)</f>
        <v>1.3884000000000001</v>
      </c>
      <c r="J10" s="95">
        <f>SUMIFS(env_ac_rp!$D:$D,env_ac_rp!$A:$A,J9,env_ac_rp!$B:$B,Data_rp!$B$7,env_ac_rp!$C:$C,Data_rp!$A$10)</f>
        <v>1.4222999999999999</v>
      </c>
      <c r="K10" s="95">
        <f>SUMIFS(env_ac_rp!$D:$D,env_ac_rp!$A:$A,K9,env_ac_rp!$B:$B,Data_rp!$B$7,env_ac_rp!$C:$C,Data_rp!$A$10)</f>
        <v>1.4955000000000001</v>
      </c>
      <c r="L10" s="95">
        <f>SUMIFS(env_ac_rp!$D:$D,env_ac_rp!$A:$A,L9,env_ac_rp!$B:$B,Data_rp!$B$7,env_ac_rp!$C:$C,Data_rp!$A$10)</f>
        <v>1.6266</v>
      </c>
      <c r="M10" s="95">
        <f>SUMIFS(env_ac_rp!$D:$D,env_ac_rp!$A:$A,M9,env_ac_rp!$B:$B,Data_rp!$B$7,env_ac_rp!$C:$C,Data_rp!$A$10)</f>
        <v>1.7391000000000001</v>
      </c>
      <c r="N10" s="95">
        <f>SUMIFS(env_ac_rp!$D:$D,env_ac_rp!$A:$A,N9,env_ac_rp!$B:$B,Data_rp!$B$7,env_ac_rp!$C:$C,Data_rp!$A$10)</f>
        <v>1.7038</v>
      </c>
      <c r="O10" s="95">
        <f>SUMIFS(env_ac_rp!$D:$D,env_ac_rp!$A:$A,O9,env_ac_rp!$B:$B,Data_rp!$B$7,env_ac_rp!$C:$C,Data_rp!$A$10)</f>
        <v>1.8596999999999999</v>
      </c>
      <c r="P10" s="95">
        <f>SUMIFS(env_ac_rp!$D:$D,env_ac_rp!$A:$A,P9,env_ac_rp!$B:$B,Data_rp!$B$7,env_ac_rp!$C:$C,Data_rp!$A$10)</f>
        <v>1.9286000000000001</v>
      </c>
      <c r="Q10" s="95">
        <f>SUMIFS(env_ac_rp!$D:$D,env_ac_rp!$A:$A,Q9,env_ac_rp!$B:$B,Data_rp!$B$7,env_ac_rp!$C:$C,Data_rp!$A$10)</f>
        <v>1.9521999999999999</v>
      </c>
      <c r="R10" s="95">
        <f>SUMIFS(env_ac_rp!$D:$D,env_ac_rp!$A:$A,R9,env_ac_rp!$B:$B,Data_rp!$B$7,env_ac_rp!$C:$C,Data_rp!$A$10)</f>
        <v>2.0142000000000002</v>
      </c>
      <c r="S10" s="95">
        <f>SUMIFS(env_ac_rp!$D:$D,env_ac_rp!$A:$A,S9,env_ac_rp!$B:$B,Data_rp!$B$7,env_ac_rp!$C:$C,Data_rp!$A$10)</f>
        <v>2.0754000000000001</v>
      </c>
      <c r="T10" s="95">
        <f>SUMIFS(env_ac_rp!$D:$D,env_ac_rp!$A:$A,T9,env_ac_rp!$B:$B,Data_rp!$B$7,env_ac_rp!$C:$C,Data_rp!$A$10)</f>
        <v>2.1059000000000001</v>
      </c>
      <c r="U10" s="95">
        <f>SUMIFS(env_ac_rp!$D:$D,env_ac_rp!$A:$A,U9,env_ac_rp!$B:$B,Data_rp!$B$7,env_ac_rp!$C:$C,Data_rp!$A$10)</f>
        <v>2.1362000000000001</v>
      </c>
      <c r="V10" s="95">
        <f>SUMIFS(env_ac_rp!$D:$D,env_ac_rp!$A:$A,V9,env_ac_rp!$B:$B,Data_rp!$B$7,env_ac_rp!$C:$C,Data_rp!$A$10)</f>
        <v>2.2109000000000001</v>
      </c>
      <c r="W10" s="95">
        <f>SUMIFS(env_ac_rp!$D:$D,env_ac_rp!$A:$A,W9,env_ac_rp!$B:$B,Data_rp!$B$7,env_ac_rp!$C:$C,Data_rp!$A$10)</f>
        <v>2.2250000000000001</v>
      </c>
    </row>
    <row r="11" spans="1:23" x14ac:dyDescent="0.2">
      <c r="A11" s="102" t="s">
        <v>742</v>
      </c>
      <c r="B11" s="94" t="s">
        <v>146</v>
      </c>
      <c r="C11" s="95">
        <f>SUMIFS(env_ac_rp!$D:$D,env_ac_rp!$A:$A,C9,env_ac_rp!$B:$B,Data_rp!$B$7,env_ac_rp!$C:$C,Data_rp!$A$11)</f>
        <v>1.5456000000000001</v>
      </c>
      <c r="D11" s="95">
        <f>SUMIFS(env_ac_rp!$D:$D,env_ac_rp!$A:$A,D9,env_ac_rp!$B:$B,Data_rp!$B$7,env_ac_rp!$C:$C,Data_rp!$A$11)</f>
        <v>1.5731999999999999</v>
      </c>
      <c r="E11" s="95">
        <f>SUMIFS(env_ac_rp!$D:$D,env_ac_rp!$A:$A,E9,env_ac_rp!$B:$B,Data_rp!$B$7,env_ac_rp!$C:$C,Data_rp!$A$11)</f>
        <v>1.5748</v>
      </c>
      <c r="F11" s="95">
        <f>SUMIFS(env_ac_rp!$D:$D,env_ac_rp!$A:$A,F9,env_ac_rp!$B:$B,Data_rp!$B$7,env_ac_rp!$C:$C,Data_rp!$A$11)</f>
        <v>1.5736000000000001</v>
      </c>
      <c r="G11" s="95">
        <f>SUMIFS(env_ac_rp!$D:$D,env_ac_rp!$A:$A,G9,env_ac_rp!$B:$B,Data_rp!$B$7,env_ac_rp!$C:$C,Data_rp!$A$11)</f>
        <v>1.5429999999999999</v>
      </c>
      <c r="H11" s="95">
        <f>SUMIFS(env_ac_rp!$D:$D,env_ac_rp!$A:$A,H9,env_ac_rp!$B:$B,Data_rp!$B$7,env_ac_rp!$C:$C,Data_rp!$A$11)</f>
        <v>1.5584</v>
      </c>
      <c r="I11" s="95">
        <f>SUMIFS(env_ac_rp!$D:$D,env_ac_rp!$A:$A,I9,env_ac_rp!$B:$B,Data_rp!$B$7,env_ac_rp!$C:$C,Data_rp!$A$11)</f>
        <v>1.5738000000000001</v>
      </c>
      <c r="J11" s="95">
        <f>SUMIFS(env_ac_rp!$D:$D,env_ac_rp!$A:$A,J9,env_ac_rp!$B:$B,Data_rp!$B$7,env_ac_rp!$C:$C,Data_rp!$A$11)</f>
        <v>1.5657000000000001</v>
      </c>
      <c r="K11" s="95">
        <f>SUMIFS(env_ac_rp!$D:$D,env_ac_rp!$A:$A,K9,env_ac_rp!$B:$B,Data_rp!$B$7,env_ac_rp!$C:$C,Data_rp!$A$11)</f>
        <v>1.605</v>
      </c>
      <c r="L11" s="95">
        <f>SUMIFS(env_ac_rp!$D:$D,env_ac_rp!$A:$A,L9,env_ac_rp!$B:$B,Data_rp!$B$7,env_ac_rp!$C:$C,Data_rp!$A$11)</f>
        <v>1.7492000000000001</v>
      </c>
      <c r="M11" s="95">
        <f>SUMIFS(env_ac_rp!$D:$D,env_ac_rp!$A:$A,M9,env_ac_rp!$B:$B,Data_rp!$B$7,env_ac_rp!$C:$C,Data_rp!$A$11)</f>
        <v>1.8429</v>
      </c>
      <c r="N11" s="95">
        <f>SUMIFS(env_ac_rp!$D:$D,env_ac_rp!$A:$A,N9,env_ac_rp!$B:$B,Data_rp!$B$7,env_ac_rp!$C:$C,Data_rp!$A$11)</f>
        <v>1.7827999999999999</v>
      </c>
      <c r="O11" s="95">
        <f>SUMIFS(env_ac_rp!$D:$D,env_ac_rp!$A:$A,O9,env_ac_rp!$B:$B,Data_rp!$B$7,env_ac_rp!$C:$C,Data_rp!$A$11)</f>
        <v>1.9200999999999999</v>
      </c>
      <c r="P11" s="95">
        <f>SUMIFS(env_ac_rp!$D:$D,env_ac_rp!$A:$A,P9,env_ac_rp!$B:$B,Data_rp!$B$7,env_ac_rp!$C:$C,Data_rp!$A$11)</f>
        <v>1.9682999999999999</v>
      </c>
      <c r="Q11" s="95">
        <f>SUMIFS(env_ac_rp!$D:$D,env_ac_rp!$A:$A,Q9,env_ac_rp!$B:$B,Data_rp!$B$7,env_ac_rp!$C:$C,Data_rp!$A$11)</f>
        <v>1.9782999999999999</v>
      </c>
      <c r="R11" s="95">
        <f>SUMIFS(env_ac_rp!$D:$D,env_ac_rp!$A:$A,R9,env_ac_rp!$B:$B,Data_rp!$B$7,env_ac_rp!$C:$C,Data_rp!$A$11)</f>
        <v>2.0142000000000002</v>
      </c>
      <c r="S11" s="95">
        <f>SUMIFS(env_ac_rp!$D:$D,env_ac_rp!$A:$A,S9,env_ac_rp!$B:$B,Data_rp!$B$7,env_ac_rp!$C:$C,Data_rp!$A$11)</f>
        <v>2.0600999999999998</v>
      </c>
      <c r="T11" s="95">
        <f>SUMIFS(env_ac_rp!$D:$D,env_ac_rp!$A:$A,T9,env_ac_rp!$B:$B,Data_rp!$B$7,env_ac_rp!$C:$C,Data_rp!$A$11)</f>
        <v>2.0630999999999999</v>
      </c>
      <c r="U11" s="95">
        <f>SUMIFS(env_ac_rp!$D:$D,env_ac_rp!$A:$A,U9,env_ac_rp!$B:$B,Data_rp!$B$7,env_ac_rp!$C:$C,Data_rp!$A$11)</f>
        <v>2.0640999999999998</v>
      </c>
      <c r="V11" s="95">
        <f>SUMIFS(env_ac_rp!$D:$D,env_ac_rp!$A:$A,V9,env_ac_rp!$B:$B,Data_rp!$B$7,env_ac_rp!$C:$C,Data_rp!$A$11)</f>
        <v>2.1000999999999999</v>
      </c>
      <c r="W11" s="95">
        <f>SUMIFS(env_ac_rp!$D:$D,env_ac_rp!$A:$A,W9,env_ac_rp!$B:$B,Data_rp!$B$7,env_ac_rp!$C:$C,Data_rp!$A$11)</f>
        <v>2.0802</v>
      </c>
    </row>
    <row r="12" spans="1:23" x14ac:dyDescent="0.2">
      <c r="A12" s="94" t="s">
        <v>145</v>
      </c>
      <c r="B12" s="94" t="s">
        <v>144</v>
      </c>
      <c r="C12" s="95">
        <f>SUMIFS(env_ac_rp!$D:$D,env_ac_rp!$A:$A,C9,env_ac_rp!$B:$B,Data_rp!$B$7,env_ac_rp!$C:$C,Data_rp!$A$12)</f>
        <v>1.1937</v>
      </c>
      <c r="D12" s="95">
        <f>SUMIFS(env_ac_rp!$D:$D,env_ac_rp!$A:$A,D9,env_ac_rp!$B:$B,Data_rp!$B$7,env_ac_rp!$C:$C,Data_rp!$A$12)</f>
        <v>1.246</v>
      </c>
      <c r="E12" s="95">
        <f>SUMIFS(env_ac_rp!$D:$D,env_ac_rp!$A:$A,E9,env_ac_rp!$B:$B,Data_rp!$B$7,env_ac_rp!$C:$C,Data_rp!$A$12)</f>
        <v>1.2786999999999999</v>
      </c>
      <c r="F12" s="95">
        <f>SUMIFS(env_ac_rp!$D:$D,env_ac_rp!$A:$A,F9,env_ac_rp!$B:$B,Data_rp!$B$7,env_ac_rp!$C:$C,Data_rp!$A$12)</f>
        <v>1.3007</v>
      </c>
      <c r="G12" s="95">
        <f>SUMIFS(env_ac_rp!$D:$D,env_ac_rp!$A:$A,G9,env_ac_rp!$B:$B,Data_rp!$B$7,env_ac_rp!$C:$C,Data_rp!$A$12)</f>
        <v>1.3008</v>
      </c>
      <c r="H12" s="95">
        <f>SUMIFS(env_ac_rp!$D:$D,env_ac_rp!$A:$A,H9,env_ac_rp!$B:$B,Data_rp!$B$7,env_ac_rp!$C:$C,Data_rp!$A$12)</f>
        <v>1.3448</v>
      </c>
      <c r="I12" s="95">
        <f>SUMIFS(env_ac_rp!$D:$D,env_ac_rp!$A:$A,I9,env_ac_rp!$B:$B,Data_rp!$B$7,env_ac_rp!$C:$C,Data_rp!$A$12)</f>
        <v>1.3884000000000001</v>
      </c>
      <c r="J12" s="95">
        <f>SUMIFS(env_ac_rp!$D:$D,env_ac_rp!$A:$A,J9,env_ac_rp!$B:$B,Data_rp!$B$7,env_ac_rp!$C:$C,Data_rp!$A$12)</f>
        <v>1.4222999999999999</v>
      </c>
      <c r="K12" s="95">
        <f>SUMIFS(env_ac_rp!$D:$D,env_ac_rp!$A:$A,K9,env_ac_rp!$B:$B,Data_rp!$B$7,env_ac_rp!$C:$C,Data_rp!$A$12)</f>
        <v>1.4955000000000001</v>
      </c>
      <c r="L12" s="95">
        <f>SUMIFS(env_ac_rp!$D:$D,env_ac_rp!$A:$A,L9,env_ac_rp!$B:$B,Data_rp!$B$7,env_ac_rp!$C:$C,Data_rp!$A$12)</f>
        <v>1.6266</v>
      </c>
      <c r="M12" s="95">
        <f>SUMIFS(env_ac_rp!$D:$D,env_ac_rp!$A:$A,M9,env_ac_rp!$B:$B,Data_rp!$B$7,env_ac_rp!$C:$C,Data_rp!$A$12)</f>
        <v>1.7391000000000001</v>
      </c>
      <c r="N12" s="95">
        <f>SUMIFS(env_ac_rp!$D:$D,env_ac_rp!$A:$A,N9,env_ac_rp!$B:$B,Data_rp!$B$7,env_ac_rp!$C:$C,Data_rp!$A$12)</f>
        <v>1.7038</v>
      </c>
      <c r="O12" s="95">
        <f>SUMIFS(env_ac_rp!$D:$D,env_ac_rp!$A:$A,O9,env_ac_rp!$B:$B,Data_rp!$B$7,env_ac_rp!$C:$C,Data_rp!$A$12)</f>
        <v>1.8596999999999999</v>
      </c>
      <c r="P12" s="95">
        <f>SUMIFS(env_ac_rp!$D:$D,env_ac_rp!$A:$A,P9,env_ac_rp!$B:$B,Data_rp!$B$7,env_ac_rp!$C:$C,Data_rp!$A$12)</f>
        <v>1.9286000000000001</v>
      </c>
      <c r="Q12" s="95">
        <f>SUMIFS(env_ac_rp!$D:$D,env_ac_rp!$A:$A,Q9,env_ac_rp!$B:$B,Data_rp!$B$7,env_ac_rp!$C:$C,Data_rp!$A$12)</f>
        <v>1.9521999999999999</v>
      </c>
      <c r="R12" s="95">
        <f>SUMIFS(env_ac_rp!$D:$D,env_ac_rp!$A:$A,R9,env_ac_rp!$B:$B,Data_rp!$B$7,env_ac_rp!$C:$C,Data_rp!$A$12)</f>
        <v>2.0142000000000002</v>
      </c>
      <c r="S12" s="95">
        <f>SUMIFS(env_ac_rp!$D:$D,env_ac_rp!$A:$A,S9,env_ac_rp!$B:$B,Data_rp!$B$7,env_ac_rp!$C:$C,Data_rp!$A$12)</f>
        <v>2.0754000000000001</v>
      </c>
      <c r="T12" s="95">
        <f>SUMIFS(env_ac_rp!$D:$D,env_ac_rp!$A:$A,T9,env_ac_rp!$B:$B,Data_rp!$B$7,env_ac_rp!$C:$C,Data_rp!$A$12)</f>
        <v>2.1059000000000001</v>
      </c>
      <c r="U12" s="95">
        <f>SUMIFS(env_ac_rp!$D:$D,env_ac_rp!$A:$A,U9,env_ac_rp!$B:$B,Data_rp!$B$7,env_ac_rp!$C:$C,Data_rp!$A$12)</f>
        <v>2.1362000000000001</v>
      </c>
      <c r="V12" s="95">
        <f>SUMIFS(env_ac_rp!$D:$D,env_ac_rp!$A:$A,V9,env_ac_rp!$B:$B,Data_rp!$B$7,env_ac_rp!$C:$C,Data_rp!$A$12)</f>
        <v>2.2109000000000001</v>
      </c>
      <c r="W12" s="95">
        <f>SUMIFS(env_ac_rp!$D:$D,env_ac_rp!$A:$A,W9,env_ac_rp!$B:$B,Data_rp!$B$7,env_ac_rp!$C:$C,Data_rp!$A$12)</f>
        <v>2.2250000000000001</v>
      </c>
    </row>
    <row r="13" spans="1:23" x14ac:dyDescent="0.2">
      <c r="A13" s="94" t="s">
        <v>143</v>
      </c>
      <c r="B13" s="94" t="s">
        <v>142</v>
      </c>
      <c r="C13" s="95">
        <f>SUMIFS(env_ac_rp!$D:$D,env_ac_rp!$A:$A,C9,env_ac_rp!$B:$B,Data_rp!$B$7,env_ac_rp!$C:$C,Data_rp!$A$13)</f>
        <v>100</v>
      </c>
      <c r="D13" s="95">
        <f>SUMIFS(env_ac_rp!$D:$D,env_ac_rp!$A:$A,D9,env_ac_rp!$B:$B,Data_rp!$B$7,env_ac_rp!$C:$C,Data_rp!$A$13)</f>
        <v>101.78700000000001</v>
      </c>
      <c r="E13" s="95">
        <f>SUMIFS(env_ac_rp!$D:$D,env_ac_rp!$A:$A,E9,env_ac_rp!$B:$B,Data_rp!$B$7,env_ac_rp!$C:$C,Data_rp!$A$13)</f>
        <v>101.89</v>
      </c>
      <c r="F13" s="95">
        <f>SUMIFS(env_ac_rp!$D:$D,env_ac_rp!$A:$A,F9,env_ac_rp!$B:$B,Data_rp!$B$7,env_ac_rp!$C:$C,Data_rp!$A$13)</f>
        <v>101.812</v>
      </c>
      <c r="G13" s="95">
        <f>SUMIFS(env_ac_rp!$D:$D,env_ac_rp!$A:$A,G9,env_ac_rp!$B:$B,Data_rp!$B$7,env_ac_rp!$C:$C,Data_rp!$A$13)</f>
        <v>99.834000000000003</v>
      </c>
      <c r="H13" s="95">
        <f>SUMIFS(env_ac_rp!$D:$D,env_ac_rp!$A:$A,H9,env_ac_rp!$B:$B,Data_rp!$B$7,env_ac_rp!$C:$C,Data_rp!$A$13)</f>
        <v>100.827</v>
      </c>
      <c r="I13" s="95">
        <f>SUMIFS(env_ac_rp!$D:$D,env_ac_rp!$A:$A,I9,env_ac_rp!$B:$B,Data_rp!$B$7,env_ac_rp!$C:$C,Data_rp!$A$13)</f>
        <v>101.824</v>
      </c>
      <c r="J13" s="95">
        <f>SUMIFS(env_ac_rp!$D:$D,env_ac_rp!$A:$A,J9,env_ac_rp!$B:$B,Data_rp!$B$7,env_ac_rp!$C:$C,Data_rp!$A$13)</f>
        <v>101.3</v>
      </c>
      <c r="K13" s="95">
        <f>SUMIFS(env_ac_rp!$D:$D,env_ac_rp!$A:$A,K9,env_ac_rp!$B:$B,Data_rp!$B$7,env_ac_rp!$C:$C,Data_rp!$A$13)</f>
        <v>103.84399999999999</v>
      </c>
      <c r="L13" s="95">
        <f>SUMIFS(env_ac_rp!$D:$D,env_ac_rp!$A:$A,L9,env_ac_rp!$B:$B,Data_rp!$B$7,env_ac_rp!$C:$C,Data_rp!$A$13)</f>
        <v>113.17</v>
      </c>
      <c r="M13" s="95">
        <f>SUMIFS(env_ac_rp!$D:$D,env_ac_rp!$A:$A,M9,env_ac_rp!$B:$B,Data_rp!$B$7,env_ac_rp!$C:$C,Data_rp!$A$13)</f>
        <v>119.23699999999999</v>
      </c>
      <c r="N13" s="95">
        <f>SUMIFS(env_ac_rp!$D:$D,env_ac_rp!$A:$A,N9,env_ac_rp!$B:$B,Data_rp!$B$7,env_ac_rp!$C:$C,Data_rp!$A$13)</f>
        <v>115.34699999999999</v>
      </c>
      <c r="O13" s="95">
        <f>SUMIFS(env_ac_rp!$D:$D,env_ac_rp!$A:$A,O9,env_ac_rp!$B:$B,Data_rp!$B$7,env_ac_rp!$C:$C,Data_rp!$A$13)</f>
        <v>124.23099999999999</v>
      </c>
      <c r="P13" s="95">
        <f>SUMIFS(env_ac_rp!$D:$D,env_ac_rp!$A:$A,P9,env_ac_rp!$B:$B,Data_rp!$B$7,env_ac_rp!$C:$C,Data_rp!$A$13)</f>
        <v>127.34699999999999</v>
      </c>
      <c r="Q13" s="95">
        <f>SUMIFS(env_ac_rp!$D:$D,env_ac_rp!$A:$A,Q9,env_ac_rp!$B:$B,Data_rp!$B$7,env_ac_rp!$C:$C,Data_rp!$A$13)</f>
        <v>127.997</v>
      </c>
      <c r="R13" s="95">
        <f>SUMIFS(env_ac_rp!$D:$D,env_ac_rp!$A:$A,R9,env_ac_rp!$B:$B,Data_rp!$B$7,env_ac_rp!$C:$C,Data_rp!$A$13)</f>
        <v>130.316</v>
      </c>
      <c r="S13" s="95">
        <f>SUMIFS(env_ac_rp!$D:$D,env_ac_rp!$A:$A,S9,env_ac_rp!$B:$B,Data_rp!$B$7,env_ac_rp!$C:$C,Data_rp!$A$13)</f>
        <v>133.286</v>
      </c>
      <c r="T13" s="95">
        <f>SUMIFS(env_ac_rp!$D:$D,env_ac_rp!$A:$A,T9,env_ac_rp!$B:$B,Data_rp!$B$7,env_ac_rp!$C:$C,Data_rp!$A$13)</f>
        <v>133.48400000000001</v>
      </c>
      <c r="U13" s="95">
        <f>SUMIFS(env_ac_rp!$D:$D,env_ac_rp!$A:$A,U9,env_ac_rp!$B:$B,Data_rp!$B$7,env_ac_rp!$C:$C,Data_rp!$A$13)</f>
        <v>133.54900000000001</v>
      </c>
      <c r="V13" s="95">
        <f>SUMIFS(env_ac_rp!$D:$D,env_ac_rp!$A:$A,V9,env_ac_rp!$B:$B,Data_rp!$B$7,env_ac_rp!$C:$C,Data_rp!$A$13)</f>
        <v>135.876</v>
      </c>
      <c r="W13" s="95">
        <f>SUMIFS(env_ac_rp!$D:$D,env_ac_rp!$A:$A,W9,env_ac_rp!$B:$B,Data_rp!$B$7,env_ac_rp!$C:$C,Data_rp!$A$13)</f>
        <v>134.59200000000001</v>
      </c>
    </row>
    <row r="15" spans="1:23" x14ac:dyDescent="0.2">
      <c r="A15" s="92" t="s">
        <v>51</v>
      </c>
    </row>
    <row r="16" spans="1:23" x14ac:dyDescent="0.2">
      <c r="A16" s="92" t="s">
        <v>14</v>
      </c>
      <c r="B16" s="92" t="s">
        <v>50</v>
      </c>
    </row>
    <row r="17" spans="3:21" x14ac:dyDescent="0.2">
      <c r="C17" s="119"/>
      <c r="D17" s="119"/>
      <c r="E17" s="119"/>
      <c r="F17" s="119"/>
      <c r="G17" s="119"/>
      <c r="H17" s="119"/>
      <c r="I17" s="119"/>
      <c r="J17" s="119"/>
      <c r="K17" s="119"/>
      <c r="L17" s="119"/>
      <c r="M17" s="119"/>
      <c r="N17" s="119"/>
      <c r="O17" s="119"/>
      <c r="P17" s="119"/>
      <c r="Q17" s="119"/>
      <c r="R17" s="119"/>
      <c r="S17" s="119"/>
      <c r="T17" s="119"/>
      <c r="U17" s="119"/>
    </row>
    <row r="18" spans="3:21" x14ac:dyDescent="0.2">
      <c r="C18" s="119"/>
      <c r="D18" s="119"/>
      <c r="E18" s="119"/>
      <c r="F18" s="119"/>
      <c r="G18" s="119"/>
      <c r="H18" s="119"/>
      <c r="I18" s="119"/>
      <c r="J18" s="119"/>
      <c r="K18" s="119"/>
      <c r="L18" s="119"/>
      <c r="M18" s="119"/>
      <c r="N18" s="119"/>
      <c r="O18" s="119"/>
      <c r="P18" s="119"/>
      <c r="Q18" s="119"/>
      <c r="R18" s="119"/>
      <c r="S18" s="119"/>
      <c r="T18" s="119"/>
      <c r="U18" s="119"/>
    </row>
    <row r="19" spans="3:21" x14ac:dyDescent="0.2">
      <c r="C19" s="119"/>
      <c r="D19" s="119"/>
      <c r="E19" s="119"/>
      <c r="F19" s="119"/>
      <c r="G19" s="119"/>
      <c r="H19" s="119"/>
      <c r="I19" s="119"/>
      <c r="J19" s="119"/>
      <c r="K19" s="119"/>
      <c r="L19" s="119"/>
      <c r="M19" s="119"/>
      <c r="N19" s="119"/>
      <c r="O19" s="119"/>
      <c r="P19" s="119"/>
      <c r="Q19" s="119"/>
      <c r="R19" s="119"/>
      <c r="S19" s="119"/>
      <c r="T19" s="119"/>
      <c r="U19" s="119"/>
    </row>
    <row r="20" spans="3:21" x14ac:dyDescent="0.2">
      <c r="C20" s="119"/>
      <c r="D20" s="119"/>
      <c r="E20" s="119"/>
      <c r="F20" s="119"/>
      <c r="G20" s="119"/>
      <c r="H20" s="119"/>
      <c r="I20" s="119"/>
      <c r="J20" s="119"/>
      <c r="K20" s="119"/>
      <c r="L20" s="119"/>
      <c r="M20" s="119"/>
      <c r="N20" s="119"/>
      <c r="O20" s="119"/>
      <c r="P20" s="119"/>
      <c r="Q20" s="119"/>
      <c r="R20" s="119"/>
      <c r="S20" s="119"/>
      <c r="T20" s="119"/>
      <c r="U20" s="119"/>
    </row>
    <row r="23" spans="3:21" x14ac:dyDescent="0.2">
      <c r="C23" s="120"/>
      <c r="D23" s="120"/>
      <c r="E23" s="120"/>
      <c r="F23" s="120"/>
      <c r="G23" s="120"/>
      <c r="H23" s="120"/>
      <c r="I23" s="120"/>
      <c r="J23" s="120"/>
      <c r="K23" s="120"/>
      <c r="L23" s="120"/>
      <c r="M23" s="120"/>
      <c r="N23" s="120"/>
      <c r="O23" s="120"/>
      <c r="P23" s="120"/>
      <c r="Q23" s="120"/>
      <c r="R23" s="120"/>
      <c r="S23" s="120"/>
      <c r="T23" s="120"/>
      <c r="U23" s="120"/>
    </row>
    <row r="24" spans="3:21" x14ac:dyDescent="0.2">
      <c r="C24" s="120"/>
      <c r="D24" s="120"/>
      <c r="E24" s="120"/>
      <c r="F24" s="120"/>
      <c r="G24" s="120"/>
      <c r="H24" s="120"/>
      <c r="I24" s="120"/>
      <c r="J24" s="120"/>
      <c r="K24" s="120"/>
      <c r="L24" s="120"/>
      <c r="M24" s="120"/>
      <c r="N24" s="120"/>
      <c r="O24" s="120"/>
      <c r="P24" s="120"/>
      <c r="Q24" s="120"/>
      <c r="R24" s="120"/>
      <c r="S24" s="120"/>
      <c r="T24" s="120"/>
      <c r="U24" s="120"/>
    </row>
    <row r="25" spans="3:21" x14ac:dyDescent="0.2">
      <c r="C25" s="120"/>
      <c r="D25" s="120"/>
      <c r="E25" s="120"/>
      <c r="F25" s="120"/>
      <c r="G25" s="120"/>
      <c r="H25" s="120"/>
      <c r="I25" s="120"/>
      <c r="J25" s="120"/>
      <c r="K25" s="120"/>
      <c r="L25" s="120"/>
      <c r="M25" s="120"/>
      <c r="N25" s="120"/>
      <c r="O25" s="120"/>
      <c r="P25" s="120"/>
      <c r="Q25" s="120"/>
      <c r="R25" s="120"/>
      <c r="S25" s="120"/>
      <c r="T25" s="120"/>
      <c r="U25" s="120"/>
    </row>
    <row r="26" spans="3:21" x14ac:dyDescent="0.2">
      <c r="C26" s="120"/>
      <c r="D26" s="120"/>
      <c r="E26" s="120"/>
      <c r="F26" s="120"/>
      <c r="G26" s="120"/>
      <c r="H26" s="120"/>
      <c r="I26" s="120"/>
      <c r="J26" s="120"/>
      <c r="K26" s="120"/>
      <c r="L26" s="120"/>
      <c r="M26" s="120"/>
      <c r="N26" s="120"/>
      <c r="O26" s="120"/>
      <c r="P26" s="120"/>
      <c r="Q26" s="120"/>
      <c r="R26" s="120"/>
      <c r="S26" s="120"/>
      <c r="T26" s="120"/>
      <c r="U26" s="120"/>
    </row>
  </sheetData>
  <pageMargins left="0.75" right="0.75" top="1" bottom="1" header="0.5" footer="0.5"/>
  <pageSetup paperSize="9" scale="0" firstPageNumber="0" fitToWidth="0" fitToHeight="0" pageOrder="overThenDown" orientation="portrait" horizontalDpi="300" verticalDpi="300"/>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9CCFF"/>
  </sheetPr>
  <dimension ref="A1:Y146"/>
  <sheetViews>
    <sheetView zoomScaleNormal="100" workbookViewId="0">
      <selection activeCell="M38" sqref="M38"/>
    </sheetView>
  </sheetViews>
  <sheetFormatPr defaultColWidth="9.140625" defaultRowHeight="12" x14ac:dyDescent="0.2"/>
  <cols>
    <col min="1" max="1" width="14.5703125" style="99" customWidth="1"/>
    <col min="2" max="2" width="41.5703125" style="99" customWidth="1"/>
    <col min="3" max="16384" width="9.140625" style="99"/>
  </cols>
  <sheetData>
    <row r="1" spans="1:11" x14ac:dyDescent="0.2">
      <c r="A1" s="97" t="s">
        <v>99</v>
      </c>
      <c r="B1" s="98"/>
      <c r="C1" s="98"/>
      <c r="D1" s="98"/>
      <c r="G1" s="173" t="s">
        <v>737</v>
      </c>
      <c r="H1" s="6"/>
    </row>
    <row r="2" spans="1:11" x14ac:dyDescent="0.2">
      <c r="A2" s="98"/>
      <c r="B2" s="98"/>
      <c r="C2" s="98"/>
      <c r="D2" s="98"/>
      <c r="G2" s="174" t="s">
        <v>14</v>
      </c>
      <c r="H2" s="6" t="s">
        <v>738</v>
      </c>
    </row>
    <row r="3" spans="1:11" ht="12.75" x14ac:dyDescent="0.2">
      <c r="A3" s="97" t="s">
        <v>98</v>
      </c>
      <c r="B3" s="187">
        <v>44636.655277777776</v>
      </c>
      <c r="C3" s="98"/>
      <c r="D3" s="98"/>
    </row>
    <row r="4" spans="1:11" ht="12.75" x14ac:dyDescent="0.2">
      <c r="A4" s="97" t="s">
        <v>97</v>
      </c>
      <c r="B4" s="121">
        <v>44637.430439814816</v>
      </c>
      <c r="C4" s="98"/>
      <c r="D4" s="98"/>
    </row>
    <row r="5" spans="1:11" x14ac:dyDescent="0.2">
      <c r="A5" s="97" t="s">
        <v>96</v>
      </c>
      <c r="B5" s="97" t="s">
        <v>95</v>
      </c>
      <c r="C5" s="98"/>
      <c r="D5" s="98"/>
    </row>
    <row r="7" spans="1:11" x14ac:dyDescent="0.2">
      <c r="A7" s="100" t="s">
        <v>94</v>
      </c>
      <c r="B7" s="101" t="s">
        <v>717</v>
      </c>
      <c r="C7" s="99" t="s">
        <v>722</v>
      </c>
    </row>
    <row r="8" spans="1:11" x14ac:dyDescent="0.2">
      <c r="A8" s="100" t="s">
        <v>141</v>
      </c>
      <c r="B8" s="101">
        <v>2020</v>
      </c>
    </row>
    <row r="9" spans="1:11" x14ac:dyDescent="0.2">
      <c r="A9" s="100" t="s">
        <v>90</v>
      </c>
      <c r="B9" s="101" t="s">
        <v>56</v>
      </c>
      <c r="C9" s="99" t="s">
        <v>12</v>
      </c>
    </row>
    <row r="11" spans="1:11" x14ac:dyDescent="0.2">
      <c r="A11" s="102" t="s">
        <v>140</v>
      </c>
      <c r="B11" s="102" t="s">
        <v>92</v>
      </c>
      <c r="C11" s="102" t="s">
        <v>69</v>
      </c>
      <c r="D11" s="102" t="s">
        <v>68</v>
      </c>
      <c r="E11" s="102" t="s">
        <v>67</v>
      </c>
      <c r="F11" s="102" t="s">
        <v>65</v>
      </c>
      <c r="G11" s="102" t="s">
        <v>64</v>
      </c>
      <c r="H11" s="102" t="s">
        <v>62</v>
      </c>
      <c r="I11" s="102" t="s">
        <v>55</v>
      </c>
    </row>
    <row r="12" spans="1:11" x14ac:dyDescent="0.2">
      <c r="A12" s="102" t="s">
        <v>93</v>
      </c>
      <c r="B12" s="102" t="s">
        <v>139</v>
      </c>
      <c r="C12" s="102" t="s">
        <v>0</v>
      </c>
      <c r="D12" s="102" t="s">
        <v>1</v>
      </c>
      <c r="E12" s="102" t="s">
        <v>66</v>
      </c>
      <c r="F12" s="102" t="s">
        <v>6</v>
      </c>
      <c r="G12" s="102" t="s">
        <v>63</v>
      </c>
      <c r="H12" s="102" t="s">
        <v>61</v>
      </c>
      <c r="I12" s="102" t="s">
        <v>54</v>
      </c>
    </row>
    <row r="13" spans="1:11" x14ac:dyDescent="0.2">
      <c r="A13" s="102" t="s">
        <v>714</v>
      </c>
      <c r="B13" s="103" t="s">
        <v>721</v>
      </c>
      <c r="C13" s="96">
        <f>SUMIFS(env_ac_mfa_dmc!$F:$F,env_ac_mfa_dmc!$A:$A,Data_mfa_dmc!$B$8,env_ac_mfa_dmc!$B:$B,Data_mfa_dmc!$A$13,env_ac_mfa_dmc!$C:$C,Data_mfa_dmc!$C$11,env_ac_mfa_dmc!$D:$D,Data_mfa_dmc!$B$7,env_ac_mfa_dmc!$E:$E,Data_mfa_dmc!$B$9)</f>
        <v>13.462</v>
      </c>
      <c r="D13" s="96">
        <f>SUMIFS(env_ac_mfa_dmc!$F:$F,env_ac_mfa_dmc!$A:$A,Data_mfa_dmc!$B$8,env_ac_mfa_dmc!$B:$B,Data_mfa_dmc!$A$13,env_ac_mfa_dmc!$C:$C,Data_mfa_dmc!$D$11,env_ac_mfa_dmc!$D:$D,Data_mfa_dmc!$B$7,env_ac_mfa_dmc!$E:$E,Data_mfa_dmc!$B$9)</f>
        <v>3.2269999999999999</v>
      </c>
      <c r="E13" s="96">
        <f>SUMIFS(env_ac_mfa_dmc!$F:$F,env_ac_mfa_dmc!$A:$A,Data_mfa_dmc!$B$8,env_ac_mfa_dmc!$B:$B,Data_mfa_dmc!$A$13,env_ac_mfa_dmc!$C:$C,Data_mfa_dmc!$E$11,env_ac_mfa_dmc!$D:$D,Data_mfa_dmc!$B$7,env_ac_mfa_dmc!$E:$E,Data_mfa_dmc!$B$9)</f>
        <v>0.71199999999999997</v>
      </c>
      <c r="F13" s="96">
        <f>SUMIFS(env_ac_mfa_dmc!$F:$F,env_ac_mfa_dmc!$A:$A,Data_mfa_dmc!$B$8,env_ac_mfa_dmc!$B:$B,Data_mfa_dmc!$A$13,env_ac_mfa_dmc!$C:$C,Data_mfa_dmc!$F$11,env_ac_mfa_dmc!$D:$D,Data_mfa_dmc!$B$7,env_ac_mfa_dmc!$E:$E,Data_mfa_dmc!$B$9)</f>
        <v>7.0460000000000003</v>
      </c>
      <c r="G13" s="96">
        <f>SUMIFS(env_ac_mfa_dmc!$F:$F,env_ac_mfa_dmc!$A:$A,Data_mfa_dmc!$B$8,env_ac_mfa_dmc!$B:$B,Data_mfa_dmc!$A$13,env_ac_mfa_dmc!$C:$C,Data_mfa_dmc!$G$11,env_ac_mfa_dmc!$D:$D,Data_mfa_dmc!$B$7,env_ac_mfa_dmc!$E:$E,Data_mfa_dmc!$B$9)</f>
        <v>2.4500000000000002</v>
      </c>
      <c r="H13" s="96">
        <f>SUMIFS(env_ac_mfa_dmc!$F:$F,env_ac_mfa_dmc!$A:$A,Data_mfa_dmc!$B$8,env_ac_mfa_dmc!$B:$B,Data_mfa_dmc!$A$13,env_ac_mfa_dmc!$C:$C,Data_mfa_dmc!$H$11,env_ac_mfa_dmc!$D:$D,Data_mfa_dmc!$B$7,env_ac_mfa_dmc!$E:$E,Data_mfa_dmc!$B$9)</f>
        <v>2.5999999999999999E-2</v>
      </c>
      <c r="I13" s="96">
        <f>SUMIFS(env_ac_mfa_dmc!$F:$F,env_ac_mfa_dmc!$A:$A,Data_mfa_dmc!$B$8,env_ac_mfa_dmc!$B:$B,Data_mfa_dmc!$A$13,env_ac_mfa_dmc!$C:$C,Data_mfa_dmc!$I$11,env_ac_mfa_dmc!$D:$D,Data_mfa_dmc!$B$7,env_ac_mfa_dmc!$E:$E,Data_mfa_dmc!$B$9)</f>
        <v>2E-3</v>
      </c>
      <c r="K13" s="169"/>
    </row>
    <row r="14" spans="1:11" x14ac:dyDescent="0.2">
      <c r="A14" s="102" t="s">
        <v>138</v>
      </c>
      <c r="B14" s="102" t="s">
        <v>39</v>
      </c>
      <c r="C14" s="96">
        <f>SUMIFS(env_ac_mfa_dmc!$F:$F,env_ac_mfa_dmc!$A:$A,Data_mfa_dmc!$B$8,env_ac_mfa_dmc!$B:$B,Data_mfa_dmc!$A$14,env_ac_mfa_dmc!$C:$C,Data_mfa_dmc!$C$11,env_ac_mfa_dmc!$D:$D,Data_mfa_dmc!$B$7,env_ac_mfa_dmc!$E:$E,Data_mfa_dmc!$B$9)</f>
        <v>13.256</v>
      </c>
      <c r="D14" s="96">
        <f>SUMIFS(env_ac_mfa_dmc!$F:$F,env_ac_mfa_dmc!$A:$A,Data_mfa_dmc!$B$8,env_ac_mfa_dmc!$B:$B,Data_mfa_dmc!$A$14,env_ac_mfa_dmc!$C:$C,Data_mfa_dmc!$D$11,env_ac_mfa_dmc!$D:$D,Data_mfa_dmc!$B$7,env_ac_mfa_dmc!$E:$E,Data_mfa_dmc!$B$9)</f>
        <v>4.1630000000000003</v>
      </c>
      <c r="E14" s="96">
        <f>SUMIFS(env_ac_mfa_dmc!$F:$F,env_ac_mfa_dmc!$A:$A,Data_mfa_dmc!$B$8,env_ac_mfa_dmc!$B:$B,Data_mfa_dmc!$A$14,env_ac_mfa_dmc!$C:$C,Data_mfa_dmc!$E$11,env_ac_mfa_dmc!$D:$D,Data_mfa_dmc!$B$7,env_ac_mfa_dmc!$E:$E,Data_mfa_dmc!$B$9)</f>
        <v>1.004</v>
      </c>
      <c r="F14" s="96">
        <f>SUMIFS(env_ac_mfa_dmc!$F:$F,env_ac_mfa_dmc!$A:$A,Data_mfa_dmc!$B$8,env_ac_mfa_dmc!$B:$B,Data_mfa_dmc!$A$14,env_ac_mfa_dmc!$C:$C,Data_mfa_dmc!$F$11,env_ac_mfa_dmc!$D:$D,Data_mfa_dmc!$B$7,env_ac_mfa_dmc!$E:$E,Data_mfa_dmc!$B$9)</f>
        <v>5.0250000000000004</v>
      </c>
      <c r="G14" s="96">
        <f>SUMIFS(env_ac_mfa_dmc!$F:$F,env_ac_mfa_dmc!$A:$A,Data_mfa_dmc!$B$8,env_ac_mfa_dmc!$B:$B,Data_mfa_dmc!$A$14,env_ac_mfa_dmc!$C:$C,Data_mfa_dmc!$G$11,env_ac_mfa_dmc!$D:$D,Data_mfa_dmc!$B$7,env_ac_mfa_dmc!$E:$E,Data_mfa_dmc!$B$9)</f>
        <v>3.33</v>
      </c>
      <c r="H14" s="96">
        <f>SUMIFS(env_ac_mfa_dmc!$F:$F,env_ac_mfa_dmc!$A:$A,Data_mfa_dmc!$B$8,env_ac_mfa_dmc!$B:$B,Data_mfa_dmc!$A$14,env_ac_mfa_dmc!$C:$C,Data_mfa_dmc!$H$11,env_ac_mfa_dmc!$D:$D,Data_mfa_dmc!$B$7,env_ac_mfa_dmc!$E:$E,Data_mfa_dmc!$B$9)</f>
        <v>-0.26900000000000002</v>
      </c>
      <c r="I14" s="96">
        <f>SUMIFS(env_ac_mfa_dmc!$F:$F,env_ac_mfa_dmc!$A:$A,Data_mfa_dmc!$B$8,env_ac_mfa_dmc!$B:$B,Data_mfa_dmc!$A$14,env_ac_mfa_dmc!$C:$C,Data_mfa_dmc!$I$11,env_ac_mfa_dmc!$D:$D,Data_mfa_dmc!$B$7,env_ac_mfa_dmc!$E:$E,Data_mfa_dmc!$B$9)</f>
        <v>4.0000000000000001E-3</v>
      </c>
      <c r="K14" s="169"/>
    </row>
    <row r="15" spans="1:11" x14ac:dyDescent="0.2">
      <c r="A15" s="102" t="s">
        <v>137</v>
      </c>
      <c r="B15" s="102" t="s">
        <v>29</v>
      </c>
      <c r="C15" s="96">
        <f>SUMIFS(env_ac_mfa_dmc!$F:$F,env_ac_mfa_dmc!$A:$A,Data_mfa_dmc!$B$8,env_ac_mfa_dmc!$B:$B,Data_mfa_dmc!$A$15,env_ac_mfa_dmc!$C:$C,Data_mfa_dmc!$C$11,env_ac_mfa_dmc!$D:$D,Data_mfa_dmc!$B$7,env_ac_mfa_dmc!$E:$E,Data_mfa_dmc!$B$9)</f>
        <v>20.417000000000002</v>
      </c>
      <c r="D15" s="96">
        <f>SUMIFS(env_ac_mfa_dmc!$F:$F,env_ac_mfa_dmc!$A:$A,Data_mfa_dmc!$B$8,env_ac_mfa_dmc!$B:$B,Data_mfa_dmc!$A$15,env_ac_mfa_dmc!$C:$C,Data_mfa_dmc!$D$11,env_ac_mfa_dmc!$D:$D,Data_mfa_dmc!$B$7,env_ac_mfa_dmc!$E:$E,Data_mfa_dmc!$B$9)</f>
        <v>2.633</v>
      </c>
      <c r="E15" s="96">
        <f>SUMIFS(env_ac_mfa_dmc!$F:$F,env_ac_mfa_dmc!$A:$A,Data_mfa_dmc!$B$8,env_ac_mfa_dmc!$B:$B,Data_mfa_dmc!$A$15,env_ac_mfa_dmc!$C:$C,Data_mfa_dmc!$E$11,env_ac_mfa_dmc!$D:$D,Data_mfa_dmc!$B$7,env_ac_mfa_dmc!$E:$E,Data_mfa_dmc!$B$9)</f>
        <v>5.0590000000000002</v>
      </c>
      <c r="F15" s="96">
        <f>SUMIFS(env_ac_mfa_dmc!$F:$F,env_ac_mfa_dmc!$A:$A,Data_mfa_dmc!$B$8,env_ac_mfa_dmc!$B:$B,Data_mfa_dmc!$A$15,env_ac_mfa_dmc!$C:$C,Data_mfa_dmc!$F$11,env_ac_mfa_dmc!$D:$D,Data_mfa_dmc!$B$7,env_ac_mfa_dmc!$E:$E,Data_mfa_dmc!$B$9)</f>
        <v>8.6590000000000007</v>
      </c>
      <c r="G15" s="96">
        <f>SUMIFS(env_ac_mfa_dmc!$F:$F,env_ac_mfa_dmc!$A:$A,Data_mfa_dmc!$B$8,env_ac_mfa_dmc!$B:$B,Data_mfa_dmc!$A$15,env_ac_mfa_dmc!$C:$C,Data_mfa_dmc!$G$11,env_ac_mfa_dmc!$D:$D,Data_mfa_dmc!$B$7,env_ac_mfa_dmc!$E:$E,Data_mfa_dmc!$B$9)</f>
        <v>4.2969999999999997</v>
      </c>
      <c r="H15" s="96">
        <f>SUMIFS(env_ac_mfa_dmc!$F:$F,env_ac_mfa_dmc!$A:$A,Data_mfa_dmc!$B$8,env_ac_mfa_dmc!$B:$B,Data_mfa_dmc!$A$15,env_ac_mfa_dmc!$C:$C,Data_mfa_dmc!$H$11,env_ac_mfa_dmc!$D:$D,Data_mfa_dmc!$B$7,env_ac_mfa_dmc!$E:$E,Data_mfa_dmc!$B$9)</f>
        <v>-0.23300000000000001</v>
      </c>
      <c r="I15" s="96">
        <f>SUMIFS(env_ac_mfa_dmc!$F:$F,env_ac_mfa_dmc!$A:$A,Data_mfa_dmc!$B$8,env_ac_mfa_dmc!$B:$B,Data_mfa_dmc!$A$15,env_ac_mfa_dmc!$C:$C,Data_mfa_dmc!$I$11,env_ac_mfa_dmc!$D:$D,Data_mfa_dmc!$B$7,env_ac_mfa_dmc!$E:$E,Data_mfa_dmc!$B$9)</f>
        <v>3.0000000000000001E-3</v>
      </c>
      <c r="K15" s="169"/>
    </row>
    <row r="16" spans="1:11" x14ac:dyDescent="0.2">
      <c r="A16" s="102" t="s">
        <v>136</v>
      </c>
      <c r="B16" s="103" t="s">
        <v>669</v>
      </c>
      <c r="C16" s="96">
        <f>SUMIFS(env_ac_mfa_dmc!$F:$F,env_ac_mfa_dmc!$A:$A,Data_mfa_dmc!$B$8,env_ac_mfa_dmc!$B:$B,Data_mfa_dmc!$A$16,env_ac_mfa_dmc!$C:$C,Data_mfa_dmc!$C$11,env_ac_mfa_dmc!$D:$D,Data_mfa_dmc!$B$7,env_ac_mfa_dmc!$E:$E,Data_mfa_dmc!$B$9)</f>
        <v>14.737</v>
      </c>
      <c r="D16" s="96">
        <f>SUMIFS(env_ac_mfa_dmc!$F:$F,env_ac_mfa_dmc!$A:$A,Data_mfa_dmc!$B$8,env_ac_mfa_dmc!$B:$B,Data_mfa_dmc!$A$16,env_ac_mfa_dmc!$C:$C,Data_mfa_dmc!$D$11,env_ac_mfa_dmc!$D:$D,Data_mfa_dmc!$B$7,env_ac_mfa_dmc!$E:$E,Data_mfa_dmc!$B$9)</f>
        <v>2.2149999999999999</v>
      </c>
      <c r="E16" s="96">
        <f>SUMIFS(env_ac_mfa_dmc!$F:$F,env_ac_mfa_dmc!$A:$A,Data_mfa_dmc!$B$8,env_ac_mfa_dmc!$B:$B,Data_mfa_dmc!$A$16,env_ac_mfa_dmc!$C:$C,Data_mfa_dmc!$E$11,env_ac_mfa_dmc!$D:$D,Data_mfa_dmc!$B$7,env_ac_mfa_dmc!$E:$E,Data_mfa_dmc!$B$9)</f>
        <v>0.32800000000000001</v>
      </c>
      <c r="F16" s="96">
        <f>SUMIFS(env_ac_mfa_dmc!$F:$F,env_ac_mfa_dmc!$A:$A,Data_mfa_dmc!$B$8,env_ac_mfa_dmc!$B:$B,Data_mfa_dmc!$A$16,env_ac_mfa_dmc!$C:$C,Data_mfa_dmc!$F$11,env_ac_mfa_dmc!$D:$D,Data_mfa_dmc!$B$7,env_ac_mfa_dmc!$E:$E,Data_mfa_dmc!$B$9)</f>
        <v>7.6070000000000002</v>
      </c>
      <c r="G16" s="96">
        <f>SUMIFS(env_ac_mfa_dmc!$F:$F,env_ac_mfa_dmc!$A:$A,Data_mfa_dmc!$B$8,env_ac_mfa_dmc!$B:$B,Data_mfa_dmc!$A$16,env_ac_mfa_dmc!$C:$C,Data_mfa_dmc!$G$11,env_ac_mfa_dmc!$D:$D,Data_mfa_dmc!$B$7,env_ac_mfa_dmc!$E:$E,Data_mfa_dmc!$B$9)</f>
        <v>4.5759999999999996</v>
      </c>
      <c r="H16" s="96">
        <f>SUMIFS(env_ac_mfa_dmc!$F:$F,env_ac_mfa_dmc!$A:$A,Data_mfa_dmc!$B$8,env_ac_mfa_dmc!$B:$B,Data_mfa_dmc!$A$16,env_ac_mfa_dmc!$C:$C,Data_mfa_dmc!$H$11,env_ac_mfa_dmc!$D:$D,Data_mfa_dmc!$B$7,env_ac_mfa_dmc!$E:$E,Data_mfa_dmc!$B$9)</f>
        <v>1.2E-2</v>
      </c>
      <c r="I16" s="96">
        <f>SUMIFS(env_ac_mfa_dmc!$F:$F,env_ac_mfa_dmc!$A:$A,Data_mfa_dmc!$B$8,env_ac_mfa_dmc!$B:$B,Data_mfa_dmc!$A$16,env_ac_mfa_dmc!$C:$C,Data_mfa_dmc!$I$11,env_ac_mfa_dmc!$D:$D,Data_mfa_dmc!$B$7,env_ac_mfa_dmc!$E:$E,Data_mfa_dmc!$B$9)</f>
        <v>0</v>
      </c>
      <c r="K16" s="169"/>
    </row>
    <row r="17" spans="1:25" x14ac:dyDescent="0.2">
      <c r="A17" s="102" t="s">
        <v>135</v>
      </c>
      <c r="B17" s="102" t="s">
        <v>24</v>
      </c>
      <c r="C17" s="96">
        <f>SUMIFS(env_ac_mfa_dmc!$F:$F,env_ac_mfa_dmc!$A:$A,Data_mfa_dmc!$B$8,env_ac_mfa_dmc!$B:$B,Data_mfa_dmc!$A$17,env_ac_mfa_dmc!$C:$C,Data_mfa_dmc!$C$11,env_ac_mfa_dmc!$D:$D,Data_mfa_dmc!$B$7,env_ac_mfa_dmc!$E:$E,Data_mfa_dmc!$B$9)</f>
        <v>23.913</v>
      </c>
      <c r="D17" s="96">
        <f>SUMIFS(env_ac_mfa_dmc!$F:$F,env_ac_mfa_dmc!$A:$A,Data_mfa_dmc!$B$8,env_ac_mfa_dmc!$B:$B,Data_mfa_dmc!$A$17,env_ac_mfa_dmc!$C:$C,Data_mfa_dmc!$D$11,env_ac_mfa_dmc!$D:$D,Data_mfa_dmc!$B$7,env_ac_mfa_dmc!$E:$E,Data_mfa_dmc!$B$9)</f>
        <v>7.3380000000000001</v>
      </c>
      <c r="E17" s="96">
        <f>SUMIFS(env_ac_mfa_dmc!$F:$F,env_ac_mfa_dmc!$A:$A,Data_mfa_dmc!$B$8,env_ac_mfa_dmc!$B:$B,Data_mfa_dmc!$A$17,env_ac_mfa_dmc!$C:$C,Data_mfa_dmc!$E$11,env_ac_mfa_dmc!$D:$D,Data_mfa_dmc!$B$7,env_ac_mfa_dmc!$E:$E,Data_mfa_dmc!$B$9)</f>
        <v>0.23400000000000001</v>
      </c>
      <c r="F17" s="96">
        <f>SUMIFS(env_ac_mfa_dmc!$F:$F,env_ac_mfa_dmc!$A:$A,Data_mfa_dmc!$B$8,env_ac_mfa_dmc!$B:$B,Data_mfa_dmc!$A$17,env_ac_mfa_dmc!$C:$C,Data_mfa_dmc!$F$11,env_ac_mfa_dmc!$D:$D,Data_mfa_dmc!$B$7,env_ac_mfa_dmc!$E:$E,Data_mfa_dmc!$B$9)</f>
        <v>12.413</v>
      </c>
      <c r="G17" s="96">
        <f>SUMIFS(env_ac_mfa_dmc!$F:$F,env_ac_mfa_dmc!$A:$A,Data_mfa_dmc!$B$8,env_ac_mfa_dmc!$B:$B,Data_mfa_dmc!$A$17,env_ac_mfa_dmc!$C:$C,Data_mfa_dmc!$G$11,env_ac_mfa_dmc!$D:$D,Data_mfa_dmc!$B$7,env_ac_mfa_dmc!$E:$E,Data_mfa_dmc!$B$9)</f>
        <v>4.04</v>
      </c>
      <c r="H17" s="96">
        <f>SUMIFS(env_ac_mfa_dmc!$F:$F,env_ac_mfa_dmc!$A:$A,Data_mfa_dmc!$B$8,env_ac_mfa_dmc!$B:$B,Data_mfa_dmc!$A$17,env_ac_mfa_dmc!$C:$C,Data_mfa_dmc!$H$11,env_ac_mfa_dmc!$D:$D,Data_mfa_dmc!$B$7,env_ac_mfa_dmc!$E:$E,Data_mfa_dmc!$B$9)</f>
        <v>0.04</v>
      </c>
      <c r="I17" s="96">
        <f>SUMIFS(env_ac_mfa_dmc!$F:$F,env_ac_mfa_dmc!$A:$A,Data_mfa_dmc!$B$8,env_ac_mfa_dmc!$B:$B,Data_mfa_dmc!$A$17,env_ac_mfa_dmc!$C:$C,Data_mfa_dmc!$I$11,env_ac_mfa_dmc!$D:$D,Data_mfa_dmc!$B$7,env_ac_mfa_dmc!$E:$E,Data_mfa_dmc!$B$9)</f>
        <v>-0.154</v>
      </c>
      <c r="K17" s="169"/>
      <c r="M17" s="169"/>
      <c r="N17" s="169"/>
    </row>
    <row r="18" spans="1:25" x14ac:dyDescent="0.2">
      <c r="A18" s="102" t="s">
        <v>60</v>
      </c>
      <c r="B18" s="102" t="s">
        <v>134</v>
      </c>
      <c r="C18" s="96">
        <f>SUMIFS(env_ac_mfa_dmc!$F:$F,env_ac_mfa_dmc!$A:$A,Data_mfa_dmc!$B$8,env_ac_mfa_dmc!$B:$B,Data_mfa_dmc!$A$18,env_ac_mfa_dmc!$C:$C,Data_mfa_dmc!$C$11,env_ac_mfa_dmc!$D:$D,Data_mfa_dmc!$B$7,env_ac_mfa_dmc!$E:$E,Data_mfa_dmc!$B$9)</f>
        <v>13.291</v>
      </c>
      <c r="D18" s="96">
        <f>SUMIFS(env_ac_mfa_dmc!$F:$F,env_ac_mfa_dmc!$A:$A,Data_mfa_dmc!$B$8,env_ac_mfa_dmc!$B:$B,Data_mfa_dmc!$A$18,env_ac_mfa_dmc!$C:$C,Data_mfa_dmc!$D$11,env_ac_mfa_dmc!$D:$D,Data_mfa_dmc!$B$7,env_ac_mfa_dmc!$E:$E,Data_mfa_dmc!$B$9)</f>
        <v>2.5110000000000001</v>
      </c>
      <c r="E18" s="96">
        <f>SUMIFS(env_ac_mfa_dmc!$F:$F,env_ac_mfa_dmc!$A:$A,Data_mfa_dmc!$B$8,env_ac_mfa_dmc!$B:$B,Data_mfa_dmc!$A$18,env_ac_mfa_dmc!$C:$C,Data_mfa_dmc!$E$11,env_ac_mfa_dmc!$D:$D,Data_mfa_dmc!$B$7,env_ac_mfa_dmc!$E:$E,Data_mfa_dmc!$B$9)</f>
        <v>0.39500000000000002</v>
      </c>
      <c r="F18" s="96">
        <f>SUMIFS(env_ac_mfa_dmc!$F:$F,env_ac_mfa_dmc!$A:$A,Data_mfa_dmc!$B$8,env_ac_mfa_dmc!$B:$B,Data_mfa_dmc!$A$18,env_ac_mfa_dmc!$C:$C,Data_mfa_dmc!$F$11,env_ac_mfa_dmc!$D:$D,Data_mfa_dmc!$B$7,env_ac_mfa_dmc!$E:$E,Data_mfa_dmc!$B$9)</f>
        <v>6.569</v>
      </c>
      <c r="G18" s="96">
        <f>SUMIFS(env_ac_mfa_dmc!$F:$F,env_ac_mfa_dmc!$A:$A,Data_mfa_dmc!$B$8,env_ac_mfa_dmc!$B:$B,Data_mfa_dmc!$A$18,env_ac_mfa_dmc!$C:$C,Data_mfa_dmc!$G$11,env_ac_mfa_dmc!$D:$D,Data_mfa_dmc!$B$7,env_ac_mfa_dmc!$E:$E,Data_mfa_dmc!$B$9)</f>
        <v>3.8250000000000002</v>
      </c>
      <c r="H18" s="96">
        <f>SUMIFS(env_ac_mfa_dmc!$F:$F,env_ac_mfa_dmc!$A:$A,Data_mfa_dmc!$B$8,env_ac_mfa_dmc!$B:$B,Data_mfa_dmc!$A$18,env_ac_mfa_dmc!$C:$C,Data_mfa_dmc!$H$11,env_ac_mfa_dmc!$D:$D,Data_mfa_dmc!$B$7,env_ac_mfa_dmc!$E:$E,Data_mfa_dmc!$B$9)</f>
        <v>-4.2000000000000003E-2</v>
      </c>
      <c r="I18" s="96">
        <f>SUMIFS(env_ac_mfa_dmc!$F:$F,env_ac_mfa_dmc!$A:$A,Data_mfa_dmc!$B$8,env_ac_mfa_dmc!$B:$B,Data_mfa_dmc!$A$18,env_ac_mfa_dmc!$C:$C,Data_mfa_dmc!$I$11,env_ac_mfa_dmc!$D:$D,Data_mfa_dmc!$B$7,env_ac_mfa_dmc!$E:$E,Data_mfa_dmc!$B$9)</f>
        <v>3.2000000000000001E-2</v>
      </c>
      <c r="K18" s="169"/>
    </row>
    <row r="19" spans="1:25" x14ac:dyDescent="0.2">
      <c r="A19" s="102" t="s">
        <v>133</v>
      </c>
      <c r="B19" s="102" t="s">
        <v>22</v>
      </c>
      <c r="C19" s="96">
        <f>SUMIFS(env_ac_mfa_dmc!$F:$F,env_ac_mfa_dmc!$A:$A,Data_mfa_dmc!$B$8,env_ac_mfa_dmc!$B:$B,Data_mfa_dmc!$A$19,env_ac_mfa_dmc!$C:$C,Data_mfa_dmc!$C$11,env_ac_mfa_dmc!$D:$D,Data_mfa_dmc!$B$7,env_ac_mfa_dmc!$E:$E,Data_mfa_dmc!$B$9)</f>
        <v>28.356000000000002</v>
      </c>
      <c r="D19" s="96">
        <f>SUMIFS(env_ac_mfa_dmc!$F:$F,env_ac_mfa_dmc!$A:$A,Data_mfa_dmc!$B$8,env_ac_mfa_dmc!$B:$B,Data_mfa_dmc!$A$19,env_ac_mfa_dmc!$C:$C,Data_mfa_dmc!$D$11,env_ac_mfa_dmc!$D:$D,Data_mfa_dmc!$B$7,env_ac_mfa_dmc!$E:$E,Data_mfa_dmc!$B$9)</f>
        <v>5.7069999999999999</v>
      </c>
      <c r="E19" s="96">
        <f>SUMIFS(env_ac_mfa_dmc!$F:$F,env_ac_mfa_dmc!$A:$A,Data_mfa_dmc!$B$8,env_ac_mfa_dmc!$B:$B,Data_mfa_dmc!$A$19,env_ac_mfa_dmc!$C:$C,Data_mfa_dmc!$E$11,env_ac_mfa_dmc!$D:$D,Data_mfa_dmc!$B$7,env_ac_mfa_dmc!$E:$E,Data_mfa_dmc!$B$9)</f>
        <v>0.17799999999999999</v>
      </c>
      <c r="F19" s="96">
        <f>SUMIFS(env_ac_mfa_dmc!$F:$F,env_ac_mfa_dmc!$A:$A,Data_mfa_dmc!$B$8,env_ac_mfa_dmc!$B:$B,Data_mfa_dmc!$A$19,env_ac_mfa_dmc!$C:$C,Data_mfa_dmc!$F$11,env_ac_mfa_dmc!$D:$D,Data_mfa_dmc!$B$7,env_ac_mfa_dmc!$E:$E,Data_mfa_dmc!$B$9)</f>
        <v>15.598000000000001</v>
      </c>
      <c r="G19" s="96">
        <f>SUMIFS(env_ac_mfa_dmc!$F:$F,env_ac_mfa_dmc!$A:$A,Data_mfa_dmc!$B$8,env_ac_mfa_dmc!$B:$B,Data_mfa_dmc!$A$19,env_ac_mfa_dmc!$C:$C,Data_mfa_dmc!$G$11,env_ac_mfa_dmc!$D:$D,Data_mfa_dmc!$B$7,env_ac_mfa_dmc!$E:$E,Data_mfa_dmc!$B$9)</f>
        <v>7.03</v>
      </c>
      <c r="H19" s="96">
        <f>SUMIFS(env_ac_mfa_dmc!$F:$F,env_ac_mfa_dmc!$A:$A,Data_mfa_dmc!$B$8,env_ac_mfa_dmc!$B:$B,Data_mfa_dmc!$A$19,env_ac_mfa_dmc!$C:$C,Data_mfa_dmc!$H$11,env_ac_mfa_dmc!$D:$D,Data_mfa_dmc!$B$7,env_ac_mfa_dmc!$E:$E,Data_mfa_dmc!$B$9)</f>
        <v>-0.154</v>
      </c>
      <c r="I19" s="96">
        <f>SUMIFS(env_ac_mfa_dmc!$F:$F,env_ac_mfa_dmc!$A:$A,Data_mfa_dmc!$B$8,env_ac_mfa_dmc!$B:$B,Data_mfa_dmc!$A$19,env_ac_mfa_dmc!$C:$C,Data_mfa_dmc!$I$11,env_ac_mfa_dmc!$D:$D,Data_mfa_dmc!$B$7,env_ac_mfa_dmc!$E:$E,Data_mfa_dmc!$B$9)</f>
        <v>-1E-3</v>
      </c>
      <c r="K19" s="169"/>
      <c r="L19" s="169"/>
      <c r="M19" s="191"/>
    </row>
    <row r="20" spans="1:25" x14ac:dyDescent="0.2">
      <c r="A20" s="102" t="s">
        <v>132</v>
      </c>
      <c r="B20" s="102" t="s">
        <v>26</v>
      </c>
      <c r="C20" s="96">
        <f>SUMIFS(env_ac_mfa_dmc!$F:$F,env_ac_mfa_dmc!$A:$A,Data_mfa_dmc!$B$8,env_ac_mfa_dmc!$B:$B,Data_mfa_dmc!$A$20,env_ac_mfa_dmc!$C:$C,Data_mfa_dmc!$C$11,env_ac_mfa_dmc!$D:$D,Data_mfa_dmc!$B$7,env_ac_mfa_dmc!$E:$E,Data_mfa_dmc!$B$9)</f>
        <v>22.434999999999999</v>
      </c>
      <c r="D20" s="96">
        <f>SUMIFS(env_ac_mfa_dmc!$F:$F,env_ac_mfa_dmc!$A:$A,Data_mfa_dmc!$B$8,env_ac_mfa_dmc!$B:$B,Data_mfa_dmc!$A$20,env_ac_mfa_dmc!$C:$C,Data_mfa_dmc!$D$11,env_ac_mfa_dmc!$D:$D,Data_mfa_dmc!$B$7,env_ac_mfa_dmc!$E:$E,Data_mfa_dmc!$B$9)</f>
        <v>7.99</v>
      </c>
      <c r="E20" s="96">
        <f>SUMIFS(env_ac_mfa_dmc!$F:$F,env_ac_mfa_dmc!$A:$A,Data_mfa_dmc!$B$8,env_ac_mfa_dmc!$B:$B,Data_mfa_dmc!$A$20,env_ac_mfa_dmc!$C:$C,Data_mfa_dmc!$E$11,env_ac_mfa_dmc!$D:$D,Data_mfa_dmc!$B$7,env_ac_mfa_dmc!$E:$E,Data_mfa_dmc!$B$9)</f>
        <v>1.3380000000000001</v>
      </c>
      <c r="F20" s="96">
        <f>SUMIFS(env_ac_mfa_dmc!$F:$F,env_ac_mfa_dmc!$A:$A,Data_mfa_dmc!$B$8,env_ac_mfa_dmc!$B:$B,Data_mfa_dmc!$A$20,env_ac_mfa_dmc!$C:$C,Data_mfa_dmc!$F$11,env_ac_mfa_dmc!$D:$D,Data_mfa_dmc!$B$7,env_ac_mfa_dmc!$E:$E,Data_mfa_dmc!$B$9)</f>
        <v>10.618</v>
      </c>
      <c r="G20" s="96">
        <f>SUMIFS(env_ac_mfa_dmc!$F:$F,env_ac_mfa_dmc!$A:$A,Data_mfa_dmc!$B$8,env_ac_mfa_dmc!$B:$B,Data_mfa_dmc!$A$20,env_ac_mfa_dmc!$C:$C,Data_mfa_dmc!$G$11,env_ac_mfa_dmc!$D:$D,Data_mfa_dmc!$B$7,env_ac_mfa_dmc!$E:$E,Data_mfa_dmc!$B$9)</f>
        <v>2.2240000000000002</v>
      </c>
      <c r="H20" s="96">
        <f>SUMIFS(env_ac_mfa_dmc!$F:$F,env_ac_mfa_dmc!$A:$A,Data_mfa_dmc!$B$8,env_ac_mfa_dmc!$B:$B,Data_mfa_dmc!$A$20,env_ac_mfa_dmc!$C:$C,Data_mfa_dmc!$H$11,env_ac_mfa_dmc!$D:$D,Data_mfa_dmc!$B$7,env_ac_mfa_dmc!$E:$E,Data_mfa_dmc!$B$9)</f>
        <v>0.26600000000000001</v>
      </c>
      <c r="I20" s="96">
        <f>SUMIFS(env_ac_mfa_dmc!$F:$F,env_ac_mfa_dmc!$A:$A,Data_mfa_dmc!$B$8,env_ac_mfa_dmc!$B:$B,Data_mfa_dmc!$A$20,env_ac_mfa_dmc!$C:$C,Data_mfa_dmc!$I$11,env_ac_mfa_dmc!$D:$D,Data_mfa_dmc!$B$7,env_ac_mfa_dmc!$E:$E,Data_mfa_dmc!$B$9)</f>
        <v>0</v>
      </c>
      <c r="K20" s="169"/>
    </row>
    <row r="21" spans="1:25" x14ac:dyDescent="0.2">
      <c r="A21" s="102" t="s">
        <v>131</v>
      </c>
      <c r="B21" s="102" t="s">
        <v>41</v>
      </c>
      <c r="C21" s="96">
        <f>SUMIFS(env_ac_mfa_dmc!$F:$F,env_ac_mfa_dmc!$A:$A,Data_mfa_dmc!$B$8,env_ac_mfa_dmc!$B:$B,Data_mfa_dmc!$A$21,env_ac_mfa_dmc!$C:$C,Data_mfa_dmc!$C$11,env_ac_mfa_dmc!$D:$D,Data_mfa_dmc!$B$7,env_ac_mfa_dmc!$E:$E,Data_mfa_dmc!$B$9)</f>
        <v>9.3109999999999999</v>
      </c>
      <c r="D21" s="96">
        <f>SUMIFS(env_ac_mfa_dmc!$F:$F,env_ac_mfa_dmc!$A:$A,Data_mfa_dmc!$B$8,env_ac_mfa_dmc!$B:$B,Data_mfa_dmc!$A$21,env_ac_mfa_dmc!$C:$C,Data_mfa_dmc!$D$11,env_ac_mfa_dmc!$D:$D,Data_mfa_dmc!$B$7,env_ac_mfa_dmc!$E:$E,Data_mfa_dmc!$B$9)</f>
        <v>2.1890000000000001</v>
      </c>
      <c r="E21" s="96">
        <f>SUMIFS(env_ac_mfa_dmc!$F:$F,env_ac_mfa_dmc!$A:$A,Data_mfa_dmc!$B$8,env_ac_mfa_dmc!$B:$B,Data_mfa_dmc!$A$21,env_ac_mfa_dmc!$C:$C,Data_mfa_dmc!$E$11,env_ac_mfa_dmc!$D:$D,Data_mfa_dmc!$B$7,env_ac_mfa_dmc!$E:$E,Data_mfa_dmc!$B$9)</f>
        <v>0.504</v>
      </c>
      <c r="F21" s="96">
        <f>SUMIFS(env_ac_mfa_dmc!$F:$F,env_ac_mfa_dmc!$A:$A,Data_mfa_dmc!$B$8,env_ac_mfa_dmc!$B:$B,Data_mfa_dmc!$A$21,env_ac_mfa_dmc!$C:$C,Data_mfa_dmc!$F$11,env_ac_mfa_dmc!$D:$D,Data_mfa_dmc!$B$7,env_ac_mfa_dmc!$E:$E,Data_mfa_dmc!$B$9)</f>
        <v>3.492</v>
      </c>
      <c r="G21" s="96">
        <f>SUMIFS(env_ac_mfa_dmc!$F:$F,env_ac_mfa_dmc!$A:$A,Data_mfa_dmc!$B$8,env_ac_mfa_dmc!$B:$B,Data_mfa_dmc!$A$21,env_ac_mfa_dmc!$C:$C,Data_mfa_dmc!$G$11,env_ac_mfa_dmc!$D:$D,Data_mfa_dmc!$B$7,env_ac_mfa_dmc!$E:$E,Data_mfa_dmc!$B$9)</f>
        <v>3.109</v>
      </c>
      <c r="H21" s="96">
        <f>SUMIFS(env_ac_mfa_dmc!$F:$F,env_ac_mfa_dmc!$A:$A,Data_mfa_dmc!$B$8,env_ac_mfa_dmc!$B:$B,Data_mfa_dmc!$A$21,env_ac_mfa_dmc!$C:$C,Data_mfa_dmc!$H$11,env_ac_mfa_dmc!$D:$D,Data_mfa_dmc!$B$7,env_ac_mfa_dmc!$E:$E,Data_mfa_dmc!$B$9)</f>
        <v>0.02</v>
      </c>
      <c r="I21" s="96">
        <f>SUMIFS(env_ac_mfa_dmc!$F:$F,env_ac_mfa_dmc!$A:$A,Data_mfa_dmc!$B$8,env_ac_mfa_dmc!$B:$B,Data_mfa_dmc!$A$21,env_ac_mfa_dmc!$C:$C,Data_mfa_dmc!$I$11,env_ac_mfa_dmc!$D:$D,Data_mfa_dmc!$B$7,env_ac_mfa_dmc!$E:$E,Data_mfa_dmc!$B$9)</f>
        <v>-3.0000000000000001E-3</v>
      </c>
      <c r="K21" s="169"/>
    </row>
    <row r="22" spans="1:25" x14ac:dyDescent="0.2">
      <c r="A22" s="102" t="s">
        <v>130</v>
      </c>
      <c r="B22" s="102" t="s">
        <v>45</v>
      </c>
      <c r="C22" s="96">
        <f>SUMIFS(env_ac_mfa_dmc!$F:$F,env_ac_mfa_dmc!$A:$A,Data_mfa_dmc!$B$8,env_ac_mfa_dmc!$B:$B,Data_mfa_dmc!$A$22,env_ac_mfa_dmc!$C:$C,Data_mfa_dmc!$C$11,env_ac_mfa_dmc!$D:$D,Data_mfa_dmc!$B$7,env_ac_mfa_dmc!$E:$E,Data_mfa_dmc!$B$9)</f>
        <v>8.9689999999999994</v>
      </c>
      <c r="D22" s="96">
        <f>SUMIFS(env_ac_mfa_dmc!$F:$F,env_ac_mfa_dmc!$A:$A,Data_mfa_dmc!$B$8,env_ac_mfa_dmc!$B:$B,Data_mfa_dmc!$A$22,env_ac_mfa_dmc!$C:$C,Data_mfa_dmc!$D$11,env_ac_mfa_dmc!$D:$D,Data_mfa_dmc!$B$7,env_ac_mfa_dmc!$E:$E,Data_mfa_dmc!$B$9)</f>
        <v>2.9569999999999999</v>
      </c>
      <c r="E22" s="96">
        <f>SUMIFS(env_ac_mfa_dmc!$F:$F,env_ac_mfa_dmc!$A:$A,Data_mfa_dmc!$B$8,env_ac_mfa_dmc!$B:$B,Data_mfa_dmc!$A$22,env_ac_mfa_dmc!$C:$C,Data_mfa_dmc!$E$11,env_ac_mfa_dmc!$D:$D,Data_mfa_dmc!$B$7,env_ac_mfa_dmc!$E:$E,Data_mfa_dmc!$B$9)</f>
        <v>0.69099999999999995</v>
      </c>
      <c r="F22" s="96">
        <f>SUMIFS(env_ac_mfa_dmc!$F:$F,env_ac_mfa_dmc!$A:$A,Data_mfa_dmc!$B$8,env_ac_mfa_dmc!$B:$B,Data_mfa_dmc!$A$22,env_ac_mfa_dmc!$C:$C,Data_mfa_dmc!$F$11,env_ac_mfa_dmc!$D:$D,Data_mfa_dmc!$B$7,env_ac_mfa_dmc!$E:$E,Data_mfa_dmc!$B$9)</f>
        <v>3.9449999999999998</v>
      </c>
      <c r="G22" s="96">
        <f>SUMIFS(env_ac_mfa_dmc!$F:$F,env_ac_mfa_dmc!$A:$A,Data_mfa_dmc!$B$8,env_ac_mfa_dmc!$B:$B,Data_mfa_dmc!$A$22,env_ac_mfa_dmc!$C:$C,Data_mfa_dmc!$G$11,env_ac_mfa_dmc!$D:$D,Data_mfa_dmc!$B$7,env_ac_mfa_dmc!$E:$E,Data_mfa_dmc!$B$9)</f>
        <v>1.5580000000000001</v>
      </c>
      <c r="H22" s="96">
        <f>SUMIFS(env_ac_mfa_dmc!$F:$F,env_ac_mfa_dmc!$A:$A,Data_mfa_dmc!$B$8,env_ac_mfa_dmc!$B:$B,Data_mfa_dmc!$A$22,env_ac_mfa_dmc!$C:$C,Data_mfa_dmc!$H$11,env_ac_mfa_dmc!$D:$D,Data_mfa_dmc!$B$7,env_ac_mfa_dmc!$E:$E,Data_mfa_dmc!$B$9)</f>
        <v>-0.183</v>
      </c>
      <c r="I22" s="96">
        <f>SUMIFS(env_ac_mfa_dmc!$F:$F,env_ac_mfa_dmc!$A:$A,Data_mfa_dmc!$B$8,env_ac_mfa_dmc!$B:$B,Data_mfa_dmc!$A$22,env_ac_mfa_dmc!$C:$C,Data_mfa_dmc!$I$11,env_ac_mfa_dmc!$D:$D,Data_mfa_dmc!$B$7,env_ac_mfa_dmc!$E:$E,Data_mfa_dmc!$B$9)</f>
        <v>0</v>
      </c>
      <c r="K22" s="169"/>
    </row>
    <row r="23" spans="1:25" x14ac:dyDescent="0.2">
      <c r="A23" s="102" t="s">
        <v>129</v>
      </c>
      <c r="B23" s="102" t="s">
        <v>42</v>
      </c>
      <c r="C23" s="96">
        <f>SUMIFS(env_ac_mfa_dmc!$F:$F,env_ac_mfa_dmc!$A:$A,Data_mfa_dmc!$B$8,env_ac_mfa_dmc!$B:$B,Data_mfa_dmc!$A$23,env_ac_mfa_dmc!$C:$C,Data_mfa_dmc!$C$11,env_ac_mfa_dmc!$D:$D,Data_mfa_dmc!$B$7,env_ac_mfa_dmc!$E:$E,Data_mfa_dmc!$B$9)</f>
        <v>10.33</v>
      </c>
      <c r="D23" s="96">
        <f>SUMIFS(env_ac_mfa_dmc!$F:$F,env_ac_mfa_dmc!$A:$A,Data_mfa_dmc!$B$8,env_ac_mfa_dmc!$B:$B,Data_mfa_dmc!$A$23,env_ac_mfa_dmc!$C:$C,Data_mfa_dmc!$D$11,env_ac_mfa_dmc!$D:$D,Data_mfa_dmc!$B$7,env_ac_mfa_dmc!$E:$E,Data_mfa_dmc!$B$9)</f>
        <v>3.214</v>
      </c>
      <c r="E23" s="96">
        <f>SUMIFS(env_ac_mfa_dmc!$F:$F,env_ac_mfa_dmc!$A:$A,Data_mfa_dmc!$B$8,env_ac_mfa_dmc!$B:$B,Data_mfa_dmc!$A$23,env_ac_mfa_dmc!$C:$C,Data_mfa_dmc!$E$11,env_ac_mfa_dmc!$D:$D,Data_mfa_dmc!$B$7,env_ac_mfa_dmc!$E:$E,Data_mfa_dmc!$B$9)</f>
        <v>0.248</v>
      </c>
      <c r="F23" s="96">
        <f>SUMIFS(env_ac_mfa_dmc!$F:$F,env_ac_mfa_dmc!$A:$A,Data_mfa_dmc!$B$8,env_ac_mfa_dmc!$B:$B,Data_mfa_dmc!$A$23,env_ac_mfa_dmc!$C:$C,Data_mfa_dmc!$F$11,env_ac_mfa_dmc!$D:$D,Data_mfa_dmc!$B$7,env_ac_mfa_dmc!$E:$E,Data_mfa_dmc!$B$9)</f>
        <v>5.2229999999999999</v>
      </c>
      <c r="G23" s="96">
        <f>SUMIFS(env_ac_mfa_dmc!$F:$F,env_ac_mfa_dmc!$A:$A,Data_mfa_dmc!$B$8,env_ac_mfa_dmc!$B:$B,Data_mfa_dmc!$A$23,env_ac_mfa_dmc!$C:$C,Data_mfa_dmc!$G$11,env_ac_mfa_dmc!$D:$D,Data_mfa_dmc!$B$7,env_ac_mfa_dmc!$E:$E,Data_mfa_dmc!$B$9)</f>
        <v>1.5720000000000001</v>
      </c>
      <c r="H23" s="96">
        <f>SUMIFS(env_ac_mfa_dmc!$F:$F,env_ac_mfa_dmc!$A:$A,Data_mfa_dmc!$B$8,env_ac_mfa_dmc!$B:$B,Data_mfa_dmc!$A$23,env_ac_mfa_dmc!$C:$C,Data_mfa_dmc!$H$11,env_ac_mfa_dmc!$D:$D,Data_mfa_dmc!$B$7,env_ac_mfa_dmc!$E:$E,Data_mfa_dmc!$B$9)</f>
        <v>7.1999999999999995E-2</v>
      </c>
      <c r="I23" s="96">
        <f>SUMIFS(env_ac_mfa_dmc!$F:$F,env_ac_mfa_dmc!$A:$A,Data_mfa_dmc!$B$8,env_ac_mfa_dmc!$B:$B,Data_mfa_dmc!$A$23,env_ac_mfa_dmc!$C:$C,Data_mfa_dmc!$I$11,env_ac_mfa_dmc!$D:$D,Data_mfa_dmc!$B$7,env_ac_mfa_dmc!$E:$E,Data_mfa_dmc!$B$9)</f>
        <v>1E-3</v>
      </c>
      <c r="K23" s="169"/>
    </row>
    <row r="24" spans="1:25" x14ac:dyDescent="0.2">
      <c r="A24" s="102" t="s">
        <v>128</v>
      </c>
      <c r="B24" s="102" t="s">
        <v>43</v>
      </c>
      <c r="C24" s="96">
        <f>SUMIFS(env_ac_mfa_dmc!$F:$F,env_ac_mfa_dmc!$A:$A,Data_mfa_dmc!$B$8,env_ac_mfa_dmc!$B:$B,Data_mfa_dmc!$A$24,env_ac_mfa_dmc!$C:$C,Data_mfa_dmc!$C$11,env_ac_mfa_dmc!$D:$D,Data_mfa_dmc!$B$7,env_ac_mfa_dmc!$E:$E,Data_mfa_dmc!$B$9)</f>
        <v>10.657999999999999</v>
      </c>
      <c r="D24" s="96">
        <f>SUMIFS(env_ac_mfa_dmc!$F:$F,env_ac_mfa_dmc!$A:$A,Data_mfa_dmc!$B$8,env_ac_mfa_dmc!$B:$B,Data_mfa_dmc!$A$24,env_ac_mfa_dmc!$C:$C,Data_mfa_dmc!$D$11,env_ac_mfa_dmc!$D:$D,Data_mfa_dmc!$B$7,env_ac_mfa_dmc!$E:$E,Data_mfa_dmc!$B$9)</f>
        <v>3.2130000000000001</v>
      </c>
      <c r="E24" s="96">
        <f>SUMIFS(env_ac_mfa_dmc!$F:$F,env_ac_mfa_dmc!$A:$A,Data_mfa_dmc!$B$8,env_ac_mfa_dmc!$B:$B,Data_mfa_dmc!$A$24,env_ac_mfa_dmc!$C:$C,Data_mfa_dmc!$E$11,env_ac_mfa_dmc!$D:$D,Data_mfa_dmc!$B$7,env_ac_mfa_dmc!$E:$E,Data_mfa_dmc!$B$9)</f>
        <v>0.223</v>
      </c>
      <c r="F24" s="96">
        <f>SUMIFS(env_ac_mfa_dmc!$F:$F,env_ac_mfa_dmc!$A:$A,Data_mfa_dmc!$B$8,env_ac_mfa_dmc!$B:$B,Data_mfa_dmc!$A$24,env_ac_mfa_dmc!$C:$C,Data_mfa_dmc!$F$11,env_ac_mfa_dmc!$D:$D,Data_mfa_dmc!$B$7,env_ac_mfa_dmc!$E:$E,Data_mfa_dmc!$B$9)</f>
        <v>6.1139999999999999</v>
      </c>
      <c r="G24" s="96">
        <f>SUMIFS(env_ac_mfa_dmc!$F:$F,env_ac_mfa_dmc!$A:$A,Data_mfa_dmc!$B$8,env_ac_mfa_dmc!$B:$B,Data_mfa_dmc!$A$24,env_ac_mfa_dmc!$C:$C,Data_mfa_dmc!$G$11,env_ac_mfa_dmc!$D:$D,Data_mfa_dmc!$B$7,env_ac_mfa_dmc!$E:$E,Data_mfa_dmc!$B$9)</f>
        <v>0.93500000000000005</v>
      </c>
      <c r="H24" s="96">
        <f>SUMIFS(env_ac_mfa_dmc!$F:$F,env_ac_mfa_dmc!$A:$A,Data_mfa_dmc!$B$8,env_ac_mfa_dmc!$B:$B,Data_mfa_dmc!$A$24,env_ac_mfa_dmc!$C:$C,Data_mfa_dmc!$H$11,env_ac_mfa_dmc!$D:$D,Data_mfa_dmc!$B$7,env_ac_mfa_dmc!$E:$E,Data_mfa_dmc!$B$9)</f>
        <v>0.17</v>
      </c>
      <c r="I24" s="96">
        <f>SUMIFS(env_ac_mfa_dmc!$F:$F,env_ac_mfa_dmc!$A:$A,Data_mfa_dmc!$B$8,env_ac_mfa_dmc!$B:$B,Data_mfa_dmc!$A$24,env_ac_mfa_dmc!$C:$C,Data_mfa_dmc!$I$11,env_ac_mfa_dmc!$D:$D,Data_mfa_dmc!$B$7,env_ac_mfa_dmc!$E:$E,Data_mfa_dmc!$B$9)</f>
        <v>3.0000000000000001E-3</v>
      </c>
      <c r="K24" s="169"/>
    </row>
    <row r="25" spans="1:25" x14ac:dyDescent="0.2">
      <c r="A25" s="102" t="s">
        <v>127</v>
      </c>
      <c r="B25" s="102" t="s">
        <v>47</v>
      </c>
      <c r="C25" s="96">
        <f>SUMIFS(env_ac_mfa_dmc!$F:$F,env_ac_mfa_dmc!$A:$A,Data_mfa_dmc!$B$8,env_ac_mfa_dmc!$B:$B,Data_mfa_dmc!$A$25,env_ac_mfa_dmc!$C:$C,Data_mfa_dmc!$C$11,env_ac_mfa_dmc!$D:$D,Data_mfa_dmc!$B$7,env_ac_mfa_dmc!$E:$E,Data_mfa_dmc!$B$9)</f>
        <v>7.7160000000000002</v>
      </c>
      <c r="D25" s="96">
        <f>SUMIFS(env_ac_mfa_dmc!$F:$F,env_ac_mfa_dmc!$A:$A,Data_mfa_dmc!$B$8,env_ac_mfa_dmc!$B:$B,Data_mfa_dmc!$A$25,env_ac_mfa_dmc!$C:$C,Data_mfa_dmc!$D$11,env_ac_mfa_dmc!$D:$D,Data_mfa_dmc!$B$7,env_ac_mfa_dmc!$E:$E,Data_mfa_dmc!$B$9)</f>
        <v>2.202</v>
      </c>
      <c r="E25" s="96">
        <f>SUMIFS(env_ac_mfa_dmc!$F:$F,env_ac_mfa_dmc!$A:$A,Data_mfa_dmc!$B$8,env_ac_mfa_dmc!$B:$B,Data_mfa_dmc!$A$25,env_ac_mfa_dmc!$C:$C,Data_mfa_dmc!$E$11,env_ac_mfa_dmc!$D:$D,Data_mfa_dmc!$B$7,env_ac_mfa_dmc!$E:$E,Data_mfa_dmc!$B$9)</f>
        <v>0.159</v>
      </c>
      <c r="F25" s="96">
        <f>SUMIFS(env_ac_mfa_dmc!$F:$F,env_ac_mfa_dmc!$A:$A,Data_mfa_dmc!$B$8,env_ac_mfa_dmc!$B:$B,Data_mfa_dmc!$A$25,env_ac_mfa_dmc!$C:$C,Data_mfa_dmc!$F$11,env_ac_mfa_dmc!$D:$D,Data_mfa_dmc!$B$7,env_ac_mfa_dmc!$E:$E,Data_mfa_dmc!$B$9)</f>
        <v>3.4860000000000002</v>
      </c>
      <c r="G25" s="96">
        <f>SUMIFS(env_ac_mfa_dmc!$F:$F,env_ac_mfa_dmc!$A:$A,Data_mfa_dmc!$B$8,env_ac_mfa_dmc!$B:$B,Data_mfa_dmc!$A$25,env_ac_mfa_dmc!$C:$C,Data_mfa_dmc!$G$11,env_ac_mfa_dmc!$D:$D,Data_mfa_dmc!$B$7,env_ac_mfa_dmc!$E:$E,Data_mfa_dmc!$B$9)</f>
        <v>1.9410000000000001</v>
      </c>
      <c r="H25" s="96">
        <f>SUMIFS(env_ac_mfa_dmc!$F:$F,env_ac_mfa_dmc!$A:$A,Data_mfa_dmc!$B$8,env_ac_mfa_dmc!$B:$B,Data_mfa_dmc!$A$25,env_ac_mfa_dmc!$C:$C,Data_mfa_dmc!$H$11,env_ac_mfa_dmc!$D:$D,Data_mfa_dmc!$B$7,env_ac_mfa_dmc!$E:$E,Data_mfa_dmc!$B$9)</f>
        <v>-7.0000000000000007E-2</v>
      </c>
      <c r="I25" s="96">
        <f>SUMIFS(env_ac_mfa_dmc!$F:$F,env_ac_mfa_dmc!$A:$A,Data_mfa_dmc!$B$8,env_ac_mfa_dmc!$B:$B,Data_mfa_dmc!$A$25,env_ac_mfa_dmc!$C:$C,Data_mfa_dmc!$I$11,env_ac_mfa_dmc!$D:$D,Data_mfa_dmc!$B$7,env_ac_mfa_dmc!$E:$E,Data_mfa_dmc!$B$9)</f>
        <v>-1E-3</v>
      </c>
      <c r="K25" s="169"/>
    </row>
    <row r="26" spans="1:25" x14ac:dyDescent="0.2">
      <c r="A26" s="102" t="s">
        <v>126</v>
      </c>
      <c r="B26" s="102" t="s">
        <v>31</v>
      </c>
      <c r="C26" s="96">
        <f>SUMIFS(env_ac_mfa_dmc!$F:$F,env_ac_mfa_dmc!$A:$A,Data_mfa_dmc!$B$8,env_ac_mfa_dmc!$B:$B,Data_mfa_dmc!$A$26,env_ac_mfa_dmc!$C:$C,Data_mfa_dmc!$C$11,env_ac_mfa_dmc!$D:$D,Data_mfa_dmc!$B$7,env_ac_mfa_dmc!$E:$E,Data_mfa_dmc!$B$9)</f>
        <v>18.631</v>
      </c>
      <c r="D26" s="96">
        <f>SUMIFS(env_ac_mfa_dmc!$F:$F,env_ac_mfa_dmc!$A:$A,Data_mfa_dmc!$B$8,env_ac_mfa_dmc!$B:$B,Data_mfa_dmc!$A$26,env_ac_mfa_dmc!$C:$C,Data_mfa_dmc!$D$11,env_ac_mfa_dmc!$D:$D,Data_mfa_dmc!$B$7,env_ac_mfa_dmc!$E:$E,Data_mfa_dmc!$B$9)</f>
        <v>1.98</v>
      </c>
      <c r="E26" s="96">
        <f>SUMIFS(env_ac_mfa_dmc!$F:$F,env_ac_mfa_dmc!$A:$A,Data_mfa_dmc!$B$8,env_ac_mfa_dmc!$B:$B,Data_mfa_dmc!$A$26,env_ac_mfa_dmc!$C:$C,Data_mfa_dmc!$E$11,env_ac_mfa_dmc!$D:$D,Data_mfa_dmc!$B$7,env_ac_mfa_dmc!$E:$E,Data_mfa_dmc!$B$9)</f>
        <v>0.59599999999999997</v>
      </c>
      <c r="F26" s="96">
        <f>SUMIFS(env_ac_mfa_dmc!$F:$F,env_ac_mfa_dmc!$A:$A,Data_mfa_dmc!$B$8,env_ac_mfa_dmc!$B:$B,Data_mfa_dmc!$A$26,env_ac_mfa_dmc!$C:$C,Data_mfa_dmc!$F$11,env_ac_mfa_dmc!$D:$D,Data_mfa_dmc!$B$7,env_ac_mfa_dmc!$E:$E,Data_mfa_dmc!$B$9)</f>
        <v>13.04</v>
      </c>
      <c r="G26" s="96">
        <f>SUMIFS(env_ac_mfa_dmc!$F:$F,env_ac_mfa_dmc!$A:$A,Data_mfa_dmc!$B$8,env_ac_mfa_dmc!$B:$B,Data_mfa_dmc!$A$26,env_ac_mfa_dmc!$C:$C,Data_mfa_dmc!$G$11,env_ac_mfa_dmc!$D:$D,Data_mfa_dmc!$B$7,env_ac_mfa_dmc!$E:$E,Data_mfa_dmc!$B$9)</f>
        <v>2.5720000000000001</v>
      </c>
      <c r="H26" s="96">
        <f>SUMIFS(env_ac_mfa_dmc!$F:$F,env_ac_mfa_dmc!$A:$A,Data_mfa_dmc!$B$8,env_ac_mfa_dmc!$B:$B,Data_mfa_dmc!$A$26,env_ac_mfa_dmc!$C:$C,Data_mfa_dmc!$H$11,env_ac_mfa_dmc!$D:$D,Data_mfa_dmc!$B$7,env_ac_mfa_dmc!$E:$E,Data_mfa_dmc!$B$9)</f>
        <v>0.28999999999999998</v>
      </c>
      <c r="I26" s="96">
        <f>SUMIFS(env_ac_mfa_dmc!$F:$F,env_ac_mfa_dmc!$A:$A,Data_mfa_dmc!$B$8,env_ac_mfa_dmc!$B:$B,Data_mfa_dmc!$A$26,env_ac_mfa_dmc!$C:$C,Data_mfa_dmc!$I$11,env_ac_mfa_dmc!$D:$D,Data_mfa_dmc!$B$7,env_ac_mfa_dmc!$E:$E,Data_mfa_dmc!$B$9)</f>
        <v>0.152</v>
      </c>
      <c r="K26" s="169"/>
      <c r="L26" s="168"/>
      <c r="M26" s="168"/>
      <c r="N26" s="168"/>
      <c r="O26" s="168"/>
      <c r="P26" s="168"/>
      <c r="Q26" s="168"/>
      <c r="S26" s="168"/>
      <c r="T26" s="168"/>
      <c r="U26" s="168"/>
      <c r="V26" s="168"/>
      <c r="W26" s="168"/>
      <c r="X26" s="168"/>
      <c r="Y26" s="168"/>
    </row>
    <row r="27" spans="1:25" x14ac:dyDescent="0.2">
      <c r="A27" s="102" t="s">
        <v>125</v>
      </c>
      <c r="B27" s="102" t="s">
        <v>28</v>
      </c>
      <c r="C27" s="96">
        <f>SUMIFS(env_ac_mfa_dmc!$F:$F,env_ac_mfa_dmc!$A:$A,Data_mfa_dmc!$B$8,env_ac_mfa_dmc!$B:$B,Data_mfa_dmc!$A$27,env_ac_mfa_dmc!$C:$C,Data_mfa_dmc!$C$11,env_ac_mfa_dmc!$D:$D,Data_mfa_dmc!$B$7,env_ac_mfa_dmc!$E:$E,Data_mfa_dmc!$B$9)</f>
        <v>14.896000000000001</v>
      </c>
      <c r="D27" s="96">
        <f>SUMIFS(env_ac_mfa_dmc!$F:$F,env_ac_mfa_dmc!$A:$A,Data_mfa_dmc!$B$8,env_ac_mfa_dmc!$B:$B,Data_mfa_dmc!$A$27,env_ac_mfa_dmc!$C:$C,Data_mfa_dmc!$D$11,env_ac_mfa_dmc!$D:$D,Data_mfa_dmc!$B$7,env_ac_mfa_dmc!$E:$E,Data_mfa_dmc!$B$9)</f>
        <v>4.3780000000000001</v>
      </c>
      <c r="E27" s="96">
        <f>SUMIFS(env_ac_mfa_dmc!$F:$F,env_ac_mfa_dmc!$A:$A,Data_mfa_dmc!$B$8,env_ac_mfa_dmc!$B:$B,Data_mfa_dmc!$A$27,env_ac_mfa_dmc!$C:$C,Data_mfa_dmc!$E$11,env_ac_mfa_dmc!$D:$D,Data_mfa_dmc!$B$7,env_ac_mfa_dmc!$E:$E,Data_mfa_dmc!$B$9)</f>
        <v>3.2000000000000001E-2</v>
      </c>
      <c r="F27" s="96">
        <f>SUMIFS(env_ac_mfa_dmc!$F:$F,env_ac_mfa_dmc!$A:$A,Data_mfa_dmc!$B$8,env_ac_mfa_dmc!$B:$B,Data_mfa_dmc!$A$27,env_ac_mfa_dmc!$C:$C,Data_mfa_dmc!$F$11,env_ac_mfa_dmc!$D:$D,Data_mfa_dmc!$B$7,env_ac_mfa_dmc!$E:$E,Data_mfa_dmc!$B$9)</f>
        <v>9.4489999999999998</v>
      </c>
      <c r="G27" s="96">
        <f>SUMIFS(env_ac_mfa_dmc!$F:$F,env_ac_mfa_dmc!$A:$A,Data_mfa_dmc!$B$8,env_ac_mfa_dmc!$B:$B,Data_mfa_dmc!$A$27,env_ac_mfa_dmc!$C:$C,Data_mfa_dmc!$G$11,env_ac_mfa_dmc!$D:$D,Data_mfa_dmc!$B$7,env_ac_mfa_dmc!$E:$E,Data_mfa_dmc!$B$9)</f>
        <v>0.996</v>
      </c>
      <c r="H27" s="96">
        <f>SUMIFS(env_ac_mfa_dmc!$F:$F,env_ac_mfa_dmc!$A:$A,Data_mfa_dmc!$B$8,env_ac_mfa_dmc!$B:$B,Data_mfa_dmc!$A$27,env_ac_mfa_dmc!$C:$C,Data_mfa_dmc!$H$11,env_ac_mfa_dmc!$D:$D,Data_mfa_dmc!$B$7,env_ac_mfa_dmc!$E:$E,Data_mfa_dmc!$B$9)</f>
        <v>2.5999999999999999E-2</v>
      </c>
      <c r="I27" s="96">
        <f>SUMIFS(env_ac_mfa_dmc!$F:$F,env_ac_mfa_dmc!$A:$A,Data_mfa_dmc!$B$8,env_ac_mfa_dmc!$B:$B,Data_mfa_dmc!$A$27,env_ac_mfa_dmc!$C:$C,Data_mfa_dmc!$I$11,env_ac_mfa_dmc!$D:$D,Data_mfa_dmc!$B$7,env_ac_mfa_dmc!$E:$E,Data_mfa_dmc!$B$9)</f>
        <v>1.4999999999999999E-2</v>
      </c>
      <c r="K27" s="169"/>
      <c r="L27" s="168"/>
      <c r="M27" s="168"/>
      <c r="N27" s="168"/>
      <c r="O27" s="168"/>
      <c r="P27" s="168"/>
      <c r="Q27" s="168"/>
      <c r="S27" s="168"/>
      <c r="T27" s="168"/>
      <c r="U27" s="168"/>
      <c r="V27" s="168"/>
      <c r="W27" s="168"/>
      <c r="X27" s="168"/>
      <c r="Y27" s="168"/>
    </row>
    <row r="28" spans="1:25" x14ac:dyDescent="0.2">
      <c r="A28" s="102" t="s">
        <v>124</v>
      </c>
      <c r="B28" s="102" t="s">
        <v>32</v>
      </c>
      <c r="C28" s="96">
        <f>SUMIFS(env_ac_mfa_dmc!$F:$F,env_ac_mfa_dmc!$A:$A,Data_mfa_dmc!$B$8,env_ac_mfa_dmc!$B:$B,Data_mfa_dmc!$A$28,env_ac_mfa_dmc!$C:$C,Data_mfa_dmc!$C$11,env_ac_mfa_dmc!$D:$D,Data_mfa_dmc!$B$7,env_ac_mfa_dmc!$E:$E,Data_mfa_dmc!$B$9)</f>
        <v>20.042999999999999</v>
      </c>
      <c r="D28" s="96">
        <f>SUMIFS(env_ac_mfa_dmc!$F:$F,env_ac_mfa_dmc!$A:$A,Data_mfa_dmc!$B$8,env_ac_mfa_dmc!$B:$B,Data_mfa_dmc!$A$28,env_ac_mfa_dmc!$C:$C,Data_mfa_dmc!$D$11,env_ac_mfa_dmc!$D:$D,Data_mfa_dmc!$B$7,env_ac_mfa_dmc!$E:$E,Data_mfa_dmc!$B$9)</f>
        <v>6.6509999999999998</v>
      </c>
      <c r="E28" s="96">
        <f>SUMIFS(env_ac_mfa_dmc!$F:$F,env_ac_mfa_dmc!$A:$A,Data_mfa_dmc!$B$8,env_ac_mfa_dmc!$B:$B,Data_mfa_dmc!$A$28,env_ac_mfa_dmc!$C:$C,Data_mfa_dmc!$E$11,env_ac_mfa_dmc!$D:$D,Data_mfa_dmc!$B$7,env_ac_mfa_dmc!$E:$E,Data_mfa_dmc!$B$9)</f>
        <v>6.8000000000000005E-2</v>
      </c>
      <c r="F28" s="96">
        <f>SUMIFS(env_ac_mfa_dmc!$F:$F,env_ac_mfa_dmc!$A:$A,Data_mfa_dmc!$B$8,env_ac_mfa_dmc!$B:$B,Data_mfa_dmc!$A$28,env_ac_mfa_dmc!$C:$C,Data_mfa_dmc!$F$11,env_ac_mfa_dmc!$D:$D,Data_mfa_dmc!$B$7,env_ac_mfa_dmc!$E:$E,Data_mfa_dmc!$B$9)</f>
        <v>11.685</v>
      </c>
      <c r="G28" s="96">
        <f>SUMIFS(env_ac_mfa_dmc!$F:$F,env_ac_mfa_dmc!$A:$A,Data_mfa_dmc!$B$8,env_ac_mfa_dmc!$B:$B,Data_mfa_dmc!$A$28,env_ac_mfa_dmc!$C:$C,Data_mfa_dmc!$G$11,env_ac_mfa_dmc!$D:$D,Data_mfa_dmc!$B$7,env_ac_mfa_dmc!$E:$E,Data_mfa_dmc!$B$9)</f>
        <v>2.012</v>
      </c>
      <c r="H28" s="96">
        <f>SUMIFS(env_ac_mfa_dmc!$F:$F,env_ac_mfa_dmc!$A:$A,Data_mfa_dmc!$B$8,env_ac_mfa_dmc!$B:$B,Data_mfa_dmc!$A$28,env_ac_mfa_dmc!$C:$C,Data_mfa_dmc!$H$11,env_ac_mfa_dmc!$D:$D,Data_mfa_dmc!$B$7,env_ac_mfa_dmc!$E:$E,Data_mfa_dmc!$B$9)</f>
        <v>-0.373</v>
      </c>
      <c r="I28" s="96">
        <f>SUMIFS(env_ac_mfa_dmc!$F:$F,env_ac_mfa_dmc!$A:$A,Data_mfa_dmc!$B$8,env_ac_mfa_dmc!$B:$B,Data_mfa_dmc!$A$28,env_ac_mfa_dmc!$C:$C,Data_mfa_dmc!$I$11,env_ac_mfa_dmc!$D:$D,Data_mfa_dmc!$B$7,env_ac_mfa_dmc!$E:$E,Data_mfa_dmc!$B$9)</f>
        <v>0</v>
      </c>
      <c r="K28" s="169"/>
      <c r="L28" s="168"/>
      <c r="M28" s="168"/>
      <c r="N28" s="168"/>
      <c r="O28" s="168"/>
      <c r="P28" s="168"/>
      <c r="Q28" s="168"/>
      <c r="S28" s="168"/>
      <c r="T28" s="168"/>
      <c r="U28" s="168"/>
      <c r="V28" s="168"/>
      <c r="W28" s="168"/>
      <c r="X28" s="168"/>
      <c r="Y28" s="168"/>
    </row>
    <row r="29" spans="1:25" x14ac:dyDescent="0.2">
      <c r="A29" s="102" t="s">
        <v>123</v>
      </c>
      <c r="B29" s="102" t="s">
        <v>21</v>
      </c>
      <c r="C29" s="96">
        <f>SUMIFS(env_ac_mfa_dmc!$F:$F,env_ac_mfa_dmc!$A:$A,Data_mfa_dmc!$B$8,env_ac_mfa_dmc!$B:$B,Data_mfa_dmc!$A$29,env_ac_mfa_dmc!$C:$C,Data_mfa_dmc!$C$11,env_ac_mfa_dmc!$D:$D,Data_mfa_dmc!$B$7,env_ac_mfa_dmc!$E:$E,Data_mfa_dmc!$B$9)</f>
        <v>21.62</v>
      </c>
      <c r="D29" s="96">
        <f>SUMIFS(env_ac_mfa_dmc!$F:$F,env_ac_mfa_dmc!$A:$A,Data_mfa_dmc!$B$8,env_ac_mfa_dmc!$B:$B,Data_mfa_dmc!$A$29,env_ac_mfa_dmc!$C:$C,Data_mfa_dmc!$D$11,env_ac_mfa_dmc!$D:$D,Data_mfa_dmc!$B$7,env_ac_mfa_dmc!$E:$E,Data_mfa_dmc!$B$9)</f>
        <v>3.4329999999999998</v>
      </c>
      <c r="E29" s="96">
        <f>SUMIFS(env_ac_mfa_dmc!$F:$F,env_ac_mfa_dmc!$A:$A,Data_mfa_dmc!$B$8,env_ac_mfa_dmc!$B:$B,Data_mfa_dmc!$A$29,env_ac_mfa_dmc!$C:$C,Data_mfa_dmc!$E$11,env_ac_mfa_dmc!$D:$D,Data_mfa_dmc!$B$7,env_ac_mfa_dmc!$E:$E,Data_mfa_dmc!$B$9)</f>
        <v>1.2649999999999999</v>
      </c>
      <c r="F29" s="96">
        <f>SUMIFS(env_ac_mfa_dmc!$F:$F,env_ac_mfa_dmc!$A:$A,Data_mfa_dmc!$B$8,env_ac_mfa_dmc!$B:$B,Data_mfa_dmc!$A$29,env_ac_mfa_dmc!$C:$C,Data_mfa_dmc!$F$11,env_ac_mfa_dmc!$D:$D,Data_mfa_dmc!$B$7,env_ac_mfa_dmc!$E:$E,Data_mfa_dmc!$B$9)</f>
        <v>10.308999999999999</v>
      </c>
      <c r="G29" s="96">
        <f>SUMIFS(env_ac_mfa_dmc!$F:$F,env_ac_mfa_dmc!$A:$A,Data_mfa_dmc!$B$8,env_ac_mfa_dmc!$B:$B,Data_mfa_dmc!$A$29,env_ac_mfa_dmc!$C:$C,Data_mfa_dmc!$G$11,env_ac_mfa_dmc!$D:$D,Data_mfa_dmc!$B$7,env_ac_mfa_dmc!$E:$E,Data_mfa_dmc!$B$9)</f>
        <v>5.9349999999999996</v>
      </c>
      <c r="H29" s="96">
        <f>SUMIFS(env_ac_mfa_dmc!$F:$F,env_ac_mfa_dmc!$A:$A,Data_mfa_dmc!$B$8,env_ac_mfa_dmc!$B:$B,Data_mfa_dmc!$A$29,env_ac_mfa_dmc!$C:$C,Data_mfa_dmc!$H$11,env_ac_mfa_dmc!$D:$D,Data_mfa_dmc!$B$7,env_ac_mfa_dmc!$E:$E,Data_mfa_dmc!$B$9)</f>
        <v>0.65200000000000002</v>
      </c>
      <c r="I29" s="96">
        <f>SUMIFS(env_ac_mfa_dmc!$F:$F,env_ac_mfa_dmc!$A:$A,Data_mfa_dmc!$B$8,env_ac_mfa_dmc!$B:$B,Data_mfa_dmc!$A$29,env_ac_mfa_dmc!$C:$C,Data_mfa_dmc!$I$11,env_ac_mfa_dmc!$D:$D,Data_mfa_dmc!$B$7,env_ac_mfa_dmc!$E:$E,Data_mfa_dmc!$B$9)</f>
        <v>2.7E-2</v>
      </c>
      <c r="K29" s="169"/>
      <c r="L29" s="168"/>
      <c r="M29" s="168"/>
      <c r="N29" s="168"/>
      <c r="O29" s="168"/>
      <c r="P29" s="168"/>
      <c r="Q29" s="168"/>
      <c r="S29" s="168"/>
      <c r="T29" s="168"/>
      <c r="U29" s="168"/>
      <c r="V29" s="168"/>
      <c r="W29" s="168"/>
      <c r="X29" s="168"/>
      <c r="Y29" s="168"/>
    </row>
    <row r="30" spans="1:25" x14ac:dyDescent="0.2">
      <c r="A30" s="102" t="s">
        <v>122</v>
      </c>
      <c r="B30" s="102" t="s">
        <v>40</v>
      </c>
      <c r="C30" s="96">
        <f>SUMIFS(env_ac_mfa_dmc!$F:$F,env_ac_mfa_dmc!$A:$A,Data_mfa_dmc!$B$8,env_ac_mfa_dmc!$B:$B,Data_mfa_dmc!$A$30,env_ac_mfa_dmc!$C:$C,Data_mfa_dmc!$C$11,env_ac_mfa_dmc!$D:$D,Data_mfa_dmc!$B$7,env_ac_mfa_dmc!$E:$E,Data_mfa_dmc!$B$9)</f>
        <v>14.308</v>
      </c>
      <c r="D30" s="96">
        <f>SUMIFS(env_ac_mfa_dmc!$F:$F,env_ac_mfa_dmc!$A:$A,Data_mfa_dmc!$B$8,env_ac_mfa_dmc!$B:$B,Data_mfa_dmc!$A$30,env_ac_mfa_dmc!$C:$C,Data_mfa_dmc!$D$11,env_ac_mfa_dmc!$D:$D,Data_mfa_dmc!$B$7,env_ac_mfa_dmc!$E:$E,Data_mfa_dmc!$B$9)</f>
        <v>3.4849999999999999</v>
      </c>
      <c r="E30" s="96">
        <f>SUMIFS(env_ac_mfa_dmc!$F:$F,env_ac_mfa_dmc!$A:$A,Data_mfa_dmc!$B$8,env_ac_mfa_dmc!$B:$B,Data_mfa_dmc!$A$30,env_ac_mfa_dmc!$C:$C,Data_mfa_dmc!$E$11,env_ac_mfa_dmc!$D:$D,Data_mfa_dmc!$B$7,env_ac_mfa_dmc!$E:$E,Data_mfa_dmc!$B$9)</f>
        <v>0.13500000000000001</v>
      </c>
      <c r="F30" s="96">
        <f>SUMIFS(env_ac_mfa_dmc!$F:$F,env_ac_mfa_dmc!$A:$A,Data_mfa_dmc!$B$8,env_ac_mfa_dmc!$B:$B,Data_mfa_dmc!$A$30,env_ac_mfa_dmc!$C:$C,Data_mfa_dmc!$F$11,env_ac_mfa_dmc!$D:$D,Data_mfa_dmc!$B$7,env_ac_mfa_dmc!$E:$E,Data_mfa_dmc!$B$9)</f>
        <v>8.7210000000000001</v>
      </c>
      <c r="G30" s="96">
        <f>SUMIFS(env_ac_mfa_dmc!$F:$F,env_ac_mfa_dmc!$A:$A,Data_mfa_dmc!$B$8,env_ac_mfa_dmc!$B:$B,Data_mfa_dmc!$A$30,env_ac_mfa_dmc!$C:$C,Data_mfa_dmc!$G$11,env_ac_mfa_dmc!$D:$D,Data_mfa_dmc!$B$7,env_ac_mfa_dmc!$E:$E,Data_mfa_dmc!$B$9)</f>
        <v>2.0019999999999998</v>
      </c>
      <c r="H30" s="96">
        <f>SUMIFS(env_ac_mfa_dmc!$F:$F,env_ac_mfa_dmc!$A:$A,Data_mfa_dmc!$B$8,env_ac_mfa_dmc!$B:$B,Data_mfa_dmc!$A$30,env_ac_mfa_dmc!$C:$C,Data_mfa_dmc!$H$11,env_ac_mfa_dmc!$D:$D,Data_mfa_dmc!$B$7,env_ac_mfa_dmc!$E:$E,Data_mfa_dmc!$B$9)</f>
        <v>-3.5000000000000003E-2</v>
      </c>
      <c r="I30" s="96">
        <f>SUMIFS(env_ac_mfa_dmc!$F:$F,env_ac_mfa_dmc!$A:$A,Data_mfa_dmc!$B$8,env_ac_mfa_dmc!$B:$B,Data_mfa_dmc!$A$30,env_ac_mfa_dmc!$C:$C,Data_mfa_dmc!$I$11,env_ac_mfa_dmc!$D:$D,Data_mfa_dmc!$B$7,env_ac_mfa_dmc!$E:$E,Data_mfa_dmc!$B$9)</f>
        <v>0</v>
      </c>
      <c r="K30" s="169"/>
      <c r="L30" s="168"/>
      <c r="M30" s="168"/>
      <c r="N30" s="168"/>
      <c r="O30" s="168"/>
      <c r="P30" s="168"/>
      <c r="Q30" s="168"/>
      <c r="S30" s="168"/>
      <c r="T30" s="168"/>
      <c r="U30" s="168"/>
      <c r="V30" s="168"/>
      <c r="W30" s="168"/>
      <c r="X30" s="168"/>
      <c r="Y30" s="168"/>
    </row>
    <row r="31" spans="1:25" x14ac:dyDescent="0.2">
      <c r="A31" s="102" t="s">
        <v>121</v>
      </c>
      <c r="B31" s="102" t="s">
        <v>36</v>
      </c>
      <c r="C31" s="96">
        <f>SUMIFS(env_ac_mfa_dmc!$F:$F,env_ac_mfa_dmc!$A:$A,Data_mfa_dmc!$B$8,env_ac_mfa_dmc!$B:$B,Data_mfa_dmc!$A$31,env_ac_mfa_dmc!$C:$C,Data_mfa_dmc!$C$11,env_ac_mfa_dmc!$D:$D,Data_mfa_dmc!$B$7,env_ac_mfa_dmc!$E:$E,Data_mfa_dmc!$B$9)</f>
        <v>12.606</v>
      </c>
      <c r="D31" s="96">
        <f>SUMIFS(env_ac_mfa_dmc!$F:$F,env_ac_mfa_dmc!$A:$A,Data_mfa_dmc!$B$8,env_ac_mfa_dmc!$B:$B,Data_mfa_dmc!$A$31,env_ac_mfa_dmc!$C:$C,Data_mfa_dmc!$D$11,env_ac_mfa_dmc!$D:$D,Data_mfa_dmc!$B$7,env_ac_mfa_dmc!$E:$E,Data_mfa_dmc!$B$9)</f>
        <v>1.1970000000000001</v>
      </c>
      <c r="E31" s="96">
        <f>SUMIFS(env_ac_mfa_dmc!$F:$F,env_ac_mfa_dmc!$A:$A,Data_mfa_dmc!$B$8,env_ac_mfa_dmc!$B:$B,Data_mfa_dmc!$A$31,env_ac_mfa_dmc!$C:$C,Data_mfa_dmc!$E$11,env_ac_mfa_dmc!$D:$D,Data_mfa_dmc!$B$7,env_ac_mfa_dmc!$E:$E,Data_mfa_dmc!$B$9)</f>
        <v>0.23499999999999999</v>
      </c>
      <c r="F31" s="96">
        <f>SUMIFS(env_ac_mfa_dmc!$F:$F,env_ac_mfa_dmc!$A:$A,Data_mfa_dmc!$B$8,env_ac_mfa_dmc!$B:$B,Data_mfa_dmc!$A$31,env_ac_mfa_dmc!$C:$C,Data_mfa_dmc!$F$11,env_ac_mfa_dmc!$D:$D,Data_mfa_dmc!$B$7,env_ac_mfa_dmc!$E:$E,Data_mfa_dmc!$B$9)</f>
        <v>6.6150000000000002</v>
      </c>
      <c r="G31" s="96">
        <f>SUMIFS(env_ac_mfa_dmc!$F:$F,env_ac_mfa_dmc!$A:$A,Data_mfa_dmc!$B$8,env_ac_mfa_dmc!$B:$B,Data_mfa_dmc!$A$31,env_ac_mfa_dmc!$C:$C,Data_mfa_dmc!$G$11,env_ac_mfa_dmc!$D:$D,Data_mfa_dmc!$B$7,env_ac_mfa_dmc!$E:$E,Data_mfa_dmc!$B$9)</f>
        <v>4.3680000000000003</v>
      </c>
      <c r="H31" s="96">
        <f>SUMIFS(env_ac_mfa_dmc!$F:$F,env_ac_mfa_dmc!$A:$A,Data_mfa_dmc!$B$8,env_ac_mfa_dmc!$B:$B,Data_mfa_dmc!$A$31,env_ac_mfa_dmc!$C:$C,Data_mfa_dmc!$H$11,env_ac_mfa_dmc!$D:$D,Data_mfa_dmc!$B$7,env_ac_mfa_dmc!$E:$E,Data_mfa_dmc!$B$9)</f>
        <v>0.22700000000000001</v>
      </c>
      <c r="I31" s="96">
        <f>SUMIFS(env_ac_mfa_dmc!$F:$F,env_ac_mfa_dmc!$A:$A,Data_mfa_dmc!$B$8,env_ac_mfa_dmc!$B:$B,Data_mfa_dmc!$A$31,env_ac_mfa_dmc!$C:$C,Data_mfa_dmc!$I$11,env_ac_mfa_dmc!$D:$D,Data_mfa_dmc!$B$7,env_ac_mfa_dmc!$E:$E,Data_mfa_dmc!$B$9)</f>
        <v>-3.5999999999999997E-2</v>
      </c>
      <c r="K31" s="169"/>
      <c r="L31" s="168"/>
      <c r="M31" s="168"/>
      <c r="N31" s="168"/>
      <c r="O31" s="168"/>
      <c r="P31" s="168"/>
      <c r="Q31" s="168"/>
      <c r="S31" s="168"/>
      <c r="T31" s="168"/>
      <c r="U31" s="168"/>
      <c r="V31" s="168"/>
      <c r="W31" s="168"/>
      <c r="X31" s="168"/>
      <c r="Y31" s="168"/>
    </row>
    <row r="32" spans="1:25" x14ac:dyDescent="0.2">
      <c r="A32" s="102" t="s">
        <v>120</v>
      </c>
      <c r="B32" s="102" t="s">
        <v>44</v>
      </c>
      <c r="C32" s="96">
        <f>SUMIFS(env_ac_mfa_dmc!$F:$F,env_ac_mfa_dmc!$A:$A,Data_mfa_dmc!$B$8,env_ac_mfa_dmc!$B:$B,Data_mfa_dmc!$A$32,env_ac_mfa_dmc!$C:$C,Data_mfa_dmc!$C$11,env_ac_mfa_dmc!$D:$D,Data_mfa_dmc!$B$7,env_ac_mfa_dmc!$E:$E,Data_mfa_dmc!$B$9)</f>
        <v>7.9809999999999999</v>
      </c>
      <c r="D32" s="96">
        <f>SUMIFS(env_ac_mfa_dmc!$F:$F,env_ac_mfa_dmc!$A:$A,Data_mfa_dmc!$B$8,env_ac_mfa_dmc!$B:$B,Data_mfa_dmc!$A$32,env_ac_mfa_dmc!$C:$C,Data_mfa_dmc!$D$11,env_ac_mfa_dmc!$D:$D,Data_mfa_dmc!$B$7,env_ac_mfa_dmc!$E:$E,Data_mfa_dmc!$B$9)</f>
        <v>2.774</v>
      </c>
      <c r="E32" s="96">
        <f>SUMIFS(env_ac_mfa_dmc!$F:$F,env_ac_mfa_dmc!$A:$A,Data_mfa_dmc!$B$8,env_ac_mfa_dmc!$B:$B,Data_mfa_dmc!$A$32,env_ac_mfa_dmc!$C:$C,Data_mfa_dmc!$E$11,env_ac_mfa_dmc!$D:$D,Data_mfa_dmc!$B$7,env_ac_mfa_dmc!$E:$E,Data_mfa_dmc!$B$9)</f>
        <v>0.20100000000000001</v>
      </c>
      <c r="F32" s="96">
        <f>SUMIFS(env_ac_mfa_dmc!$F:$F,env_ac_mfa_dmc!$A:$A,Data_mfa_dmc!$B$8,env_ac_mfa_dmc!$B:$B,Data_mfa_dmc!$A$32,env_ac_mfa_dmc!$C:$C,Data_mfa_dmc!$F$11,env_ac_mfa_dmc!$D:$D,Data_mfa_dmc!$B$7,env_ac_mfa_dmc!$E:$E,Data_mfa_dmc!$B$9)</f>
        <v>2.004</v>
      </c>
      <c r="G32" s="96">
        <f>SUMIFS(env_ac_mfa_dmc!$F:$F,env_ac_mfa_dmc!$A:$A,Data_mfa_dmc!$B$8,env_ac_mfa_dmc!$B:$B,Data_mfa_dmc!$A$32,env_ac_mfa_dmc!$C:$C,Data_mfa_dmc!$G$11,env_ac_mfa_dmc!$D:$D,Data_mfa_dmc!$B$7,env_ac_mfa_dmc!$E:$E,Data_mfa_dmc!$B$9)</f>
        <v>3.0150000000000001</v>
      </c>
      <c r="H32" s="96">
        <f>SUMIFS(env_ac_mfa_dmc!$F:$F,env_ac_mfa_dmc!$A:$A,Data_mfa_dmc!$B$8,env_ac_mfa_dmc!$B:$B,Data_mfa_dmc!$A$32,env_ac_mfa_dmc!$C:$C,Data_mfa_dmc!$H$11,env_ac_mfa_dmc!$D:$D,Data_mfa_dmc!$B$7,env_ac_mfa_dmc!$E:$E,Data_mfa_dmc!$B$9)</f>
        <v>-3.5000000000000003E-2</v>
      </c>
      <c r="I32" s="96">
        <f>SUMIFS(env_ac_mfa_dmc!$F:$F,env_ac_mfa_dmc!$A:$A,Data_mfa_dmc!$B$8,env_ac_mfa_dmc!$B:$B,Data_mfa_dmc!$A$32,env_ac_mfa_dmc!$C:$C,Data_mfa_dmc!$I$11,env_ac_mfa_dmc!$D:$D,Data_mfa_dmc!$B$7,env_ac_mfa_dmc!$E:$E,Data_mfa_dmc!$B$9)</f>
        <v>2.1999999999999999E-2</v>
      </c>
      <c r="K32" s="169"/>
      <c r="L32" s="168"/>
      <c r="M32" s="168"/>
      <c r="N32" s="168"/>
      <c r="O32" s="168"/>
      <c r="P32" s="168"/>
      <c r="Q32" s="168"/>
      <c r="S32" s="168"/>
      <c r="T32" s="168"/>
      <c r="U32" s="168"/>
      <c r="V32" s="168"/>
      <c r="W32" s="168"/>
      <c r="X32" s="168"/>
      <c r="Y32" s="168"/>
    </row>
    <row r="33" spans="1:25" x14ac:dyDescent="0.2">
      <c r="A33" s="102" t="s">
        <v>119</v>
      </c>
      <c r="B33" s="102" t="s">
        <v>27</v>
      </c>
      <c r="C33" s="96">
        <f>SUMIFS(env_ac_mfa_dmc!$F:$F,env_ac_mfa_dmc!$A:$A,Data_mfa_dmc!$B$8,env_ac_mfa_dmc!$B:$B,Data_mfa_dmc!$A$33,env_ac_mfa_dmc!$C:$C,Data_mfa_dmc!$C$11,env_ac_mfa_dmc!$D:$D,Data_mfa_dmc!$B$7,env_ac_mfa_dmc!$E:$E,Data_mfa_dmc!$B$9)</f>
        <v>19.108000000000001</v>
      </c>
      <c r="D33" s="96">
        <f>SUMIFS(env_ac_mfa_dmc!$F:$F,env_ac_mfa_dmc!$A:$A,Data_mfa_dmc!$B$8,env_ac_mfa_dmc!$B:$B,Data_mfa_dmc!$A$33,env_ac_mfa_dmc!$C:$C,Data_mfa_dmc!$D$11,env_ac_mfa_dmc!$D:$D,Data_mfa_dmc!$B$7,env_ac_mfa_dmc!$E:$E,Data_mfa_dmc!$B$9)</f>
        <v>4.6529999999999996</v>
      </c>
      <c r="E33" s="96">
        <f>SUMIFS(env_ac_mfa_dmc!$F:$F,env_ac_mfa_dmc!$A:$A,Data_mfa_dmc!$B$8,env_ac_mfa_dmc!$B:$B,Data_mfa_dmc!$A$33,env_ac_mfa_dmc!$C:$C,Data_mfa_dmc!$E$11,env_ac_mfa_dmc!$D:$D,Data_mfa_dmc!$B$7,env_ac_mfa_dmc!$E:$E,Data_mfa_dmc!$B$9)</f>
        <v>0.876</v>
      </c>
      <c r="F33" s="96">
        <f>SUMIFS(env_ac_mfa_dmc!$F:$F,env_ac_mfa_dmc!$A:$A,Data_mfa_dmc!$B$8,env_ac_mfa_dmc!$B:$B,Data_mfa_dmc!$A$33,env_ac_mfa_dmc!$C:$C,Data_mfa_dmc!$F$11,env_ac_mfa_dmc!$D:$D,Data_mfa_dmc!$B$7,env_ac_mfa_dmc!$E:$E,Data_mfa_dmc!$B$9)</f>
        <v>10.597</v>
      </c>
      <c r="G33" s="96">
        <f>SUMIFS(env_ac_mfa_dmc!$F:$F,env_ac_mfa_dmc!$A:$A,Data_mfa_dmc!$B$8,env_ac_mfa_dmc!$B:$B,Data_mfa_dmc!$A$33,env_ac_mfa_dmc!$C:$C,Data_mfa_dmc!$G$11,env_ac_mfa_dmc!$D:$D,Data_mfa_dmc!$B$7,env_ac_mfa_dmc!$E:$E,Data_mfa_dmc!$B$9)</f>
        <v>2.472</v>
      </c>
      <c r="H33" s="96">
        <f>SUMIFS(env_ac_mfa_dmc!$F:$F,env_ac_mfa_dmc!$A:$A,Data_mfa_dmc!$B$8,env_ac_mfa_dmc!$B:$B,Data_mfa_dmc!$A$33,env_ac_mfa_dmc!$C:$C,Data_mfa_dmc!$H$11,env_ac_mfa_dmc!$D:$D,Data_mfa_dmc!$B$7,env_ac_mfa_dmc!$E:$E,Data_mfa_dmc!$B$9)</f>
        <v>0.52300000000000002</v>
      </c>
      <c r="I33" s="96">
        <f>SUMIFS(env_ac_mfa_dmc!$F:$F,env_ac_mfa_dmc!$A:$A,Data_mfa_dmc!$B$8,env_ac_mfa_dmc!$B:$B,Data_mfa_dmc!$A$33,env_ac_mfa_dmc!$C:$C,Data_mfa_dmc!$I$11,env_ac_mfa_dmc!$D:$D,Data_mfa_dmc!$B$7,env_ac_mfa_dmc!$E:$E,Data_mfa_dmc!$B$9)</f>
        <v>-1.2999999999999999E-2</v>
      </c>
      <c r="K33" s="169"/>
      <c r="L33" s="168"/>
      <c r="M33" s="168"/>
      <c r="N33" s="168"/>
      <c r="O33" s="168"/>
      <c r="P33" s="168"/>
      <c r="Q33" s="168"/>
      <c r="S33" s="168"/>
      <c r="T33" s="168"/>
      <c r="U33" s="168"/>
      <c r="V33" s="168"/>
      <c r="W33" s="168"/>
      <c r="X33" s="168"/>
      <c r="Y33" s="168"/>
    </row>
    <row r="34" spans="1:25" x14ac:dyDescent="0.2">
      <c r="A34" s="102" t="s">
        <v>118</v>
      </c>
      <c r="B34" s="102" t="s">
        <v>30</v>
      </c>
      <c r="C34" s="96">
        <f>SUMIFS(env_ac_mfa_dmc!$F:$F,env_ac_mfa_dmc!$A:$A,Data_mfa_dmc!$B$8,env_ac_mfa_dmc!$B:$B,Data_mfa_dmc!$A$34,env_ac_mfa_dmc!$C:$C,Data_mfa_dmc!$C$11,env_ac_mfa_dmc!$D:$D,Data_mfa_dmc!$B$7,env_ac_mfa_dmc!$E:$E,Data_mfa_dmc!$B$9)</f>
        <v>17.013999999999999</v>
      </c>
      <c r="D34" s="96">
        <f>SUMIFS(env_ac_mfa_dmc!$F:$F,env_ac_mfa_dmc!$A:$A,Data_mfa_dmc!$B$8,env_ac_mfa_dmc!$B:$B,Data_mfa_dmc!$A$34,env_ac_mfa_dmc!$C:$C,Data_mfa_dmc!$D$11,env_ac_mfa_dmc!$D:$D,Data_mfa_dmc!$B$7,env_ac_mfa_dmc!$E:$E,Data_mfa_dmc!$B$9)</f>
        <v>3.9129999999999998</v>
      </c>
      <c r="E34" s="96">
        <f>SUMIFS(env_ac_mfa_dmc!$F:$F,env_ac_mfa_dmc!$A:$A,Data_mfa_dmc!$B$8,env_ac_mfa_dmc!$B:$B,Data_mfa_dmc!$A$34,env_ac_mfa_dmc!$C:$C,Data_mfa_dmc!$E$11,env_ac_mfa_dmc!$D:$D,Data_mfa_dmc!$B$7,env_ac_mfa_dmc!$E:$E,Data_mfa_dmc!$B$9)</f>
        <v>0.98199999999999998</v>
      </c>
      <c r="F34" s="96">
        <f>SUMIFS(env_ac_mfa_dmc!$F:$F,env_ac_mfa_dmc!$A:$A,Data_mfa_dmc!$B$8,env_ac_mfa_dmc!$B:$B,Data_mfa_dmc!$A$34,env_ac_mfa_dmc!$C:$C,Data_mfa_dmc!$F$11,env_ac_mfa_dmc!$D:$D,Data_mfa_dmc!$B$7,env_ac_mfa_dmc!$E:$E,Data_mfa_dmc!$B$9)</f>
        <v>8.6669999999999998</v>
      </c>
      <c r="G34" s="96">
        <f>SUMIFS(env_ac_mfa_dmc!$F:$F,env_ac_mfa_dmc!$A:$A,Data_mfa_dmc!$B$8,env_ac_mfa_dmc!$B:$B,Data_mfa_dmc!$A$34,env_ac_mfa_dmc!$C:$C,Data_mfa_dmc!$G$11,env_ac_mfa_dmc!$D:$D,Data_mfa_dmc!$B$7,env_ac_mfa_dmc!$E:$E,Data_mfa_dmc!$B$9)</f>
        <v>3.5910000000000002</v>
      </c>
      <c r="H34" s="96">
        <f>SUMIFS(env_ac_mfa_dmc!$F:$F,env_ac_mfa_dmc!$A:$A,Data_mfa_dmc!$B$8,env_ac_mfa_dmc!$B:$B,Data_mfa_dmc!$A$34,env_ac_mfa_dmc!$C:$C,Data_mfa_dmc!$H$11,env_ac_mfa_dmc!$D:$D,Data_mfa_dmc!$B$7,env_ac_mfa_dmc!$E:$E,Data_mfa_dmc!$B$9)</f>
        <v>-0.14000000000000001</v>
      </c>
      <c r="I34" s="96">
        <f>SUMIFS(env_ac_mfa_dmc!$F:$F,env_ac_mfa_dmc!$A:$A,Data_mfa_dmc!$B$8,env_ac_mfa_dmc!$B:$B,Data_mfa_dmc!$A$34,env_ac_mfa_dmc!$C:$C,Data_mfa_dmc!$I$11,env_ac_mfa_dmc!$D:$D,Data_mfa_dmc!$B$7,env_ac_mfa_dmc!$E:$E,Data_mfa_dmc!$B$9)</f>
        <v>0</v>
      </c>
      <c r="K34" s="169"/>
      <c r="L34" s="168"/>
      <c r="M34" s="168"/>
      <c r="N34" s="168"/>
      <c r="O34" s="168"/>
      <c r="P34" s="168"/>
      <c r="Q34" s="168"/>
      <c r="S34" s="168"/>
      <c r="T34" s="168"/>
      <c r="U34" s="168"/>
      <c r="V34" s="168"/>
      <c r="W34" s="168"/>
      <c r="X34" s="168"/>
      <c r="Y34" s="168"/>
    </row>
    <row r="35" spans="1:25" x14ac:dyDescent="0.2">
      <c r="A35" s="102" t="s">
        <v>117</v>
      </c>
      <c r="B35" s="102" t="s">
        <v>35</v>
      </c>
      <c r="C35" s="96">
        <f>SUMIFS(env_ac_mfa_dmc!$F:$F,env_ac_mfa_dmc!$A:$A,Data_mfa_dmc!$B$8,env_ac_mfa_dmc!$B:$B,Data_mfa_dmc!$A$35,env_ac_mfa_dmc!$C:$C,Data_mfa_dmc!$C$11,env_ac_mfa_dmc!$D:$D,Data_mfa_dmc!$B$7,env_ac_mfa_dmc!$E:$E,Data_mfa_dmc!$B$9)</f>
        <v>16.306000000000001</v>
      </c>
      <c r="D35" s="96">
        <f>SUMIFS(env_ac_mfa_dmc!$F:$F,env_ac_mfa_dmc!$A:$A,Data_mfa_dmc!$B$8,env_ac_mfa_dmc!$B:$B,Data_mfa_dmc!$A$35,env_ac_mfa_dmc!$C:$C,Data_mfa_dmc!$D$11,env_ac_mfa_dmc!$D:$D,Data_mfa_dmc!$B$7,env_ac_mfa_dmc!$E:$E,Data_mfa_dmc!$B$9)</f>
        <v>3.23</v>
      </c>
      <c r="E35" s="96">
        <f>SUMIFS(env_ac_mfa_dmc!$F:$F,env_ac_mfa_dmc!$A:$A,Data_mfa_dmc!$B$8,env_ac_mfa_dmc!$B:$B,Data_mfa_dmc!$A$35,env_ac_mfa_dmc!$C:$C,Data_mfa_dmc!$E$11,env_ac_mfa_dmc!$D:$D,Data_mfa_dmc!$B$7,env_ac_mfa_dmc!$E:$E,Data_mfa_dmc!$B$9)</f>
        <v>0.94399999999999995</v>
      </c>
      <c r="F35" s="96">
        <f>SUMIFS(env_ac_mfa_dmc!$F:$F,env_ac_mfa_dmc!$A:$A,Data_mfa_dmc!$B$8,env_ac_mfa_dmc!$B:$B,Data_mfa_dmc!$A$35,env_ac_mfa_dmc!$C:$C,Data_mfa_dmc!$F$11,env_ac_mfa_dmc!$D:$D,Data_mfa_dmc!$B$7,env_ac_mfa_dmc!$E:$E,Data_mfa_dmc!$B$9)</f>
        <v>10.727</v>
      </c>
      <c r="G35" s="96">
        <f>SUMIFS(env_ac_mfa_dmc!$F:$F,env_ac_mfa_dmc!$A:$A,Data_mfa_dmc!$B$8,env_ac_mfa_dmc!$B:$B,Data_mfa_dmc!$A$35,env_ac_mfa_dmc!$C:$C,Data_mfa_dmc!$G$11,env_ac_mfa_dmc!$D:$D,Data_mfa_dmc!$B$7,env_ac_mfa_dmc!$E:$E,Data_mfa_dmc!$B$9)</f>
        <v>1.137</v>
      </c>
      <c r="H35" s="96">
        <f>SUMIFS(env_ac_mfa_dmc!$F:$F,env_ac_mfa_dmc!$A:$A,Data_mfa_dmc!$B$8,env_ac_mfa_dmc!$B:$B,Data_mfa_dmc!$A$35,env_ac_mfa_dmc!$C:$C,Data_mfa_dmc!$H$11,env_ac_mfa_dmc!$D:$D,Data_mfa_dmc!$B$7,env_ac_mfa_dmc!$E:$E,Data_mfa_dmc!$B$9)</f>
        <v>0.13700000000000001</v>
      </c>
      <c r="I35" s="96">
        <f>SUMIFS(env_ac_mfa_dmc!$F:$F,env_ac_mfa_dmc!$A:$A,Data_mfa_dmc!$B$8,env_ac_mfa_dmc!$B:$B,Data_mfa_dmc!$A$35,env_ac_mfa_dmc!$C:$C,Data_mfa_dmc!$I$11,env_ac_mfa_dmc!$D:$D,Data_mfa_dmc!$B$7,env_ac_mfa_dmc!$E:$E,Data_mfa_dmc!$B$9)</f>
        <v>0.13100000000000001</v>
      </c>
      <c r="K35" s="169"/>
      <c r="L35" s="168"/>
      <c r="M35" s="168"/>
      <c r="N35" s="168"/>
      <c r="O35" s="168"/>
      <c r="P35" s="168"/>
      <c r="Q35" s="168"/>
      <c r="S35" s="168"/>
      <c r="T35" s="168"/>
      <c r="U35" s="168"/>
      <c r="V35" s="168"/>
      <c r="W35" s="168"/>
      <c r="X35" s="168"/>
      <c r="Y35" s="168"/>
    </row>
    <row r="36" spans="1:25" x14ac:dyDescent="0.2">
      <c r="A36" s="102" t="s">
        <v>116</v>
      </c>
      <c r="B36" s="102" t="s">
        <v>23</v>
      </c>
      <c r="C36" s="96">
        <f>SUMIFS(env_ac_mfa_dmc!$F:$F,env_ac_mfa_dmc!$A:$A,Data_mfa_dmc!$B$8,env_ac_mfa_dmc!$B:$B,Data_mfa_dmc!$A$36,env_ac_mfa_dmc!$C:$C,Data_mfa_dmc!$C$11,env_ac_mfa_dmc!$D:$D,Data_mfa_dmc!$B$7,env_ac_mfa_dmc!$E:$E,Data_mfa_dmc!$B$9)</f>
        <v>28.911999999999999</v>
      </c>
      <c r="D36" s="96">
        <f>SUMIFS(env_ac_mfa_dmc!$F:$F,env_ac_mfa_dmc!$A:$A,Data_mfa_dmc!$B$8,env_ac_mfa_dmc!$B:$B,Data_mfa_dmc!$A$36,env_ac_mfa_dmc!$C:$C,Data_mfa_dmc!$D$11,env_ac_mfa_dmc!$D:$D,Data_mfa_dmc!$B$7,env_ac_mfa_dmc!$E:$E,Data_mfa_dmc!$B$9)</f>
        <v>3.5</v>
      </c>
      <c r="E36" s="96">
        <f>SUMIFS(env_ac_mfa_dmc!$F:$F,env_ac_mfa_dmc!$A:$A,Data_mfa_dmc!$B$8,env_ac_mfa_dmc!$B:$B,Data_mfa_dmc!$A$36,env_ac_mfa_dmc!$C:$C,Data_mfa_dmc!$E$11,env_ac_mfa_dmc!$D:$D,Data_mfa_dmc!$B$7,env_ac_mfa_dmc!$E:$E,Data_mfa_dmc!$B$9)</f>
        <v>0.35199999999999998</v>
      </c>
      <c r="F36" s="96">
        <f>SUMIFS(env_ac_mfa_dmc!$F:$F,env_ac_mfa_dmc!$A:$A,Data_mfa_dmc!$B$8,env_ac_mfa_dmc!$B:$B,Data_mfa_dmc!$A$36,env_ac_mfa_dmc!$C:$C,Data_mfa_dmc!$F$11,env_ac_mfa_dmc!$D:$D,Data_mfa_dmc!$B$7,env_ac_mfa_dmc!$E:$E,Data_mfa_dmc!$B$9)</f>
        <v>23.097000000000001</v>
      </c>
      <c r="G36" s="96">
        <f>SUMIFS(env_ac_mfa_dmc!$F:$F,env_ac_mfa_dmc!$A:$A,Data_mfa_dmc!$B$8,env_ac_mfa_dmc!$B:$B,Data_mfa_dmc!$A$36,env_ac_mfa_dmc!$C:$C,Data_mfa_dmc!$G$11,env_ac_mfa_dmc!$D:$D,Data_mfa_dmc!$B$7,env_ac_mfa_dmc!$E:$E,Data_mfa_dmc!$B$9)</f>
        <v>1.88</v>
      </c>
      <c r="H36" s="96">
        <f>SUMIFS(env_ac_mfa_dmc!$F:$F,env_ac_mfa_dmc!$A:$A,Data_mfa_dmc!$B$8,env_ac_mfa_dmc!$B:$B,Data_mfa_dmc!$A$36,env_ac_mfa_dmc!$C:$C,Data_mfa_dmc!$H$11,env_ac_mfa_dmc!$D:$D,Data_mfa_dmc!$B$7,env_ac_mfa_dmc!$E:$E,Data_mfa_dmc!$B$9)</f>
        <v>8.3000000000000004E-2</v>
      </c>
      <c r="I36" s="96">
        <f>SUMIFS(env_ac_mfa_dmc!$F:$F,env_ac_mfa_dmc!$A:$A,Data_mfa_dmc!$B$8,env_ac_mfa_dmc!$B:$B,Data_mfa_dmc!$A$36,env_ac_mfa_dmc!$C:$C,Data_mfa_dmc!$I$11,env_ac_mfa_dmc!$D:$D,Data_mfa_dmc!$B$7,env_ac_mfa_dmc!$E:$E,Data_mfa_dmc!$B$9)</f>
        <v>0</v>
      </c>
      <c r="K36" s="169"/>
      <c r="L36" s="168"/>
      <c r="M36" s="168"/>
      <c r="N36" s="168"/>
      <c r="O36" s="168"/>
      <c r="P36" s="168"/>
      <c r="Q36" s="168"/>
      <c r="S36" s="168"/>
      <c r="T36" s="168"/>
      <c r="U36" s="168"/>
      <c r="V36" s="168"/>
      <c r="W36" s="168"/>
      <c r="X36" s="168"/>
      <c r="Y36" s="168"/>
    </row>
    <row r="37" spans="1:25" x14ac:dyDescent="0.2">
      <c r="A37" s="102" t="s">
        <v>115</v>
      </c>
      <c r="B37" s="102" t="s">
        <v>38</v>
      </c>
      <c r="C37" s="96">
        <f>SUMIFS(env_ac_mfa_dmc!$F:$F,env_ac_mfa_dmc!$A:$A,Data_mfa_dmc!$B$8,env_ac_mfa_dmc!$B:$B,Data_mfa_dmc!$A$37,env_ac_mfa_dmc!$C:$C,Data_mfa_dmc!$C$11,env_ac_mfa_dmc!$D:$D,Data_mfa_dmc!$B$7,env_ac_mfa_dmc!$E:$E,Data_mfa_dmc!$B$9)</f>
        <v>13.093</v>
      </c>
      <c r="D37" s="96">
        <f>SUMIFS(env_ac_mfa_dmc!$F:$F,env_ac_mfa_dmc!$A:$A,Data_mfa_dmc!$B$8,env_ac_mfa_dmc!$B:$B,Data_mfa_dmc!$A$37,env_ac_mfa_dmc!$C:$C,Data_mfa_dmc!$D$11,env_ac_mfa_dmc!$D:$D,Data_mfa_dmc!$B$7,env_ac_mfa_dmc!$E:$E,Data_mfa_dmc!$B$9)</f>
        <v>2.6469999999999998</v>
      </c>
      <c r="E37" s="96">
        <f>SUMIFS(env_ac_mfa_dmc!$F:$F,env_ac_mfa_dmc!$A:$A,Data_mfa_dmc!$B$8,env_ac_mfa_dmc!$B:$B,Data_mfa_dmc!$A$37,env_ac_mfa_dmc!$C:$C,Data_mfa_dmc!$E$11,env_ac_mfa_dmc!$D:$D,Data_mfa_dmc!$B$7,env_ac_mfa_dmc!$E:$E,Data_mfa_dmc!$B$9)</f>
        <v>0.27800000000000002</v>
      </c>
      <c r="F37" s="96">
        <f>SUMIFS(env_ac_mfa_dmc!$F:$F,env_ac_mfa_dmc!$A:$A,Data_mfa_dmc!$B$8,env_ac_mfa_dmc!$B:$B,Data_mfa_dmc!$A$37,env_ac_mfa_dmc!$C:$C,Data_mfa_dmc!$F$11,env_ac_mfa_dmc!$D:$D,Data_mfa_dmc!$B$7,env_ac_mfa_dmc!$E:$E,Data_mfa_dmc!$B$9)</f>
        <v>7.1040000000000001</v>
      </c>
      <c r="G37" s="96">
        <f>SUMIFS(env_ac_mfa_dmc!$F:$F,env_ac_mfa_dmc!$A:$A,Data_mfa_dmc!$B$8,env_ac_mfa_dmc!$B:$B,Data_mfa_dmc!$A$37,env_ac_mfa_dmc!$C:$C,Data_mfa_dmc!$G$11,env_ac_mfa_dmc!$D:$D,Data_mfa_dmc!$B$7,env_ac_mfa_dmc!$E:$E,Data_mfa_dmc!$B$9)</f>
        <v>3.149</v>
      </c>
      <c r="H37" s="96">
        <f>SUMIFS(env_ac_mfa_dmc!$F:$F,env_ac_mfa_dmc!$A:$A,Data_mfa_dmc!$B$8,env_ac_mfa_dmc!$B:$B,Data_mfa_dmc!$A$37,env_ac_mfa_dmc!$C:$C,Data_mfa_dmc!$H$11,env_ac_mfa_dmc!$D:$D,Data_mfa_dmc!$B$7,env_ac_mfa_dmc!$E:$E,Data_mfa_dmc!$B$9)</f>
        <v>-8.3000000000000004E-2</v>
      </c>
      <c r="I37" s="96">
        <f>SUMIFS(env_ac_mfa_dmc!$F:$F,env_ac_mfa_dmc!$A:$A,Data_mfa_dmc!$B$8,env_ac_mfa_dmc!$B:$B,Data_mfa_dmc!$A$37,env_ac_mfa_dmc!$C:$C,Data_mfa_dmc!$I$11,env_ac_mfa_dmc!$D:$D,Data_mfa_dmc!$B$7,env_ac_mfa_dmc!$E:$E,Data_mfa_dmc!$B$9)</f>
        <v>-3.0000000000000001E-3</v>
      </c>
      <c r="K37" s="169"/>
      <c r="L37" s="168"/>
      <c r="M37" s="168"/>
      <c r="N37" s="168"/>
      <c r="O37" s="168"/>
      <c r="P37" s="168"/>
      <c r="Q37" s="168"/>
      <c r="S37" s="168"/>
      <c r="T37" s="168"/>
      <c r="U37" s="168"/>
      <c r="V37" s="168"/>
      <c r="W37" s="168"/>
      <c r="X37" s="168"/>
      <c r="Y37" s="168"/>
    </row>
    <row r="38" spans="1:25" x14ac:dyDescent="0.2">
      <c r="A38" s="102" t="s">
        <v>114</v>
      </c>
      <c r="B38" s="102" t="s">
        <v>37</v>
      </c>
      <c r="C38" s="96">
        <f>SUMIFS(env_ac_mfa_dmc!$F:$F,env_ac_mfa_dmc!$A:$A,Data_mfa_dmc!$B$8,env_ac_mfa_dmc!$B:$B,Data_mfa_dmc!$A$38,env_ac_mfa_dmc!$C:$C,Data_mfa_dmc!$C$11,env_ac_mfa_dmc!$D:$D,Data_mfa_dmc!$B$7,env_ac_mfa_dmc!$E:$E,Data_mfa_dmc!$B$9)</f>
        <v>11.866</v>
      </c>
      <c r="D38" s="96">
        <f>SUMIFS(env_ac_mfa_dmc!$F:$F,env_ac_mfa_dmc!$A:$A,Data_mfa_dmc!$B$8,env_ac_mfa_dmc!$B:$B,Data_mfa_dmc!$A$38,env_ac_mfa_dmc!$C:$C,Data_mfa_dmc!$D$11,env_ac_mfa_dmc!$D:$D,Data_mfa_dmc!$B$7,env_ac_mfa_dmc!$E:$E,Data_mfa_dmc!$B$9)</f>
        <v>3.1669999999999998</v>
      </c>
      <c r="E38" s="96">
        <f>SUMIFS(env_ac_mfa_dmc!$F:$F,env_ac_mfa_dmc!$A:$A,Data_mfa_dmc!$B$8,env_ac_mfa_dmc!$B:$B,Data_mfa_dmc!$A$38,env_ac_mfa_dmc!$C:$C,Data_mfa_dmc!$E$11,env_ac_mfa_dmc!$D:$D,Data_mfa_dmc!$B$7,env_ac_mfa_dmc!$E:$E,Data_mfa_dmc!$B$9)</f>
        <v>0.57099999999999995</v>
      </c>
      <c r="F38" s="96">
        <f>SUMIFS(env_ac_mfa_dmc!$F:$F,env_ac_mfa_dmc!$A:$A,Data_mfa_dmc!$B$8,env_ac_mfa_dmc!$B:$B,Data_mfa_dmc!$A$38,env_ac_mfa_dmc!$C:$C,Data_mfa_dmc!$F$11,env_ac_mfa_dmc!$D:$D,Data_mfa_dmc!$B$7,env_ac_mfa_dmc!$E:$E,Data_mfa_dmc!$B$9)</f>
        <v>5.9580000000000002</v>
      </c>
      <c r="G38" s="96">
        <f>SUMIFS(env_ac_mfa_dmc!$F:$F,env_ac_mfa_dmc!$A:$A,Data_mfa_dmc!$B$8,env_ac_mfa_dmc!$B:$B,Data_mfa_dmc!$A$38,env_ac_mfa_dmc!$C:$C,Data_mfa_dmc!$G$11,env_ac_mfa_dmc!$D:$D,Data_mfa_dmc!$B$7,env_ac_mfa_dmc!$E:$E,Data_mfa_dmc!$B$9)</f>
        <v>1.9430000000000001</v>
      </c>
      <c r="H38" s="96">
        <f>SUMIFS(env_ac_mfa_dmc!$F:$F,env_ac_mfa_dmc!$A:$A,Data_mfa_dmc!$B$8,env_ac_mfa_dmc!$B:$B,Data_mfa_dmc!$A$38,env_ac_mfa_dmc!$C:$C,Data_mfa_dmc!$H$11,env_ac_mfa_dmc!$D:$D,Data_mfa_dmc!$B$7,env_ac_mfa_dmc!$E:$E,Data_mfa_dmc!$B$9)</f>
        <v>0.22600000000000001</v>
      </c>
      <c r="I38" s="96">
        <f>SUMIFS(env_ac_mfa_dmc!$F:$F,env_ac_mfa_dmc!$A:$A,Data_mfa_dmc!$B$8,env_ac_mfa_dmc!$B:$B,Data_mfa_dmc!$A$38,env_ac_mfa_dmc!$C:$C,Data_mfa_dmc!$I$11,env_ac_mfa_dmc!$D:$D,Data_mfa_dmc!$B$7,env_ac_mfa_dmc!$E:$E,Data_mfa_dmc!$B$9)</f>
        <v>2E-3</v>
      </c>
      <c r="K38" s="169"/>
      <c r="L38" s="168"/>
      <c r="M38" s="168"/>
      <c r="N38" s="168"/>
      <c r="O38" s="168"/>
      <c r="P38" s="168"/>
      <c r="Q38" s="168"/>
      <c r="S38" s="168"/>
      <c r="T38" s="168"/>
      <c r="U38" s="168"/>
      <c r="V38" s="168"/>
      <c r="W38" s="168"/>
      <c r="X38" s="168"/>
      <c r="Y38" s="168"/>
    </row>
    <row r="39" spans="1:25" x14ac:dyDescent="0.2">
      <c r="A39" s="102" t="s">
        <v>113</v>
      </c>
      <c r="B39" s="102" t="s">
        <v>20</v>
      </c>
      <c r="C39" s="96">
        <f>SUMIFS(env_ac_mfa_dmc!$F:$F,env_ac_mfa_dmc!$A:$A,Data_mfa_dmc!$B$8,env_ac_mfa_dmc!$B:$B,Data_mfa_dmc!$A$39,env_ac_mfa_dmc!$C:$C,Data_mfa_dmc!$C$11,env_ac_mfa_dmc!$D:$D,Data_mfa_dmc!$B$7,env_ac_mfa_dmc!$E:$E,Data_mfa_dmc!$B$9)</f>
        <v>33.075000000000003</v>
      </c>
      <c r="D39" s="96">
        <f>SUMIFS(env_ac_mfa_dmc!$F:$F,env_ac_mfa_dmc!$A:$A,Data_mfa_dmc!$B$8,env_ac_mfa_dmc!$B:$B,Data_mfa_dmc!$A$39,env_ac_mfa_dmc!$C:$C,Data_mfa_dmc!$D$11,env_ac_mfa_dmc!$D:$D,Data_mfa_dmc!$B$7,env_ac_mfa_dmc!$E:$E,Data_mfa_dmc!$B$9)</f>
        <v>6.7990000000000004</v>
      </c>
      <c r="E39" s="96">
        <f>SUMIFS(env_ac_mfa_dmc!$F:$F,env_ac_mfa_dmc!$A:$A,Data_mfa_dmc!$B$8,env_ac_mfa_dmc!$B:$B,Data_mfa_dmc!$A$39,env_ac_mfa_dmc!$C:$C,Data_mfa_dmc!$E$11,env_ac_mfa_dmc!$D:$D,Data_mfa_dmc!$B$7,env_ac_mfa_dmc!$E:$E,Data_mfa_dmc!$B$9)</f>
        <v>6.1029999999999998</v>
      </c>
      <c r="F39" s="96">
        <f>SUMIFS(env_ac_mfa_dmc!$F:$F,env_ac_mfa_dmc!$A:$A,Data_mfa_dmc!$B$8,env_ac_mfa_dmc!$B:$B,Data_mfa_dmc!$A$39,env_ac_mfa_dmc!$C:$C,Data_mfa_dmc!$F$11,env_ac_mfa_dmc!$D:$D,Data_mfa_dmc!$B$7,env_ac_mfa_dmc!$E:$E,Data_mfa_dmc!$B$9)</f>
        <v>17.292999999999999</v>
      </c>
      <c r="G39" s="96">
        <f>SUMIFS(env_ac_mfa_dmc!$F:$F,env_ac_mfa_dmc!$A:$A,Data_mfa_dmc!$B$8,env_ac_mfa_dmc!$B:$B,Data_mfa_dmc!$A$39,env_ac_mfa_dmc!$C:$C,Data_mfa_dmc!$G$11,env_ac_mfa_dmc!$D:$D,Data_mfa_dmc!$B$7,env_ac_mfa_dmc!$E:$E,Data_mfa_dmc!$B$9)</f>
        <v>2.6930000000000001</v>
      </c>
      <c r="H39" s="96">
        <f>SUMIFS(env_ac_mfa_dmc!$F:$F,env_ac_mfa_dmc!$A:$A,Data_mfa_dmc!$B$8,env_ac_mfa_dmc!$B:$B,Data_mfa_dmc!$A$39,env_ac_mfa_dmc!$C:$C,Data_mfa_dmc!$H$11,env_ac_mfa_dmc!$D:$D,Data_mfa_dmc!$B$7,env_ac_mfa_dmc!$E:$E,Data_mfa_dmc!$B$9)</f>
        <v>0.189</v>
      </c>
      <c r="I39" s="96">
        <f>SUMIFS(env_ac_mfa_dmc!$F:$F,env_ac_mfa_dmc!$A:$A,Data_mfa_dmc!$B$8,env_ac_mfa_dmc!$B:$B,Data_mfa_dmc!$A$39,env_ac_mfa_dmc!$C:$C,Data_mfa_dmc!$I$11,env_ac_mfa_dmc!$D:$D,Data_mfa_dmc!$B$7,env_ac_mfa_dmc!$E:$E,Data_mfa_dmc!$B$9)</f>
        <v>-2E-3</v>
      </c>
      <c r="K39" s="169"/>
      <c r="L39" s="168"/>
      <c r="M39" s="168"/>
      <c r="N39" s="168"/>
      <c r="O39" s="168"/>
      <c r="P39" s="168"/>
      <c r="Q39" s="168"/>
      <c r="S39" s="168"/>
      <c r="T39" s="168"/>
      <c r="U39" s="168"/>
      <c r="V39" s="168"/>
      <c r="W39" s="168"/>
      <c r="X39" s="168"/>
      <c r="Y39" s="168"/>
    </row>
    <row r="40" spans="1:25" x14ac:dyDescent="0.2">
      <c r="A40" s="102" t="s">
        <v>112</v>
      </c>
      <c r="B40" s="102" t="s">
        <v>25</v>
      </c>
      <c r="C40" s="188">
        <f>SUMIFS(env_ac_mfa_dmc!$F:$F,env_ac_mfa_dmc!$A:$A,Data_mfa_dmc!$B$8,env_ac_mfa_dmc!$B:$B,Data_mfa_dmc!$A$40,env_ac_mfa_dmc!$C:$C,Data_mfa_dmc!$C$11,env_ac_mfa_dmc!$D:$D,Data_mfa_dmc!$B$7,env_ac_mfa_dmc!$E:$E,Data_mfa_dmc!$B$9)</f>
        <v>24.646999999999998</v>
      </c>
      <c r="D40" s="188">
        <f>SUMIFS(env_ac_mfa_dmc!$F:$F,env_ac_mfa_dmc!$A:$A,Data_mfa_dmc!$B$8,env_ac_mfa_dmc!$B:$B,Data_mfa_dmc!$A$40,env_ac_mfa_dmc!$C:$C,Data_mfa_dmc!$D$11,env_ac_mfa_dmc!$D:$D,Data_mfa_dmc!$B$7,env_ac_mfa_dmc!$E:$E,Data_mfa_dmc!$B$9)</f>
        <v>5.7450000000000001</v>
      </c>
      <c r="E40" s="188">
        <f>SUMIFS(env_ac_mfa_dmc!$F:$F,env_ac_mfa_dmc!$A:$A,Data_mfa_dmc!$B$8,env_ac_mfa_dmc!$B:$B,Data_mfa_dmc!$A$40,env_ac_mfa_dmc!$C:$C,Data_mfa_dmc!$E$11,env_ac_mfa_dmc!$D:$D,Data_mfa_dmc!$B$7,env_ac_mfa_dmc!$E:$E,Data_mfa_dmc!$B$9)</f>
        <v>5.7930000000000001</v>
      </c>
      <c r="F40" s="188">
        <f>SUMIFS(env_ac_mfa_dmc!$F:$F,env_ac_mfa_dmc!$A:$A,Data_mfa_dmc!$B$8,env_ac_mfa_dmc!$B:$B,Data_mfa_dmc!$A$40,env_ac_mfa_dmc!$C:$C,Data_mfa_dmc!$F$11,env_ac_mfa_dmc!$D:$D,Data_mfa_dmc!$B$7,env_ac_mfa_dmc!$E:$E,Data_mfa_dmc!$B$9)</f>
        <v>10.941000000000001</v>
      </c>
      <c r="G40" s="188">
        <f>SUMIFS(env_ac_mfa_dmc!$F:$F,env_ac_mfa_dmc!$A:$A,Data_mfa_dmc!$B$8,env_ac_mfa_dmc!$B:$B,Data_mfa_dmc!$A$40,env_ac_mfa_dmc!$C:$C,Data_mfa_dmc!$G$11,env_ac_mfa_dmc!$D:$D,Data_mfa_dmc!$B$7,env_ac_mfa_dmc!$E:$E,Data_mfa_dmc!$B$9)</f>
        <v>1.6910000000000001</v>
      </c>
      <c r="H40" s="188">
        <f>SUMIFS(env_ac_mfa_dmc!$F:$F,env_ac_mfa_dmc!$A:$A,Data_mfa_dmc!$B$8,env_ac_mfa_dmc!$B:$B,Data_mfa_dmc!$A$40,env_ac_mfa_dmc!$C:$C,Data_mfa_dmc!$H$11,env_ac_mfa_dmc!$D:$D,Data_mfa_dmc!$B$7,env_ac_mfa_dmc!$E:$E,Data_mfa_dmc!$B$9)</f>
        <v>0.38200000000000001</v>
      </c>
      <c r="I40" s="188">
        <f>SUMIFS(env_ac_mfa_dmc!$F:$F,env_ac_mfa_dmc!$A:$A,Data_mfa_dmc!$B$8,env_ac_mfa_dmc!$B:$B,Data_mfa_dmc!$A$40,env_ac_mfa_dmc!$C:$C,Data_mfa_dmc!$I$11,env_ac_mfa_dmc!$D:$D,Data_mfa_dmc!$B$7,env_ac_mfa_dmc!$E:$E,Data_mfa_dmc!$B$9)</f>
        <v>9.6000000000000002E-2</v>
      </c>
      <c r="K40" s="168"/>
      <c r="L40" s="168"/>
      <c r="M40" s="168"/>
      <c r="N40" s="168"/>
      <c r="O40" s="168"/>
      <c r="P40" s="168"/>
      <c r="Q40" s="168"/>
      <c r="S40" s="168"/>
      <c r="T40" s="168"/>
      <c r="U40" s="168"/>
      <c r="V40" s="168"/>
      <c r="W40" s="168"/>
      <c r="X40" s="168"/>
      <c r="Y40" s="168"/>
    </row>
    <row r="41" spans="1:25" x14ac:dyDescent="0.2">
      <c r="A41" s="102" t="s">
        <v>672</v>
      </c>
      <c r="B41" s="106" t="s">
        <v>373</v>
      </c>
      <c r="C41" s="188">
        <f>SUMIFS(env_ac_mfa_dmc!$F:$F,env_ac_mfa_dmc!$A:$A,Data_mfa_dmc!$B$8,env_ac_mfa_dmc!$B:$B,Data_mfa_dmc!$A$41,env_ac_mfa_dmc!$C:$C,Data_mfa_dmc!$C$11,env_ac_mfa_dmc!$D:$D,Data_mfa_dmc!$B$7,env_ac_mfa_dmc!$E:$E,Data_mfa_dmc!$B$9)</f>
        <v>15.018000000000001</v>
      </c>
      <c r="D41" s="188">
        <f>SUMIFS(env_ac_mfa_dmc!$F:$F,env_ac_mfa_dmc!$A:$A,Data_mfa_dmc!$B$8,env_ac_mfa_dmc!$B:$B,Data_mfa_dmc!$A$41,env_ac_mfa_dmc!$C:$C,Data_mfa_dmc!$D$11,env_ac_mfa_dmc!$D:$D,Data_mfa_dmc!$B$7,env_ac_mfa_dmc!$E:$E,Data_mfa_dmc!$B$9)</f>
        <v>4.04</v>
      </c>
      <c r="E41" s="188">
        <f>SUMIFS(env_ac_mfa_dmc!$F:$F,env_ac_mfa_dmc!$A:$A,Data_mfa_dmc!$B$8,env_ac_mfa_dmc!$B:$B,Data_mfa_dmc!$A$41,env_ac_mfa_dmc!$C:$C,Data_mfa_dmc!$E$11,env_ac_mfa_dmc!$D:$D,Data_mfa_dmc!$B$7,env_ac_mfa_dmc!$E:$E,Data_mfa_dmc!$B$9)</f>
        <v>2.0790000000000002</v>
      </c>
      <c r="F41" s="188">
        <f>SUMIFS(env_ac_mfa_dmc!$F:$F,env_ac_mfa_dmc!$A:$A,Data_mfa_dmc!$B$8,env_ac_mfa_dmc!$B:$B,Data_mfa_dmc!$A$41,env_ac_mfa_dmc!$C:$C,Data_mfa_dmc!$F$11,env_ac_mfa_dmc!$D:$D,Data_mfa_dmc!$B$7,env_ac_mfa_dmc!$E:$E,Data_mfa_dmc!$B$9)</f>
        <v>5.6159999999999997</v>
      </c>
      <c r="G41" s="188">
        <f>SUMIFS(env_ac_mfa_dmc!$F:$F,env_ac_mfa_dmc!$A:$A,Data_mfa_dmc!$B$8,env_ac_mfa_dmc!$B:$B,Data_mfa_dmc!$A$41,env_ac_mfa_dmc!$C:$C,Data_mfa_dmc!$G$11,env_ac_mfa_dmc!$D:$D,Data_mfa_dmc!$B$7,env_ac_mfa_dmc!$E:$E,Data_mfa_dmc!$B$9)</f>
        <v>2.3069999999999999</v>
      </c>
      <c r="H41" s="188">
        <f>SUMIFS(env_ac_mfa_dmc!$F:$F,env_ac_mfa_dmc!$A:$A,Data_mfa_dmc!$B$8,env_ac_mfa_dmc!$B:$B,Data_mfa_dmc!$A$41,env_ac_mfa_dmc!$C:$C,Data_mfa_dmc!$H$11,env_ac_mfa_dmc!$D:$D,Data_mfa_dmc!$B$7,env_ac_mfa_dmc!$E:$E,Data_mfa_dmc!$B$9)</f>
        <v>1.2789999999999999</v>
      </c>
      <c r="I41" s="188">
        <f>SUMIFS(env_ac_mfa_dmc!$F:$F,env_ac_mfa_dmc!$A:$A,Data_mfa_dmc!$B$8,env_ac_mfa_dmc!$B:$B,Data_mfa_dmc!$A$41,env_ac_mfa_dmc!$C:$C,Data_mfa_dmc!$I$11,env_ac_mfa_dmc!$D:$D,Data_mfa_dmc!$B$7,env_ac_mfa_dmc!$E:$E,Data_mfa_dmc!$B$9)</f>
        <v>-0.30399999999999999</v>
      </c>
      <c r="J41" s="105"/>
    </row>
    <row r="42" spans="1:25" x14ac:dyDescent="0.2">
      <c r="A42" s="102" t="s">
        <v>110</v>
      </c>
      <c r="B42" s="102" t="s">
        <v>18</v>
      </c>
      <c r="C42" s="189">
        <v>30.786000000000001</v>
      </c>
      <c r="D42" s="189">
        <v>2.39</v>
      </c>
      <c r="E42" s="189">
        <v>0.80500000000000005</v>
      </c>
      <c r="F42" s="189">
        <v>15.468999999999999</v>
      </c>
      <c r="G42" s="189">
        <v>12.589</v>
      </c>
      <c r="H42" s="189">
        <v>-0.187</v>
      </c>
      <c r="I42" s="189">
        <v>-0.27900000000000003</v>
      </c>
      <c r="J42" s="105">
        <v>2019</v>
      </c>
    </row>
    <row r="43" spans="1:25" x14ac:dyDescent="0.2">
      <c r="A43" s="102" t="s">
        <v>109</v>
      </c>
      <c r="B43" s="102" t="s">
        <v>108</v>
      </c>
      <c r="C43" s="188">
        <f>SUMIFS(env_ac_mfa_dmc!$F:$F,env_ac_mfa_dmc!$A:$A,Data_mfa_dmc!$B$8,env_ac_mfa_dmc!$B:$B,Data_mfa_dmc!$A$43,env_ac_mfa_dmc!$C:$C,Data_mfa_dmc!$C$11,env_ac_mfa_dmc!$D:$D,Data_mfa_dmc!$B$7,env_ac_mfa_dmc!$E:$E,Data_mfa_dmc!$B$9)</f>
        <v>10.500999999999999</v>
      </c>
      <c r="D43" s="188">
        <f>SUMIFS(env_ac_mfa_dmc!$F:$F,env_ac_mfa_dmc!$A:$A,Data_mfa_dmc!$B$8,env_ac_mfa_dmc!$B:$B,Data_mfa_dmc!$A$43,env_ac_mfa_dmc!$C:$C,Data_mfa_dmc!$D$11,env_ac_mfa_dmc!$D:$D,Data_mfa_dmc!$B$7,env_ac_mfa_dmc!$E:$E,Data_mfa_dmc!$B$9)</f>
        <v>2.08</v>
      </c>
      <c r="E43" s="188">
        <f>SUMIFS(env_ac_mfa_dmc!$F:$F,env_ac_mfa_dmc!$A:$A,Data_mfa_dmc!$B$8,env_ac_mfa_dmc!$B:$B,Data_mfa_dmc!$A$43,env_ac_mfa_dmc!$C:$C,Data_mfa_dmc!$E$11,env_ac_mfa_dmc!$D:$D,Data_mfa_dmc!$B$7,env_ac_mfa_dmc!$E:$E,Data_mfa_dmc!$B$9)</f>
        <v>0.27200000000000002</v>
      </c>
      <c r="F43" s="188">
        <f>SUMIFS(env_ac_mfa_dmc!$F:$F,env_ac_mfa_dmc!$A:$A,Data_mfa_dmc!$B$8,env_ac_mfa_dmc!$B:$B,Data_mfa_dmc!$A$43,env_ac_mfa_dmc!$C:$C,Data_mfa_dmc!$F$11,env_ac_mfa_dmc!$D:$D,Data_mfa_dmc!$B$7,env_ac_mfa_dmc!$E:$E,Data_mfa_dmc!$B$9)</f>
        <v>6.31</v>
      </c>
      <c r="G43" s="188">
        <f>SUMIFS(env_ac_mfa_dmc!$F:$F,env_ac_mfa_dmc!$A:$A,Data_mfa_dmc!$B$8,env_ac_mfa_dmc!$B:$B,Data_mfa_dmc!$A$43,env_ac_mfa_dmc!$C:$C,Data_mfa_dmc!$G$11,env_ac_mfa_dmc!$D:$D,Data_mfa_dmc!$B$7,env_ac_mfa_dmc!$E:$E,Data_mfa_dmc!$B$9)</f>
        <v>1.5269999999999999</v>
      </c>
      <c r="H43" s="188">
        <f>SUMIFS(env_ac_mfa_dmc!$F:$F,env_ac_mfa_dmc!$A:$A,Data_mfa_dmc!$B$8,env_ac_mfa_dmc!$B:$B,Data_mfa_dmc!$A$43,env_ac_mfa_dmc!$C:$C,Data_mfa_dmc!$H$11,env_ac_mfa_dmc!$D:$D,Data_mfa_dmc!$B$7,env_ac_mfa_dmc!$E:$E,Data_mfa_dmc!$B$9)</f>
        <v>0.376</v>
      </c>
      <c r="I43" s="188">
        <f>SUMIFS(env_ac_mfa_dmc!$F:$F,env_ac_mfa_dmc!$A:$A,Data_mfa_dmc!$B$8,env_ac_mfa_dmc!$B:$B,Data_mfa_dmc!$A$43,env_ac_mfa_dmc!$C:$C,Data_mfa_dmc!$I$11,env_ac_mfa_dmc!$D:$D,Data_mfa_dmc!$B$7,env_ac_mfa_dmc!$E:$E,Data_mfa_dmc!$B$9)</f>
        <v>-6.4000000000000001E-2</v>
      </c>
      <c r="J43" s="105"/>
    </row>
    <row r="44" spans="1:25" x14ac:dyDescent="0.2">
      <c r="A44" s="102" t="s">
        <v>111</v>
      </c>
      <c r="B44" s="102" t="s">
        <v>46</v>
      </c>
      <c r="C44" s="189">
        <v>8.48</v>
      </c>
      <c r="D44" s="189">
        <v>2.754</v>
      </c>
      <c r="E44" s="189">
        <v>0.2</v>
      </c>
      <c r="F44" s="189">
        <v>3.2429999999999999</v>
      </c>
      <c r="G44" s="189">
        <v>2.13</v>
      </c>
      <c r="H44" s="189">
        <v>0.155</v>
      </c>
      <c r="I44" s="189">
        <v>-2E-3</v>
      </c>
      <c r="J44" s="105">
        <v>2019</v>
      </c>
      <c r="K44" s="168"/>
      <c r="L44" s="168"/>
      <c r="M44" s="168"/>
      <c r="N44" s="168"/>
      <c r="O44" s="168"/>
      <c r="P44" s="168"/>
      <c r="Q44" s="168"/>
      <c r="R44" s="168"/>
      <c r="S44" s="168"/>
      <c r="T44" s="168"/>
      <c r="U44" s="168"/>
      <c r="V44" s="168"/>
      <c r="W44" s="168"/>
      <c r="X44" s="168"/>
      <c r="Y44" s="168"/>
    </row>
    <row r="45" spans="1:25" x14ac:dyDescent="0.2">
      <c r="A45" s="102" t="s">
        <v>107</v>
      </c>
      <c r="B45" s="103" t="s">
        <v>670</v>
      </c>
      <c r="C45" s="193">
        <f>SUMIFS(env_ac_mfa_dmc!$F:$F,env_ac_mfa_dmc!$A:$A,Data_mfa_dmc!$B$8,env_ac_mfa_dmc!$B:$B,Data_mfa_dmc!$A$45,env_ac_mfa_dmc!$C:$C,Data_mfa_dmc!$C$11,env_ac_mfa_dmc!$D:$D,Data_mfa_dmc!$B$7,env_ac_mfa_dmc!$E:$E,Data_mfa_dmc!$B$9)</f>
        <v>9</v>
      </c>
      <c r="D45" s="193">
        <f>SUMIFS(env_ac_mfa_dmc!$F:$F,env_ac_mfa_dmc!$A:$A,Data_mfa_dmc!$B$8,env_ac_mfa_dmc!$B:$B,Data_mfa_dmc!$A$45,env_ac_mfa_dmc!$C:$C,Data_mfa_dmc!$D$11,env_ac_mfa_dmc!$D:$D,Data_mfa_dmc!$B$7,env_ac_mfa_dmc!$E:$E,Data_mfa_dmc!$B$9)</f>
        <v>2.6549999999999998</v>
      </c>
      <c r="E45" s="193">
        <f>SUMIFS(env_ac_mfa_dmc!$F:$F,env_ac_mfa_dmc!$A:$A,Data_mfa_dmc!$B$8,env_ac_mfa_dmc!$B:$B,Data_mfa_dmc!$A$45,env_ac_mfa_dmc!$C:$C,Data_mfa_dmc!$E$11,env_ac_mfa_dmc!$D:$D,Data_mfa_dmc!$B$7,env_ac_mfa_dmc!$E:$E,Data_mfa_dmc!$B$9)</f>
        <v>1.5229999999999999</v>
      </c>
      <c r="F45" s="193">
        <f>SUMIFS(env_ac_mfa_dmc!$F:$F,env_ac_mfa_dmc!$A:$A,Data_mfa_dmc!$B$8,env_ac_mfa_dmc!$B:$B,Data_mfa_dmc!$A$45,env_ac_mfa_dmc!$C:$C,Data_mfa_dmc!$F$11,env_ac_mfa_dmc!$D:$D,Data_mfa_dmc!$B$7,env_ac_mfa_dmc!$E:$E,Data_mfa_dmc!$B$9)</f>
        <v>1.6890000000000001</v>
      </c>
      <c r="G45" s="193">
        <f>SUMIFS(env_ac_mfa_dmc!$F:$F,env_ac_mfa_dmc!$A:$A,Data_mfa_dmc!$B$8,env_ac_mfa_dmc!$B:$B,Data_mfa_dmc!$A$45,env_ac_mfa_dmc!$C:$C,Data_mfa_dmc!$G$11,env_ac_mfa_dmc!$D:$D,Data_mfa_dmc!$B$7,env_ac_mfa_dmc!$E:$E,Data_mfa_dmc!$B$9)</f>
        <v>3.129</v>
      </c>
      <c r="H45" s="193">
        <f>SUMIFS(env_ac_mfa_dmc!$F:$F,env_ac_mfa_dmc!$A:$A,Data_mfa_dmc!$B$8,env_ac_mfa_dmc!$B:$B,Data_mfa_dmc!$A$45,env_ac_mfa_dmc!$C:$C,Data_mfa_dmc!$H$11,env_ac_mfa_dmc!$D:$D,Data_mfa_dmc!$B$7,env_ac_mfa_dmc!$E:$E,Data_mfa_dmc!$B$9)</f>
        <v>3.0000000000000001E-3</v>
      </c>
      <c r="I45" s="193">
        <f>SUMIFS(env_ac_mfa_dmc!$F:$F,env_ac_mfa_dmc!$A:$A,Data_mfa_dmc!$B$8,env_ac_mfa_dmc!$B:$B,Data_mfa_dmc!$A$45,env_ac_mfa_dmc!$C:$C,Data_mfa_dmc!$I$11,env_ac_mfa_dmc!$D:$D,Data_mfa_dmc!$B$7,env_ac_mfa_dmc!$E:$E,Data_mfa_dmc!$B$9)</f>
        <v>0</v>
      </c>
      <c r="J45" s="105"/>
      <c r="N45" s="168"/>
      <c r="O45" s="168"/>
      <c r="P45" s="168"/>
      <c r="Q45" s="168"/>
      <c r="R45" s="168"/>
      <c r="S45" s="168"/>
      <c r="T45" s="168"/>
      <c r="U45" s="168"/>
      <c r="V45" s="168"/>
      <c r="W45" s="168"/>
      <c r="X45" s="168"/>
    </row>
    <row r="46" spans="1:25" x14ac:dyDescent="0.2">
      <c r="A46" s="102" t="s">
        <v>106</v>
      </c>
      <c r="B46" s="106" t="s">
        <v>105</v>
      </c>
      <c r="C46" s="189">
        <v>7.8579999999999997</v>
      </c>
      <c r="D46" s="189">
        <v>3.0840000000000001</v>
      </c>
      <c r="E46" s="189">
        <v>0.63900000000000001</v>
      </c>
      <c r="F46" s="189">
        <v>3.5950000000000002</v>
      </c>
      <c r="G46" s="189">
        <v>0.499</v>
      </c>
      <c r="H46" s="189">
        <v>0.04</v>
      </c>
      <c r="I46" s="189">
        <v>0</v>
      </c>
      <c r="J46" s="105">
        <v>2019</v>
      </c>
      <c r="N46" s="168"/>
      <c r="O46" s="168"/>
      <c r="P46" s="168"/>
      <c r="Q46" s="168"/>
      <c r="R46" s="168"/>
      <c r="S46" s="168"/>
      <c r="T46" s="168"/>
      <c r="U46" s="168"/>
      <c r="V46" s="168"/>
      <c r="W46" s="168"/>
      <c r="X46" s="168"/>
    </row>
    <row r="47" spans="1:25" x14ac:dyDescent="0.2">
      <c r="A47" s="102" t="s">
        <v>104</v>
      </c>
      <c r="B47" s="106" t="s">
        <v>19</v>
      </c>
      <c r="C47" s="193">
        <f>SUMIFS(env_ac_mfa_dmc!$F:$F,env_ac_mfa_dmc!$A:$A,Data_mfa_dmc!$B$8,env_ac_mfa_dmc!$B:$B,Data_mfa_dmc!$A$47,env_ac_mfa_dmc!$C:$C,Data_mfa_dmc!$C$11,env_ac_mfa_dmc!$D:$D,Data_mfa_dmc!$B$7,env_ac_mfa_dmc!$E:$E,Data_mfa_dmc!$B$9)</f>
        <v>19.042000000000002</v>
      </c>
      <c r="D47" s="193">
        <f>SUMIFS(env_ac_mfa_dmc!$F:$F,env_ac_mfa_dmc!$A:$A,Data_mfa_dmc!$B$8,env_ac_mfa_dmc!$B:$B,Data_mfa_dmc!$A$47,env_ac_mfa_dmc!$C:$C,Data_mfa_dmc!$D$11,env_ac_mfa_dmc!$D:$D,Data_mfa_dmc!$B$7,env_ac_mfa_dmc!$E:$E,Data_mfa_dmc!$B$9)</f>
        <v>5.2839999999999998</v>
      </c>
      <c r="E47" s="193">
        <f>SUMIFS(env_ac_mfa_dmc!$F:$F,env_ac_mfa_dmc!$A:$A,Data_mfa_dmc!$B$8,env_ac_mfa_dmc!$B:$B,Data_mfa_dmc!$A$47,env_ac_mfa_dmc!$C:$C,Data_mfa_dmc!$E$11,env_ac_mfa_dmc!$D:$D,Data_mfa_dmc!$B$7,env_ac_mfa_dmc!$E:$E,Data_mfa_dmc!$B$9)</f>
        <v>2.839</v>
      </c>
      <c r="F47" s="193">
        <f>SUMIFS(env_ac_mfa_dmc!$F:$F,env_ac_mfa_dmc!$A:$A,Data_mfa_dmc!$B$8,env_ac_mfa_dmc!$B:$B,Data_mfa_dmc!$A$47,env_ac_mfa_dmc!$C:$C,Data_mfa_dmc!$F$11,env_ac_mfa_dmc!$D:$D,Data_mfa_dmc!$B$7,env_ac_mfa_dmc!$E:$E,Data_mfa_dmc!$B$9)</f>
        <v>4.2720000000000002</v>
      </c>
      <c r="G47" s="193">
        <f>SUMIFS(env_ac_mfa_dmc!$F:$F,env_ac_mfa_dmc!$A:$A,Data_mfa_dmc!$B$8,env_ac_mfa_dmc!$B:$B,Data_mfa_dmc!$A$47,env_ac_mfa_dmc!$C:$C,Data_mfa_dmc!$G$11,env_ac_mfa_dmc!$D:$D,Data_mfa_dmc!$B$7,env_ac_mfa_dmc!$E:$E,Data_mfa_dmc!$B$9)</f>
        <v>6.6369999999999996</v>
      </c>
      <c r="H47" s="193">
        <f>SUMIFS(env_ac_mfa_dmc!$F:$F,env_ac_mfa_dmc!$A:$A,Data_mfa_dmc!$B$8,env_ac_mfa_dmc!$B:$B,Data_mfa_dmc!$A$47,env_ac_mfa_dmc!$C:$C,Data_mfa_dmc!$H$11,env_ac_mfa_dmc!$D:$D,Data_mfa_dmc!$B$7,env_ac_mfa_dmc!$E:$E,Data_mfa_dmc!$B$9)</f>
        <v>0.01</v>
      </c>
      <c r="I47" s="193">
        <f>SUMIFS(env_ac_mfa_dmc!$F:$F,env_ac_mfa_dmc!$A:$A,Data_mfa_dmc!$B$8,env_ac_mfa_dmc!$B:$B,Data_mfa_dmc!$A$47,env_ac_mfa_dmc!$C:$C,Data_mfa_dmc!$I$11,env_ac_mfa_dmc!$D:$D,Data_mfa_dmc!$B$7,env_ac_mfa_dmc!$E:$E,Data_mfa_dmc!$B$9)</f>
        <v>0</v>
      </c>
      <c r="J47" s="105"/>
      <c r="N47" s="168"/>
      <c r="O47" s="168"/>
      <c r="P47" s="168"/>
      <c r="Q47" s="168"/>
      <c r="R47" s="168"/>
      <c r="S47" s="168"/>
      <c r="T47" s="168"/>
      <c r="U47" s="168"/>
      <c r="V47" s="168"/>
      <c r="W47" s="168"/>
      <c r="X47" s="168"/>
    </row>
    <row r="48" spans="1:25" x14ac:dyDescent="0.2">
      <c r="A48" s="102" t="s">
        <v>103</v>
      </c>
      <c r="B48" s="106" t="s">
        <v>102</v>
      </c>
      <c r="C48" s="189">
        <v>10.643000000000001</v>
      </c>
      <c r="D48" s="189">
        <v>3.6080000000000001</v>
      </c>
      <c r="E48" s="189">
        <v>0.79400000000000004</v>
      </c>
      <c r="F48" s="189">
        <v>4.1870000000000003</v>
      </c>
      <c r="G48" s="189">
        <v>2.153</v>
      </c>
      <c r="H48" s="189">
        <v>-9.9000000000000005E-2</v>
      </c>
      <c r="I48" s="189">
        <v>0</v>
      </c>
      <c r="J48" s="105">
        <v>2019</v>
      </c>
      <c r="N48" s="168"/>
      <c r="O48" s="168"/>
      <c r="P48" s="168"/>
      <c r="Q48" s="168"/>
      <c r="R48" s="168"/>
      <c r="S48" s="168"/>
      <c r="T48" s="168"/>
      <c r="U48" s="168"/>
      <c r="V48" s="168"/>
      <c r="W48" s="168"/>
      <c r="X48" s="168"/>
    </row>
    <row r="49" spans="1:25" x14ac:dyDescent="0.2">
      <c r="A49" s="102" t="s">
        <v>101</v>
      </c>
      <c r="B49" s="102" t="s">
        <v>100</v>
      </c>
      <c r="C49" s="189">
        <v>11.249000000000001</v>
      </c>
      <c r="D49" s="189">
        <v>2.9470000000000001</v>
      </c>
      <c r="E49" s="189">
        <v>0.84399999999999997</v>
      </c>
      <c r="F49" s="189">
        <v>2.9409999999999998</v>
      </c>
      <c r="G49" s="189">
        <v>4.6970000000000001</v>
      </c>
      <c r="H49" s="189">
        <v>-0.188</v>
      </c>
      <c r="I49" s="189">
        <v>0.01</v>
      </c>
      <c r="J49" s="105">
        <v>2019</v>
      </c>
      <c r="N49" s="168"/>
      <c r="O49" s="168"/>
      <c r="P49" s="168"/>
      <c r="Q49" s="168"/>
      <c r="R49" s="168"/>
      <c r="S49" s="168"/>
      <c r="T49" s="168"/>
      <c r="U49" s="168"/>
      <c r="V49" s="168"/>
      <c r="W49" s="168"/>
      <c r="X49" s="168"/>
    </row>
    <row r="50" spans="1:25" x14ac:dyDescent="0.2">
      <c r="N50" s="168"/>
      <c r="O50" s="168"/>
      <c r="P50" s="168"/>
      <c r="Q50" s="168"/>
      <c r="R50" s="168"/>
      <c r="S50" s="168"/>
      <c r="T50" s="168"/>
      <c r="U50" s="168"/>
      <c r="V50" s="168"/>
      <c r="W50" s="168"/>
      <c r="X50" s="168"/>
    </row>
    <row r="51" spans="1:25" x14ac:dyDescent="0.2">
      <c r="A51" s="100" t="s">
        <v>51</v>
      </c>
      <c r="N51" s="168"/>
      <c r="O51" s="168"/>
      <c r="P51" s="168"/>
      <c r="Q51" s="168"/>
      <c r="R51" s="168"/>
      <c r="S51" s="168"/>
      <c r="T51" s="168"/>
      <c r="U51" s="168"/>
      <c r="V51" s="168"/>
      <c r="W51" s="168"/>
      <c r="X51" s="168"/>
    </row>
    <row r="52" spans="1:25" x14ac:dyDescent="0.2">
      <c r="A52" s="100" t="s">
        <v>14</v>
      </c>
      <c r="B52" s="100" t="s">
        <v>50</v>
      </c>
    </row>
    <row r="54" spans="1:25" x14ac:dyDescent="0.2">
      <c r="A54" s="100" t="s">
        <v>94</v>
      </c>
      <c r="B54" s="100" t="s">
        <v>717</v>
      </c>
      <c r="C54" s="99" t="s">
        <v>722</v>
      </c>
    </row>
    <row r="55" spans="1:25" x14ac:dyDescent="0.2">
      <c r="A55" s="100" t="s">
        <v>141</v>
      </c>
      <c r="B55" s="101">
        <v>2019</v>
      </c>
    </row>
    <row r="56" spans="1:25" x14ac:dyDescent="0.2">
      <c r="A56" s="100" t="s">
        <v>90</v>
      </c>
      <c r="B56" s="100" t="s">
        <v>56</v>
      </c>
      <c r="C56" s="99" t="s">
        <v>12</v>
      </c>
    </row>
    <row r="58" spans="1:25" x14ac:dyDescent="0.2">
      <c r="A58" s="102" t="s">
        <v>140</v>
      </c>
      <c r="B58" s="102" t="s">
        <v>92</v>
      </c>
      <c r="C58" s="102" t="s">
        <v>69</v>
      </c>
      <c r="D58" s="102" t="s">
        <v>68</v>
      </c>
      <c r="E58" s="102" t="s">
        <v>67</v>
      </c>
      <c r="F58" s="102" t="s">
        <v>65</v>
      </c>
      <c r="G58" s="102" t="s">
        <v>64</v>
      </c>
      <c r="H58" s="102" t="s">
        <v>62</v>
      </c>
      <c r="I58" s="102" t="s">
        <v>55</v>
      </c>
    </row>
    <row r="59" spans="1:25" x14ac:dyDescent="0.2">
      <c r="A59" s="102" t="s">
        <v>93</v>
      </c>
      <c r="B59" s="102" t="s">
        <v>139</v>
      </c>
      <c r="C59" s="102" t="s">
        <v>0</v>
      </c>
      <c r="D59" s="102" t="s">
        <v>1</v>
      </c>
      <c r="E59" s="102" t="s">
        <v>66</v>
      </c>
      <c r="F59" s="102" t="s">
        <v>6</v>
      </c>
      <c r="G59" s="102" t="s">
        <v>63</v>
      </c>
      <c r="H59" s="102" t="s">
        <v>61</v>
      </c>
      <c r="I59" s="102" t="s">
        <v>54</v>
      </c>
    </row>
    <row r="60" spans="1:25" x14ac:dyDescent="0.2">
      <c r="A60" s="102" t="s">
        <v>714</v>
      </c>
      <c r="B60" s="103" t="s">
        <v>671</v>
      </c>
      <c r="C60" s="96">
        <f>SUMIFS(env_ac_mfa_dmc!$F:$F,env_ac_mfa_dmc!$A:$A,Data_mfa_dmc!$B$55,env_ac_mfa_dmc!$B:$B,Data_mfa_dmc!$A$60,env_ac_mfa_dmc!$C:$C,Data_mfa_dmc!$C$58,env_ac_mfa_dmc!$D:$D,Data_mfa_dmc!$B$54,env_ac_mfa_dmc!$E:$E,Data_mfa_dmc!$B$56)</f>
        <v>14.185</v>
      </c>
      <c r="D60" s="96">
        <f>SUMIFS(env_ac_mfa_dmc!$F:$F,env_ac_mfa_dmc!$A:$A,Data_mfa_dmc!$B$55,env_ac_mfa_dmc!$B:$B,Data_mfa_dmc!$A$60,env_ac_mfa_dmc!$C:$C,Data_mfa_dmc!$D$58,env_ac_mfa_dmc!$D:$D,Data_mfa_dmc!$B$54,env_ac_mfa_dmc!$E:$E,Data_mfa_dmc!$B$56)</f>
        <v>3.331</v>
      </c>
      <c r="E60" s="96">
        <f>SUMIFS(env_ac_mfa_dmc!$F:$F,env_ac_mfa_dmc!$A:$A,Data_mfa_dmc!$B$55,env_ac_mfa_dmc!$B:$B,Data_mfa_dmc!$A$60,env_ac_mfa_dmc!$C:$C,Data_mfa_dmc!$E$58,env_ac_mfa_dmc!$D:$D,Data_mfa_dmc!$B$54,env_ac_mfa_dmc!$E:$E,Data_mfa_dmc!$B$56)</f>
        <v>0.748</v>
      </c>
      <c r="F60" s="96">
        <f>SUMIFS(env_ac_mfa_dmc!$F:$F,env_ac_mfa_dmc!$A:$A,Data_mfa_dmc!$B$55,env_ac_mfa_dmc!$B:$B,Data_mfa_dmc!$A$60,env_ac_mfa_dmc!$C:$C,Data_mfa_dmc!$F$58,env_ac_mfa_dmc!$D:$D,Data_mfa_dmc!$B$54,env_ac_mfa_dmc!$E:$E,Data_mfa_dmc!$B$56)</f>
        <v>7.1719999999999997</v>
      </c>
      <c r="G60" s="96">
        <f>SUMIFS(env_ac_mfa_dmc!$F:$F,env_ac_mfa_dmc!$A:$A,Data_mfa_dmc!$B$55,env_ac_mfa_dmc!$B:$B,Data_mfa_dmc!$A$60,env_ac_mfa_dmc!$C:$C,Data_mfa_dmc!$G$58,env_ac_mfa_dmc!$D:$D,Data_mfa_dmc!$B$54,env_ac_mfa_dmc!$E:$E,Data_mfa_dmc!$B$56)</f>
        <v>2.8980000000000001</v>
      </c>
      <c r="H60" s="96">
        <f>SUMIFS(env_ac_mfa_dmc!$F:$F,env_ac_mfa_dmc!$A:$A,Data_mfa_dmc!$B$55,env_ac_mfa_dmc!$B:$B,Data_mfa_dmc!$A$60,env_ac_mfa_dmc!$C:$C,Data_mfa_dmc!$H$58,env_ac_mfa_dmc!$D:$D,Data_mfa_dmc!$B$54,env_ac_mfa_dmc!$E:$E,Data_mfa_dmc!$B$56)</f>
        <v>3.3000000000000002E-2</v>
      </c>
      <c r="I60" s="96">
        <f>SUMIFS(env_ac_mfa_dmc!$F:$F,env_ac_mfa_dmc!$A:$A,Data_mfa_dmc!$B$55,env_ac_mfa_dmc!$B:$B,Data_mfa_dmc!$A$60,env_ac_mfa_dmc!$C:$C,Data_mfa_dmc!$I$58,env_ac_mfa_dmc!$D:$D,Data_mfa_dmc!$B$54,env_ac_mfa_dmc!$E:$E,Data_mfa_dmc!$B$56)</f>
        <v>2E-3</v>
      </c>
      <c r="K60" s="169"/>
      <c r="L60" s="169"/>
      <c r="M60" s="169"/>
      <c r="N60" s="169"/>
      <c r="O60" s="169"/>
      <c r="P60" s="169"/>
      <c r="Q60" s="169"/>
      <c r="S60" s="168"/>
      <c r="T60" s="168"/>
      <c r="U60" s="168"/>
      <c r="V60" s="168"/>
      <c r="W60" s="168"/>
      <c r="X60" s="168"/>
      <c r="Y60" s="168"/>
    </row>
    <row r="61" spans="1:25" x14ac:dyDescent="0.2">
      <c r="A61" s="102" t="s">
        <v>138</v>
      </c>
      <c r="B61" s="102" t="s">
        <v>39</v>
      </c>
      <c r="C61" s="96">
        <f>SUMIFS(env_ac_mfa_dmc!$F:$F,env_ac_mfa_dmc!$A:$A,Data_mfa_dmc!$B$55,env_ac_mfa_dmc!$B:$B,Data_mfa_dmc!$A$61,env_ac_mfa_dmc!$C:$C,Data_mfa_dmc!$C$58,env_ac_mfa_dmc!$D:$D,Data_mfa_dmc!$B$54,env_ac_mfa_dmc!$E:$E,Data_mfa_dmc!$B$56)</f>
        <v>13.625</v>
      </c>
      <c r="D61" s="96">
        <f>SUMIFS(env_ac_mfa_dmc!$F:$F,env_ac_mfa_dmc!$A:$A,Data_mfa_dmc!$B$55,env_ac_mfa_dmc!$B:$B,Data_mfa_dmc!$A$61,env_ac_mfa_dmc!$C:$C,Data_mfa_dmc!$D$58,env_ac_mfa_dmc!$D:$D,Data_mfa_dmc!$B$54,env_ac_mfa_dmc!$E:$E,Data_mfa_dmc!$B$56)</f>
        <v>4.5860000000000003</v>
      </c>
      <c r="E61" s="96">
        <f>SUMIFS(env_ac_mfa_dmc!$F:$F,env_ac_mfa_dmc!$A:$A,Data_mfa_dmc!$B$55,env_ac_mfa_dmc!$B:$B,Data_mfa_dmc!$A$61,env_ac_mfa_dmc!$C:$C,Data_mfa_dmc!$E$58,env_ac_mfa_dmc!$D:$D,Data_mfa_dmc!$B$54,env_ac_mfa_dmc!$E:$E,Data_mfa_dmc!$B$56)</f>
        <v>0.99</v>
      </c>
      <c r="F61" s="96">
        <f>SUMIFS(env_ac_mfa_dmc!$F:$F,env_ac_mfa_dmc!$A:$A,Data_mfa_dmc!$B$55,env_ac_mfa_dmc!$B:$B,Data_mfa_dmc!$A$61,env_ac_mfa_dmc!$C:$C,Data_mfa_dmc!$F$58,env_ac_mfa_dmc!$D:$D,Data_mfa_dmc!$B$54,env_ac_mfa_dmc!$E:$E,Data_mfa_dmc!$B$56)</f>
        <v>4.8940000000000001</v>
      </c>
      <c r="G61" s="96">
        <f>SUMIFS(env_ac_mfa_dmc!$F:$F,env_ac_mfa_dmc!$A:$A,Data_mfa_dmc!$B$55,env_ac_mfa_dmc!$B:$B,Data_mfa_dmc!$A$61,env_ac_mfa_dmc!$C:$C,Data_mfa_dmc!$G$58,env_ac_mfa_dmc!$D:$D,Data_mfa_dmc!$B$54,env_ac_mfa_dmc!$E:$E,Data_mfa_dmc!$B$56)</f>
        <v>3.3410000000000002</v>
      </c>
      <c r="H61" s="96">
        <f>SUMIFS(env_ac_mfa_dmc!$F:$F,env_ac_mfa_dmc!$A:$A,Data_mfa_dmc!$B$55,env_ac_mfa_dmc!$B:$B,Data_mfa_dmc!$A$61,env_ac_mfa_dmc!$C:$C,Data_mfa_dmc!$H$58,env_ac_mfa_dmc!$D:$D,Data_mfa_dmc!$B$54,env_ac_mfa_dmc!$E:$E,Data_mfa_dmc!$B$56)</f>
        <v>-0.184</v>
      </c>
      <c r="I61" s="96">
        <f>SUMIFS(env_ac_mfa_dmc!$F:$F,env_ac_mfa_dmc!$A:$A,Data_mfa_dmc!$B$55,env_ac_mfa_dmc!$B:$B,Data_mfa_dmc!$A$61,env_ac_mfa_dmc!$C:$C,Data_mfa_dmc!$I$58,env_ac_mfa_dmc!$D:$D,Data_mfa_dmc!$B$54,env_ac_mfa_dmc!$E:$E,Data_mfa_dmc!$B$56)</f>
        <v>-2E-3</v>
      </c>
      <c r="K61" s="169"/>
      <c r="L61" s="169"/>
      <c r="M61" s="169"/>
      <c r="N61" s="169"/>
      <c r="O61" s="169"/>
      <c r="P61" s="169"/>
      <c r="Q61" s="169"/>
      <c r="S61" s="168"/>
      <c r="T61" s="168"/>
      <c r="U61" s="168"/>
      <c r="V61" s="168"/>
      <c r="W61" s="168"/>
      <c r="X61" s="168"/>
      <c r="Y61" s="168"/>
    </row>
    <row r="62" spans="1:25" x14ac:dyDescent="0.2">
      <c r="A62" s="102" t="s">
        <v>137</v>
      </c>
      <c r="B62" s="102" t="s">
        <v>29</v>
      </c>
      <c r="C62" s="96">
        <f>SUMIFS(env_ac_mfa_dmc!$F:$F,env_ac_mfa_dmc!$A:$A,Data_mfa_dmc!$B$55,env_ac_mfa_dmc!$B:$B,Data_mfa_dmc!$A$62,env_ac_mfa_dmc!$C:$C,Data_mfa_dmc!$C$58,env_ac_mfa_dmc!$D:$D,Data_mfa_dmc!$B$54,env_ac_mfa_dmc!$E:$E,Data_mfa_dmc!$B$56)</f>
        <v>20.625</v>
      </c>
      <c r="D62" s="96">
        <f>SUMIFS(env_ac_mfa_dmc!$F:$F,env_ac_mfa_dmc!$A:$A,Data_mfa_dmc!$B$55,env_ac_mfa_dmc!$B:$B,Data_mfa_dmc!$A$62,env_ac_mfa_dmc!$C:$C,Data_mfa_dmc!$D$58,env_ac_mfa_dmc!$D:$D,Data_mfa_dmc!$B$54,env_ac_mfa_dmc!$E:$E,Data_mfa_dmc!$B$56)</f>
        <v>3.137</v>
      </c>
      <c r="E62" s="96">
        <f>SUMIFS(env_ac_mfa_dmc!$F:$F,env_ac_mfa_dmc!$A:$A,Data_mfa_dmc!$B$55,env_ac_mfa_dmc!$B:$B,Data_mfa_dmc!$A$62,env_ac_mfa_dmc!$C:$C,Data_mfa_dmc!$E$58,env_ac_mfa_dmc!$D:$D,Data_mfa_dmc!$B$54,env_ac_mfa_dmc!$E:$E,Data_mfa_dmc!$B$56)</f>
        <v>4.8470000000000004</v>
      </c>
      <c r="F62" s="96">
        <f>SUMIFS(env_ac_mfa_dmc!$F:$F,env_ac_mfa_dmc!$A:$A,Data_mfa_dmc!$B$55,env_ac_mfa_dmc!$B:$B,Data_mfa_dmc!$A$62,env_ac_mfa_dmc!$C:$C,Data_mfa_dmc!$F$58,env_ac_mfa_dmc!$D:$D,Data_mfa_dmc!$B$54,env_ac_mfa_dmc!$E:$E,Data_mfa_dmc!$B$56)</f>
        <v>7.7809999999999997</v>
      </c>
      <c r="G62" s="96">
        <f>SUMIFS(env_ac_mfa_dmc!$F:$F,env_ac_mfa_dmc!$A:$A,Data_mfa_dmc!$B$55,env_ac_mfa_dmc!$B:$B,Data_mfa_dmc!$A$62,env_ac_mfa_dmc!$C:$C,Data_mfa_dmc!$G$58,env_ac_mfa_dmc!$D:$D,Data_mfa_dmc!$B$54,env_ac_mfa_dmc!$E:$E,Data_mfa_dmc!$B$56)</f>
        <v>5.1139999999999999</v>
      </c>
      <c r="H62" s="96">
        <f>SUMIFS(env_ac_mfa_dmc!$F:$F,env_ac_mfa_dmc!$A:$A,Data_mfa_dmc!$B$55,env_ac_mfa_dmc!$B:$B,Data_mfa_dmc!$A$62,env_ac_mfa_dmc!$C:$C,Data_mfa_dmc!$H$58,env_ac_mfa_dmc!$D:$D,Data_mfa_dmc!$B$54,env_ac_mfa_dmc!$E:$E,Data_mfa_dmc!$B$56)</f>
        <v>-0.25800000000000001</v>
      </c>
      <c r="I62" s="96">
        <f>SUMIFS(env_ac_mfa_dmc!$F:$F,env_ac_mfa_dmc!$A:$A,Data_mfa_dmc!$B$55,env_ac_mfa_dmc!$B:$B,Data_mfa_dmc!$A$62,env_ac_mfa_dmc!$C:$C,Data_mfa_dmc!$I$58,env_ac_mfa_dmc!$D:$D,Data_mfa_dmc!$B$54,env_ac_mfa_dmc!$E:$E,Data_mfa_dmc!$B$56)</f>
        <v>4.0000000000000001E-3</v>
      </c>
      <c r="K62" s="169"/>
      <c r="L62" s="169"/>
      <c r="M62" s="169"/>
      <c r="N62" s="169"/>
      <c r="O62" s="169"/>
      <c r="P62" s="169"/>
      <c r="Q62" s="169"/>
      <c r="S62" s="168"/>
      <c r="T62" s="168"/>
      <c r="U62" s="168"/>
      <c r="V62" s="168"/>
      <c r="W62" s="168"/>
      <c r="X62" s="168"/>
      <c r="Y62" s="168"/>
    </row>
    <row r="63" spans="1:25" x14ac:dyDescent="0.2">
      <c r="A63" s="102" t="s">
        <v>136</v>
      </c>
      <c r="B63" s="103" t="s">
        <v>669</v>
      </c>
      <c r="C63" s="96">
        <f>SUMIFS(env_ac_mfa_dmc!$F:$F,env_ac_mfa_dmc!$A:$A,Data_mfa_dmc!$B$55,env_ac_mfa_dmc!$B:$B,Data_mfa_dmc!$A$63,env_ac_mfa_dmc!$C:$C,Data_mfa_dmc!$C$58,env_ac_mfa_dmc!$D:$D,Data_mfa_dmc!$B$54,env_ac_mfa_dmc!$E:$E,Data_mfa_dmc!$B$56)</f>
        <v>15.962</v>
      </c>
      <c r="D63" s="96">
        <f>SUMIFS(env_ac_mfa_dmc!$F:$F,env_ac_mfa_dmc!$A:$A,Data_mfa_dmc!$B$55,env_ac_mfa_dmc!$B:$B,Data_mfa_dmc!$A$63,env_ac_mfa_dmc!$C:$C,Data_mfa_dmc!$D$58,env_ac_mfa_dmc!$D:$D,Data_mfa_dmc!$B$54,env_ac_mfa_dmc!$E:$E,Data_mfa_dmc!$B$56)</f>
        <v>2.242</v>
      </c>
      <c r="E63" s="96">
        <f>SUMIFS(env_ac_mfa_dmc!$F:$F,env_ac_mfa_dmc!$A:$A,Data_mfa_dmc!$B$55,env_ac_mfa_dmc!$B:$B,Data_mfa_dmc!$A$63,env_ac_mfa_dmc!$C:$C,Data_mfa_dmc!$E$58,env_ac_mfa_dmc!$D:$D,Data_mfa_dmc!$B$54,env_ac_mfa_dmc!$E:$E,Data_mfa_dmc!$B$56)</f>
        <v>0.42299999999999999</v>
      </c>
      <c r="F63" s="96">
        <f>SUMIFS(env_ac_mfa_dmc!$F:$F,env_ac_mfa_dmc!$A:$A,Data_mfa_dmc!$B$55,env_ac_mfa_dmc!$B:$B,Data_mfa_dmc!$A$63,env_ac_mfa_dmc!$C:$C,Data_mfa_dmc!$F$58,env_ac_mfa_dmc!$D:$D,Data_mfa_dmc!$B$54,env_ac_mfa_dmc!$E:$E,Data_mfa_dmc!$B$56)</f>
        <v>7.6429999999999998</v>
      </c>
      <c r="G63" s="96">
        <f>SUMIFS(env_ac_mfa_dmc!$F:$F,env_ac_mfa_dmc!$A:$A,Data_mfa_dmc!$B$55,env_ac_mfa_dmc!$B:$B,Data_mfa_dmc!$A$63,env_ac_mfa_dmc!$C:$C,Data_mfa_dmc!$G$58,env_ac_mfa_dmc!$D:$D,Data_mfa_dmc!$B$54,env_ac_mfa_dmc!$E:$E,Data_mfa_dmc!$B$56)</f>
        <v>5.6029999999999998</v>
      </c>
      <c r="H63" s="96">
        <f>SUMIFS(env_ac_mfa_dmc!$F:$F,env_ac_mfa_dmc!$A:$A,Data_mfa_dmc!$B$55,env_ac_mfa_dmc!$B:$B,Data_mfa_dmc!$A$63,env_ac_mfa_dmc!$C:$C,Data_mfa_dmc!$H$58,env_ac_mfa_dmc!$D:$D,Data_mfa_dmc!$B$54,env_ac_mfa_dmc!$E:$E,Data_mfa_dmc!$B$56)</f>
        <v>5.0999999999999997E-2</v>
      </c>
      <c r="I63" s="96">
        <f>SUMIFS(env_ac_mfa_dmc!$F:$F,env_ac_mfa_dmc!$A:$A,Data_mfa_dmc!$B$55,env_ac_mfa_dmc!$B:$B,Data_mfa_dmc!$A$63,env_ac_mfa_dmc!$C:$C,Data_mfa_dmc!$I$58,env_ac_mfa_dmc!$D:$D,Data_mfa_dmc!$B$54,env_ac_mfa_dmc!$E:$E,Data_mfa_dmc!$B$56)</f>
        <v>0</v>
      </c>
      <c r="K63" s="169"/>
      <c r="L63" s="169"/>
      <c r="M63" s="169"/>
      <c r="N63" s="169"/>
      <c r="O63" s="169"/>
      <c r="P63" s="169"/>
      <c r="Q63" s="169"/>
      <c r="S63" s="168"/>
      <c r="T63" s="168"/>
      <c r="U63" s="168"/>
      <c r="V63" s="168"/>
      <c r="W63" s="168"/>
      <c r="X63" s="168"/>
      <c r="Y63" s="168"/>
    </row>
    <row r="64" spans="1:25" x14ac:dyDescent="0.2">
      <c r="A64" s="102" t="s">
        <v>135</v>
      </c>
      <c r="B64" s="102" t="s">
        <v>24</v>
      </c>
      <c r="C64" s="96">
        <f>SUMIFS(env_ac_mfa_dmc!$F:$F,env_ac_mfa_dmc!$A:$A,Data_mfa_dmc!$B$55,env_ac_mfa_dmc!$B:$B,Data_mfa_dmc!$A$64,env_ac_mfa_dmc!$C:$C,Data_mfa_dmc!$C$58,env_ac_mfa_dmc!$D:$D,Data_mfa_dmc!$B$54,env_ac_mfa_dmc!$E:$E,Data_mfa_dmc!$B$56)</f>
        <v>24.236000000000001</v>
      </c>
      <c r="D64" s="96">
        <f>SUMIFS(env_ac_mfa_dmc!$F:$F,env_ac_mfa_dmc!$A:$A,Data_mfa_dmc!$B$55,env_ac_mfa_dmc!$B:$B,Data_mfa_dmc!$A$64,env_ac_mfa_dmc!$C:$C,Data_mfa_dmc!$D$58,env_ac_mfa_dmc!$D:$D,Data_mfa_dmc!$B$54,env_ac_mfa_dmc!$E:$E,Data_mfa_dmc!$B$56)</f>
        <v>7.4980000000000002</v>
      </c>
      <c r="E64" s="96">
        <f>SUMIFS(env_ac_mfa_dmc!$F:$F,env_ac_mfa_dmc!$A:$A,Data_mfa_dmc!$B$55,env_ac_mfa_dmc!$B:$B,Data_mfa_dmc!$A$64,env_ac_mfa_dmc!$C:$C,Data_mfa_dmc!$E$58,env_ac_mfa_dmc!$D:$D,Data_mfa_dmc!$B$54,env_ac_mfa_dmc!$E:$E,Data_mfa_dmc!$B$56)</f>
        <v>0.18</v>
      </c>
      <c r="F64" s="96">
        <f>SUMIFS(env_ac_mfa_dmc!$F:$F,env_ac_mfa_dmc!$A:$A,Data_mfa_dmc!$B$55,env_ac_mfa_dmc!$B:$B,Data_mfa_dmc!$A$64,env_ac_mfa_dmc!$C:$C,Data_mfa_dmc!$F$58,env_ac_mfa_dmc!$D:$D,Data_mfa_dmc!$B$54,env_ac_mfa_dmc!$E:$E,Data_mfa_dmc!$B$56)</f>
        <v>12.507</v>
      </c>
      <c r="G64" s="96">
        <f>SUMIFS(env_ac_mfa_dmc!$F:$F,env_ac_mfa_dmc!$A:$A,Data_mfa_dmc!$B$55,env_ac_mfa_dmc!$B:$B,Data_mfa_dmc!$A$64,env_ac_mfa_dmc!$C:$C,Data_mfa_dmc!$G$58,env_ac_mfa_dmc!$D:$D,Data_mfa_dmc!$B$54,env_ac_mfa_dmc!$E:$E,Data_mfa_dmc!$B$56)</f>
        <v>4.3529999999999998</v>
      </c>
      <c r="H64" s="96">
        <f>SUMIFS(env_ac_mfa_dmc!$F:$F,env_ac_mfa_dmc!$A:$A,Data_mfa_dmc!$B$55,env_ac_mfa_dmc!$B:$B,Data_mfa_dmc!$A$64,env_ac_mfa_dmc!$C:$C,Data_mfa_dmc!$H$58,env_ac_mfa_dmc!$D:$D,Data_mfa_dmc!$B$54,env_ac_mfa_dmc!$E:$E,Data_mfa_dmc!$B$56)</f>
        <v>-0.14799999999999999</v>
      </c>
      <c r="I64" s="96">
        <f>SUMIFS(env_ac_mfa_dmc!$F:$F,env_ac_mfa_dmc!$A:$A,Data_mfa_dmc!$B$55,env_ac_mfa_dmc!$B:$B,Data_mfa_dmc!$A$64,env_ac_mfa_dmc!$C:$C,Data_mfa_dmc!$I$58,env_ac_mfa_dmc!$D:$D,Data_mfa_dmc!$B$54,env_ac_mfa_dmc!$E:$E,Data_mfa_dmc!$B$56)</f>
        <v>-0.154</v>
      </c>
      <c r="K64" s="169"/>
      <c r="L64" s="169"/>
      <c r="M64" s="169"/>
      <c r="N64" s="169"/>
      <c r="O64" s="169"/>
      <c r="P64" s="169"/>
      <c r="Q64" s="169"/>
      <c r="S64" s="168"/>
      <c r="T64" s="168"/>
      <c r="U64" s="168"/>
      <c r="V64" s="168"/>
      <c r="W64" s="168"/>
      <c r="X64" s="168"/>
      <c r="Y64" s="168"/>
    </row>
    <row r="65" spans="1:25" x14ac:dyDescent="0.2">
      <c r="A65" s="102" t="s">
        <v>60</v>
      </c>
      <c r="B65" s="102" t="s">
        <v>134</v>
      </c>
      <c r="C65" s="96">
        <f>SUMIFS(env_ac_mfa_dmc!$F:$F,env_ac_mfa_dmc!$A:$A,Data_mfa_dmc!$B$55,env_ac_mfa_dmc!$B:$B,Data_mfa_dmc!$A$65,env_ac_mfa_dmc!$C:$C,Data_mfa_dmc!$C$58,env_ac_mfa_dmc!$D:$D,Data_mfa_dmc!$B$54,env_ac_mfa_dmc!$E:$E,Data_mfa_dmc!$B$56)</f>
        <v>14.273</v>
      </c>
      <c r="D65" s="96">
        <f>SUMIFS(env_ac_mfa_dmc!$F:$F,env_ac_mfa_dmc!$A:$A,Data_mfa_dmc!$B$55,env_ac_mfa_dmc!$B:$B,Data_mfa_dmc!$A$65,env_ac_mfa_dmc!$C:$C,Data_mfa_dmc!$D$58,env_ac_mfa_dmc!$D:$D,Data_mfa_dmc!$B$54,env_ac_mfa_dmc!$E:$E,Data_mfa_dmc!$B$56)</f>
        <v>2.7280000000000002</v>
      </c>
      <c r="E65" s="96">
        <f>SUMIFS(env_ac_mfa_dmc!$F:$F,env_ac_mfa_dmc!$A:$A,Data_mfa_dmc!$B$55,env_ac_mfa_dmc!$B:$B,Data_mfa_dmc!$A$65,env_ac_mfa_dmc!$C:$C,Data_mfa_dmc!$E$58,env_ac_mfa_dmc!$D:$D,Data_mfa_dmc!$B$54,env_ac_mfa_dmc!$E:$E,Data_mfa_dmc!$B$56)</f>
        <v>0.46899999999999997</v>
      </c>
      <c r="F65" s="96">
        <f>SUMIFS(env_ac_mfa_dmc!$F:$F,env_ac_mfa_dmc!$A:$A,Data_mfa_dmc!$B$55,env_ac_mfa_dmc!$B:$B,Data_mfa_dmc!$A$65,env_ac_mfa_dmc!$C:$C,Data_mfa_dmc!$F$58,env_ac_mfa_dmc!$D:$D,Data_mfa_dmc!$B$54,env_ac_mfa_dmc!$E:$E,Data_mfa_dmc!$B$56)</f>
        <v>6.7530000000000001</v>
      </c>
      <c r="G65" s="96">
        <f>SUMIFS(env_ac_mfa_dmc!$F:$F,env_ac_mfa_dmc!$A:$A,Data_mfa_dmc!$B$55,env_ac_mfa_dmc!$B:$B,Data_mfa_dmc!$A$65,env_ac_mfa_dmc!$C:$C,Data_mfa_dmc!$G$58,env_ac_mfa_dmc!$D:$D,Data_mfa_dmc!$B$54,env_ac_mfa_dmc!$E:$E,Data_mfa_dmc!$B$56)</f>
        <v>4.3040000000000003</v>
      </c>
      <c r="H65" s="96">
        <f>SUMIFS(env_ac_mfa_dmc!$F:$F,env_ac_mfa_dmc!$A:$A,Data_mfa_dmc!$B$55,env_ac_mfa_dmc!$B:$B,Data_mfa_dmc!$A$65,env_ac_mfa_dmc!$C:$C,Data_mfa_dmc!$H$58,env_ac_mfa_dmc!$D:$D,Data_mfa_dmc!$B$54,env_ac_mfa_dmc!$E:$E,Data_mfa_dmc!$B$56)</f>
        <v>-1.4E-2</v>
      </c>
      <c r="I65" s="96">
        <f>SUMIFS(env_ac_mfa_dmc!$F:$F,env_ac_mfa_dmc!$A:$A,Data_mfa_dmc!$B$55,env_ac_mfa_dmc!$B:$B,Data_mfa_dmc!$A$65,env_ac_mfa_dmc!$C:$C,Data_mfa_dmc!$I$58,env_ac_mfa_dmc!$D:$D,Data_mfa_dmc!$B$54,env_ac_mfa_dmc!$E:$E,Data_mfa_dmc!$B$56)</f>
        <v>3.2000000000000001E-2</v>
      </c>
      <c r="K65" s="169"/>
      <c r="L65" s="169"/>
      <c r="M65" s="169"/>
      <c r="N65" s="169"/>
      <c r="O65" s="169"/>
      <c r="P65" s="169"/>
      <c r="Q65" s="169"/>
      <c r="S65" s="168"/>
      <c r="T65" s="168"/>
      <c r="U65" s="168"/>
      <c r="V65" s="168"/>
      <c r="W65" s="168"/>
      <c r="X65" s="168"/>
      <c r="Y65" s="168"/>
    </row>
    <row r="66" spans="1:25" x14ac:dyDescent="0.2">
      <c r="A66" s="102" t="s">
        <v>133</v>
      </c>
      <c r="B66" s="102" t="s">
        <v>22</v>
      </c>
      <c r="C66" s="96">
        <f>SUMIFS(env_ac_mfa_dmc!$F:$F,env_ac_mfa_dmc!$A:$A,Data_mfa_dmc!$B$55,env_ac_mfa_dmc!$B:$B,Data_mfa_dmc!$A$66,env_ac_mfa_dmc!$C:$C,Data_mfa_dmc!$C$58,env_ac_mfa_dmc!$D:$D,Data_mfa_dmc!$B$54,env_ac_mfa_dmc!$E:$E,Data_mfa_dmc!$B$56)</f>
        <v>28.183</v>
      </c>
      <c r="D66" s="96">
        <f>SUMIFS(env_ac_mfa_dmc!$F:$F,env_ac_mfa_dmc!$A:$A,Data_mfa_dmc!$B$55,env_ac_mfa_dmc!$B:$B,Data_mfa_dmc!$A$66,env_ac_mfa_dmc!$C:$C,Data_mfa_dmc!$D$58,env_ac_mfa_dmc!$D:$D,Data_mfa_dmc!$B$54,env_ac_mfa_dmc!$E:$E,Data_mfa_dmc!$B$56)</f>
        <v>4.0229999999999997</v>
      </c>
      <c r="E66" s="96">
        <f>SUMIFS(env_ac_mfa_dmc!$F:$F,env_ac_mfa_dmc!$A:$A,Data_mfa_dmc!$B$55,env_ac_mfa_dmc!$B:$B,Data_mfa_dmc!$A$66,env_ac_mfa_dmc!$C:$C,Data_mfa_dmc!$E$58,env_ac_mfa_dmc!$D:$D,Data_mfa_dmc!$B$54,env_ac_mfa_dmc!$E:$E,Data_mfa_dmc!$B$56)</f>
        <v>0.20300000000000001</v>
      </c>
      <c r="F66" s="96">
        <f>SUMIFS(env_ac_mfa_dmc!$F:$F,env_ac_mfa_dmc!$A:$A,Data_mfa_dmc!$B$55,env_ac_mfa_dmc!$B:$B,Data_mfa_dmc!$A$66,env_ac_mfa_dmc!$C:$C,Data_mfa_dmc!$F$58,env_ac_mfa_dmc!$D:$D,Data_mfa_dmc!$B$54,env_ac_mfa_dmc!$E:$E,Data_mfa_dmc!$B$56)</f>
        <v>14.683999999999999</v>
      </c>
      <c r="G66" s="96">
        <f>SUMIFS(env_ac_mfa_dmc!$F:$F,env_ac_mfa_dmc!$A:$A,Data_mfa_dmc!$B$55,env_ac_mfa_dmc!$B:$B,Data_mfa_dmc!$A$66,env_ac_mfa_dmc!$C:$C,Data_mfa_dmc!$G$58,env_ac_mfa_dmc!$D:$D,Data_mfa_dmc!$B$54,env_ac_mfa_dmc!$E:$E,Data_mfa_dmc!$B$56)</f>
        <v>9.4600000000000009</v>
      </c>
      <c r="H66" s="96">
        <f>SUMIFS(env_ac_mfa_dmc!$F:$F,env_ac_mfa_dmc!$A:$A,Data_mfa_dmc!$B$55,env_ac_mfa_dmc!$B:$B,Data_mfa_dmc!$A$66,env_ac_mfa_dmc!$C:$C,Data_mfa_dmc!$H$58,env_ac_mfa_dmc!$D:$D,Data_mfa_dmc!$B$54,env_ac_mfa_dmc!$E:$E,Data_mfa_dmc!$B$56)</f>
        <v>-0.186</v>
      </c>
      <c r="I66" s="96">
        <f>SUMIFS(env_ac_mfa_dmc!$F:$F,env_ac_mfa_dmc!$A:$A,Data_mfa_dmc!$B$55,env_ac_mfa_dmc!$B:$B,Data_mfa_dmc!$A$66,env_ac_mfa_dmc!$C:$C,Data_mfa_dmc!$I$58,env_ac_mfa_dmc!$D:$D,Data_mfa_dmc!$B$54,env_ac_mfa_dmc!$E:$E,Data_mfa_dmc!$B$56)</f>
        <v>-1E-3</v>
      </c>
      <c r="K66" s="169"/>
      <c r="L66" s="169"/>
      <c r="M66" s="169"/>
      <c r="N66" s="169"/>
      <c r="O66" s="169"/>
      <c r="P66" s="169"/>
      <c r="Q66" s="169"/>
      <c r="S66" s="168"/>
      <c r="T66" s="168"/>
      <c r="U66" s="168"/>
      <c r="V66" s="168"/>
      <c r="W66" s="168"/>
      <c r="X66" s="168"/>
      <c r="Y66" s="168"/>
    </row>
    <row r="67" spans="1:25" x14ac:dyDescent="0.2">
      <c r="A67" s="102" t="s">
        <v>132</v>
      </c>
      <c r="B67" s="102" t="s">
        <v>26</v>
      </c>
      <c r="C67" s="96">
        <f>SUMIFS(env_ac_mfa_dmc!$F:$F,env_ac_mfa_dmc!$A:$A,Data_mfa_dmc!$B$55,env_ac_mfa_dmc!$B:$B,Data_mfa_dmc!$A$67,env_ac_mfa_dmc!$C:$C,Data_mfa_dmc!$C$58,env_ac_mfa_dmc!$D:$D,Data_mfa_dmc!$B$54,env_ac_mfa_dmc!$E:$E,Data_mfa_dmc!$B$56)</f>
        <v>24.640999999999998</v>
      </c>
      <c r="D67" s="96">
        <f>SUMIFS(env_ac_mfa_dmc!$F:$F,env_ac_mfa_dmc!$A:$A,Data_mfa_dmc!$B$55,env_ac_mfa_dmc!$B:$B,Data_mfa_dmc!$A$67,env_ac_mfa_dmc!$C:$C,Data_mfa_dmc!$D$58,env_ac_mfa_dmc!$D:$D,Data_mfa_dmc!$B$54,env_ac_mfa_dmc!$E:$E,Data_mfa_dmc!$B$56)</f>
        <v>7.84</v>
      </c>
      <c r="E67" s="96">
        <f>SUMIFS(env_ac_mfa_dmc!$F:$F,env_ac_mfa_dmc!$A:$A,Data_mfa_dmc!$B$55,env_ac_mfa_dmc!$B:$B,Data_mfa_dmc!$A$67,env_ac_mfa_dmc!$C:$C,Data_mfa_dmc!$E$58,env_ac_mfa_dmc!$D:$D,Data_mfa_dmc!$B$54,env_ac_mfa_dmc!$E:$E,Data_mfa_dmc!$B$56)</f>
        <v>1.363</v>
      </c>
      <c r="F67" s="96">
        <f>SUMIFS(env_ac_mfa_dmc!$F:$F,env_ac_mfa_dmc!$A:$A,Data_mfa_dmc!$B$55,env_ac_mfa_dmc!$B:$B,Data_mfa_dmc!$A$67,env_ac_mfa_dmc!$C:$C,Data_mfa_dmc!$F$58,env_ac_mfa_dmc!$D:$D,Data_mfa_dmc!$B$54,env_ac_mfa_dmc!$E:$E,Data_mfa_dmc!$B$56)</f>
        <v>12.177</v>
      </c>
      <c r="G67" s="96">
        <f>SUMIFS(env_ac_mfa_dmc!$F:$F,env_ac_mfa_dmc!$A:$A,Data_mfa_dmc!$B$55,env_ac_mfa_dmc!$B:$B,Data_mfa_dmc!$A$67,env_ac_mfa_dmc!$C:$C,Data_mfa_dmc!$G$58,env_ac_mfa_dmc!$D:$D,Data_mfa_dmc!$B$54,env_ac_mfa_dmc!$E:$E,Data_mfa_dmc!$B$56)</f>
        <v>3.0270000000000001</v>
      </c>
      <c r="H67" s="96">
        <f>SUMIFS(env_ac_mfa_dmc!$F:$F,env_ac_mfa_dmc!$A:$A,Data_mfa_dmc!$B$55,env_ac_mfa_dmc!$B:$B,Data_mfa_dmc!$A$67,env_ac_mfa_dmc!$C:$C,Data_mfa_dmc!$H$58,env_ac_mfa_dmc!$D:$D,Data_mfa_dmc!$B$54,env_ac_mfa_dmc!$E:$E,Data_mfa_dmc!$B$56)</f>
        <v>0.23400000000000001</v>
      </c>
      <c r="I67" s="96">
        <f>SUMIFS(env_ac_mfa_dmc!$F:$F,env_ac_mfa_dmc!$A:$A,Data_mfa_dmc!$B$55,env_ac_mfa_dmc!$B:$B,Data_mfa_dmc!$A$67,env_ac_mfa_dmc!$C:$C,Data_mfa_dmc!$I$58,env_ac_mfa_dmc!$D:$D,Data_mfa_dmc!$B$54,env_ac_mfa_dmc!$E:$E,Data_mfa_dmc!$B$56)</f>
        <v>0</v>
      </c>
      <c r="K67" s="169"/>
      <c r="L67" s="169"/>
      <c r="M67" s="169"/>
      <c r="N67" s="169"/>
      <c r="O67" s="169"/>
      <c r="P67" s="169"/>
      <c r="Q67" s="169"/>
      <c r="S67" s="168"/>
      <c r="T67" s="168"/>
      <c r="U67" s="168"/>
      <c r="V67" s="168"/>
      <c r="W67" s="168"/>
      <c r="X67" s="168"/>
      <c r="Y67" s="168"/>
    </row>
    <row r="68" spans="1:25" x14ac:dyDescent="0.2">
      <c r="A68" s="102" t="s">
        <v>131</v>
      </c>
      <c r="B68" s="102" t="s">
        <v>41</v>
      </c>
      <c r="C68" s="96">
        <f>SUMIFS(env_ac_mfa_dmc!$F:$F,env_ac_mfa_dmc!$A:$A,Data_mfa_dmc!$B$55,env_ac_mfa_dmc!$B:$B,Data_mfa_dmc!$A$68,env_ac_mfa_dmc!$C:$C,Data_mfa_dmc!$C$58,env_ac_mfa_dmc!$D:$D,Data_mfa_dmc!$B$54,env_ac_mfa_dmc!$E:$E,Data_mfa_dmc!$B$56)</f>
        <v>11.586</v>
      </c>
      <c r="D68" s="96">
        <f>SUMIFS(env_ac_mfa_dmc!$F:$F,env_ac_mfa_dmc!$A:$A,Data_mfa_dmc!$B$55,env_ac_mfa_dmc!$B:$B,Data_mfa_dmc!$A$68,env_ac_mfa_dmc!$C:$C,Data_mfa_dmc!$D$58,env_ac_mfa_dmc!$D:$D,Data_mfa_dmc!$B$54,env_ac_mfa_dmc!$E:$E,Data_mfa_dmc!$B$56)</f>
        <v>2.6549999999999998</v>
      </c>
      <c r="E68" s="96">
        <f>SUMIFS(env_ac_mfa_dmc!$F:$F,env_ac_mfa_dmc!$A:$A,Data_mfa_dmc!$B$55,env_ac_mfa_dmc!$B:$B,Data_mfa_dmc!$A$68,env_ac_mfa_dmc!$C:$C,Data_mfa_dmc!$E$58,env_ac_mfa_dmc!$D:$D,Data_mfa_dmc!$B$54,env_ac_mfa_dmc!$E:$E,Data_mfa_dmc!$B$56)</f>
        <v>0.52500000000000002</v>
      </c>
      <c r="F68" s="96">
        <f>SUMIFS(env_ac_mfa_dmc!$F:$F,env_ac_mfa_dmc!$A:$A,Data_mfa_dmc!$B$55,env_ac_mfa_dmc!$B:$B,Data_mfa_dmc!$A$68,env_ac_mfa_dmc!$C:$C,Data_mfa_dmc!$F$58,env_ac_mfa_dmc!$D:$D,Data_mfa_dmc!$B$54,env_ac_mfa_dmc!$E:$E,Data_mfa_dmc!$B$56)</f>
        <v>4.0490000000000004</v>
      </c>
      <c r="G68" s="96">
        <f>SUMIFS(env_ac_mfa_dmc!$F:$F,env_ac_mfa_dmc!$A:$A,Data_mfa_dmc!$B$55,env_ac_mfa_dmc!$B:$B,Data_mfa_dmc!$A$68,env_ac_mfa_dmc!$C:$C,Data_mfa_dmc!$G$58,env_ac_mfa_dmc!$D:$D,Data_mfa_dmc!$B$54,env_ac_mfa_dmc!$E:$E,Data_mfa_dmc!$B$56)</f>
        <v>4.3579999999999997</v>
      </c>
      <c r="H68" s="96">
        <f>SUMIFS(env_ac_mfa_dmc!$F:$F,env_ac_mfa_dmc!$A:$A,Data_mfa_dmc!$B$55,env_ac_mfa_dmc!$B:$B,Data_mfa_dmc!$A$68,env_ac_mfa_dmc!$C:$C,Data_mfa_dmc!$H$58,env_ac_mfa_dmc!$D:$D,Data_mfa_dmc!$B$54,env_ac_mfa_dmc!$E:$E,Data_mfa_dmc!$B$56)</f>
        <v>-1E-3</v>
      </c>
      <c r="I68" s="96">
        <f>SUMIFS(env_ac_mfa_dmc!$F:$F,env_ac_mfa_dmc!$A:$A,Data_mfa_dmc!$B$55,env_ac_mfa_dmc!$B:$B,Data_mfa_dmc!$A$68,env_ac_mfa_dmc!$C:$C,Data_mfa_dmc!$I$58,env_ac_mfa_dmc!$D:$D,Data_mfa_dmc!$B$54,env_ac_mfa_dmc!$E:$E,Data_mfa_dmc!$B$56)</f>
        <v>0</v>
      </c>
      <c r="K68" s="169"/>
      <c r="L68" s="169"/>
      <c r="M68" s="169"/>
      <c r="N68" s="169"/>
      <c r="O68" s="169"/>
      <c r="P68" s="169"/>
      <c r="Q68" s="169"/>
      <c r="S68" s="168"/>
      <c r="T68" s="168"/>
      <c r="U68" s="168"/>
      <c r="V68" s="168"/>
      <c r="W68" s="168"/>
      <c r="X68" s="168"/>
      <c r="Y68" s="168"/>
    </row>
    <row r="69" spans="1:25" x14ac:dyDescent="0.2">
      <c r="A69" s="102" t="s">
        <v>130</v>
      </c>
      <c r="B69" s="102" t="s">
        <v>45</v>
      </c>
      <c r="C69" s="96">
        <f>SUMIFS(env_ac_mfa_dmc!$F:$F,env_ac_mfa_dmc!$A:$A,Data_mfa_dmc!$B$55,env_ac_mfa_dmc!$B:$B,Data_mfa_dmc!$A$69,env_ac_mfa_dmc!$C:$C,Data_mfa_dmc!$C$58,env_ac_mfa_dmc!$D:$D,Data_mfa_dmc!$B$54,env_ac_mfa_dmc!$E:$E,Data_mfa_dmc!$B$56)</f>
        <v>9.2530000000000001</v>
      </c>
      <c r="D69" s="96">
        <f>SUMIFS(env_ac_mfa_dmc!$F:$F,env_ac_mfa_dmc!$A:$A,Data_mfa_dmc!$B$55,env_ac_mfa_dmc!$B:$B,Data_mfa_dmc!$A$69,env_ac_mfa_dmc!$C:$C,Data_mfa_dmc!$D$58,env_ac_mfa_dmc!$D:$D,Data_mfa_dmc!$B$54,env_ac_mfa_dmc!$E:$E,Data_mfa_dmc!$B$56)</f>
        <v>2.8180000000000001</v>
      </c>
      <c r="E69" s="96">
        <f>SUMIFS(env_ac_mfa_dmc!$F:$F,env_ac_mfa_dmc!$A:$A,Data_mfa_dmc!$B$55,env_ac_mfa_dmc!$B:$B,Data_mfa_dmc!$A$69,env_ac_mfa_dmc!$C:$C,Data_mfa_dmc!$E$58,env_ac_mfa_dmc!$D:$D,Data_mfa_dmc!$B$54,env_ac_mfa_dmc!$E:$E,Data_mfa_dmc!$B$56)</f>
        <v>0.71899999999999997</v>
      </c>
      <c r="F69" s="96">
        <f>SUMIFS(env_ac_mfa_dmc!$F:$F,env_ac_mfa_dmc!$A:$A,Data_mfa_dmc!$B$55,env_ac_mfa_dmc!$B:$B,Data_mfa_dmc!$A$69,env_ac_mfa_dmc!$C:$C,Data_mfa_dmc!$F$58,env_ac_mfa_dmc!$D:$D,Data_mfa_dmc!$B$54,env_ac_mfa_dmc!$E:$E,Data_mfa_dmc!$B$56)</f>
        <v>4.12</v>
      </c>
      <c r="G69" s="96">
        <f>SUMIFS(env_ac_mfa_dmc!$F:$F,env_ac_mfa_dmc!$A:$A,Data_mfa_dmc!$B$55,env_ac_mfa_dmc!$B:$B,Data_mfa_dmc!$A$69,env_ac_mfa_dmc!$C:$C,Data_mfa_dmc!$G$58,env_ac_mfa_dmc!$D:$D,Data_mfa_dmc!$B$54,env_ac_mfa_dmc!$E:$E,Data_mfa_dmc!$B$56)</f>
        <v>1.7689999999999999</v>
      </c>
      <c r="H69" s="96">
        <f>SUMIFS(env_ac_mfa_dmc!$F:$F,env_ac_mfa_dmc!$A:$A,Data_mfa_dmc!$B$55,env_ac_mfa_dmc!$B:$B,Data_mfa_dmc!$A$69,env_ac_mfa_dmc!$C:$C,Data_mfa_dmc!$H$58,env_ac_mfa_dmc!$D:$D,Data_mfa_dmc!$B$54,env_ac_mfa_dmc!$E:$E,Data_mfa_dmc!$B$56)</f>
        <v>-0.17299999999999999</v>
      </c>
      <c r="I69" s="96">
        <f>SUMIFS(env_ac_mfa_dmc!$F:$F,env_ac_mfa_dmc!$A:$A,Data_mfa_dmc!$B$55,env_ac_mfa_dmc!$B:$B,Data_mfa_dmc!$A$69,env_ac_mfa_dmc!$C:$C,Data_mfa_dmc!$I$58,env_ac_mfa_dmc!$D:$D,Data_mfa_dmc!$B$54,env_ac_mfa_dmc!$E:$E,Data_mfa_dmc!$B$56)</f>
        <v>0</v>
      </c>
      <c r="K69" s="169"/>
      <c r="L69" s="169"/>
      <c r="M69" s="169"/>
      <c r="N69" s="169"/>
      <c r="O69" s="169"/>
      <c r="P69" s="169"/>
      <c r="Q69" s="169"/>
      <c r="S69" s="168"/>
      <c r="T69" s="168"/>
      <c r="U69" s="168"/>
      <c r="V69" s="168"/>
      <c r="W69" s="168"/>
      <c r="X69" s="168"/>
      <c r="Y69" s="168"/>
    </row>
    <row r="70" spans="1:25" x14ac:dyDescent="0.2">
      <c r="A70" s="102" t="s">
        <v>129</v>
      </c>
      <c r="B70" s="102" t="s">
        <v>42</v>
      </c>
      <c r="C70" s="96">
        <f>SUMIFS(env_ac_mfa_dmc!$F:$F,env_ac_mfa_dmc!$A:$A,Data_mfa_dmc!$B$55,env_ac_mfa_dmc!$B:$B,Data_mfa_dmc!$A$70,env_ac_mfa_dmc!$C:$C,Data_mfa_dmc!$C$58,env_ac_mfa_dmc!$D:$D,Data_mfa_dmc!$B$54,env_ac_mfa_dmc!$E:$E,Data_mfa_dmc!$B$56)</f>
        <v>11.487</v>
      </c>
      <c r="D70" s="96">
        <f>SUMIFS(env_ac_mfa_dmc!$F:$F,env_ac_mfa_dmc!$A:$A,Data_mfa_dmc!$B$55,env_ac_mfa_dmc!$B:$B,Data_mfa_dmc!$A$70,env_ac_mfa_dmc!$C:$C,Data_mfa_dmc!$D$58,env_ac_mfa_dmc!$D:$D,Data_mfa_dmc!$B$54,env_ac_mfa_dmc!$E:$E,Data_mfa_dmc!$B$56)</f>
        <v>3.444</v>
      </c>
      <c r="E70" s="96">
        <f>SUMIFS(env_ac_mfa_dmc!$F:$F,env_ac_mfa_dmc!$A:$A,Data_mfa_dmc!$B$55,env_ac_mfa_dmc!$B:$B,Data_mfa_dmc!$A$70,env_ac_mfa_dmc!$C:$C,Data_mfa_dmc!$E$58,env_ac_mfa_dmc!$D:$D,Data_mfa_dmc!$B$54,env_ac_mfa_dmc!$E:$E,Data_mfa_dmc!$B$56)</f>
        <v>0.28499999999999998</v>
      </c>
      <c r="F70" s="96">
        <f>SUMIFS(env_ac_mfa_dmc!$F:$F,env_ac_mfa_dmc!$A:$A,Data_mfa_dmc!$B$55,env_ac_mfa_dmc!$B:$B,Data_mfa_dmc!$A$70,env_ac_mfa_dmc!$C:$C,Data_mfa_dmc!$F$58,env_ac_mfa_dmc!$D:$D,Data_mfa_dmc!$B$54,env_ac_mfa_dmc!$E:$E,Data_mfa_dmc!$B$56)</f>
        <v>5.8209999999999997</v>
      </c>
      <c r="G70" s="96">
        <f>SUMIFS(env_ac_mfa_dmc!$F:$F,env_ac_mfa_dmc!$A:$A,Data_mfa_dmc!$B$55,env_ac_mfa_dmc!$B:$B,Data_mfa_dmc!$A$70,env_ac_mfa_dmc!$C:$C,Data_mfa_dmc!$G$58,env_ac_mfa_dmc!$D:$D,Data_mfa_dmc!$B$54,env_ac_mfa_dmc!$E:$E,Data_mfa_dmc!$B$56)</f>
        <v>1.8620000000000001</v>
      </c>
      <c r="H70" s="96">
        <f>SUMIFS(env_ac_mfa_dmc!$F:$F,env_ac_mfa_dmc!$A:$A,Data_mfa_dmc!$B$55,env_ac_mfa_dmc!$B:$B,Data_mfa_dmc!$A$70,env_ac_mfa_dmc!$C:$C,Data_mfa_dmc!$H$58,env_ac_mfa_dmc!$D:$D,Data_mfa_dmc!$B$54,env_ac_mfa_dmc!$E:$E,Data_mfa_dmc!$B$56)</f>
        <v>7.3999999999999996E-2</v>
      </c>
      <c r="I70" s="96">
        <f>SUMIFS(env_ac_mfa_dmc!$F:$F,env_ac_mfa_dmc!$A:$A,Data_mfa_dmc!$B$55,env_ac_mfa_dmc!$B:$B,Data_mfa_dmc!$A$70,env_ac_mfa_dmc!$C:$C,Data_mfa_dmc!$I$58,env_ac_mfa_dmc!$D:$D,Data_mfa_dmc!$B$54,env_ac_mfa_dmc!$E:$E,Data_mfa_dmc!$B$56)</f>
        <v>1E-3</v>
      </c>
      <c r="K70" s="169"/>
      <c r="L70" s="169"/>
      <c r="M70" s="169"/>
      <c r="N70" s="169"/>
      <c r="O70" s="169"/>
      <c r="P70" s="169"/>
      <c r="Q70" s="169"/>
      <c r="S70" s="168"/>
      <c r="T70" s="168"/>
      <c r="U70" s="168"/>
      <c r="V70" s="168"/>
      <c r="W70" s="168"/>
      <c r="X70" s="168"/>
      <c r="Y70" s="168"/>
    </row>
    <row r="71" spans="1:25" x14ac:dyDescent="0.2">
      <c r="A71" s="102" t="s">
        <v>128</v>
      </c>
      <c r="B71" s="102" t="s">
        <v>43</v>
      </c>
      <c r="C71" s="96">
        <f>SUMIFS(env_ac_mfa_dmc!$F:$F,env_ac_mfa_dmc!$A:$A,Data_mfa_dmc!$B$55,env_ac_mfa_dmc!$B:$B,Data_mfa_dmc!$A$71,env_ac_mfa_dmc!$C:$C,Data_mfa_dmc!$C$58,env_ac_mfa_dmc!$D:$D,Data_mfa_dmc!$B$54,env_ac_mfa_dmc!$E:$E,Data_mfa_dmc!$B$56)</f>
        <v>10.818</v>
      </c>
      <c r="D71" s="96">
        <f>SUMIFS(env_ac_mfa_dmc!$F:$F,env_ac_mfa_dmc!$A:$A,Data_mfa_dmc!$B$55,env_ac_mfa_dmc!$B:$B,Data_mfa_dmc!$A$71,env_ac_mfa_dmc!$C:$C,Data_mfa_dmc!$D$58,env_ac_mfa_dmc!$D:$D,Data_mfa_dmc!$B$54,env_ac_mfa_dmc!$E:$E,Data_mfa_dmc!$B$56)</f>
        <v>3.13</v>
      </c>
      <c r="E71" s="96">
        <f>SUMIFS(env_ac_mfa_dmc!$F:$F,env_ac_mfa_dmc!$A:$A,Data_mfa_dmc!$B$55,env_ac_mfa_dmc!$B:$B,Data_mfa_dmc!$A$71,env_ac_mfa_dmc!$C:$C,Data_mfa_dmc!$E$58,env_ac_mfa_dmc!$D:$D,Data_mfa_dmc!$B$54,env_ac_mfa_dmc!$E:$E,Data_mfa_dmc!$B$56)</f>
        <v>0.215</v>
      </c>
      <c r="F71" s="96">
        <f>SUMIFS(env_ac_mfa_dmc!$F:$F,env_ac_mfa_dmc!$A:$A,Data_mfa_dmc!$B$55,env_ac_mfa_dmc!$B:$B,Data_mfa_dmc!$A$71,env_ac_mfa_dmc!$C:$C,Data_mfa_dmc!$F$58,env_ac_mfa_dmc!$D:$D,Data_mfa_dmc!$B$54,env_ac_mfa_dmc!$E:$E,Data_mfa_dmc!$B$56)</f>
        <v>5.86</v>
      </c>
      <c r="G71" s="96">
        <f>SUMIFS(env_ac_mfa_dmc!$F:$F,env_ac_mfa_dmc!$A:$A,Data_mfa_dmc!$B$55,env_ac_mfa_dmc!$B:$B,Data_mfa_dmc!$A$71,env_ac_mfa_dmc!$C:$C,Data_mfa_dmc!$G$58,env_ac_mfa_dmc!$D:$D,Data_mfa_dmc!$B$54,env_ac_mfa_dmc!$E:$E,Data_mfa_dmc!$B$56)</f>
        <v>1.4370000000000001</v>
      </c>
      <c r="H71" s="96">
        <f>SUMIFS(env_ac_mfa_dmc!$F:$F,env_ac_mfa_dmc!$A:$A,Data_mfa_dmc!$B$55,env_ac_mfa_dmc!$B:$B,Data_mfa_dmc!$A$71,env_ac_mfa_dmc!$C:$C,Data_mfa_dmc!$H$58,env_ac_mfa_dmc!$D:$D,Data_mfa_dmc!$B$54,env_ac_mfa_dmc!$E:$E,Data_mfa_dmc!$B$56)</f>
        <v>0.17599999999999999</v>
      </c>
      <c r="I71" s="96">
        <f>SUMIFS(env_ac_mfa_dmc!$F:$F,env_ac_mfa_dmc!$A:$A,Data_mfa_dmc!$B$55,env_ac_mfa_dmc!$B:$B,Data_mfa_dmc!$A$71,env_ac_mfa_dmc!$C:$C,Data_mfa_dmc!$I$58,env_ac_mfa_dmc!$D:$D,Data_mfa_dmc!$B$54,env_ac_mfa_dmc!$E:$E,Data_mfa_dmc!$B$56)</f>
        <v>-1E-3</v>
      </c>
      <c r="K71" s="169"/>
      <c r="L71" s="169"/>
      <c r="M71" s="169"/>
      <c r="N71" s="169"/>
      <c r="O71" s="169"/>
      <c r="P71" s="169"/>
      <c r="Q71" s="169"/>
      <c r="S71" s="168"/>
      <c r="T71" s="168"/>
      <c r="U71" s="168"/>
      <c r="V71" s="168"/>
      <c r="W71" s="168"/>
      <c r="X71" s="168"/>
      <c r="Y71" s="168"/>
    </row>
    <row r="72" spans="1:25" x14ac:dyDescent="0.2">
      <c r="A72" s="102" t="s">
        <v>127</v>
      </c>
      <c r="B72" s="102" t="s">
        <v>47</v>
      </c>
      <c r="C72" s="96">
        <f>SUMIFS(env_ac_mfa_dmc!$F:$F,env_ac_mfa_dmc!$A:$A,Data_mfa_dmc!$B$55,env_ac_mfa_dmc!$B:$B,Data_mfa_dmc!$A$72,env_ac_mfa_dmc!$C:$C,Data_mfa_dmc!$C$58,env_ac_mfa_dmc!$D:$D,Data_mfa_dmc!$B$54,env_ac_mfa_dmc!$E:$E,Data_mfa_dmc!$B$56)</f>
        <v>8.3239999999999998</v>
      </c>
      <c r="D72" s="96">
        <f>SUMIFS(env_ac_mfa_dmc!$F:$F,env_ac_mfa_dmc!$A:$A,Data_mfa_dmc!$B$55,env_ac_mfa_dmc!$B:$B,Data_mfa_dmc!$A$72,env_ac_mfa_dmc!$C:$C,Data_mfa_dmc!$D$58,env_ac_mfa_dmc!$D:$D,Data_mfa_dmc!$B$54,env_ac_mfa_dmc!$E:$E,Data_mfa_dmc!$B$56)</f>
        <v>2.2559999999999998</v>
      </c>
      <c r="E72" s="96">
        <f>SUMIFS(env_ac_mfa_dmc!$F:$F,env_ac_mfa_dmc!$A:$A,Data_mfa_dmc!$B$55,env_ac_mfa_dmc!$B:$B,Data_mfa_dmc!$A$72,env_ac_mfa_dmc!$C:$C,Data_mfa_dmc!$E$58,env_ac_mfa_dmc!$D:$D,Data_mfa_dmc!$B$54,env_ac_mfa_dmc!$E:$E,Data_mfa_dmc!$B$56)</f>
        <v>0.23499999999999999</v>
      </c>
      <c r="F72" s="96">
        <f>SUMIFS(env_ac_mfa_dmc!$F:$F,env_ac_mfa_dmc!$A:$A,Data_mfa_dmc!$B$55,env_ac_mfa_dmc!$B:$B,Data_mfa_dmc!$A$72,env_ac_mfa_dmc!$C:$C,Data_mfa_dmc!$F$58,env_ac_mfa_dmc!$D:$D,Data_mfa_dmc!$B$54,env_ac_mfa_dmc!$E:$E,Data_mfa_dmc!$B$56)</f>
        <v>3.6890000000000001</v>
      </c>
      <c r="G72" s="96">
        <f>SUMIFS(env_ac_mfa_dmc!$F:$F,env_ac_mfa_dmc!$A:$A,Data_mfa_dmc!$B$55,env_ac_mfa_dmc!$B:$B,Data_mfa_dmc!$A$72,env_ac_mfa_dmc!$C:$C,Data_mfa_dmc!$G$58,env_ac_mfa_dmc!$D:$D,Data_mfa_dmc!$B$54,env_ac_mfa_dmc!$E:$E,Data_mfa_dmc!$B$56)</f>
        <v>2.2370000000000001</v>
      </c>
      <c r="H72" s="96">
        <f>SUMIFS(env_ac_mfa_dmc!$F:$F,env_ac_mfa_dmc!$A:$A,Data_mfa_dmc!$B$55,env_ac_mfa_dmc!$B:$B,Data_mfa_dmc!$A$72,env_ac_mfa_dmc!$C:$C,Data_mfa_dmc!$H$58,env_ac_mfa_dmc!$D:$D,Data_mfa_dmc!$B$54,env_ac_mfa_dmc!$E:$E,Data_mfa_dmc!$B$56)</f>
        <v>-9.1999999999999998E-2</v>
      </c>
      <c r="I72" s="96">
        <f>SUMIFS(env_ac_mfa_dmc!$F:$F,env_ac_mfa_dmc!$A:$A,Data_mfa_dmc!$B$55,env_ac_mfa_dmc!$B:$B,Data_mfa_dmc!$A$72,env_ac_mfa_dmc!$C:$C,Data_mfa_dmc!$I$58,env_ac_mfa_dmc!$D:$D,Data_mfa_dmc!$B$54,env_ac_mfa_dmc!$E:$E,Data_mfa_dmc!$B$56)</f>
        <v>-1E-3</v>
      </c>
      <c r="K72" s="169"/>
      <c r="L72" s="169"/>
      <c r="M72" s="169"/>
      <c r="N72" s="169"/>
      <c r="O72" s="169"/>
      <c r="P72" s="169"/>
      <c r="Q72" s="169"/>
      <c r="S72" s="168"/>
      <c r="T72" s="168"/>
      <c r="U72" s="168"/>
      <c r="V72" s="168"/>
      <c r="W72" s="168"/>
      <c r="X72" s="168"/>
      <c r="Y72" s="168"/>
    </row>
    <row r="73" spans="1:25" x14ac:dyDescent="0.2">
      <c r="A73" s="102" t="s">
        <v>126</v>
      </c>
      <c r="B73" s="102" t="s">
        <v>31</v>
      </c>
      <c r="C73" s="96">
        <f>SUMIFS(env_ac_mfa_dmc!$F:$F,env_ac_mfa_dmc!$A:$A,Data_mfa_dmc!$B$55,env_ac_mfa_dmc!$B:$B,Data_mfa_dmc!$A$73,env_ac_mfa_dmc!$C:$C,Data_mfa_dmc!$C$58,env_ac_mfa_dmc!$D:$D,Data_mfa_dmc!$B$54,env_ac_mfa_dmc!$E:$E,Data_mfa_dmc!$B$56)</f>
        <v>19.190999999999999</v>
      </c>
      <c r="D73" s="96">
        <f>SUMIFS(env_ac_mfa_dmc!$F:$F,env_ac_mfa_dmc!$A:$A,Data_mfa_dmc!$B$55,env_ac_mfa_dmc!$B:$B,Data_mfa_dmc!$A$73,env_ac_mfa_dmc!$C:$C,Data_mfa_dmc!$D$58,env_ac_mfa_dmc!$D:$D,Data_mfa_dmc!$B$54,env_ac_mfa_dmc!$E:$E,Data_mfa_dmc!$B$56)</f>
        <v>2.0299999999999998</v>
      </c>
      <c r="E73" s="96">
        <f>SUMIFS(env_ac_mfa_dmc!$F:$F,env_ac_mfa_dmc!$A:$A,Data_mfa_dmc!$B$55,env_ac_mfa_dmc!$B:$B,Data_mfa_dmc!$A$73,env_ac_mfa_dmc!$C:$C,Data_mfa_dmc!$E$58,env_ac_mfa_dmc!$D:$D,Data_mfa_dmc!$B$54,env_ac_mfa_dmc!$E:$E,Data_mfa_dmc!$B$56)</f>
        <v>1.157</v>
      </c>
      <c r="F73" s="96">
        <f>SUMIFS(env_ac_mfa_dmc!$F:$F,env_ac_mfa_dmc!$A:$A,Data_mfa_dmc!$B$55,env_ac_mfa_dmc!$B:$B,Data_mfa_dmc!$A$73,env_ac_mfa_dmc!$C:$C,Data_mfa_dmc!$F$58,env_ac_mfa_dmc!$D:$D,Data_mfa_dmc!$B$54,env_ac_mfa_dmc!$E:$E,Data_mfa_dmc!$B$56)</f>
        <v>13.082000000000001</v>
      </c>
      <c r="G73" s="96">
        <f>SUMIFS(env_ac_mfa_dmc!$F:$F,env_ac_mfa_dmc!$A:$A,Data_mfa_dmc!$B$55,env_ac_mfa_dmc!$B:$B,Data_mfa_dmc!$A$73,env_ac_mfa_dmc!$C:$C,Data_mfa_dmc!$G$58,env_ac_mfa_dmc!$D:$D,Data_mfa_dmc!$B$54,env_ac_mfa_dmc!$E:$E,Data_mfa_dmc!$B$56)</f>
        <v>2.4300000000000002</v>
      </c>
      <c r="H73" s="96">
        <f>SUMIFS(env_ac_mfa_dmc!$F:$F,env_ac_mfa_dmc!$A:$A,Data_mfa_dmc!$B$55,env_ac_mfa_dmc!$B:$B,Data_mfa_dmc!$A$73,env_ac_mfa_dmc!$C:$C,Data_mfa_dmc!$H$58,env_ac_mfa_dmc!$D:$D,Data_mfa_dmc!$B$54,env_ac_mfa_dmc!$E:$E,Data_mfa_dmc!$B$56)</f>
        <v>0.32400000000000001</v>
      </c>
      <c r="I73" s="96">
        <f>SUMIFS(env_ac_mfa_dmc!$F:$F,env_ac_mfa_dmc!$A:$A,Data_mfa_dmc!$B$55,env_ac_mfa_dmc!$B:$B,Data_mfa_dmc!$A$73,env_ac_mfa_dmc!$C:$C,Data_mfa_dmc!$I$58,env_ac_mfa_dmc!$D:$D,Data_mfa_dmc!$B$54,env_ac_mfa_dmc!$E:$E,Data_mfa_dmc!$B$56)</f>
        <v>0.16700000000000001</v>
      </c>
      <c r="K73" s="169"/>
      <c r="L73" s="169"/>
      <c r="M73" s="169"/>
      <c r="N73" s="169"/>
      <c r="O73" s="169"/>
      <c r="P73" s="169"/>
      <c r="Q73" s="169"/>
      <c r="S73" s="168"/>
      <c r="T73" s="168"/>
      <c r="U73" s="168"/>
      <c r="V73" s="168"/>
      <c r="W73" s="168"/>
      <c r="X73" s="168"/>
      <c r="Y73" s="168"/>
    </row>
    <row r="74" spans="1:25" x14ac:dyDescent="0.2">
      <c r="A74" s="102" t="s">
        <v>125</v>
      </c>
      <c r="B74" s="102" t="s">
        <v>28</v>
      </c>
      <c r="C74" s="96">
        <f>SUMIFS(env_ac_mfa_dmc!$F:$F,env_ac_mfa_dmc!$A:$A,Data_mfa_dmc!$B$55,env_ac_mfa_dmc!$B:$B,Data_mfa_dmc!$A$74,env_ac_mfa_dmc!$C:$C,Data_mfa_dmc!$C$58,env_ac_mfa_dmc!$D:$D,Data_mfa_dmc!$B$54,env_ac_mfa_dmc!$E:$E,Data_mfa_dmc!$B$56)</f>
        <v>14.773</v>
      </c>
      <c r="D74" s="96">
        <f>SUMIFS(env_ac_mfa_dmc!$F:$F,env_ac_mfa_dmc!$A:$A,Data_mfa_dmc!$B$55,env_ac_mfa_dmc!$B:$B,Data_mfa_dmc!$A$74,env_ac_mfa_dmc!$C:$C,Data_mfa_dmc!$D$58,env_ac_mfa_dmc!$D:$D,Data_mfa_dmc!$B$54,env_ac_mfa_dmc!$E:$E,Data_mfa_dmc!$B$56)</f>
        <v>3.82</v>
      </c>
      <c r="E74" s="96">
        <f>SUMIFS(env_ac_mfa_dmc!$F:$F,env_ac_mfa_dmc!$A:$A,Data_mfa_dmc!$B$55,env_ac_mfa_dmc!$B:$B,Data_mfa_dmc!$A$74,env_ac_mfa_dmc!$C:$C,Data_mfa_dmc!$E$58,env_ac_mfa_dmc!$D:$D,Data_mfa_dmc!$B$54,env_ac_mfa_dmc!$E:$E,Data_mfa_dmc!$B$56)</f>
        <v>5.8000000000000003E-2</v>
      </c>
      <c r="F74" s="96">
        <f>SUMIFS(env_ac_mfa_dmc!$F:$F,env_ac_mfa_dmc!$A:$A,Data_mfa_dmc!$B$55,env_ac_mfa_dmc!$B:$B,Data_mfa_dmc!$A$74,env_ac_mfa_dmc!$C:$C,Data_mfa_dmc!$F$58,env_ac_mfa_dmc!$D:$D,Data_mfa_dmc!$B$54,env_ac_mfa_dmc!$E:$E,Data_mfa_dmc!$B$56)</f>
        <v>9.6080000000000005</v>
      </c>
      <c r="G74" s="96">
        <f>SUMIFS(env_ac_mfa_dmc!$F:$F,env_ac_mfa_dmc!$A:$A,Data_mfa_dmc!$B$55,env_ac_mfa_dmc!$B:$B,Data_mfa_dmc!$A$74,env_ac_mfa_dmc!$C:$C,Data_mfa_dmc!$G$58,env_ac_mfa_dmc!$D:$D,Data_mfa_dmc!$B$54,env_ac_mfa_dmc!$E:$E,Data_mfa_dmc!$B$56)</f>
        <v>1.3140000000000001</v>
      </c>
      <c r="H74" s="96">
        <f>SUMIFS(env_ac_mfa_dmc!$F:$F,env_ac_mfa_dmc!$A:$A,Data_mfa_dmc!$B$55,env_ac_mfa_dmc!$B:$B,Data_mfa_dmc!$A$74,env_ac_mfa_dmc!$C:$C,Data_mfa_dmc!$H$58,env_ac_mfa_dmc!$D:$D,Data_mfa_dmc!$B$54,env_ac_mfa_dmc!$E:$E,Data_mfa_dmc!$B$56)</f>
        <v>2.5000000000000001E-2</v>
      </c>
      <c r="I74" s="96">
        <f>SUMIFS(env_ac_mfa_dmc!$F:$F,env_ac_mfa_dmc!$A:$A,Data_mfa_dmc!$B$55,env_ac_mfa_dmc!$B:$B,Data_mfa_dmc!$A$74,env_ac_mfa_dmc!$C:$C,Data_mfa_dmc!$I$58,env_ac_mfa_dmc!$D:$D,Data_mfa_dmc!$B$54,env_ac_mfa_dmc!$E:$E,Data_mfa_dmc!$B$56)</f>
        <v>-5.1999999999999998E-2</v>
      </c>
      <c r="K74" s="169"/>
      <c r="L74" s="169"/>
      <c r="M74" s="169"/>
      <c r="N74" s="169"/>
      <c r="O74" s="169"/>
      <c r="P74" s="169"/>
      <c r="Q74" s="169"/>
      <c r="S74" s="168"/>
      <c r="T74" s="168"/>
      <c r="U74" s="168"/>
      <c r="V74" s="168"/>
      <c r="W74" s="168"/>
      <c r="X74" s="168"/>
      <c r="Y74" s="168"/>
    </row>
    <row r="75" spans="1:25" x14ac:dyDescent="0.2">
      <c r="A75" s="102" t="s">
        <v>124</v>
      </c>
      <c r="B75" s="102" t="s">
        <v>32</v>
      </c>
      <c r="C75" s="96">
        <f>SUMIFS(env_ac_mfa_dmc!$F:$F,env_ac_mfa_dmc!$A:$A,Data_mfa_dmc!$B$55,env_ac_mfa_dmc!$B:$B,Data_mfa_dmc!$A$75,env_ac_mfa_dmc!$C:$C,Data_mfa_dmc!$C$58,env_ac_mfa_dmc!$D:$D,Data_mfa_dmc!$B$54,env_ac_mfa_dmc!$E:$E,Data_mfa_dmc!$B$56)</f>
        <v>18.954999999999998</v>
      </c>
      <c r="D75" s="96">
        <f>SUMIFS(env_ac_mfa_dmc!$F:$F,env_ac_mfa_dmc!$A:$A,Data_mfa_dmc!$B$55,env_ac_mfa_dmc!$B:$B,Data_mfa_dmc!$A$75,env_ac_mfa_dmc!$C:$C,Data_mfa_dmc!$D$58,env_ac_mfa_dmc!$D:$D,Data_mfa_dmc!$B$54,env_ac_mfa_dmc!$E:$E,Data_mfa_dmc!$B$56)</f>
        <v>6.3890000000000002</v>
      </c>
      <c r="E75" s="96">
        <f>SUMIFS(env_ac_mfa_dmc!$F:$F,env_ac_mfa_dmc!$A:$A,Data_mfa_dmc!$B$55,env_ac_mfa_dmc!$B:$B,Data_mfa_dmc!$A$75,env_ac_mfa_dmc!$C:$C,Data_mfa_dmc!$E$58,env_ac_mfa_dmc!$D:$D,Data_mfa_dmc!$B$54,env_ac_mfa_dmc!$E:$E,Data_mfa_dmc!$B$56)</f>
        <v>0.17699999999999999</v>
      </c>
      <c r="F75" s="96">
        <f>SUMIFS(env_ac_mfa_dmc!$F:$F,env_ac_mfa_dmc!$A:$A,Data_mfa_dmc!$B$55,env_ac_mfa_dmc!$B:$B,Data_mfa_dmc!$A$75,env_ac_mfa_dmc!$C:$C,Data_mfa_dmc!$F$58,env_ac_mfa_dmc!$D:$D,Data_mfa_dmc!$B$54,env_ac_mfa_dmc!$E:$E,Data_mfa_dmc!$B$56)</f>
        <v>10.725</v>
      </c>
      <c r="G75" s="96">
        <f>SUMIFS(env_ac_mfa_dmc!$F:$F,env_ac_mfa_dmc!$A:$A,Data_mfa_dmc!$B$55,env_ac_mfa_dmc!$B:$B,Data_mfa_dmc!$A$75,env_ac_mfa_dmc!$C:$C,Data_mfa_dmc!$G$58,env_ac_mfa_dmc!$D:$D,Data_mfa_dmc!$B$54,env_ac_mfa_dmc!$E:$E,Data_mfa_dmc!$B$56)</f>
        <v>2.069</v>
      </c>
      <c r="H75" s="96">
        <f>SUMIFS(env_ac_mfa_dmc!$F:$F,env_ac_mfa_dmc!$A:$A,Data_mfa_dmc!$B$55,env_ac_mfa_dmc!$B:$B,Data_mfa_dmc!$A$75,env_ac_mfa_dmc!$C:$C,Data_mfa_dmc!$H$58,env_ac_mfa_dmc!$D:$D,Data_mfa_dmc!$B$54,env_ac_mfa_dmc!$E:$E,Data_mfa_dmc!$B$56)</f>
        <v>-0.40400000000000003</v>
      </c>
      <c r="I75" s="96">
        <f>SUMIFS(env_ac_mfa_dmc!$F:$F,env_ac_mfa_dmc!$A:$A,Data_mfa_dmc!$B$55,env_ac_mfa_dmc!$B:$B,Data_mfa_dmc!$A$75,env_ac_mfa_dmc!$C:$C,Data_mfa_dmc!$I$58,env_ac_mfa_dmc!$D:$D,Data_mfa_dmc!$B$54,env_ac_mfa_dmc!$E:$E,Data_mfa_dmc!$B$56)</f>
        <v>0</v>
      </c>
      <c r="K75" s="169"/>
      <c r="L75" s="169"/>
      <c r="M75" s="169"/>
      <c r="N75" s="169"/>
      <c r="O75" s="169"/>
      <c r="P75" s="169"/>
      <c r="Q75" s="169"/>
      <c r="S75" s="168"/>
      <c r="T75" s="168"/>
      <c r="U75" s="168"/>
      <c r="V75" s="168"/>
      <c r="W75" s="168"/>
      <c r="X75" s="168"/>
      <c r="Y75" s="168"/>
    </row>
    <row r="76" spans="1:25" x14ac:dyDescent="0.2">
      <c r="A76" s="102" t="s">
        <v>123</v>
      </c>
      <c r="B76" s="102" t="s">
        <v>21</v>
      </c>
      <c r="C76" s="96">
        <f>SUMIFS(env_ac_mfa_dmc!$F:$F,env_ac_mfa_dmc!$A:$A,Data_mfa_dmc!$B$55,env_ac_mfa_dmc!$B:$B,Data_mfa_dmc!$A$76,env_ac_mfa_dmc!$C:$C,Data_mfa_dmc!$C$58,env_ac_mfa_dmc!$D:$D,Data_mfa_dmc!$B$54,env_ac_mfa_dmc!$E:$E,Data_mfa_dmc!$B$56)</f>
        <v>23.094999999999999</v>
      </c>
      <c r="D76" s="96">
        <f>SUMIFS(env_ac_mfa_dmc!$F:$F,env_ac_mfa_dmc!$A:$A,Data_mfa_dmc!$B$55,env_ac_mfa_dmc!$B:$B,Data_mfa_dmc!$A$76,env_ac_mfa_dmc!$C:$C,Data_mfa_dmc!$D$58,env_ac_mfa_dmc!$D:$D,Data_mfa_dmc!$B$54,env_ac_mfa_dmc!$E:$E,Data_mfa_dmc!$B$56)</f>
        <v>3.8839999999999999</v>
      </c>
      <c r="E76" s="96">
        <f>SUMIFS(env_ac_mfa_dmc!$F:$F,env_ac_mfa_dmc!$A:$A,Data_mfa_dmc!$B$55,env_ac_mfa_dmc!$B:$B,Data_mfa_dmc!$A$76,env_ac_mfa_dmc!$C:$C,Data_mfa_dmc!$E$58,env_ac_mfa_dmc!$D:$D,Data_mfa_dmc!$B$54,env_ac_mfa_dmc!$E:$E,Data_mfa_dmc!$B$56)</f>
        <v>1.591</v>
      </c>
      <c r="F76" s="96">
        <f>SUMIFS(env_ac_mfa_dmc!$F:$F,env_ac_mfa_dmc!$A:$A,Data_mfa_dmc!$B$55,env_ac_mfa_dmc!$B:$B,Data_mfa_dmc!$A$76,env_ac_mfa_dmc!$C:$C,Data_mfa_dmc!$F$58,env_ac_mfa_dmc!$D:$D,Data_mfa_dmc!$B$54,env_ac_mfa_dmc!$E:$E,Data_mfa_dmc!$B$56)</f>
        <v>10.891</v>
      </c>
      <c r="G76" s="96">
        <f>SUMIFS(env_ac_mfa_dmc!$F:$F,env_ac_mfa_dmc!$A:$A,Data_mfa_dmc!$B$55,env_ac_mfa_dmc!$B:$B,Data_mfa_dmc!$A$76,env_ac_mfa_dmc!$C:$C,Data_mfa_dmc!$G$58,env_ac_mfa_dmc!$D:$D,Data_mfa_dmc!$B$54,env_ac_mfa_dmc!$E:$E,Data_mfa_dmc!$B$56)</f>
        <v>5.8630000000000004</v>
      </c>
      <c r="H76" s="96">
        <f>SUMIFS(env_ac_mfa_dmc!$F:$F,env_ac_mfa_dmc!$A:$A,Data_mfa_dmc!$B$55,env_ac_mfa_dmc!$B:$B,Data_mfa_dmc!$A$76,env_ac_mfa_dmc!$C:$C,Data_mfa_dmc!$H$58,env_ac_mfa_dmc!$D:$D,Data_mfa_dmc!$B$54,env_ac_mfa_dmc!$E:$E,Data_mfa_dmc!$B$56)</f>
        <v>0.84599999999999997</v>
      </c>
      <c r="I76" s="96">
        <f>SUMIFS(env_ac_mfa_dmc!$F:$F,env_ac_mfa_dmc!$A:$A,Data_mfa_dmc!$B$55,env_ac_mfa_dmc!$B:$B,Data_mfa_dmc!$A$76,env_ac_mfa_dmc!$C:$C,Data_mfa_dmc!$I$58,env_ac_mfa_dmc!$D:$D,Data_mfa_dmc!$B$54,env_ac_mfa_dmc!$E:$E,Data_mfa_dmc!$B$56)</f>
        <v>0.02</v>
      </c>
      <c r="K76" s="169"/>
      <c r="L76" s="169"/>
      <c r="M76" s="169"/>
      <c r="N76" s="169"/>
      <c r="O76" s="169"/>
      <c r="P76" s="169"/>
      <c r="Q76" s="169"/>
      <c r="S76" s="168"/>
      <c r="T76" s="168"/>
      <c r="U76" s="168"/>
      <c r="V76" s="168"/>
      <c r="W76" s="168"/>
      <c r="X76" s="168"/>
      <c r="Y76" s="168"/>
    </row>
    <row r="77" spans="1:25" x14ac:dyDescent="0.2">
      <c r="A77" s="102" t="s">
        <v>122</v>
      </c>
      <c r="B77" s="102" t="s">
        <v>40</v>
      </c>
      <c r="C77" s="96">
        <f>SUMIFS(env_ac_mfa_dmc!$F:$F,env_ac_mfa_dmc!$A:$A,Data_mfa_dmc!$B$55,env_ac_mfa_dmc!$B:$B,Data_mfa_dmc!$A$77,env_ac_mfa_dmc!$C:$C,Data_mfa_dmc!$C$58,env_ac_mfa_dmc!$D:$D,Data_mfa_dmc!$B$54,env_ac_mfa_dmc!$E:$E,Data_mfa_dmc!$B$56)</f>
        <v>16.28</v>
      </c>
      <c r="D77" s="96">
        <f>SUMIFS(env_ac_mfa_dmc!$F:$F,env_ac_mfa_dmc!$A:$A,Data_mfa_dmc!$B$55,env_ac_mfa_dmc!$B:$B,Data_mfa_dmc!$A$77,env_ac_mfa_dmc!$C:$C,Data_mfa_dmc!$D$58,env_ac_mfa_dmc!$D:$D,Data_mfa_dmc!$B$54,env_ac_mfa_dmc!$E:$E,Data_mfa_dmc!$B$56)</f>
        <v>3.706</v>
      </c>
      <c r="E77" s="96">
        <f>SUMIFS(env_ac_mfa_dmc!$F:$F,env_ac_mfa_dmc!$A:$A,Data_mfa_dmc!$B$55,env_ac_mfa_dmc!$B:$B,Data_mfa_dmc!$A$77,env_ac_mfa_dmc!$C:$C,Data_mfa_dmc!$E$58,env_ac_mfa_dmc!$D:$D,Data_mfa_dmc!$B$54,env_ac_mfa_dmc!$E:$E,Data_mfa_dmc!$B$56)</f>
        <v>0.307</v>
      </c>
      <c r="F77" s="96">
        <f>SUMIFS(env_ac_mfa_dmc!$F:$F,env_ac_mfa_dmc!$A:$A,Data_mfa_dmc!$B$55,env_ac_mfa_dmc!$B:$B,Data_mfa_dmc!$A$77,env_ac_mfa_dmc!$C:$C,Data_mfa_dmc!$F$58,env_ac_mfa_dmc!$D:$D,Data_mfa_dmc!$B$54,env_ac_mfa_dmc!$E:$E,Data_mfa_dmc!$B$56)</f>
        <v>9.8800000000000008</v>
      </c>
      <c r="G77" s="96">
        <f>SUMIFS(env_ac_mfa_dmc!$F:$F,env_ac_mfa_dmc!$A:$A,Data_mfa_dmc!$B$55,env_ac_mfa_dmc!$B:$B,Data_mfa_dmc!$A$77,env_ac_mfa_dmc!$C:$C,Data_mfa_dmc!$G$58,env_ac_mfa_dmc!$D:$D,Data_mfa_dmc!$B$54,env_ac_mfa_dmc!$E:$E,Data_mfa_dmc!$B$56)</f>
        <v>2.4060000000000001</v>
      </c>
      <c r="H77" s="96">
        <f>SUMIFS(env_ac_mfa_dmc!$F:$F,env_ac_mfa_dmc!$A:$A,Data_mfa_dmc!$B$55,env_ac_mfa_dmc!$B:$B,Data_mfa_dmc!$A$77,env_ac_mfa_dmc!$C:$C,Data_mfa_dmc!$H$58,env_ac_mfa_dmc!$D:$D,Data_mfa_dmc!$B$54,env_ac_mfa_dmc!$E:$E,Data_mfa_dmc!$B$56)</f>
        <v>-1.9E-2</v>
      </c>
      <c r="I77" s="96">
        <f>SUMIFS(env_ac_mfa_dmc!$F:$F,env_ac_mfa_dmc!$A:$A,Data_mfa_dmc!$B$55,env_ac_mfa_dmc!$B:$B,Data_mfa_dmc!$A$77,env_ac_mfa_dmc!$C:$C,Data_mfa_dmc!$I$58,env_ac_mfa_dmc!$D:$D,Data_mfa_dmc!$B$54,env_ac_mfa_dmc!$E:$E,Data_mfa_dmc!$B$56)</f>
        <v>0</v>
      </c>
      <c r="K77" s="169"/>
      <c r="L77" s="169"/>
      <c r="M77" s="169"/>
      <c r="N77" s="169"/>
      <c r="O77" s="169"/>
      <c r="P77" s="169"/>
      <c r="Q77" s="169"/>
      <c r="S77" s="168"/>
      <c r="T77" s="168"/>
      <c r="U77" s="168"/>
      <c r="V77" s="168"/>
      <c r="W77" s="168"/>
      <c r="X77" s="168"/>
      <c r="Y77" s="168"/>
    </row>
    <row r="78" spans="1:25" x14ac:dyDescent="0.2">
      <c r="A78" s="102" t="s">
        <v>121</v>
      </c>
      <c r="B78" s="102" t="s">
        <v>36</v>
      </c>
      <c r="C78" s="96">
        <f>SUMIFS(env_ac_mfa_dmc!$F:$F,env_ac_mfa_dmc!$A:$A,Data_mfa_dmc!$B$55,env_ac_mfa_dmc!$B:$B,Data_mfa_dmc!$A$78,env_ac_mfa_dmc!$C:$C,Data_mfa_dmc!$C$58,env_ac_mfa_dmc!$D:$D,Data_mfa_dmc!$B$54,env_ac_mfa_dmc!$E:$E,Data_mfa_dmc!$B$56)</f>
        <v>11.913</v>
      </c>
      <c r="D78" s="96">
        <f>SUMIFS(env_ac_mfa_dmc!$F:$F,env_ac_mfa_dmc!$A:$A,Data_mfa_dmc!$B$55,env_ac_mfa_dmc!$B:$B,Data_mfa_dmc!$A$78,env_ac_mfa_dmc!$C:$C,Data_mfa_dmc!$D$58,env_ac_mfa_dmc!$D:$D,Data_mfa_dmc!$B$54,env_ac_mfa_dmc!$E:$E,Data_mfa_dmc!$B$56)</f>
        <v>1.343</v>
      </c>
      <c r="E78" s="96">
        <f>SUMIFS(env_ac_mfa_dmc!$F:$F,env_ac_mfa_dmc!$A:$A,Data_mfa_dmc!$B$55,env_ac_mfa_dmc!$B:$B,Data_mfa_dmc!$A$78,env_ac_mfa_dmc!$C:$C,Data_mfa_dmc!$E$58,env_ac_mfa_dmc!$D:$D,Data_mfa_dmc!$B$54,env_ac_mfa_dmc!$E:$E,Data_mfa_dmc!$B$56)</f>
        <v>0.29499999999999998</v>
      </c>
      <c r="F78" s="96">
        <f>SUMIFS(env_ac_mfa_dmc!$F:$F,env_ac_mfa_dmc!$A:$A,Data_mfa_dmc!$B$55,env_ac_mfa_dmc!$B:$B,Data_mfa_dmc!$A$78,env_ac_mfa_dmc!$C:$C,Data_mfa_dmc!$F$58,env_ac_mfa_dmc!$D:$D,Data_mfa_dmc!$B$54,env_ac_mfa_dmc!$E:$E,Data_mfa_dmc!$B$56)</f>
        <v>6.5030000000000001</v>
      </c>
      <c r="G78" s="96">
        <f>SUMIFS(env_ac_mfa_dmc!$F:$F,env_ac_mfa_dmc!$A:$A,Data_mfa_dmc!$B$55,env_ac_mfa_dmc!$B:$B,Data_mfa_dmc!$A$78,env_ac_mfa_dmc!$C:$C,Data_mfa_dmc!$G$58,env_ac_mfa_dmc!$D:$D,Data_mfa_dmc!$B$54,env_ac_mfa_dmc!$E:$E,Data_mfa_dmc!$B$56)</f>
        <v>3.5960000000000001</v>
      </c>
      <c r="H78" s="96">
        <f>SUMIFS(env_ac_mfa_dmc!$F:$F,env_ac_mfa_dmc!$A:$A,Data_mfa_dmc!$B$55,env_ac_mfa_dmc!$B:$B,Data_mfa_dmc!$A$78,env_ac_mfa_dmc!$C:$C,Data_mfa_dmc!$H$58,env_ac_mfa_dmc!$D:$D,Data_mfa_dmc!$B$54,env_ac_mfa_dmc!$E:$E,Data_mfa_dmc!$B$56)</f>
        <v>0.27500000000000002</v>
      </c>
      <c r="I78" s="96">
        <f>SUMIFS(env_ac_mfa_dmc!$F:$F,env_ac_mfa_dmc!$A:$A,Data_mfa_dmc!$B$55,env_ac_mfa_dmc!$B:$B,Data_mfa_dmc!$A$78,env_ac_mfa_dmc!$C:$C,Data_mfa_dmc!$I$58,env_ac_mfa_dmc!$D:$D,Data_mfa_dmc!$B$54,env_ac_mfa_dmc!$E:$E,Data_mfa_dmc!$B$56)</f>
        <v>-9.8000000000000004E-2</v>
      </c>
      <c r="K78" s="169"/>
      <c r="L78" s="169"/>
      <c r="M78" s="169"/>
      <c r="N78" s="169"/>
      <c r="O78" s="169"/>
      <c r="P78" s="169"/>
      <c r="Q78" s="169"/>
      <c r="S78" s="168"/>
      <c r="T78" s="168"/>
      <c r="U78" s="168"/>
      <c r="V78" s="168"/>
      <c r="W78" s="168"/>
      <c r="X78" s="168"/>
      <c r="Y78" s="168"/>
    </row>
    <row r="79" spans="1:25" x14ac:dyDescent="0.2">
      <c r="A79" s="102" t="s">
        <v>120</v>
      </c>
      <c r="B79" s="102" t="s">
        <v>44</v>
      </c>
      <c r="C79" s="96">
        <f>SUMIFS(env_ac_mfa_dmc!$F:$F,env_ac_mfa_dmc!$A:$A,Data_mfa_dmc!$B$55,env_ac_mfa_dmc!$B:$B,Data_mfa_dmc!$A$79,env_ac_mfa_dmc!$C:$C,Data_mfa_dmc!$C$58,env_ac_mfa_dmc!$D:$D,Data_mfa_dmc!$B$54,env_ac_mfa_dmc!$E:$E,Data_mfa_dmc!$B$56)</f>
        <v>8.7829999999999995</v>
      </c>
      <c r="D79" s="96">
        <f>SUMIFS(env_ac_mfa_dmc!$F:$F,env_ac_mfa_dmc!$A:$A,Data_mfa_dmc!$B$55,env_ac_mfa_dmc!$B:$B,Data_mfa_dmc!$A$79,env_ac_mfa_dmc!$C:$C,Data_mfa_dmc!$D$58,env_ac_mfa_dmc!$D:$D,Data_mfa_dmc!$B$54,env_ac_mfa_dmc!$E:$E,Data_mfa_dmc!$B$56)</f>
        <v>2.8210000000000002</v>
      </c>
      <c r="E79" s="96">
        <f>SUMIFS(env_ac_mfa_dmc!$F:$F,env_ac_mfa_dmc!$A:$A,Data_mfa_dmc!$B$55,env_ac_mfa_dmc!$B:$B,Data_mfa_dmc!$A$79,env_ac_mfa_dmc!$C:$C,Data_mfa_dmc!$E$58,env_ac_mfa_dmc!$D:$D,Data_mfa_dmc!$B$54,env_ac_mfa_dmc!$E:$E,Data_mfa_dmc!$B$56)</f>
        <v>0.45700000000000002</v>
      </c>
      <c r="F79" s="96">
        <f>SUMIFS(env_ac_mfa_dmc!$F:$F,env_ac_mfa_dmc!$A:$A,Data_mfa_dmc!$B$55,env_ac_mfa_dmc!$B:$B,Data_mfa_dmc!$A$79,env_ac_mfa_dmc!$C:$C,Data_mfa_dmc!$F$58,env_ac_mfa_dmc!$D:$D,Data_mfa_dmc!$B$54,env_ac_mfa_dmc!$E:$E,Data_mfa_dmc!$B$56)</f>
        <v>2.2530000000000001</v>
      </c>
      <c r="G79" s="96">
        <f>SUMIFS(env_ac_mfa_dmc!$F:$F,env_ac_mfa_dmc!$A:$A,Data_mfa_dmc!$B$55,env_ac_mfa_dmc!$B:$B,Data_mfa_dmc!$A$79,env_ac_mfa_dmc!$C:$C,Data_mfa_dmc!$G$58,env_ac_mfa_dmc!$D:$D,Data_mfa_dmc!$B$54,env_ac_mfa_dmc!$E:$E,Data_mfa_dmc!$B$56)</f>
        <v>3.1110000000000002</v>
      </c>
      <c r="H79" s="96">
        <f>SUMIFS(env_ac_mfa_dmc!$F:$F,env_ac_mfa_dmc!$A:$A,Data_mfa_dmc!$B$55,env_ac_mfa_dmc!$B:$B,Data_mfa_dmc!$A$79,env_ac_mfa_dmc!$C:$C,Data_mfa_dmc!$H$58,env_ac_mfa_dmc!$D:$D,Data_mfa_dmc!$B$54,env_ac_mfa_dmc!$E:$E,Data_mfa_dmc!$B$56)</f>
        <v>-4.0000000000000001E-3</v>
      </c>
      <c r="I79" s="96">
        <f>SUMIFS(env_ac_mfa_dmc!$F:$F,env_ac_mfa_dmc!$A:$A,Data_mfa_dmc!$B$55,env_ac_mfa_dmc!$B:$B,Data_mfa_dmc!$A$79,env_ac_mfa_dmc!$C:$C,Data_mfa_dmc!$I$58,env_ac_mfa_dmc!$D:$D,Data_mfa_dmc!$B$54,env_ac_mfa_dmc!$E:$E,Data_mfa_dmc!$B$56)</f>
        <v>0.14499999999999999</v>
      </c>
      <c r="K79" s="169"/>
      <c r="L79" s="169"/>
      <c r="M79" s="169"/>
      <c r="N79" s="169"/>
      <c r="O79" s="169"/>
      <c r="P79" s="169"/>
      <c r="Q79" s="169"/>
      <c r="S79" s="168"/>
      <c r="T79" s="168"/>
      <c r="U79" s="168"/>
      <c r="V79" s="168"/>
      <c r="W79" s="168"/>
      <c r="X79" s="168"/>
      <c r="Y79" s="168"/>
    </row>
    <row r="80" spans="1:25" x14ac:dyDescent="0.2">
      <c r="A80" s="102" t="s">
        <v>119</v>
      </c>
      <c r="B80" s="102" t="s">
        <v>27</v>
      </c>
      <c r="C80" s="96">
        <f>SUMIFS(env_ac_mfa_dmc!$F:$F,env_ac_mfa_dmc!$A:$A,Data_mfa_dmc!$B$55,env_ac_mfa_dmc!$B:$B,Data_mfa_dmc!$A$80,env_ac_mfa_dmc!$C:$C,Data_mfa_dmc!$C$58,env_ac_mfa_dmc!$D:$D,Data_mfa_dmc!$B$54,env_ac_mfa_dmc!$E:$E,Data_mfa_dmc!$B$56)</f>
        <v>19.027000000000001</v>
      </c>
      <c r="D80" s="96">
        <f>SUMIFS(env_ac_mfa_dmc!$F:$F,env_ac_mfa_dmc!$A:$A,Data_mfa_dmc!$B$55,env_ac_mfa_dmc!$B:$B,Data_mfa_dmc!$A$80,env_ac_mfa_dmc!$C:$C,Data_mfa_dmc!$D$58,env_ac_mfa_dmc!$D:$D,Data_mfa_dmc!$B$54,env_ac_mfa_dmc!$E:$E,Data_mfa_dmc!$B$56)</f>
        <v>4.3940000000000001</v>
      </c>
      <c r="E80" s="96">
        <f>SUMIFS(env_ac_mfa_dmc!$F:$F,env_ac_mfa_dmc!$A:$A,Data_mfa_dmc!$B$55,env_ac_mfa_dmc!$B:$B,Data_mfa_dmc!$A$80,env_ac_mfa_dmc!$C:$C,Data_mfa_dmc!$E$58,env_ac_mfa_dmc!$D:$D,Data_mfa_dmc!$B$54,env_ac_mfa_dmc!$E:$E,Data_mfa_dmc!$B$56)</f>
        <v>0.94599999999999995</v>
      </c>
      <c r="F80" s="96">
        <f>SUMIFS(env_ac_mfa_dmc!$F:$F,env_ac_mfa_dmc!$A:$A,Data_mfa_dmc!$B$55,env_ac_mfa_dmc!$B:$B,Data_mfa_dmc!$A$80,env_ac_mfa_dmc!$C:$C,Data_mfa_dmc!$F$58,env_ac_mfa_dmc!$D:$D,Data_mfa_dmc!$B$54,env_ac_mfa_dmc!$E:$E,Data_mfa_dmc!$B$56)</f>
        <v>10.811999999999999</v>
      </c>
      <c r="G80" s="96">
        <f>SUMIFS(env_ac_mfa_dmc!$F:$F,env_ac_mfa_dmc!$A:$A,Data_mfa_dmc!$B$55,env_ac_mfa_dmc!$B:$B,Data_mfa_dmc!$A$80,env_ac_mfa_dmc!$C:$C,Data_mfa_dmc!$G$58,env_ac_mfa_dmc!$D:$D,Data_mfa_dmc!$B$54,env_ac_mfa_dmc!$E:$E,Data_mfa_dmc!$B$56)</f>
        <v>2.6930000000000001</v>
      </c>
      <c r="H80" s="96">
        <f>SUMIFS(env_ac_mfa_dmc!$F:$F,env_ac_mfa_dmc!$A:$A,Data_mfa_dmc!$B$55,env_ac_mfa_dmc!$B:$B,Data_mfa_dmc!$A$80,env_ac_mfa_dmc!$C:$C,Data_mfa_dmc!$H$58,env_ac_mfa_dmc!$D:$D,Data_mfa_dmc!$B$54,env_ac_mfa_dmc!$E:$E,Data_mfa_dmc!$B$56)</f>
        <v>0.19800000000000001</v>
      </c>
      <c r="I80" s="96">
        <f>SUMIFS(env_ac_mfa_dmc!$F:$F,env_ac_mfa_dmc!$A:$A,Data_mfa_dmc!$B$55,env_ac_mfa_dmc!$B:$B,Data_mfa_dmc!$A$80,env_ac_mfa_dmc!$C:$C,Data_mfa_dmc!$I$58,env_ac_mfa_dmc!$D:$D,Data_mfa_dmc!$B$54,env_ac_mfa_dmc!$E:$E,Data_mfa_dmc!$B$56)</f>
        <v>-1.6E-2</v>
      </c>
      <c r="K80" s="169"/>
      <c r="L80" s="169"/>
      <c r="M80" s="169"/>
      <c r="N80" s="169"/>
      <c r="O80" s="169"/>
      <c r="P80" s="169"/>
      <c r="Q80" s="169"/>
      <c r="S80" s="168"/>
      <c r="T80" s="168"/>
      <c r="U80" s="168"/>
      <c r="V80" s="168"/>
      <c r="W80" s="168"/>
      <c r="X80" s="168"/>
      <c r="Y80" s="168"/>
    </row>
    <row r="81" spans="1:25" x14ac:dyDescent="0.2">
      <c r="A81" s="102" t="s">
        <v>118</v>
      </c>
      <c r="B81" s="102" t="s">
        <v>30</v>
      </c>
      <c r="C81" s="96">
        <f>SUMIFS(env_ac_mfa_dmc!$F:$F,env_ac_mfa_dmc!$A:$A,Data_mfa_dmc!$B$55,env_ac_mfa_dmc!$B:$B,Data_mfa_dmc!$A$81,env_ac_mfa_dmc!$C:$C,Data_mfa_dmc!$C$58,env_ac_mfa_dmc!$D:$D,Data_mfa_dmc!$B$54,env_ac_mfa_dmc!$E:$E,Data_mfa_dmc!$B$56)</f>
        <v>17.692</v>
      </c>
      <c r="D81" s="96">
        <f>SUMIFS(env_ac_mfa_dmc!$F:$F,env_ac_mfa_dmc!$A:$A,Data_mfa_dmc!$B$55,env_ac_mfa_dmc!$B:$B,Data_mfa_dmc!$A$81,env_ac_mfa_dmc!$C:$C,Data_mfa_dmc!$D$58,env_ac_mfa_dmc!$D:$D,Data_mfa_dmc!$B$54,env_ac_mfa_dmc!$E:$E,Data_mfa_dmc!$B$56)</f>
        <v>3.7749999999999999</v>
      </c>
      <c r="E81" s="96">
        <f>SUMIFS(env_ac_mfa_dmc!$F:$F,env_ac_mfa_dmc!$A:$A,Data_mfa_dmc!$B$55,env_ac_mfa_dmc!$B:$B,Data_mfa_dmc!$A$81,env_ac_mfa_dmc!$C:$C,Data_mfa_dmc!$E$58,env_ac_mfa_dmc!$D:$D,Data_mfa_dmc!$B$54,env_ac_mfa_dmc!$E:$E,Data_mfa_dmc!$B$56)</f>
        <v>0.92</v>
      </c>
      <c r="F81" s="96">
        <f>SUMIFS(env_ac_mfa_dmc!$F:$F,env_ac_mfa_dmc!$A:$A,Data_mfa_dmc!$B$55,env_ac_mfa_dmc!$B:$B,Data_mfa_dmc!$A$81,env_ac_mfa_dmc!$C:$C,Data_mfa_dmc!$F$58,env_ac_mfa_dmc!$D:$D,Data_mfa_dmc!$B$54,env_ac_mfa_dmc!$E:$E,Data_mfa_dmc!$B$56)</f>
        <v>8.8559999999999999</v>
      </c>
      <c r="G81" s="96">
        <f>SUMIFS(env_ac_mfa_dmc!$F:$F,env_ac_mfa_dmc!$A:$A,Data_mfa_dmc!$B$55,env_ac_mfa_dmc!$B:$B,Data_mfa_dmc!$A$81,env_ac_mfa_dmc!$C:$C,Data_mfa_dmc!$G$58,env_ac_mfa_dmc!$D:$D,Data_mfa_dmc!$B$54,env_ac_mfa_dmc!$E:$E,Data_mfa_dmc!$B$56)</f>
        <v>4.2770000000000001</v>
      </c>
      <c r="H81" s="96">
        <f>SUMIFS(env_ac_mfa_dmc!$F:$F,env_ac_mfa_dmc!$A:$A,Data_mfa_dmc!$B$55,env_ac_mfa_dmc!$B:$B,Data_mfa_dmc!$A$81,env_ac_mfa_dmc!$C:$C,Data_mfa_dmc!$H$58,env_ac_mfa_dmc!$D:$D,Data_mfa_dmc!$B$54,env_ac_mfa_dmc!$E:$E,Data_mfa_dmc!$B$56)</f>
        <v>-0.13600000000000001</v>
      </c>
      <c r="I81" s="96">
        <f>SUMIFS(env_ac_mfa_dmc!$F:$F,env_ac_mfa_dmc!$A:$A,Data_mfa_dmc!$B$55,env_ac_mfa_dmc!$B:$B,Data_mfa_dmc!$A$81,env_ac_mfa_dmc!$C:$C,Data_mfa_dmc!$I$58,env_ac_mfa_dmc!$D:$D,Data_mfa_dmc!$B$54,env_ac_mfa_dmc!$E:$E,Data_mfa_dmc!$B$56)</f>
        <v>0</v>
      </c>
      <c r="K81" s="169"/>
      <c r="L81" s="169"/>
      <c r="M81" s="169"/>
      <c r="N81" s="169"/>
      <c r="O81" s="169"/>
      <c r="P81" s="169"/>
      <c r="Q81" s="169"/>
      <c r="S81" s="168"/>
      <c r="T81" s="168"/>
      <c r="U81" s="168"/>
      <c r="V81" s="168"/>
      <c r="W81" s="168"/>
      <c r="X81" s="168"/>
      <c r="Y81" s="168"/>
    </row>
    <row r="82" spans="1:25" x14ac:dyDescent="0.2">
      <c r="A82" s="102" t="s">
        <v>117</v>
      </c>
      <c r="B82" s="102" t="s">
        <v>35</v>
      </c>
      <c r="C82" s="96">
        <f>SUMIFS(env_ac_mfa_dmc!$F:$F,env_ac_mfa_dmc!$A:$A,Data_mfa_dmc!$B$55,env_ac_mfa_dmc!$B:$B,Data_mfa_dmc!$A$82,env_ac_mfa_dmc!$C:$C,Data_mfa_dmc!$C$58,env_ac_mfa_dmc!$D:$D,Data_mfa_dmc!$B$54,env_ac_mfa_dmc!$E:$E,Data_mfa_dmc!$B$56)</f>
        <v>16.59</v>
      </c>
      <c r="D82" s="96">
        <f>SUMIFS(env_ac_mfa_dmc!$F:$F,env_ac_mfa_dmc!$A:$A,Data_mfa_dmc!$B$55,env_ac_mfa_dmc!$B:$B,Data_mfa_dmc!$A$82,env_ac_mfa_dmc!$C:$C,Data_mfa_dmc!$D$58,env_ac_mfa_dmc!$D:$D,Data_mfa_dmc!$B$54,env_ac_mfa_dmc!$E:$E,Data_mfa_dmc!$B$56)</f>
        <v>3.363</v>
      </c>
      <c r="E82" s="96">
        <f>SUMIFS(env_ac_mfa_dmc!$F:$F,env_ac_mfa_dmc!$A:$A,Data_mfa_dmc!$B$55,env_ac_mfa_dmc!$B:$B,Data_mfa_dmc!$A$82,env_ac_mfa_dmc!$C:$C,Data_mfa_dmc!$E$58,env_ac_mfa_dmc!$D:$D,Data_mfa_dmc!$B$54,env_ac_mfa_dmc!$E:$E,Data_mfa_dmc!$B$56)</f>
        <v>1.077</v>
      </c>
      <c r="F82" s="96">
        <f>SUMIFS(env_ac_mfa_dmc!$F:$F,env_ac_mfa_dmc!$A:$A,Data_mfa_dmc!$B$55,env_ac_mfa_dmc!$B:$B,Data_mfa_dmc!$A$82,env_ac_mfa_dmc!$C:$C,Data_mfa_dmc!$F$58,env_ac_mfa_dmc!$D:$D,Data_mfa_dmc!$B$54,env_ac_mfa_dmc!$E:$E,Data_mfa_dmc!$B$56)</f>
        <v>10.36</v>
      </c>
      <c r="G82" s="96">
        <f>SUMIFS(env_ac_mfa_dmc!$F:$F,env_ac_mfa_dmc!$A:$A,Data_mfa_dmc!$B$55,env_ac_mfa_dmc!$B:$B,Data_mfa_dmc!$A$82,env_ac_mfa_dmc!$C:$C,Data_mfa_dmc!$G$58,env_ac_mfa_dmc!$D:$D,Data_mfa_dmc!$B$54,env_ac_mfa_dmc!$E:$E,Data_mfa_dmc!$B$56)</f>
        <v>1.532</v>
      </c>
      <c r="H82" s="96">
        <f>SUMIFS(env_ac_mfa_dmc!$F:$F,env_ac_mfa_dmc!$A:$A,Data_mfa_dmc!$B$55,env_ac_mfa_dmc!$B:$B,Data_mfa_dmc!$A$82,env_ac_mfa_dmc!$C:$C,Data_mfa_dmc!$H$58,env_ac_mfa_dmc!$D:$D,Data_mfa_dmc!$B$54,env_ac_mfa_dmc!$E:$E,Data_mfa_dmc!$B$56)</f>
        <v>0.14299999999999999</v>
      </c>
      <c r="I82" s="96">
        <f>SUMIFS(env_ac_mfa_dmc!$F:$F,env_ac_mfa_dmc!$A:$A,Data_mfa_dmc!$B$55,env_ac_mfa_dmc!$B:$B,Data_mfa_dmc!$A$82,env_ac_mfa_dmc!$C:$C,Data_mfa_dmc!$I$58,env_ac_mfa_dmc!$D:$D,Data_mfa_dmc!$B$54,env_ac_mfa_dmc!$E:$E,Data_mfa_dmc!$B$56)</f>
        <v>0.115</v>
      </c>
      <c r="K82" s="169"/>
      <c r="L82" s="169"/>
      <c r="M82" s="169"/>
      <c r="N82" s="169"/>
      <c r="O82" s="169"/>
      <c r="P82" s="169"/>
      <c r="Q82" s="169"/>
      <c r="S82" s="168"/>
      <c r="T82" s="168"/>
      <c r="U82" s="168"/>
      <c r="V82" s="168"/>
      <c r="W82" s="168"/>
      <c r="X82" s="168"/>
      <c r="Y82" s="168"/>
    </row>
    <row r="83" spans="1:25" x14ac:dyDescent="0.2">
      <c r="A83" s="102" t="s">
        <v>116</v>
      </c>
      <c r="B83" s="102" t="s">
        <v>23</v>
      </c>
      <c r="C83" s="96">
        <f>SUMIFS(env_ac_mfa_dmc!$F:$F,env_ac_mfa_dmc!$A:$A,Data_mfa_dmc!$B$55,env_ac_mfa_dmc!$B:$B,Data_mfa_dmc!$A$83,env_ac_mfa_dmc!$C:$C,Data_mfa_dmc!$C$58,env_ac_mfa_dmc!$D:$D,Data_mfa_dmc!$B$54,env_ac_mfa_dmc!$E:$E,Data_mfa_dmc!$B$56)</f>
        <v>27.611999999999998</v>
      </c>
      <c r="D83" s="96">
        <f>SUMIFS(env_ac_mfa_dmc!$F:$F,env_ac_mfa_dmc!$A:$A,Data_mfa_dmc!$B$55,env_ac_mfa_dmc!$B:$B,Data_mfa_dmc!$A$83,env_ac_mfa_dmc!$C:$C,Data_mfa_dmc!$D$58,env_ac_mfa_dmc!$D:$D,Data_mfa_dmc!$B$54,env_ac_mfa_dmc!$E:$E,Data_mfa_dmc!$B$56)</f>
        <v>3.8279999999999998</v>
      </c>
      <c r="E83" s="96">
        <f>SUMIFS(env_ac_mfa_dmc!$F:$F,env_ac_mfa_dmc!$A:$A,Data_mfa_dmc!$B$55,env_ac_mfa_dmc!$B:$B,Data_mfa_dmc!$A$83,env_ac_mfa_dmc!$C:$C,Data_mfa_dmc!$E$58,env_ac_mfa_dmc!$D:$D,Data_mfa_dmc!$B$54,env_ac_mfa_dmc!$E:$E,Data_mfa_dmc!$B$56)</f>
        <v>0.39500000000000002</v>
      </c>
      <c r="F83" s="96">
        <f>SUMIFS(env_ac_mfa_dmc!$F:$F,env_ac_mfa_dmc!$A:$A,Data_mfa_dmc!$B$55,env_ac_mfa_dmc!$B:$B,Data_mfa_dmc!$A$83,env_ac_mfa_dmc!$C:$C,Data_mfa_dmc!$F$58,env_ac_mfa_dmc!$D:$D,Data_mfa_dmc!$B$54,env_ac_mfa_dmc!$E:$E,Data_mfa_dmc!$B$56)</f>
        <v>21.036999999999999</v>
      </c>
      <c r="G83" s="96">
        <f>SUMIFS(env_ac_mfa_dmc!$F:$F,env_ac_mfa_dmc!$A:$A,Data_mfa_dmc!$B$55,env_ac_mfa_dmc!$B:$B,Data_mfa_dmc!$A$83,env_ac_mfa_dmc!$C:$C,Data_mfa_dmc!$G$58,env_ac_mfa_dmc!$D:$D,Data_mfa_dmc!$B$54,env_ac_mfa_dmc!$E:$E,Data_mfa_dmc!$B$56)</f>
        <v>2.2810000000000001</v>
      </c>
      <c r="H83" s="96">
        <f>SUMIFS(env_ac_mfa_dmc!$F:$F,env_ac_mfa_dmc!$A:$A,Data_mfa_dmc!$B$55,env_ac_mfa_dmc!$B:$B,Data_mfa_dmc!$A$83,env_ac_mfa_dmc!$C:$C,Data_mfa_dmc!$H$58,env_ac_mfa_dmc!$D:$D,Data_mfa_dmc!$B$54,env_ac_mfa_dmc!$E:$E,Data_mfa_dmc!$B$56)</f>
        <v>7.0999999999999994E-2</v>
      </c>
      <c r="I83" s="96">
        <f>SUMIFS(env_ac_mfa_dmc!$F:$F,env_ac_mfa_dmc!$A:$A,Data_mfa_dmc!$B$55,env_ac_mfa_dmc!$B:$B,Data_mfa_dmc!$A$83,env_ac_mfa_dmc!$C:$C,Data_mfa_dmc!$I$58,env_ac_mfa_dmc!$D:$D,Data_mfa_dmc!$B$54,env_ac_mfa_dmc!$E:$E,Data_mfa_dmc!$B$56)</f>
        <v>0</v>
      </c>
      <c r="K83" s="169"/>
      <c r="L83" s="169"/>
      <c r="M83" s="169"/>
      <c r="N83" s="169"/>
      <c r="O83" s="169"/>
      <c r="P83" s="169"/>
      <c r="Q83" s="169"/>
      <c r="S83" s="168"/>
      <c r="T83" s="168"/>
      <c r="U83" s="168"/>
      <c r="V83" s="168"/>
      <c r="W83" s="168"/>
      <c r="X83" s="168"/>
      <c r="Y83" s="168"/>
    </row>
    <row r="84" spans="1:25" x14ac:dyDescent="0.2">
      <c r="A84" s="102" t="s">
        <v>115</v>
      </c>
      <c r="B84" s="102" t="s">
        <v>38</v>
      </c>
      <c r="C84" s="96">
        <f>SUMIFS(env_ac_mfa_dmc!$F:$F,env_ac_mfa_dmc!$A:$A,Data_mfa_dmc!$B$55,env_ac_mfa_dmc!$B:$B,Data_mfa_dmc!$A$84,env_ac_mfa_dmc!$C:$C,Data_mfa_dmc!$C$58,env_ac_mfa_dmc!$D:$D,Data_mfa_dmc!$B$54,env_ac_mfa_dmc!$E:$E,Data_mfa_dmc!$B$56)</f>
        <v>13.537000000000001</v>
      </c>
      <c r="D84" s="96">
        <f>SUMIFS(env_ac_mfa_dmc!$F:$F,env_ac_mfa_dmc!$A:$A,Data_mfa_dmc!$B$55,env_ac_mfa_dmc!$B:$B,Data_mfa_dmc!$A$84,env_ac_mfa_dmc!$C:$C,Data_mfa_dmc!$D$58,env_ac_mfa_dmc!$D:$D,Data_mfa_dmc!$B$54,env_ac_mfa_dmc!$E:$E,Data_mfa_dmc!$B$56)</f>
        <v>2.6819999999999999</v>
      </c>
      <c r="E84" s="96">
        <f>SUMIFS(env_ac_mfa_dmc!$F:$F,env_ac_mfa_dmc!$A:$A,Data_mfa_dmc!$B$55,env_ac_mfa_dmc!$B:$B,Data_mfa_dmc!$A$84,env_ac_mfa_dmc!$C:$C,Data_mfa_dmc!$E$58,env_ac_mfa_dmc!$D:$D,Data_mfa_dmc!$B$54,env_ac_mfa_dmc!$E:$E,Data_mfa_dmc!$B$56)</f>
        <v>0.307</v>
      </c>
      <c r="F84" s="96">
        <f>SUMIFS(env_ac_mfa_dmc!$F:$F,env_ac_mfa_dmc!$A:$A,Data_mfa_dmc!$B$55,env_ac_mfa_dmc!$B:$B,Data_mfa_dmc!$A$84,env_ac_mfa_dmc!$C:$C,Data_mfa_dmc!$F$58,env_ac_mfa_dmc!$D:$D,Data_mfa_dmc!$B$54,env_ac_mfa_dmc!$E:$E,Data_mfa_dmc!$B$56)</f>
        <v>7.234</v>
      </c>
      <c r="G84" s="96">
        <f>SUMIFS(env_ac_mfa_dmc!$F:$F,env_ac_mfa_dmc!$A:$A,Data_mfa_dmc!$B$55,env_ac_mfa_dmc!$B:$B,Data_mfa_dmc!$A$84,env_ac_mfa_dmc!$C:$C,Data_mfa_dmc!$G$58,env_ac_mfa_dmc!$D:$D,Data_mfa_dmc!$B$54,env_ac_mfa_dmc!$E:$E,Data_mfa_dmc!$B$56)</f>
        <v>3.419</v>
      </c>
      <c r="H84" s="96">
        <f>SUMIFS(env_ac_mfa_dmc!$F:$F,env_ac_mfa_dmc!$A:$A,Data_mfa_dmc!$B$55,env_ac_mfa_dmc!$B:$B,Data_mfa_dmc!$A$84,env_ac_mfa_dmc!$C:$C,Data_mfa_dmc!$H$58,env_ac_mfa_dmc!$D:$D,Data_mfa_dmc!$B$54,env_ac_mfa_dmc!$E:$E,Data_mfa_dmc!$B$56)</f>
        <v>-0.10299999999999999</v>
      </c>
      <c r="I84" s="96">
        <f>SUMIFS(env_ac_mfa_dmc!$F:$F,env_ac_mfa_dmc!$A:$A,Data_mfa_dmc!$B$55,env_ac_mfa_dmc!$B:$B,Data_mfa_dmc!$A$84,env_ac_mfa_dmc!$C:$C,Data_mfa_dmc!$I$58,env_ac_mfa_dmc!$D:$D,Data_mfa_dmc!$B$54,env_ac_mfa_dmc!$E:$E,Data_mfa_dmc!$B$56)</f>
        <v>-2E-3</v>
      </c>
      <c r="K84" s="169"/>
      <c r="L84" s="169"/>
      <c r="M84" s="169"/>
      <c r="N84" s="169"/>
      <c r="O84" s="169"/>
      <c r="P84" s="169"/>
      <c r="Q84" s="169"/>
      <c r="S84" s="168"/>
      <c r="T84" s="168"/>
      <c r="U84" s="168"/>
      <c r="V84" s="168"/>
      <c r="W84" s="168"/>
      <c r="X84" s="168"/>
      <c r="Y84" s="168"/>
    </row>
    <row r="85" spans="1:25" x14ac:dyDescent="0.2">
      <c r="A85" s="102" t="s">
        <v>114</v>
      </c>
      <c r="B85" s="102" t="s">
        <v>37</v>
      </c>
      <c r="C85" s="96">
        <f>SUMIFS(env_ac_mfa_dmc!$F:$F,env_ac_mfa_dmc!$A:$A,Data_mfa_dmc!$B$55,env_ac_mfa_dmc!$B:$B,Data_mfa_dmc!$A$85,env_ac_mfa_dmc!$C:$C,Data_mfa_dmc!$C$58,env_ac_mfa_dmc!$D:$D,Data_mfa_dmc!$B$54,env_ac_mfa_dmc!$E:$E,Data_mfa_dmc!$B$56)</f>
        <v>12.281000000000001</v>
      </c>
      <c r="D85" s="96">
        <f>SUMIFS(env_ac_mfa_dmc!$F:$F,env_ac_mfa_dmc!$A:$A,Data_mfa_dmc!$B$55,env_ac_mfa_dmc!$B:$B,Data_mfa_dmc!$A$85,env_ac_mfa_dmc!$C:$C,Data_mfa_dmc!$D$58,env_ac_mfa_dmc!$D:$D,Data_mfa_dmc!$B$54,env_ac_mfa_dmc!$E:$E,Data_mfa_dmc!$B$56)</f>
        <v>3.3</v>
      </c>
      <c r="E85" s="96">
        <f>SUMIFS(env_ac_mfa_dmc!$F:$F,env_ac_mfa_dmc!$A:$A,Data_mfa_dmc!$B$55,env_ac_mfa_dmc!$B:$B,Data_mfa_dmc!$A$85,env_ac_mfa_dmc!$C:$C,Data_mfa_dmc!$E$58,env_ac_mfa_dmc!$D:$D,Data_mfa_dmc!$B$54,env_ac_mfa_dmc!$E:$E,Data_mfa_dmc!$B$56)</f>
        <v>0.46800000000000003</v>
      </c>
      <c r="F85" s="96">
        <f>SUMIFS(env_ac_mfa_dmc!$F:$F,env_ac_mfa_dmc!$A:$A,Data_mfa_dmc!$B$55,env_ac_mfa_dmc!$B:$B,Data_mfa_dmc!$A$85,env_ac_mfa_dmc!$C:$C,Data_mfa_dmc!$F$58,env_ac_mfa_dmc!$D:$D,Data_mfa_dmc!$B$54,env_ac_mfa_dmc!$E:$E,Data_mfa_dmc!$B$56)</f>
        <v>6.0579999999999998</v>
      </c>
      <c r="G85" s="96">
        <f>SUMIFS(env_ac_mfa_dmc!$F:$F,env_ac_mfa_dmc!$A:$A,Data_mfa_dmc!$B$55,env_ac_mfa_dmc!$B:$B,Data_mfa_dmc!$A$85,env_ac_mfa_dmc!$C:$C,Data_mfa_dmc!$G$58,env_ac_mfa_dmc!$D:$D,Data_mfa_dmc!$B$54,env_ac_mfa_dmc!$E:$E,Data_mfa_dmc!$B$56)</f>
        <v>2.2269999999999999</v>
      </c>
      <c r="H85" s="96">
        <f>SUMIFS(env_ac_mfa_dmc!$F:$F,env_ac_mfa_dmc!$A:$A,Data_mfa_dmc!$B$55,env_ac_mfa_dmc!$B:$B,Data_mfa_dmc!$A$85,env_ac_mfa_dmc!$C:$C,Data_mfa_dmc!$H$58,env_ac_mfa_dmc!$D:$D,Data_mfa_dmc!$B$54,env_ac_mfa_dmc!$E:$E,Data_mfa_dmc!$B$56)</f>
        <v>0.22600000000000001</v>
      </c>
      <c r="I85" s="96">
        <f>SUMIFS(env_ac_mfa_dmc!$F:$F,env_ac_mfa_dmc!$A:$A,Data_mfa_dmc!$B$55,env_ac_mfa_dmc!$B:$B,Data_mfa_dmc!$A$85,env_ac_mfa_dmc!$C:$C,Data_mfa_dmc!$I$58,env_ac_mfa_dmc!$D:$D,Data_mfa_dmc!$B$54,env_ac_mfa_dmc!$E:$E,Data_mfa_dmc!$B$56)</f>
        <v>2E-3</v>
      </c>
      <c r="K85" s="169"/>
      <c r="L85" s="169"/>
      <c r="M85" s="169"/>
      <c r="N85" s="169"/>
      <c r="O85" s="169"/>
      <c r="P85" s="169"/>
      <c r="Q85" s="169"/>
      <c r="S85" s="168"/>
      <c r="T85" s="168"/>
      <c r="U85" s="168"/>
      <c r="V85" s="168"/>
      <c r="W85" s="168"/>
      <c r="X85" s="168"/>
      <c r="Y85" s="168"/>
    </row>
    <row r="86" spans="1:25" x14ac:dyDescent="0.2">
      <c r="A86" s="102" t="s">
        <v>113</v>
      </c>
      <c r="B86" s="102" t="s">
        <v>20</v>
      </c>
      <c r="C86" s="96">
        <f>SUMIFS(env_ac_mfa_dmc!$F:$F,env_ac_mfa_dmc!$A:$A,Data_mfa_dmc!$B$55,env_ac_mfa_dmc!$B:$B,Data_mfa_dmc!$A$86,env_ac_mfa_dmc!$C:$C,Data_mfa_dmc!$C$58,env_ac_mfa_dmc!$D:$D,Data_mfa_dmc!$B$54,env_ac_mfa_dmc!$E:$E,Data_mfa_dmc!$B$56)</f>
        <v>31.581</v>
      </c>
      <c r="D86" s="96">
        <f>SUMIFS(env_ac_mfa_dmc!$F:$F,env_ac_mfa_dmc!$A:$A,Data_mfa_dmc!$B$55,env_ac_mfa_dmc!$B:$B,Data_mfa_dmc!$A$86,env_ac_mfa_dmc!$C:$C,Data_mfa_dmc!$D$58,env_ac_mfa_dmc!$D:$D,Data_mfa_dmc!$B$54,env_ac_mfa_dmc!$E:$E,Data_mfa_dmc!$B$56)</f>
        <v>6.9210000000000003</v>
      </c>
      <c r="E86" s="96">
        <f>SUMIFS(env_ac_mfa_dmc!$F:$F,env_ac_mfa_dmc!$A:$A,Data_mfa_dmc!$B$55,env_ac_mfa_dmc!$B:$B,Data_mfa_dmc!$A$86,env_ac_mfa_dmc!$C:$C,Data_mfa_dmc!$E$58,env_ac_mfa_dmc!$D:$D,Data_mfa_dmc!$B$54,env_ac_mfa_dmc!$E:$E,Data_mfa_dmc!$B$56)</f>
        <v>5.0869999999999997</v>
      </c>
      <c r="F86" s="96">
        <f>SUMIFS(env_ac_mfa_dmc!$F:$F,env_ac_mfa_dmc!$A:$A,Data_mfa_dmc!$B$55,env_ac_mfa_dmc!$B:$B,Data_mfa_dmc!$A$86,env_ac_mfa_dmc!$C:$C,Data_mfa_dmc!$F$58,env_ac_mfa_dmc!$D:$D,Data_mfa_dmc!$B$54,env_ac_mfa_dmc!$E:$E,Data_mfa_dmc!$B$56)</f>
        <v>16.225000000000001</v>
      </c>
      <c r="G86" s="96">
        <f>SUMIFS(env_ac_mfa_dmc!$F:$F,env_ac_mfa_dmc!$A:$A,Data_mfa_dmc!$B$55,env_ac_mfa_dmc!$B:$B,Data_mfa_dmc!$A$86,env_ac_mfa_dmc!$C:$C,Data_mfa_dmc!$G$58,env_ac_mfa_dmc!$D:$D,Data_mfa_dmc!$B$54,env_ac_mfa_dmc!$E:$E,Data_mfa_dmc!$B$56)</f>
        <v>3.1669999999999998</v>
      </c>
      <c r="H86" s="96">
        <f>SUMIFS(env_ac_mfa_dmc!$F:$F,env_ac_mfa_dmc!$A:$A,Data_mfa_dmc!$B$55,env_ac_mfa_dmc!$B:$B,Data_mfa_dmc!$A$86,env_ac_mfa_dmc!$C:$C,Data_mfa_dmc!$H$58,env_ac_mfa_dmc!$D:$D,Data_mfa_dmc!$B$54,env_ac_mfa_dmc!$E:$E,Data_mfa_dmc!$B$56)</f>
        <v>0.182</v>
      </c>
      <c r="I86" s="96">
        <f>SUMIFS(env_ac_mfa_dmc!$F:$F,env_ac_mfa_dmc!$A:$A,Data_mfa_dmc!$B$55,env_ac_mfa_dmc!$B:$B,Data_mfa_dmc!$A$86,env_ac_mfa_dmc!$C:$C,Data_mfa_dmc!$I$58,env_ac_mfa_dmc!$D:$D,Data_mfa_dmc!$B$54,env_ac_mfa_dmc!$E:$E,Data_mfa_dmc!$B$56)</f>
        <v>-2E-3</v>
      </c>
      <c r="K86" s="169"/>
      <c r="L86" s="169"/>
      <c r="M86" s="169"/>
      <c r="N86" s="169"/>
      <c r="O86" s="169"/>
      <c r="P86" s="169"/>
      <c r="Q86" s="169"/>
      <c r="S86" s="168"/>
      <c r="T86" s="168"/>
      <c r="U86" s="168"/>
      <c r="V86" s="168"/>
      <c r="W86" s="168"/>
      <c r="X86" s="168"/>
      <c r="Y86" s="168"/>
    </row>
    <row r="87" spans="1:25" x14ac:dyDescent="0.2">
      <c r="A87" s="102" t="s">
        <v>112</v>
      </c>
      <c r="B87" s="102" t="s">
        <v>25</v>
      </c>
      <c r="C87" s="96">
        <f>SUMIFS(env_ac_mfa_dmc!$F:$F,env_ac_mfa_dmc!$A:$A,Data_mfa_dmc!$B$55,env_ac_mfa_dmc!$B:$B,Data_mfa_dmc!$A$87,env_ac_mfa_dmc!$C:$C,Data_mfa_dmc!$C$58,env_ac_mfa_dmc!$D:$D,Data_mfa_dmc!$B$54,env_ac_mfa_dmc!$E:$E,Data_mfa_dmc!$B$56)</f>
        <v>25.658000000000001</v>
      </c>
      <c r="D87" s="96">
        <f>SUMIFS(env_ac_mfa_dmc!$F:$F,env_ac_mfa_dmc!$A:$A,Data_mfa_dmc!$B$55,env_ac_mfa_dmc!$B:$B,Data_mfa_dmc!$A$87,env_ac_mfa_dmc!$C:$C,Data_mfa_dmc!$D$58,env_ac_mfa_dmc!$D:$D,Data_mfa_dmc!$B$54,env_ac_mfa_dmc!$E:$E,Data_mfa_dmc!$B$56)</f>
        <v>6.2939999999999996</v>
      </c>
      <c r="E87" s="96">
        <f>SUMIFS(env_ac_mfa_dmc!$F:$F,env_ac_mfa_dmc!$A:$A,Data_mfa_dmc!$B$55,env_ac_mfa_dmc!$B:$B,Data_mfa_dmc!$A$87,env_ac_mfa_dmc!$C:$C,Data_mfa_dmc!$E$58,env_ac_mfa_dmc!$D:$D,Data_mfa_dmc!$B$54,env_ac_mfa_dmc!$E:$E,Data_mfa_dmc!$B$56)</f>
        <v>6.1379999999999999</v>
      </c>
      <c r="F87" s="96">
        <f>SUMIFS(env_ac_mfa_dmc!$F:$F,env_ac_mfa_dmc!$A:$A,Data_mfa_dmc!$B$55,env_ac_mfa_dmc!$B:$B,Data_mfa_dmc!$A$87,env_ac_mfa_dmc!$C:$C,Data_mfa_dmc!$F$58,env_ac_mfa_dmc!$D:$D,Data_mfa_dmc!$B$54,env_ac_mfa_dmc!$E:$E,Data_mfa_dmc!$B$56)</f>
        <v>11.074999999999999</v>
      </c>
      <c r="G87" s="96">
        <f>SUMIFS(env_ac_mfa_dmc!$F:$F,env_ac_mfa_dmc!$A:$A,Data_mfa_dmc!$B$55,env_ac_mfa_dmc!$B:$B,Data_mfa_dmc!$A$87,env_ac_mfa_dmc!$C:$C,Data_mfa_dmc!$G$58,env_ac_mfa_dmc!$D:$D,Data_mfa_dmc!$B$54,env_ac_mfa_dmc!$E:$E,Data_mfa_dmc!$B$56)</f>
        <v>1.651</v>
      </c>
      <c r="H87" s="96">
        <f>SUMIFS(env_ac_mfa_dmc!$F:$F,env_ac_mfa_dmc!$A:$A,Data_mfa_dmc!$B$55,env_ac_mfa_dmc!$B:$B,Data_mfa_dmc!$A$87,env_ac_mfa_dmc!$C:$C,Data_mfa_dmc!$H$58,env_ac_mfa_dmc!$D:$D,Data_mfa_dmc!$B$54,env_ac_mfa_dmc!$E:$E,Data_mfa_dmc!$B$56)</f>
        <v>0.42399999999999999</v>
      </c>
      <c r="I87" s="96">
        <f>SUMIFS(env_ac_mfa_dmc!$F:$F,env_ac_mfa_dmc!$A:$A,Data_mfa_dmc!$B$55,env_ac_mfa_dmc!$B:$B,Data_mfa_dmc!$A$87,env_ac_mfa_dmc!$C:$C,Data_mfa_dmc!$I$58,env_ac_mfa_dmc!$D:$D,Data_mfa_dmc!$B$54,env_ac_mfa_dmc!$E:$E,Data_mfa_dmc!$B$56)</f>
        <v>7.4999999999999997E-2</v>
      </c>
      <c r="K87" s="169"/>
      <c r="L87" s="169"/>
      <c r="M87" s="169"/>
      <c r="N87" s="169"/>
      <c r="O87" s="169"/>
      <c r="P87" s="169"/>
      <c r="Q87" s="169"/>
      <c r="S87" s="168"/>
      <c r="T87" s="168"/>
      <c r="U87" s="168"/>
      <c r="V87" s="168"/>
      <c r="W87" s="168"/>
      <c r="X87" s="168"/>
      <c r="Y87" s="168"/>
    </row>
    <row r="88" spans="1:25" x14ac:dyDescent="0.2">
      <c r="A88" s="102" t="s">
        <v>672</v>
      </c>
      <c r="B88" s="102" t="s">
        <v>373</v>
      </c>
      <c r="C88" s="96">
        <f>SUMIFS(env_ac_mfa_dmc!$F:$F,env_ac_mfa_dmc!$A:$A,Data_mfa_dmc!$B$55,env_ac_mfa_dmc!$B:$B,Data_mfa_dmc!$A$88,env_ac_mfa_dmc!$C:$C,Data_mfa_dmc!$C$58,env_ac_mfa_dmc!$D:$D,Data_mfa_dmc!$B$54,env_ac_mfa_dmc!$E:$E,Data_mfa_dmc!$B$56)</f>
        <v>20.024000000000001</v>
      </c>
      <c r="D88" s="96">
        <f>SUMIFS(env_ac_mfa_dmc!$F:$F,env_ac_mfa_dmc!$A:$A,Data_mfa_dmc!$B$55,env_ac_mfa_dmc!$B:$B,Data_mfa_dmc!$A$88,env_ac_mfa_dmc!$C:$C,Data_mfa_dmc!$D$58,env_ac_mfa_dmc!$D:$D,Data_mfa_dmc!$B$54,env_ac_mfa_dmc!$E:$E,Data_mfa_dmc!$B$56)</f>
        <v>4.484</v>
      </c>
      <c r="E88" s="96">
        <f>SUMIFS(env_ac_mfa_dmc!$F:$F,env_ac_mfa_dmc!$A:$A,Data_mfa_dmc!$B$55,env_ac_mfa_dmc!$B:$B,Data_mfa_dmc!$A$88,env_ac_mfa_dmc!$C:$C,Data_mfa_dmc!$E$58,env_ac_mfa_dmc!$D:$D,Data_mfa_dmc!$B$54,env_ac_mfa_dmc!$E:$E,Data_mfa_dmc!$B$56)</f>
        <v>2.4500000000000002</v>
      </c>
      <c r="F88" s="96">
        <f>SUMIFS(env_ac_mfa_dmc!$F:$F,env_ac_mfa_dmc!$A:$A,Data_mfa_dmc!$B$55,env_ac_mfa_dmc!$B:$B,Data_mfa_dmc!$A$88,env_ac_mfa_dmc!$C:$C,Data_mfa_dmc!$F$58,env_ac_mfa_dmc!$D:$D,Data_mfa_dmc!$B$54,env_ac_mfa_dmc!$E:$E,Data_mfa_dmc!$B$56)</f>
        <v>8.4369999999999994</v>
      </c>
      <c r="G88" s="96">
        <f>SUMIFS(env_ac_mfa_dmc!$F:$F,env_ac_mfa_dmc!$A:$A,Data_mfa_dmc!$B$55,env_ac_mfa_dmc!$B:$B,Data_mfa_dmc!$A$88,env_ac_mfa_dmc!$C:$C,Data_mfa_dmc!$G$58,env_ac_mfa_dmc!$D:$D,Data_mfa_dmc!$B$54,env_ac_mfa_dmc!$E:$E,Data_mfa_dmc!$B$56)</f>
        <v>3.5110000000000001</v>
      </c>
      <c r="H88" s="96">
        <f>SUMIFS(env_ac_mfa_dmc!$F:$F,env_ac_mfa_dmc!$A:$A,Data_mfa_dmc!$B$55,env_ac_mfa_dmc!$B:$B,Data_mfa_dmc!$A$88,env_ac_mfa_dmc!$C:$C,Data_mfa_dmc!$H$58,env_ac_mfa_dmc!$D:$D,Data_mfa_dmc!$B$54,env_ac_mfa_dmc!$E:$E,Data_mfa_dmc!$B$56)</f>
        <v>1.36</v>
      </c>
      <c r="I88" s="96">
        <f>SUMIFS(env_ac_mfa_dmc!$F:$F,env_ac_mfa_dmc!$A:$A,Data_mfa_dmc!$B$55,env_ac_mfa_dmc!$B:$B,Data_mfa_dmc!$A$88,env_ac_mfa_dmc!$C:$C,Data_mfa_dmc!$I$58,env_ac_mfa_dmc!$D:$D,Data_mfa_dmc!$B$54,env_ac_mfa_dmc!$E:$E,Data_mfa_dmc!$B$56)</f>
        <v>-0.218</v>
      </c>
      <c r="K88" s="169"/>
      <c r="L88" s="169"/>
      <c r="M88" s="169"/>
      <c r="N88" s="169"/>
      <c r="O88" s="169"/>
      <c r="P88" s="169"/>
      <c r="Q88" s="169"/>
      <c r="S88" s="168"/>
      <c r="T88" s="168"/>
      <c r="U88" s="168"/>
      <c r="V88" s="168"/>
      <c r="W88" s="168"/>
      <c r="X88" s="168"/>
      <c r="Y88" s="168"/>
    </row>
    <row r="89" spans="1:25" x14ac:dyDescent="0.2">
      <c r="A89" s="102" t="s">
        <v>110</v>
      </c>
      <c r="B89" s="102" t="s">
        <v>18</v>
      </c>
      <c r="C89" s="96">
        <f>SUMIFS(env_ac_mfa_dmc!$F:$F,env_ac_mfa_dmc!$A:$A,Data_mfa_dmc!$B$55,env_ac_mfa_dmc!$B:$B,Data_mfa_dmc!$A$89,env_ac_mfa_dmc!$C:$C,Data_mfa_dmc!$C$58,env_ac_mfa_dmc!$D:$D,Data_mfa_dmc!$B$54,env_ac_mfa_dmc!$E:$E,Data_mfa_dmc!$B$56)</f>
        <v>30.786000000000001</v>
      </c>
      <c r="D89" s="96">
        <f>SUMIFS(env_ac_mfa_dmc!$F:$F,env_ac_mfa_dmc!$A:$A,Data_mfa_dmc!$B$55,env_ac_mfa_dmc!$B:$B,Data_mfa_dmc!$A$89,env_ac_mfa_dmc!$C:$C,Data_mfa_dmc!$D$58,env_ac_mfa_dmc!$D:$D,Data_mfa_dmc!$B$54,env_ac_mfa_dmc!$E:$E,Data_mfa_dmc!$B$56)</f>
        <v>2.39</v>
      </c>
      <c r="E89" s="96">
        <f>SUMIFS(env_ac_mfa_dmc!$F:$F,env_ac_mfa_dmc!$A:$A,Data_mfa_dmc!$B$55,env_ac_mfa_dmc!$B:$B,Data_mfa_dmc!$A$89,env_ac_mfa_dmc!$C:$C,Data_mfa_dmc!$E$58,env_ac_mfa_dmc!$D:$D,Data_mfa_dmc!$B$54,env_ac_mfa_dmc!$E:$E,Data_mfa_dmc!$B$56)</f>
        <v>0.80500000000000005</v>
      </c>
      <c r="F89" s="96">
        <f>SUMIFS(env_ac_mfa_dmc!$F:$F,env_ac_mfa_dmc!$A:$A,Data_mfa_dmc!$B$55,env_ac_mfa_dmc!$B:$B,Data_mfa_dmc!$A$89,env_ac_mfa_dmc!$C:$C,Data_mfa_dmc!$F$58,env_ac_mfa_dmc!$D:$D,Data_mfa_dmc!$B$54,env_ac_mfa_dmc!$E:$E,Data_mfa_dmc!$B$56)</f>
        <v>15.468999999999999</v>
      </c>
      <c r="G89" s="96">
        <f>SUMIFS(env_ac_mfa_dmc!$F:$F,env_ac_mfa_dmc!$A:$A,Data_mfa_dmc!$B$55,env_ac_mfa_dmc!$B:$B,Data_mfa_dmc!$A$89,env_ac_mfa_dmc!$C:$C,Data_mfa_dmc!$G$58,env_ac_mfa_dmc!$D:$D,Data_mfa_dmc!$B$54,env_ac_mfa_dmc!$E:$E,Data_mfa_dmc!$B$56)</f>
        <v>12.589</v>
      </c>
      <c r="H89" s="96">
        <f>SUMIFS(env_ac_mfa_dmc!$F:$F,env_ac_mfa_dmc!$A:$A,Data_mfa_dmc!$B$55,env_ac_mfa_dmc!$B:$B,Data_mfa_dmc!$A$89,env_ac_mfa_dmc!$C:$C,Data_mfa_dmc!$H$58,env_ac_mfa_dmc!$D:$D,Data_mfa_dmc!$B$54,env_ac_mfa_dmc!$E:$E,Data_mfa_dmc!$B$56)</f>
        <v>-0.187</v>
      </c>
      <c r="I89" s="96">
        <f>SUMIFS(env_ac_mfa_dmc!$F:$F,env_ac_mfa_dmc!$A:$A,Data_mfa_dmc!$B$55,env_ac_mfa_dmc!$B:$B,Data_mfa_dmc!$A$89,env_ac_mfa_dmc!$C:$C,Data_mfa_dmc!$I$58,env_ac_mfa_dmc!$D:$D,Data_mfa_dmc!$B$54,env_ac_mfa_dmc!$E:$E,Data_mfa_dmc!$B$56)</f>
        <v>-0.27900000000000003</v>
      </c>
      <c r="K89" s="169"/>
      <c r="L89" s="169"/>
      <c r="M89" s="169"/>
      <c r="N89" s="169"/>
      <c r="O89" s="169"/>
      <c r="P89" s="169"/>
      <c r="Q89" s="169"/>
      <c r="S89" s="168"/>
      <c r="T89" s="168"/>
      <c r="U89" s="168"/>
      <c r="V89" s="168"/>
      <c r="W89" s="168"/>
      <c r="X89" s="168"/>
      <c r="Y89" s="168"/>
    </row>
    <row r="90" spans="1:25" x14ac:dyDescent="0.2">
      <c r="A90" s="102" t="s">
        <v>109</v>
      </c>
      <c r="B90" s="102" t="s">
        <v>108</v>
      </c>
      <c r="C90" s="96">
        <f>SUMIFS(env_ac_mfa_dmc!$F:$F,env_ac_mfa_dmc!$A:$A,Data_mfa_dmc!$B$55,env_ac_mfa_dmc!$B:$B,Data_mfa_dmc!$A$90,env_ac_mfa_dmc!$C:$C,Data_mfa_dmc!$C$58,env_ac_mfa_dmc!$D:$D,Data_mfa_dmc!$B$54,env_ac_mfa_dmc!$E:$E,Data_mfa_dmc!$B$56)</f>
        <v>11.06</v>
      </c>
      <c r="D90" s="96">
        <f>SUMIFS(env_ac_mfa_dmc!$F:$F,env_ac_mfa_dmc!$A:$A,Data_mfa_dmc!$B$55,env_ac_mfa_dmc!$B:$B,Data_mfa_dmc!$A$90,env_ac_mfa_dmc!$C:$C,Data_mfa_dmc!$D$58,env_ac_mfa_dmc!$D:$D,Data_mfa_dmc!$B$54,env_ac_mfa_dmc!$E:$E,Data_mfa_dmc!$B$56)</f>
        <v>2.0150000000000001</v>
      </c>
      <c r="E90" s="96">
        <f>SUMIFS(env_ac_mfa_dmc!$F:$F,env_ac_mfa_dmc!$A:$A,Data_mfa_dmc!$B$55,env_ac_mfa_dmc!$B:$B,Data_mfa_dmc!$A$90,env_ac_mfa_dmc!$C:$C,Data_mfa_dmc!$E$58,env_ac_mfa_dmc!$D:$D,Data_mfa_dmc!$B$54,env_ac_mfa_dmc!$E:$E,Data_mfa_dmc!$B$56)</f>
        <v>0.29299999999999998</v>
      </c>
      <c r="F90" s="96">
        <f>SUMIFS(env_ac_mfa_dmc!$F:$F,env_ac_mfa_dmc!$A:$A,Data_mfa_dmc!$B$55,env_ac_mfa_dmc!$B:$B,Data_mfa_dmc!$A$90,env_ac_mfa_dmc!$C:$C,Data_mfa_dmc!$F$58,env_ac_mfa_dmc!$D:$D,Data_mfa_dmc!$B$54,env_ac_mfa_dmc!$E:$E,Data_mfa_dmc!$B$56)</f>
        <v>6.6449999999999996</v>
      </c>
      <c r="G90" s="96">
        <f>SUMIFS(env_ac_mfa_dmc!$F:$F,env_ac_mfa_dmc!$A:$A,Data_mfa_dmc!$B$55,env_ac_mfa_dmc!$B:$B,Data_mfa_dmc!$A$90,env_ac_mfa_dmc!$C:$C,Data_mfa_dmc!$G$58,env_ac_mfa_dmc!$D:$D,Data_mfa_dmc!$B$54,env_ac_mfa_dmc!$E:$E,Data_mfa_dmc!$B$56)</f>
        <v>1.766</v>
      </c>
      <c r="H90" s="96">
        <f>SUMIFS(env_ac_mfa_dmc!$F:$F,env_ac_mfa_dmc!$A:$A,Data_mfa_dmc!$B$55,env_ac_mfa_dmc!$B:$B,Data_mfa_dmc!$A$90,env_ac_mfa_dmc!$C:$C,Data_mfa_dmc!$H$58,env_ac_mfa_dmc!$D:$D,Data_mfa_dmc!$B$54,env_ac_mfa_dmc!$E:$E,Data_mfa_dmc!$B$56)</f>
        <v>0.37</v>
      </c>
      <c r="I90" s="96">
        <f>SUMIFS(env_ac_mfa_dmc!$F:$F,env_ac_mfa_dmc!$A:$A,Data_mfa_dmc!$B$55,env_ac_mfa_dmc!$B:$B,Data_mfa_dmc!$A$90,env_ac_mfa_dmc!$C:$C,Data_mfa_dmc!$I$58,env_ac_mfa_dmc!$D:$D,Data_mfa_dmc!$B$54,env_ac_mfa_dmc!$E:$E,Data_mfa_dmc!$B$56)</f>
        <v>-2.8000000000000001E-2</v>
      </c>
      <c r="K90" s="169"/>
      <c r="L90" s="169"/>
      <c r="M90" s="169"/>
      <c r="N90" s="169"/>
      <c r="O90" s="169"/>
      <c r="P90" s="169"/>
      <c r="Q90" s="169"/>
      <c r="S90" s="168"/>
      <c r="T90" s="168"/>
      <c r="U90" s="168"/>
      <c r="V90" s="168"/>
      <c r="W90" s="168"/>
      <c r="X90" s="168"/>
      <c r="Y90" s="168"/>
    </row>
    <row r="91" spans="1:25" x14ac:dyDescent="0.2">
      <c r="A91" s="102" t="s">
        <v>111</v>
      </c>
      <c r="B91" s="102" t="s">
        <v>46</v>
      </c>
      <c r="C91" s="96">
        <f>SUMIFS(env_ac_mfa_dmc!$F:$F,env_ac_mfa_dmc!$A:$A,Data_mfa_dmc!$B$55,env_ac_mfa_dmc!$B:$B,Data_mfa_dmc!$A$91,env_ac_mfa_dmc!$C:$C,Data_mfa_dmc!$C$58,env_ac_mfa_dmc!$D:$D,Data_mfa_dmc!$B$54,env_ac_mfa_dmc!$E:$E,Data_mfa_dmc!$B$56)</f>
        <v>8.48</v>
      </c>
      <c r="D91" s="96">
        <f>SUMIFS(env_ac_mfa_dmc!$F:$F,env_ac_mfa_dmc!$A:$A,Data_mfa_dmc!$B$55,env_ac_mfa_dmc!$B:$B,Data_mfa_dmc!$A$91,env_ac_mfa_dmc!$C:$C,Data_mfa_dmc!$D$58,env_ac_mfa_dmc!$D:$D,Data_mfa_dmc!$B$54,env_ac_mfa_dmc!$E:$E,Data_mfa_dmc!$B$56)</f>
        <v>2.754</v>
      </c>
      <c r="E91" s="96">
        <f>SUMIFS(env_ac_mfa_dmc!$F:$F,env_ac_mfa_dmc!$A:$A,Data_mfa_dmc!$B$55,env_ac_mfa_dmc!$B:$B,Data_mfa_dmc!$A$91,env_ac_mfa_dmc!$C:$C,Data_mfa_dmc!$E$58,env_ac_mfa_dmc!$D:$D,Data_mfa_dmc!$B$54,env_ac_mfa_dmc!$E:$E,Data_mfa_dmc!$B$56)</f>
        <v>0.2</v>
      </c>
      <c r="F91" s="96">
        <f>SUMIFS(env_ac_mfa_dmc!$F:$F,env_ac_mfa_dmc!$A:$A,Data_mfa_dmc!$B$55,env_ac_mfa_dmc!$B:$B,Data_mfa_dmc!$A$91,env_ac_mfa_dmc!$C:$C,Data_mfa_dmc!$F$58,env_ac_mfa_dmc!$D:$D,Data_mfa_dmc!$B$54,env_ac_mfa_dmc!$E:$E,Data_mfa_dmc!$B$56)</f>
        <v>3.2429999999999999</v>
      </c>
      <c r="G91" s="96">
        <f>SUMIFS(env_ac_mfa_dmc!$F:$F,env_ac_mfa_dmc!$A:$A,Data_mfa_dmc!$B$55,env_ac_mfa_dmc!$B:$B,Data_mfa_dmc!$A$91,env_ac_mfa_dmc!$C:$C,Data_mfa_dmc!$G$58,env_ac_mfa_dmc!$D:$D,Data_mfa_dmc!$B$54,env_ac_mfa_dmc!$E:$E,Data_mfa_dmc!$B$56)</f>
        <v>2.13</v>
      </c>
      <c r="H91" s="96">
        <f>SUMIFS(env_ac_mfa_dmc!$F:$F,env_ac_mfa_dmc!$A:$A,Data_mfa_dmc!$B$55,env_ac_mfa_dmc!$B:$B,Data_mfa_dmc!$A$91,env_ac_mfa_dmc!$C:$C,Data_mfa_dmc!$H$58,env_ac_mfa_dmc!$D:$D,Data_mfa_dmc!$B$54,env_ac_mfa_dmc!$E:$E,Data_mfa_dmc!$B$56)</f>
        <v>0.155</v>
      </c>
      <c r="I91" s="96">
        <f>SUMIFS(env_ac_mfa_dmc!$F:$F,env_ac_mfa_dmc!$A:$A,Data_mfa_dmc!$B$55,env_ac_mfa_dmc!$B:$B,Data_mfa_dmc!$A$91,env_ac_mfa_dmc!$C:$C,Data_mfa_dmc!$I$58,env_ac_mfa_dmc!$D:$D,Data_mfa_dmc!$B$54,env_ac_mfa_dmc!$E:$E,Data_mfa_dmc!$B$56)</f>
        <v>-2E-3</v>
      </c>
      <c r="K91" s="169"/>
      <c r="L91" s="169"/>
      <c r="M91" s="169"/>
      <c r="N91" s="169"/>
      <c r="O91" s="169"/>
      <c r="P91" s="169"/>
      <c r="Q91" s="169"/>
      <c r="S91" s="168"/>
      <c r="T91" s="168"/>
      <c r="U91" s="168"/>
      <c r="V91" s="168"/>
      <c r="W91" s="168"/>
      <c r="X91" s="168"/>
      <c r="Y91" s="168"/>
    </row>
    <row r="92" spans="1:25" x14ac:dyDescent="0.2">
      <c r="A92" s="102" t="s">
        <v>107</v>
      </c>
      <c r="B92" s="103" t="s">
        <v>670</v>
      </c>
      <c r="C92" s="96">
        <f>SUMIFS(env_ac_mfa_dmc!$F:$F,env_ac_mfa_dmc!$A:$A,Data_mfa_dmc!$B$55,env_ac_mfa_dmc!$B:$B,Data_mfa_dmc!$A$92,env_ac_mfa_dmc!$C:$C,Data_mfa_dmc!$C$58,env_ac_mfa_dmc!$D:$D,Data_mfa_dmc!$B$54,env_ac_mfa_dmc!$E:$E,Data_mfa_dmc!$B$56)</f>
        <v>9.1720000000000006</v>
      </c>
      <c r="D92" s="96">
        <f>SUMIFS(env_ac_mfa_dmc!$F:$F,env_ac_mfa_dmc!$A:$A,Data_mfa_dmc!$B$55,env_ac_mfa_dmc!$B:$B,Data_mfa_dmc!$A$92,env_ac_mfa_dmc!$C:$C,Data_mfa_dmc!$D$58,env_ac_mfa_dmc!$D:$D,Data_mfa_dmc!$B$54,env_ac_mfa_dmc!$E:$E,Data_mfa_dmc!$B$56)</f>
        <v>2.36</v>
      </c>
      <c r="E92" s="96">
        <f>SUMIFS(env_ac_mfa_dmc!$F:$F,env_ac_mfa_dmc!$A:$A,Data_mfa_dmc!$B$55,env_ac_mfa_dmc!$B:$B,Data_mfa_dmc!$A$92,env_ac_mfa_dmc!$C:$C,Data_mfa_dmc!$E$58,env_ac_mfa_dmc!$D:$D,Data_mfa_dmc!$B$54,env_ac_mfa_dmc!$E:$E,Data_mfa_dmc!$B$56)</f>
        <v>1.5720000000000001</v>
      </c>
      <c r="F92" s="96">
        <f>SUMIFS(env_ac_mfa_dmc!$F:$F,env_ac_mfa_dmc!$A:$A,Data_mfa_dmc!$B$55,env_ac_mfa_dmc!$B:$B,Data_mfa_dmc!$A$92,env_ac_mfa_dmc!$C:$C,Data_mfa_dmc!$F$58,env_ac_mfa_dmc!$D:$D,Data_mfa_dmc!$B$54,env_ac_mfa_dmc!$E:$E,Data_mfa_dmc!$B$56)</f>
        <v>1.843</v>
      </c>
      <c r="G92" s="96">
        <f>SUMIFS(env_ac_mfa_dmc!$F:$F,env_ac_mfa_dmc!$A:$A,Data_mfa_dmc!$B$55,env_ac_mfa_dmc!$B:$B,Data_mfa_dmc!$A$92,env_ac_mfa_dmc!$C:$C,Data_mfa_dmc!$G$58,env_ac_mfa_dmc!$D:$D,Data_mfa_dmc!$B$54,env_ac_mfa_dmc!$E:$E,Data_mfa_dmc!$B$56)</f>
        <v>3.383</v>
      </c>
      <c r="H92" s="96">
        <f>SUMIFS(env_ac_mfa_dmc!$F:$F,env_ac_mfa_dmc!$A:$A,Data_mfa_dmc!$B$55,env_ac_mfa_dmc!$B:$B,Data_mfa_dmc!$A$92,env_ac_mfa_dmc!$C:$C,Data_mfa_dmc!$H$58,env_ac_mfa_dmc!$D:$D,Data_mfa_dmc!$B$54,env_ac_mfa_dmc!$E:$E,Data_mfa_dmc!$B$56)</f>
        <v>1.0999999999999999E-2</v>
      </c>
      <c r="I92" s="96">
        <f>SUMIFS(env_ac_mfa_dmc!$F:$F,env_ac_mfa_dmc!$A:$A,Data_mfa_dmc!$B$55,env_ac_mfa_dmc!$B:$B,Data_mfa_dmc!$A$92,env_ac_mfa_dmc!$C:$C,Data_mfa_dmc!$I$58,env_ac_mfa_dmc!$D:$D,Data_mfa_dmc!$B$54,env_ac_mfa_dmc!$E:$E,Data_mfa_dmc!$B$56)</f>
        <v>3.0000000000000001E-3</v>
      </c>
      <c r="K92" s="169"/>
      <c r="L92" s="169"/>
      <c r="M92" s="169"/>
      <c r="N92" s="169"/>
      <c r="O92" s="169"/>
      <c r="P92" s="169"/>
      <c r="Q92" s="169"/>
      <c r="S92" s="168"/>
      <c r="T92" s="168"/>
      <c r="U92" s="168"/>
      <c r="V92" s="168"/>
      <c r="W92" s="168"/>
      <c r="X92" s="168"/>
      <c r="Y92" s="168"/>
    </row>
    <row r="93" spans="1:25" x14ac:dyDescent="0.2">
      <c r="A93" s="102" t="s">
        <v>106</v>
      </c>
      <c r="B93" s="102" t="s">
        <v>105</v>
      </c>
      <c r="C93" s="96">
        <f>SUMIFS(env_ac_mfa_dmc!$F:$F,env_ac_mfa_dmc!$A:$A,Data_mfa_dmc!$B$55,env_ac_mfa_dmc!$B:$B,Data_mfa_dmc!$A$93,env_ac_mfa_dmc!$C:$C,Data_mfa_dmc!$C$58,env_ac_mfa_dmc!$D:$D,Data_mfa_dmc!$B$54,env_ac_mfa_dmc!$E:$E,Data_mfa_dmc!$B$56)</f>
        <v>7.8579999999999997</v>
      </c>
      <c r="D93" s="96">
        <f>SUMIFS(env_ac_mfa_dmc!$F:$F,env_ac_mfa_dmc!$A:$A,Data_mfa_dmc!$B$55,env_ac_mfa_dmc!$B:$B,Data_mfa_dmc!$A$93,env_ac_mfa_dmc!$C:$C,Data_mfa_dmc!$D$58,env_ac_mfa_dmc!$D:$D,Data_mfa_dmc!$B$54,env_ac_mfa_dmc!$E:$E,Data_mfa_dmc!$B$56)</f>
        <v>3.0840000000000001</v>
      </c>
      <c r="E93" s="96">
        <f>SUMIFS(env_ac_mfa_dmc!$F:$F,env_ac_mfa_dmc!$A:$A,Data_mfa_dmc!$B$55,env_ac_mfa_dmc!$B:$B,Data_mfa_dmc!$A$93,env_ac_mfa_dmc!$C:$C,Data_mfa_dmc!$E$58,env_ac_mfa_dmc!$D:$D,Data_mfa_dmc!$B$54,env_ac_mfa_dmc!$E:$E,Data_mfa_dmc!$B$56)</f>
        <v>0.63900000000000001</v>
      </c>
      <c r="F93" s="96">
        <f>SUMIFS(env_ac_mfa_dmc!$F:$F,env_ac_mfa_dmc!$A:$A,Data_mfa_dmc!$B$55,env_ac_mfa_dmc!$B:$B,Data_mfa_dmc!$A$93,env_ac_mfa_dmc!$C:$C,Data_mfa_dmc!$F$58,env_ac_mfa_dmc!$D:$D,Data_mfa_dmc!$B$54,env_ac_mfa_dmc!$E:$E,Data_mfa_dmc!$B$56)</f>
        <v>3.5950000000000002</v>
      </c>
      <c r="G93" s="96">
        <f>SUMIFS(env_ac_mfa_dmc!$F:$F,env_ac_mfa_dmc!$A:$A,Data_mfa_dmc!$B$55,env_ac_mfa_dmc!$B:$B,Data_mfa_dmc!$A$93,env_ac_mfa_dmc!$C:$C,Data_mfa_dmc!$G$58,env_ac_mfa_dmc!$D:$D,Data_mfa_dmc!$B$54,env_ac_mfa_dmc!$E:$E,Data_mfa_dmc!$B$56)</f>
        <v>0.499</v>
      </c>
      <c r="H93" s="96">
        <f>SUMIFS(env_ac_mfa_dmc!$F:$F,env_ac_mfa_dmc!$A:$A,Data_mfa_dmc!$B$55,env_ac_mfa_dmc!$B:$B,Data_mfa_dmc!$A$93,env_ac_mfa_dmc!$C:$C,Data_mfa_dmc!$H$58,env_ac_mfa_dmc!$D:$D,Data_mfa_dmc!$B$54,env_ac_mfa_dmc!$E:$E,Data_mfa_dmc!$B$56)</f>
        <v>0.04</v>
      </c>
      <c r="I93" s="96">
        <f>SUMIFS(env_ac_mfa_dmc!$F:$F,env_ac_mfa_dmc!$A:$A,Data_mfa_dmc!$B$55,env_ac_mfa_dmc!$B:$B,Data_mfa_dmc!$A$93,env_ac_mfa_dmc!$C:$C,Data_mfa_dmc!$I$58,env_ac_mfa_dmc!$D:$D,Data_mfa_dmc!$B$54,env_ac_mfa_dmc!$E:$E,Data_mfa_dmc!$B$56)</f>
        <v>0</v>
      </c>
      <c r="K93" s="169"/>
      <c r="L93" s="169"/>
      <c r="M93" s="169"/>
      <c r="N93" s="169"/>
      <c r="O93" s="169"/>
      <c r="P93" s="169"/>
      <c r="Q93" s="169"/>
      <c r="S93" s="168"/>
      <c r="T93" s="168"/>
      <c r="U93" s="168"/>
      <c r="V93" s="168"/>
      <c r="W93" s="168"/>
      <c r="X93" s="168"/>
      <c r="Y93" s="168"/>
    </row>
    <row r="94" spans="1:25" x14ac:dyDescent="0.2">
      <c r="A94" s="102" t="s">
        <v>104</v>
      </c>
      <c r="B94" s="102" t="s">
        <v>19</v>
      </c>
      <c r="C94" s="96">
        <f>SUMIFS(env_ac_mfa_dmc!$F:$F,env_ac_mfa_dmc!$A:$A,Data_mfa_dmc!$B$55,env_ac_mfa_dmc!$B:$B,Data_mfa_dmc!$A$94,env_ac_mfa_dmc!$C:$C,Data_mfa_dmc!$C$58,env_ac_mfa_dmc!$D:$D,Data_mfa_dmc!$B$54,env_ac_mfa_dmc!$E:$E,Data_mfa_dmc!$B$56)</f>
        <v>18.12</v>
      </c>
      <c r="D94" s="96">
        <f>SUMIFS(env_ac_mfa_dmc!$F:$F,env_ac_mfa_dmc!$A:$A,Data_mfa_dmc!$B$55,env_ac_mfa_dmc!$B:$B,Data_mfa_dmc!$A$94,env_ac_mfa_dmc!$C:$C,Data_mfa_dmc!$D$58,env_ac_mfa_dmc!$D:$D,Data_mfa_dmc!$B$54,env_ac_mfa_dmc!$E:$E,Data_mfa_dmc!$B$56)</f>
        <v>5.1130000000000004</v>
      </c>
      <c r="E94" s="96">
        <f>SUMIFS(env_ac_mfa_dmc!$F:$F,env_ac_mfa_dmc!$A:$A,Data_mfa_dmc!$B$55,env_ac_mfa_dmc!$B:$B,Data_mfa_dmc!$A$94,env_ac_mfa_dmc!$C:$C,Data_mfa_dmc!$E$58,env_ac_mfa_dmc!$D:$D,Data_mfa_dmc!$B$54,env_ac_mfa_dmc!$E:$E,Data_mfa_dmc!$B$56)</f>
        <v>2.7690000000000001</v>
      </c>
      <c r="F94" s="96">
        <f>SUMIFS(env_ac_mfa_dmc!$F:$F,env_ac_mfa_dmc!$A:$A,Data_mfa_dmc!$B$55,env_ac_mfa_dmc!$B:$B,Data_mfa_dmc!$A$94,env_ac_mfa_dmc!$C:$C,Data_mfa_dmc!$F$58,env_ac_mfa_dmc!$D:$D,Data_mfa_dmc!$B$54,env_ac_mfa_dmc!$E:$E,Data_mfa_dmc!$B$56)</f>
        <v>3.6259999999999999</v>
      </c>
      <c r="G94" s="96">
        <f>SUMIFS(env_ac_mfa_dmc!$F:$F,env_ac_mfa_dmc!$A:$A,Data_mfa_dmc!$B$55,env_ac_mfa_dmc!$B:$B,Data_mfa_dmc!$A$94,env_ac_mfa_dmc!$C:$C,Data_mfa_dmc!$G$58,env_ac_mfa_dmc!$D:$D,Data_mfa_dmc!$B$54,env_ac_mfa_dmc!$E:$E,Data_mfa_dmc!$B$56)</f>
        <v>6.617</v>
      </c>
      <c r="H94" s="96">
        <f>SUMIFS(env_ac_mfa_dmc!$F:$F,env_ac_mfa_dmc!$A:$A,Data_mfa_dmc!$B$55,env_ac_mfa_dmc!$B:$B,Data_mfa_dmc!$A$94,env_ac_mfa_dmc!$C:$C,Data_mfa_dmc!$H$58,env_ac_mfa_dmc!$D:$D,Data_mfa_dmc!$B$54,env_ac_mfa_dmc!$E:$E,Data_mfa_dmc!$B$56)</f>
        <v>-4.0000000000000001E-3</v>
      </c>
      <c r="I94" s="96">
        <f>SUMIFS(env_ac_mfa_dmc!$F:$F,env_ac_mfa_dmc!$A:$A,Data_mfa_dmc!$B$55,env_ac_mfa_dmc!$B:$B,Data_mfa_dmc!$A$94,env_ac_mfa_dmc!$C:$C,Data_mfa_dmc!$I$58,env_ac_mfa_dmc!$D:$D,Data_mfa_dmc!$B$54,env_ac_mfa_dmc!$E:$E,Data_mfa_dmc!$B$56)</f>
        <v>-1E-3</v>
      </c>
      <c r="K94" s="169"/>
      <c r="L94" s="169"/>
      <c r="M94" s="169"/>
      <c r="N94" s="169"/>
      <c r="O94" s="169"/>
      <c r="P94" s="169"/>
      <c r="Q94" s="169"/>
      <c r="S94" s="168"/>
      <c r="T94" s="168"/>
      <c r="U94" s="168"/>
      <c r="V94" s="168"/>
      <c r="W94" s="168"/>
      <c r="X94" s="168"/>
      <c r="Y94" s="168"/>
    </row>
    <row r="95" spans="1:25" x14ac:dyDescent="0.2">
      <c r="A95" s="102" t="s">
        <v>103</v>
      </c>
      <c r="B95" s="102" t="s">
        <v>102</v>
      </c>
      <c r="C95" s="96">
        <f>SUMIFS(env_ac_mfa_dmc!$F:$F,env_ac_mfa_dmc!$A:$A,Data_mfa_dmc!$B$55,env_ac_mfa_dmc!$B:$B,Data_mfa_dmc!$A$95,env_ac_mfa_dmc!$C:$C,Data_mfa_dmc!$C$58,env_ac_mfa_dmc!$D:$D,Data_mfa_dmc!$B$54,env_ac_mfa_dmc!$E:$E,Data_mfa_dmc!$B$56)</f>
        <v>10.643000000000001</v>
      </c>
      <c r="D95" s="104">
        <f>SUMIFS(env_ac_mfa_dmc!$F:$F,env_ac_mfa_dmc!$A:$A,Data_mfa_dmc!$B$55,env_ac_mfa_dmc!$B:$B,Data_mfa_dmc!$A$95,env_ac_mfa_dmc!$C:$C,Data_mfa_dmc!$D$58,env_ac_mfa_dmc!$D:$D,Data_mfa_dmc!$B$54,env_ac_mfa_dmc!$E:$E,Data_mfa_dmc!$B$56)</f>
        <v>3.6080000000000001</v>
      </c>
      <c r="E95" s="104">
        <f>SUMIFS(env_ac_mfa_dmc!$F:$F,env_ac_mfa_dmc!$A:$A,Data_mfa_dmc!$B$55,env_ac_mfa_dmc!$B:$B,Data_mfa_dmc!$A$95,env_ac_mfa_dmc!$C:$C,Data_mfa_dmc!$E$58,env_ac_mfa_dmc!$D:$D,Data_mfa_dmc!$B$54,env_ac_mfa_dmc!$E:$E,Data_mfa_dmc!$B$56)</f>
        <v>0.79400000000000004</v>
      </c>
      <c r="F95" s="104">
        <f>SUMIFS(env_ac_mfa_dmc!$F:$F,env_ac_mfa_dmc!$A:$A,Data_mfa_dmc!$B$55,env_ac_mfa_dmc!$B:$B,Data_mfa_dmc!$A$95,env_ac_mfa_dmc!$C:$C,Data_mfa_dmc!$F$58,env_ac_mfa_dmc!$D:$D,Data_mfa_dmc!$B$54,env_ac_mfa_dmc!$E:$E,Data_mfa_dmc!$B$56)</f>
        <v>4.1870000000000003</v>
      </c>
      <c r="G95" s="104">
        <f>SUMIFS(env_ac_mfa_dmc!$F:$F,env_ac_mfa_dmc!$A:$A,Data_mfa_dmc!$B$55,env_ac_mfa_dmc!$B:$B,Data_mfa_dmc!$A$95,env_ac_mfa_dmc!$C:$C,Data_mfa_dmc!$G$58,env_ac_mfa_dmc!$D:$D,Data_mfa_dmc!$B$54,env_ac_mfa_dmc!$E:$E,Data_mfa_dmc!$B$56)</f>
        <v>2.153</v>
      </c>
      <c r="H95" s="104">
        <f>SUMIFS(env_ac_mfa_dmc!$F:$F,env_ac_mfa_dmc!$A:$A,Data_mfa_dmc!$B$55,env_ac_mfa_dmc!$B:$B,Data_mfa_dmc!$A$95,env_ac_mfa_dmc!$C:$C,Data_mfa_dmc!$H$58,env_ac_mfa_dmc!$D:$D,Data_mfa_dmc!$B$54,env_ac_mfa_dmc!$E:$E,Data_mfa_dmc!$B$56)</f>
        <v>-9.9000000000000005E-2</v>
      </c>
      <c r="I95" s="104">
        <f>SUMIFS(env_ac_mfa_dmc!$F:$F,env_ac_mfa_dmc!$A:$A,Data_mfa_dmc!$B$55,env_ac_mfa_dmc!$B:$B,Data_mfa_dmc!$A$95,env_ac_mfa_dmc!$C:$C,Data_mfa_dmc!$I$58,env_ac_mfa_dmc!$D:$D,Data_mfa_dmc!$B$54,env_ac_mfa_dmc!$E:$E,Data_mfa_dmc!$B$56)</f>
        <v>0</v>
      </c>
      <c r="K95" s="169"/>
      <c r="L95" s="169"/>
      <c r="M95" s="169"/>
      <c r="N95" s="169"/>
      <c r="O95" s="169"/>
      <c r="P95" s="169"/>
      <c r="Q95" s="169"/>
      <c r="S95" s="168"/>
      <c r="T95" s="168"/>
      <c r="U95" s="168"/>
      <c r="V95" s="168"/>
      <c r="W95" s="168"/>
      <c r="X95" s="168"/>
      <c r="Y95" s="168"/>
    </row>
    <row r="96" spans="1:25" x14ac:dyDescent="0.2">
      <c r="A96" s="102" t="s">
        <v>101</v>
      </c>
      <c r="B96" s="102" t="s">
        <v>100</v>
      </c>
      <c r="C96" s="96">
        <f>SUMIFS(env_ac_mfa_dmc!$F:$F,env_ac_mfa_dmc!$A:$A,Data_mfa_dmc!$B$55,env_ac_mfa_dmc!$B:$B,Data_mfa_dmc!$A$96,env_ac_mfa_dmc!$C:$C,Data_mfa_dmc!$C$58,env_ac_mfa_dmc!$D:$D,Data_mfa_dmc!$B$54,env_ac_mfa_dmc!$E:$E,Data_mfa_dmc!$B$56)</f>
        <v>11.249000000000001</v>
      </c>
      <c r="D96" s="96">
        <f>SUMIFS(env_ac_mfa_dmc!$F:$F,env_ac_mfa_dmc!$A:$A,Data_mfa_dmc!$B$55,env_ac_mfa_dmc!$B:$B,Data_mfa_dmc!$A$96,env_ac_mfa_dmc!$C:$C,Data_mfa_dmc!$D$58,env_ac_mfa_dmc!$D:$D,Data_mfa_dmc!$B$54,env_ac_mfa_dmc!$E:$E,Data_mfa_dmc!$B$56)</f>
        <v>2.9470000000000001</v>
      </c>
      <c r="E96" s="96">
        <f>SUMIFS(env_ac_mfa_dmc!$F:$F,env_ac_mfa_dmc!$A:$A,Data_mfa_dmc!$B$55,env_ac_mfa_dmc!$B:$B,Data_mfa_dmc!$A$96,env_ac_mfa_dmc!$C:$C,Data_mfa_dmc!$E$58,env_ac_mfa_dmc!$D:$D,Data_mfa_dmc!$B$54,env_ac_mfa_dmc!$E:$E,Data_mfa_dmc!$B$56)</f>
        <v>0.84399999999999997</v>
      </c>
      <c r="F96" s="96">
        <f>SUMIFS(env_ac_mfa_dmc!$F:$F,env_ac_mfa_dmc!$A:$A,Data_mfa_dmc!$B$55,env_ac_mfa_dmc!$B:$B,Data_mfa_dmc!$A$96,env_ac_mfa_dmc!$C:$C,Data_mfa_dmc!$F$58,env_ac_mfa_dmc!$D:$D,Data_mfa_dmc!$B$54,env_ac_mfa_dmc!$E:$E,Data_mfa_dmc!$B$56)</f>
        <v>2.9409999999999998</v>
      </c>
      <c r="G96" s="96">
        <f>SUMIFS(env_ac_mfa_dmc!$F:$F,env_ac_mfa_dmc!$A:$A,Data_mfa_dmc!$B$55,env_ac_mfa_dmc!$B:$B,Data_mfa_dmc!$A$96,env_ac_mfa_dmc!$C:$C,Data_mfa_dmc!$G$58,env_ac_mfa_dmc!$D:$D,Data_mfa_dmc!$B$54,env_ac_mfa_dmc!$E:$E,Data_mfa_dmc!$B$56)</f>
        <v>4.6970000000000001</v>
      </c>
      <c r="H96" s="96">
        <f>SUMIFS(env_ac_mfa_dmc!$F:$F,env_ac_mfa_dmc!$A:$A,Data_mfa_dmc!$B$55,env_ac_mfa_dmc!$B:$B,Data_mfa_dmc!$A$96,env_ac_mfa_dmc!$C:$C,Data_mfa_dmc!$H$58,env_ac_mfa_dmc!$D:$D,Data_mfa_dmc!$B$54,env_ac_mfa_dmc!$E:$E,Data_mfa_dmc!$B$56)</f>
        <v>-0.188</v>
      </c>
      <c r="I96" s="96">
        <f>SUMIFS(env_ac_mfa_dmc!$F:$F,env_ac_mfa_dmc!$A:$A,Data_mfa_dmc!$B$55,env_ac_mfa_dmc!$B:$B,Data_mfa_dmc!$A$96,env_ac_mfa_dmc!$C:$C,Data_mfa_dmc!$I$58,env_ac_mfa_dmc!$D:$D,Data_mfa_dmc!$B$54,env_ac_mfa_dmc!$E:$E,Data_mfa_dmc!$B$56)</f>
        <v>0.01</v>
      </c>
      <c r="K96" s="169"/>
      <c r="L96" s="169"/>
      <c r="M96" s="169"/>
      <c r="N96" s="169"/>
      <c r="O96" s="169"/>
      <c r="P96" s="169"/>
      <c r="Q96" s="169"/>
      <c r="S96" s="168"/>
      <c r="T96" s="168"/>
      <c r="U96" s="168"/>
      <c r="V96" s="168"/>
      <c r="W96" s="168"/>
      <c r="X96" s="168"/>
      <c r="Y96" s="168"/>
    </row>
    <row r="98" spans="1:24" x14ac:dyDescent="0.2">
      <c r="A98" s="100" t="s">
        <v>51</v>
      </c>
    </row>
    <row r="99" spans="1:24" x14ac:dyDescent="0.2">
      <c r="A99" s="100" t="s">
        <v>14</v>
      </c>
      <c r="B99" s="100" t="s">
        <v>50</v>
      </c>
    </row>
    <row r="101" spans="1:24" x14ac:dyDescent="0.2">
      <c r="A101" s="100" t="s">
        <v>94</v>
      </c>
      <c r="B101" s="100" t="s">
        <v>717</v>
      </c>
      <c r="C101" s="99" t="s">
        <v>722</v>
      </c>
    </row>
    <row r="102" spans="1:24" x14ac:dyDescent="0.2">
      <c r="A102" s="100" t="s">
        <v>141</v>
      </c>
      <c r="B102" s="101">
        <v>2018</v>
      </c>
    </row>
    <row r="103" spans="1:24" x14ac:dyDescent="0.2">
      <c r="A103" s="100" t="s">
        <v>90</v>
      </c>
      <c r="B103" s="100" t="s">
        <v>56</v>
      </c>
      <c r="C103" s="99" t="s">
        <v>12</v>
      </c>
    </row>
    <row r="105" spans="1:24" x14ac:dyDescent="0.2">
      <c r="A105" s="102" t="s">
        <v>140</v>
      </c>
      <c r="B105" s="102" t="s">
        <v>92</v>
      </c>
      <c r="C105" s="102" t="s">
        <v>69</v>
      </c>
      <c r="D105" s="102" t="s">
        <v>68</v>
      </c>
      <c r="E105" s="102" t="s">
        <v>67</v>
      </c>
      <c r="F105" s="102" t="s">
        <v>65</v>
      </c>
      <c r="G105" s="102" t="s">
        <v>64</v>
      </c>
      <c r="H105" s="102" t="s">
        <v>62</v>
      </c>
      <c r="I105" s="102" t="s">
        <v>55</v>
      </c>
    </row>
    <row r="106" spans="1:24" x14ac:dyDescent="0.2">
      <c r="A106" s="102" t="s">
        <v>93</v>
      </c>
      <c r="B106" s="102" t="s">
        <v>139</v>
      </c>
      <c r="C106" s="102" t="s">
        <v>0</v>
      </c>
      <c r="D106" s="102" t="s">
        <v>1</v>
      </c>
      <c r="E106" s="102" t="s">
        <v>66</v>
      </c>
      <c r="F106" s="102" t="s">
        <v>6</v>
      </c>
      <c r="G106" s="102" t="s">
        <v>63</v>
      </c>
      <c r="H106" s="102" t="s">
        <v>61</v>
      </c>
      <c r="I106" s="102" t="s">
        <v>54</v>
      </c>
    </row>
    <row r="107" spans="1:24" x14ac:dyDescent="0.2">
      <c r="A107" s="102" t="s">
        <v>714</v>
      </c>
      <c r="B107" s="103" t="s">
        <v>721</v>
      </c>
      <c r="C107" s="96">
        <f>SUMIFS(env_ac_mfa_dmc!$F:$F,env_ac_mfa_dmc!$A:$A,Data_mfa_dmc!$B$102,env_ac_mfa_dmc!$B:$B,Data_mfa_dmc!$A$107,env_ac_mfa_dmc!$C:$C,Data_mfa_dmc!$C$105,env_ac_mfa_dmc!$D:$D,Data_mfa_dmc!$B$101,env_ac_mfa_dmc!$E:$E,Data_mfa_dmc!$B$103)</f>
        <v>14.183999999999999</v>
      </c>
      <c r="D107" s="96">
        <f>SUMIFS(env_ac_mfa_dmc!$F:$F,env_ac_mfa_dmc!$A:$A,Data_mfa_dmc!$B$102,env_ac_mfa_dmc!$B:$B,Data_mfa_dmc!$A$107,env_ac_mfa_dmc!$C:$C,Data_mfa_dmc!$D$105,env_ac_mfa_dmc!$D:$D,Data_mfa_dmc!$B$101,env_ac_mfa_dmc!$E:$E,Data_mfa_dmc!$B$103)</f>
        <v>3.294</v>
      </c>
      <c r="E107" s="96">
        <f>SUMIFS(env_ac_mfa_dmc!$F:$F,env_ac_mfa_dmc!$A:$A,Data_mfa_dmc!$B$102,env_ac_mfa_dmc!$B:$B,Data_mfa_dmc!$A$107,env_ac_mfa_dmc!$C:$C,Data_mfa_dmc!$E$105,env_ac_mfa_dmc!$D:$D,Data_mfa_dmc!$B$101,env_ac_mfa_dmc!$E:$E,Data_mfa_dmc!$B$103)</f>
        <v>0.78400000000000003</v>
      </c>
      <c r="F107" s="96">
        <f>SUMIFS(env_ac_mfa_dmc!$F:$F,env_ac_mfa_dmc!$A:$A,Data_mfa_dmc!$B$102,env_ac_mfa_dmc!$B:$B,Data_mfa_dmc!$A$107,env_ac_mfa_dmc!$C:$C,Data_mfa_dmc!$F$105,env_ac_mfa_dmc!$D:$D,Data_mfa_dmc!$B$101,env_ac_mfa_dmc!$E:$E,Data_mfa_dmc!$B$103)</f>
        <v>6.96</v>
      </c>
      <c r="G107" s="96">
        <f>SUMIFS(env_ac_mfa_dmc!$F:$F,env_ac_mfa_dmc!$A:$A,Data_mfa_dmc!$B$102,env_ac_mfa_dmc!$B:$B,Data_mfa_dmc!$A$107,env_ac_mfa_dmc!$C:$C,Data_mfa_dmc!$G$105,env_ac_mfa_dmc!$D:$D,Data_mfa_dmc!$B$101,env_ac_mfa_dmc!$E:$E,Data_mfa_dmc!$B$103)</f>
        <v>3.1269999999999998</v>
      </c>
      <c r="H107" s="96">
        <f>SUMIFS(env_ac_mfa_dmc!$F:$F,env_ac_mfa_dmc!$A:$A,Data_mfa_dmc!$B$102,env_ac_mfa_dmc!$B:$B,Data_mfa_dmc!$A$107,env_ac_mfa_dmc!$C:$C,Data_mfa_dmc!$H$105,env_ac_mfa_dmc!$D:$D,Data_mfa_dmc!$B$101,env_ac_mfa_dmc!$E:$E,Data_mfa_dmc!$B$103)</f>
        <v>1.7000000000000001E-2</v>
      </c>
      <c r="I107" s="96">
        <f>SUMIFS(env_ac_mfa_dmc!$F:$F,env_ac_mfa_dmc!$A:$A,Data_mfa_dmc!$B$102,env_ac_mfa_dmc!$B:$B,Data_mfa_dmc!$A$107,env_ac_mfa_dmc!$C:$C,Data_mfa_dmc!$I$105,env_ac_mfa_dmc!$D:$D,Data_mfa_dmc!$B$101,env_ac_mfa_dmc!$E:$E,Data_mfa_dmc!$B$103)</f>
        <v>2E-3</v>
      </c>
      <c r="K107" s="170"/>
      <c r="L107" s="170"/>
      <c r="M107" s="170"/>
      <c r="N107" s="170"/>
      <c r="O107" s="170"/>
      <c r="P107" s="170"/>
      <c r="Q107" s="170"/>
      <c r="R107" s="171"/>
      <c r="S107" s="171"/>
      <c r="T107" s="171"/>
      <c r="U107" s="171"/>
      <c r="V107" s="171"/>
      <c r="W107" s="171"/>
      <c r="X107" s="171"/>
    </row>
    <row r="108" spans="1:24" x14ac:dyDescent="0.2">
      <c r="A108" s="102" t="s">
        <v>138</v>
      </c>
      <c r="B108" s="102" t="s">
        <v>39</v>
      </c>
      <c r="C108" s="96">
        <f>SUMIFS(env_ac_mfa_dmc!$F:$F,env_ac_mfa_dmc!$A:$A,Data_mfa_dmc!$B$102,env_ac_mfa_dmc!$B:$B,Data_mfa_dmc!$A$108,env_ac_mfa_dmc!$C:$C,Data_mfa_dmc!$C$105,env_ac_mfa_dmc!$D:$D,Data_mfa_dmc!$B$101,env_ac_mfa_dmc!$E:$E,Data_mfa_dmc!$B$103)</f>
        <v>13.262</v>
      </c>
      <c r="D108" s="96">
        <f>SUMIFS(env_ac_mfa_dmc!$F:$F,env_ac_mfa_dmc!$A:$A,Data_mfa_dmc!$B$102,env_ac_mfa_dmc!$B:$B,Data_mfa_dmc!$A$108,env_ac_mfa_dmc!$C:$C,Data_mfa_dmc!$D$105,env_ac_mfa_dmc!$D:$D,Data_mfa_dmc!$B$101,env_ac_mfa_dmc!$E:$E,Data_mfa_dmc!$B$103)</f>
        <v>4.3029999999999999</v>
      </c>
      <c r="E108" s="96">
        <f>SUMIFS(env_ac_mfa_dmc!$F:$F,env_ac_mfa_dmc!$A:$A,Data_mfa_dmc!$B$102,env_ac_mfa_dmc!$B:$B,Data_mfa_dmc!$A$108,env_ac_mfa_dmc!$C:$C,Data_mfa_dmc!$E$105,env_ac_mfa_dmc!$D:$D,Data_mfa_dmc!$B$101,env_ac_mfa_dmc!$E:$E,Data_mfa_dmc!$B$103)</f>
        <v>0.72599999999999998</v>
      </c>
      <c r="F108" s="96">
        <f>SUMIFS(env_ac_mfa_dmc!$F:$F,env_ac_mfa_dmc!$A:$A,Data_mfa_dmc!$B$102,env_ac_mfa_dmc!$B:$B,Data_mfa_dmc!$A$108,env_ac_mfa_dmc!$C:$C,Data_mfa_dmc!$F$105,env_ac_mfa_dmc!$D:$D,Data_mfa_dmc!$B$101,env_ac_mfa_dmc!$E:$E,Data_mfa_dmc!$B$103)</f>
        <v>5.1459999999999999</v>
      </c>
      <c r="G108" s="96">
        <f>SUMIFS(env_ac_mfa_dmc!$F:$F,env_ac_mfa_dmc!$A:$A,Data_mfa_dmc!$B$102,env_ac_mfa_dmc!$B:$B,Data_mfa_dmc!$A$108,env_ac_mfa_dmc!$C:$C,Data_mfa_dmc!$G$105,env_ac_mfa_dmc!$D:$D,Data_mfa_dmc!$B$101,env_ac_mfa_dmc!$E:$E,Data_mfa_dmc!$B$103)</f>
        <v>3.2709999999999999</v>
      </c>
      <c r="H108" s="96">
        <f>SUMIFS(env_ac_mfa_dmc!$F:$F,env_ac_mfa_dmc!$A:$A,Data_mfa_dmc!$B$102,env_ac_mfa_dmc!$B:$B,Data_mfa_dmc!$A$108,env_ac_mfa_dmc!$C:$C,Data_mfa_dmc!$H$105,env_ac_mfa_dmc!$D:$D,Data_mfa_dmc!$B$101,env_ac_mfa_dmc!$E:$E,Data_mfa_dmc!$B$103)</f>
        <v>-0.18</v>
      </c>
      <c r="I108" s="96">
        <f>SUMIFS(env_ac_mfa_dmc!$F:$F,env_ac_mfa_dmc!$A:$A,Data_mfa_dmc!$B$102,env_ac_mfa_dmc!$B:$B,Data_mfa_dmc!$A$108,env_ac_mfa_dmc!$C:$C,Data_mfa_dmc!$I$105,env_ac_mfa_dmc!$D:$D,Data_mfa_dmc!$B$101,env_ac_mfa_dmc!$E:$E,Data_mfa_dmc!$B$103)</f>
        <v>-4.0000000000000001E-3</v>
      </c>
      <c r="K108" s="170"/>
      <c r="L108" s="170"/>
      <c r="M108" s="170"/>
      <c r="N108" s="170"/>
      <c r="O108" s="170"/>
      <c r="P108" s="170"/>
      <c r="Q108" s="170"/>
      <c r="R108" s="171"/>
      <c r="S108" s="171"/>
      <c r="T108" s="171"/>
      <c r="U108" s="171"/>
      <c r="V108" s="171"/>
      <c r="W108" s="171"/>
      <c r="X108" s="171"/>
    </row>
    <row r="109" spans="1:24" x14ac:dyDescent="0.2">
      <c r="A109" s="102" t="s">
        <v>137</v>
      </c>
      <c r="B109" s="102" t="s">
        <v>29</v>
      </c>
      <c r="C109" s="96">
        <f>SUMIFS(env_ac_mfa_dmc!$F:$F,env_ac_mfa_dmc!$A:$A,Data_mfa_dmc!$B$102,env_ac_mfa_dmc!$B:$B,Data_mfa_dmc!$A$109,env_ac_mfa_dmc!$C:$C,Data_mfa_dmc!$C$105,env_ac_mfa_dmc!$D:$D,Data_mfa_dmc!$B$101,env_ac_mfa_dmc!$E:$E,Data_mfa_dmc!$B$103)</f>
        <v>20.326000000000001</v>
      </c>
      <c r="D109" s="96">
        <f>SUMIFS(env_ac_mfa_dmc!$F:$F,env_ac_mfa_dmc!$A:$A,Data_mfa_dmc!$B$102,env_ac_mfa_dmc!$B:$B,Data_mfa_dmc!$A$109,env_ac_mfa_dmc!$C:$C,Data_mfa_dmc!$D$105,env_ac_mfa_dmc!$D:$D,Data_mfa_dmc!$B$101,env_ac_mfa_dmc!$E:$E,Data_mfa_dmc!$B$103)</f>
        <v>3.1869999999999998</v>
      </c>
      <c r="E109" s="96">
        <f>SUMIFS(env_ac_mfa_dmc!$F:$F,env_ac_mfa_dmc!$A:$A,Data_mfa_dmc!$B$102,env_ac_mfa_dmc!$B:$B,Data_mfa_dmc!$A$109,env_ac_mfa_dmc!$C:$C,Data_mfa_dmc!$E$105,env_ac_mfa_dmc!$D:$D,Data_mfa_dmc!$B$101,env_ac_mfa_dmc!$E:$E,Data_mfa_dmc!$B$103)</f>
        <v>4.6449999999999996</v>
      </c>
      <c r="F109" s="96">
        <f>SUMIFS(env_ac_mfa_dmc!$F:$F,env_ac_mfa_dmc!$A:$A,Data_mfa_dmc!$B$102,env_ac_mfa_dmc!$B:$B,Data_mfa_dmc!$A$109,env_ac_mfa_dmc!$C:$C,Data_mfa_dmc!$F$105,env_ac_mfa_dmc!$D:$D,Data_mfa_dmc!$B$101,env_ac_mfa_dmc!$E:$E,Data_mfa_dmc!$B$103)</f>
        <v>7.3730000000000002</v>
      </c>
      <c r="G109" s="96">
        <f>SUMIFS(env_ac_mfa_dmc!$F:$F,env_ac_mfa_dmc!$A:$A,Data_mfa_dmc!$B$102,env_ac_mfa_dmc!$B:$B,Data_mfa_dmc!$A$109,env_ac_mfa_dmc!$C:$C,Data_mfa_dmc!$G$105,env_ac_mfa_dmc!$D:$D,Data_mfa_dmc!$B$101,env_ac_mfa_dmc!$E:$E,Data_mfa_dmc!$B$103)</f>
        <v>5.4059999999999997</v>
      </c>
      <c r="H109" s="96">
        <f>SUMIFS(env_ac_mfa_dmc!$F:$F,env_ac_mfa_dmc!$A:$A,Data_mfa_dmc!$B$102,env_ac_mfa_dmc!$B:$B,Data_mfa_dmc!$A$109,env_ac_mfa_dmc!$C:$C,Data_mfa_dmc!$H$105,env_ac_mfa_dmc!$D:$D,Data_mfa_dmc!$B$101,env_ac_mfa_dmc!$E:$E,Data_mfa_dmc!$B$103)</f>
        <v>-0.28799999999999998</v>
      </c>
      <c r="I109" s="96">
        <f>SUMIFS(env_ac_mfa_dmc!$F:$F,env_ac_mfa_dmc!$A:$A,Data_mfa_dmc!$B$102,env_ac_mfa_dmc!$B:$B,Data_mfa_dmc!$A$109,env_ac_mfa_dmc!$C:$C,Data_mfa_dmc!$I$105,env_ac_mfa_dmc!$D:$D,Data_mfa_dmc!$B$101,env_ac_mfa_dmc!$E:$E,Data_mfa_dmc!$B$103)</f>
        <v>3.0000000000000001E-3</v>
      </c>
      <c r="K109" s="170"/>
      <c r="L109" s="170"/>
      <c r="M109" s="170"/>
      <c r="N109" s="170"/>
      <c r="O109" s="170"/>
      <c r="P109" s="170"/>
      <c r="Q109" s="170"/>
      <c r="R109" s="171"/>
      <c r="S109" s="171"/>
      <c r="T109" s="171"/>
      <c r="U109" s="171"/>
      <c r="V109" s="171"/>
      <c r="W109" s="171"/>
      <c r="X109" s="171"/>
    </row>
    <row r="110" spans="1:24" x14ac:dyDescent="0.2">
      <c r="A110" s="102" t="s">
        <v>136</v>
      </c>
      <c r="B110" s="103" t="s">
        <v>669</v>
      </c>
      <c r="C110" s="96">
        <f>SUMIFS(env_ac_mfa_dmc!$F:$F,env_ac_mfa_dmc!$A:$A,Data_mfa_dmc!$B$102,env_ac_mfa_dmc!$B:$B,Data_mfa_dmc!$A$110,env_ac_mfa_dmc!$C:$C,Data_mfa_dmc!$C$105,env_ac_mfa_dmc!$D:$D,Data_mfa_dmc!$B$101,env_ac_mfa_dmc!$E:$E,Data_mfa_dmc!$B$103)</f>
        <v>15.903</v>
      </c>
      <c r="D110" s="96">
        <f>SUMIFS(env_ac_mfa_dmc!$F:$F,env_ac_mfa_dmc!$A:$A,Data_mfa_dmc!$B$102,env_ac_mfa_dmc!$B:$B,Data_mfa_dmc!$A$110,env_ac_mfa_dmc!$C:$C,Data_mfa_dmc!$D$105,env_ac_mfa_dmc!$D:$D,Data_mfa_dmc!$B$101,env_ac_mfa_dmc!$E:$E,Data_mfa_dmc!$B$103)</f>
        <v>2.2010000000000001</v>
      </c>
      <c r="E110" s="96">
        <f>SUMIFS(env_ac_mfa_dmc!$F:$F,env_ac_mfa_dmc!$A:$A,Data_mfa_dmc!$B$102,env_ac_mfa_dmc!$B:$B,Data_mfa_dmc!$A$110,env_ac_mfa_dmc!$C:$C,Data_mfa_dmc!$E$105,env_ac_mfa_dmc!$D:$D,Data_mfa_dmc!$B$101,env_ac_mfa_dmc!$E:$E,Data_mfa_dmc!$B$103)</f>
        <v>0.311</v>
      </c>
      <c r="F110" s="96">
        <f>SUMIFS(env_ac_mfa_dmc!$F:$F,env_ac_mfa_dmc!$A:$A,Data_mfa_dmc!$B$102,env_ac_mfa_dmc!$B:$B,Data_mfa_dmc!$A$110,env_ac_mfa_dmc!$C:$C,Data_mfa_dmc!$F$105,env_ac_mfa_dmc!$D:$D,Data_mfa_dmc!$B$101,env_ac_mfa_dmc!$E:$E,Data_mfa_dmc!$B$103)</f>
        <v>7.66</v>
      </c>
      <c r="G110" s="96">
        <f>SUMIFS(env_ac_mfa_dmc!$F:$F,env_ac_mfa_dmc!$A:$A,Data_mfa_dmc!$B$102,env_ac_mfa_dmc!$B:$B,Data_mfa_dmc!$A$110,env_ac_mfa_dmc!$C:$C,Data_mfa_dmc!$G$105,env_ac_mfa_dmc!$D:$D,Data_mfa_dmc!$B$101,env_ac_mfa_dmc!$E:$E,Data_mfa_dmc!$B$103)</f>
        <v>5.6959999999999997</v>
      </c>
      <c r="H110" s="96">
        <f>SUMIFS(env_ac_mfa_dmc!$F:$F,env_ac_mfa_dmc!$A:$A,Data_mfa_dmc!$B$102,env_ac_mfa_dmc!$B:$B,Data_mfa_dmc!$A$110,env_ac_mfa_dmc!$C:$C,Data_mfa_dmc!$H$105,env_ac_mfa_dmc!$D:$D,Data_mfa_dmc!$B$101,env_ac_mfa_dmc!$E:$E,Data_mfa_dmc!$B$103)</f>
        <v>3.4000000000000002E-2</v>
      </c>
      <c r="I110" s="96">
        <f>SUMIFS(env_ac_mfa_dmc!$F:$F,env_ac_mfa_dmc!$A:$A,Data_mfa_dmc!$B$102,env_ac_mfa_dmc!$B:$B,Data_mfa_dmc!$A$110,env_ac_mfa_dmc!$C:$C,Data_mfa_dmc!$I$105,env_ac_mfa_dmc!$D:$D,Data_mfa_dmc!$B$101,env_ac_mfa_dmc!$E:$E,Data_mfa_dmc!$B$103)</f>
        <v>0</v>
      </c>
      <c r="K110" s="170"/>
      <c r="L110" s="170"/>
      <c r="M110" s="170"/>
      <c r="N110" s="170"/>
      <c r="O110" s="170"/>
      <c r="P110" s="170"/>
      <c r="Q110" s="170"/>
      <c r="R110" s="171"/>
      <c r="S110" s="171"/>
      <c r="T110" s="171"/>
      <c r="U110" s="171"/>
      <c r="V110" s="171"/>
      <c r="W110" s="171"/>
      <c r="X110" s="171"/>
    </row>
    <row r="111" spans="1:24" x14ac:dyDescent="0.2">
      <c r="A111" s="102" t="s">
        <v>135</v>
      </c>
      <c r="B111" s="102" t="s">
        <v>24</v>
      </c>
      <c r="C111" s="96">
        <f>SUMIFS(env_ac_mfa_dmc!$F:$F,env_ac_mfa_dmc!$A:$A,Data_mfa_dmc!$B$102,env_ac_mfa_dmc!$B:$B,Data_mfa_dmc!$A$111,env_ac_mfa_dmc!$C:$C,Data_mfa_dmc!$C$105,env_ac_mfa_dmc!$D:$D,Data_mfa_dmc!$B$101,env_ac_mfa_dmc!$E:$E,Data_mfa_dmc!$B$103)</f>
        <v>24.05</v>
      </c>
      <c r="D111" s="96">
        <f>SUMIFS(env_ac_mfa_dmc!$F:$F,env_ac_mfa_dmc!$A:$A,Data_mfa_dmc!$B$102,env_ac_mfa_dmc!$B:$B,Data_mfa_dmc!$A$111,env_ac_mfa_dmc!$C:$C,Data_mfa_dmc!$D$105,env_ac_mfa_dmc!$D:$D,Data_mfa_dmc!$B$101,env_ac_mfa_dmc!$E:$E,Data_mfa_dmc!$B$103)</f>
        <v>6.9640000000000004</v>
      </c>
      <c r="E111" s="96">
        <f>SUMIFS(env_ac_mfa_dmc!$F:$F,env_ac_mfa_dmc!$A:$A,Data_mfa_dmc!$B$102,env_ac_mfa_dmc!$B:$B,Data_mfa_dmc!$A$111,env_ac_mfa_dmc!$C:$C,Data_mfa_dmc!$E$105,env_ac_mfa_dmc!$D:$D,Data_mfa_dmc!$B$101,env_ac_mfa_dmc!$E:$E,Data_mfa_dmc!$B$103)</f>
        <v>0.14899999999999999</v>
      </c>
      <c r="F111" s="96">
        <f>SUMIFS(env_ac_mfa_dmc!$F:$F,env_ac_mfa_dmc!$A:$A,Data_mfa_dmc!$B$102,env_ac_mfa_dmc!$B:$B,Data_mfa_dmc!$A$111,env_ac_mfa_dmc!$C:$C,Data_mfa_dmc!$F$105,env_ac_mfa_dmc!$D:$D,Data_mfa_dmc!$B$101,env_ac_mfa_dmc!$E:$E,Data_mfa_dmc!$B$103)</f>
        <v>12.539</v>
      </c>
      <c r="G111" s="96">
        <f>SUMIFS(env_ac_mfa_dmc!$F:$F,env_ac_mfa_dmc!$A:$A,Data_mfa_dmc!$B$102,env_ac_mfa_dmc!$B:$B,Data_mfa_dmc!$A$111,env_ac_mfa_dmc!$C:$C,Data_mfa_dmc!$G$105,env_ac_mfa_dmc!$D:$D,Data_mfa_dmc!$B$101,env_ac_mfa_dmc!$E:$E,Data_mfa_dmc!$B$103)</f>
        <v>4.6150000000000002</v>
      </c>
      <c r="H111" s="96">
        <f>SUMIFS(env_ac_mfa_dmc!$F:$F,env_ac_mfa_dmc!$A:$A,Data_mfa_dmc!$B$102,env_ac_mfa_dmc!$B:$B,Data_mfa_dmc!$A$111,env_ac_mfa_dmc!$C:$C,Data_mfa_dmc!$H$105,env_ac_mfa_dmc!$D:$D,Data_mfa_dmc!$B$101,env_ac_mfa_dmc!$E:$E,Data_mfa_dmc!$B$103)</f>
        <v>2.1000000000000001E-2</v>
      </c>
      <c r="I111" s="96">
        <f>SUMIFS(env_ac_mfa_dmc!$F:$F,env_ac_mfa_dmc!$A:$A,Data_mfa_dmc!$B$102,env_ac_mfa_dmc!$B:$B,Data_mfa_dmc!$A$111,env_ac_mfa_dmc!$C:$C,Data_mfa_dmc!$I$105,env_ac_mfa_dmc!$D:$D,Data_mfa_dmc!$B$101,env_ac_mfa_dmc!$E:$E,Data_mfa_dmc!$B$103)</f>
        <v>-0.23899999999999999</v>
      </c>
      <c r="K111" s="170"/>
      <c r="L111" s="170"/>
      <c r="M111" s="170"/>
      <c r="N111" s="170"/>
      <c r="O111" s="170"/>
      <c r="P111" s="170"/>
      <c r="Q111" s="170"/>
      <c r="R111" s="171"/>
      <c r="S111" s="171"/>
      <c r="T111" s="171"/>
      <c r="U111" s="171"/>
      <c r="V111" s="171"/>
      <c r="W111" s="171"/>
      <c r="X111" s="171"/>
    </row>
    <row r="112" spans="1:24" x14ac:dyDescent="0.2">
      <c r="A112" s="102" t="s">
        <v>60</v>
      </c>
      <c r="B112" s="102" t="s">
        <v>134</v>
      </c>
      <c r="C112" s="96">
        <f>SUMIFS(env_ac_mfa_dmc!$F:$F,env_ac_mfa_dmc!$A:$A,Data_mfa_dmc!$B$102,env_ac_mfa_dmc!$B:$B,Data_mfa_dmc!$A$112,env_ac_mfa_dmc!$C:$C,Data_mfa_dmc!$C$105,env_ac_mfa_dmc!$D:$D,Data_mfa_dmc!$B$101,env_ac_mfa_dmc!$E:$E,Data_mfa_dmc!$B$103)</f>
        <v>14.818</v>
      </c>
      <c r="D112" s="96">
        <f>SUMIFS(env_ac_mfa_dmc!$F:$F,env_ac_mfa_dmc!$A:$A,Data_mfa_dmc!$B$102,env_ac_mfa_dmc!$B:$B,Data_mfa_dmc!$A$112,env_ac_mfa_dmc!$C:$C,Data_mfa_dmc!$D$105,env_ac_mfa_dmc!$D:$D,Data_mfa_dmc!$B$101,env_ac_mfa_dmc!$E:$E,Data_mfa_dmc!$B$103)</f>
        <v>2.609</v>
      </c>
      <c r="E112" s="96">
        <f>SUMIFS(env_ac_mfa_dmc!$F:$F,env_ac_mfa_dmc!$A:$A,Data_mfa_dmc!$B$102,env_ac_mfa_dmc!$B:$B,Data_mfa_dmc!$A$112,env_ac_mfa_dmc!$C:$C,Data_mfa_dmc!$E$105,env_ac_mfa_dmc!$D:$D,Data_mfa_dmc!$B$101,env_ac_mfa_dmc!$E:$E,Data_mfa_dmc!$B$103)</f>
        <v>0.51200000000000001</v>
      </c>
      <c r="F112" s="96">
        <f>SUMIFS(env_ac_mfa_dmc!$F:$F,env_ac_mfa_dmc!$A:$A,Data_mfa_dmc!$B$102,env_ac_mfa_dmc!$B:$B,Data_mfa_dmc!$A$112,env_ac_mfa_dmc!$C:$C,Data_mfa_dmc!$F$105,env_ac_mfa_dmc!$D:$D,Data_mfa_dmc!$B$101,env_ac_mfa_dmc!$E:$E,Data_mfa_dmc!$B$103)</f>
        <v>6.9649999999999999</v>
      </c>
      <c r="G112" s="96">
        <f>SUMIFS(env_ac_mfa_dmc!$F:$F,env_ac_mfa_dmc!$A:$A,Data_mfa_dmc!$B$102,env_ac_mfa_dmc!$B:$B,Data_mfa_dmc!$A$112,env_ac_mfa_dmc!$C:$C,Data_mfa_dmc!$G$105,env_ac_mfa_dmc!$D:$D,Data_mfa_dmc!$B$101,env_ac_mfa_dmc!$E:$E,Data_mfa_dmc!$B$103)</f>
        <v>4.806</v>
      </c>
      <c r="H112" s="96">
        <f>SUMIFS(env_ac_mfa_dmc!$F:$F,env_ac_mfa_dmc!$A:$A,Data_mfa_dmc!$B$102,env_ac_mfa_dmc!$B:$B,Data_mfa_dmc!$A$112,env_ac_mfa_dmc!$C:$C,Data_mfa_dmc!$H$105,env_ac_mfa_dmc!$D:$D,Data_mfa_dmc!$B$101,env_ac_mfa_dmc!$E:$E,Data_mfa_dmc!$B$103)</f>
        <v>-0.111</v>
      </c>
      <c r="I112" s="96">
        <f>SUMIFS(env_ac_mfa_dmc!$F:$F,env_ac_mfa_dmc!$A:$A,Data_mfa_dmc!$B$102,env_ac_mfa_dmc!$B:$B,Data_mfa_dmc!$A$112,env_ac_mfa_dmc!$C:$C,Data_mfa_dmc!$I$105,env_ac_mfa_dmc!$D:$D,Data_mfa_dmc!$B$101,env_ac_mfa_dmc!$E:$E,Data_mfa_dmc!$B$103)</f>
        <v>3.6999999999999998E-2</v>
      </c>
      <c r="K112" s="170"/>
      <c r="L112" s="170"/>
      <c r="M112" s="170"/>
      <c r="N112" s="170"/>
      <c r="O112" s="170"/>
      <c r="P112" s="170"/>
      <c r="Q112" s="170"/>
      <c r="R112" s="171"/>
      <c r="S112" s="171"/>
      <c r="T112" s="171"/>
      <c r="U112" s="171"/>
      <c r="V112" s="171"/>
      <c r="W112" s="171"/>
      <c r="X112" s="171"/>
    </row>
    <row r="113" spans="1:24" x14ac:dyDescent="0.2">
      <c r="A113" s="102" t="s">
        <v>133</v>
      </c>
      <c r="B113" s="102" t="s">
        <v>22</v>
      </c>
      <c r="C113" s="96">
        <f>SUMIFS(env_ac_mfa_dmc!$F:$F,env_ac_mfa_dmc!$A:$A,Data_mfa_dmc!$B$102,env_ac_mfa_dmc!$B:$B,Data_mfa_dmc!$A$113,env_ac_mfa_dmc!$C:$C,Data_mfa_dmc!$C$105,env_ac_mfa_dmc!$D:$D,Data_mfa_dmc!$B$101,env_ac_mfa_dmc!$E:$E,Data_mfa_dmc!$B$103)</f>
        <v>31.574000000000002</v>
      </c>
      <c r="D113" s="96">
        <f>SUMIFS(env_ac_mfa_dmc!$F:$F,env_ac_mfa_dmc!$A:$A,Data_mfa_dmc!$B$102,env_ac_mfa_dmc!$B:$B,Data_mfa_dmc!$A$113,env_ac_mfa_dmc!$C:$C,Data_mfa_dmc!$D$105,env_ac_mfa_dmc!$D:$D,Data_mfa_dmc!$B$101,env_ac_mfa_dmc!$E:$E,Data_mfa_dmc!$B$103)</f>
        <v>3.6880000000000002</v>
      </c>
      <c r="E113" s="96">
        <f>SUMIFS(env_ac_mfa_dmc!$F:$F,env_ac_mfa_dmc!$A:$A,Data_mfa_dmc!$B$102,env_ac_mfa_dmc!$B:$B,Data_mfa_dmc!$A$113,env_ac_mfa_dmc!$C:$C,Data_mfa_dmc!$E$105,env_ac_mfa_dmc!$D:$D,Data_mfa_dmc!$B$101,env_ac_mfa_dmc!$E:$E,Data_mfa_dmc!$B$103)</f>
        <v>0.251</v>
      </c>
      <c r="F113" s="96">
        <f>SUMIFS(env_ac_mfa_dmc!$F:$F,env_ac_mfa_dmc!$A:$A,Data_mfa_dmc!$B$102,env_ac_mfa_dmc!$B:$B,Data_mfa_dmc!$A$113,env_ac_mfa_dmc!$C:$C,Data_mfa_dmc!$F$105,env_ac_mfa_dmc!$D:$D,Data_mfa_dmc!$B$101,env_ac_mfa_dmc!$E:$E,Data_mfa_dmc!$B$103)</f>
        <v>15.177</v>
      </c>
      <c r="G113" s="96">
        <f>SUMIFS(env_ac_mfa_dmc!$F:$F,env_ac_mfa_dmc!$A:$A,Data_mfa_dmc!$B$102,env_ac_mfa_dmc!$B:$B,Data_mfa_dmc!$A$113,env_ac_mfa_dmc!$C:$C,Data_mfa_dmc!$G$105,env_ac_mfa_dmc!$D:$D,Data_mfa_dmc!$B$101,env_ac_mfa_dmc!$E:$E,Data_mfa_dmc!$B$103)</f>
        <v>12.596</v>
      </c>
      <c r="H113" s="96">
        <f>SUMIFS(env_ac_mfa_dmc!$F:$F,env_ac_mfa_dmc!$A:$A,Data_mfa_dmc!$B$102,env_ac_mfa_dmc!$B:$B,Data_mfa_dmc!$A$113,env_ac_mfa_dmc!$C:$C,Data_mfa_dmc!$H$105,env_ac_mfa_dmc!$D:$D,Data_mfa_dmc!$B$101,env_ac_mfa_dmc!$E:$E,Data_mfa_dmc!$B$103)</f>
        <v>-0.13800000000000001</v>
      </c>
      <c r="I113" s="96">
        <f>SUMIFS(env_ac_mfa_dmc!$F:$F,env_ac_mfa_dmc!$A:$A,Data_mfa_dmc!$B$102,env_ac_mfa_dmc!$B:$B,Data_mfa_dmc!$A$113,env_ac_mfa_dmc!$C:$C,Data_mfa_dmc!$I$105,env_ac_mfa_dmc!$D:$D,Data_mfa_dmc!$B$101,env_ac_mfa_dmc!$E:$E,Data_mfa_dmc!$B$103)</f>
        <v>0</v>
      </c>
      <c r="K113" s="170"/>
      <c r="L113" s="170"/>
      <c r="M113" s="170"/>
      <c r="N113" s="170"/>
      <c r="O113" s="170"/>
      <c r="P113" s="170"/>
      <c r="Q113" s="170"/>
      <c r="R113" s="171"/>
      <c r="S113" s="171"/>
      <c r="T113" s="171"/>
      <c r="U113" s="171"/>
      <c r="V113" s="171"/>
      <c r="W113" s="171"/>
      <c r="X113" s="171"/>
    </row>
    <row r="114" spans="1:24" x14ac:dyDescent="0.2">
      <c r="A114" s="102" t="s">
        <v>132</v>
      </c>
      <c r="B114" s="102" t="s">
        <v>26</v>
      </c>
      <c r="C114" s="96">
        <f>SUMIFS(env_ac_mfa_dmc!$F:$F,env_ac_mfa_dmc!$A:$A,Data_mfa_dmc!$B$102,env_ac_mfa_dmc!$B:$B,Data_mfa_dmc!$A$114,env_ac_mfa_dmc!$C:$C,Data_mfa_dmc!$C$105,env_ac_mfa_dmc!$D:$D,Data_mfa_dmc!$B$101,env_ac_mfa_dmc!$E:$E,Data_mfa_dmc!$B$103)</f>
        <v>24.271000000000001</v>
      </c>
      <c r="D114" s="96">
        <f>SUMIFS(env_ac_mfa_dmc!$F:$F,env_ac_mfa_dmc!$A:$A,Data_mfa_dmc!$B$102,env_ac_mfa_dmc!$B:$B,Data_mfa_dmc!$A$114,env_ac_mfa_dmc!$C:$C,Data_mfa_dmc!$D$105,env_ac_mfa_dmc!$D:$D,Data_mfa_dmc!$B$101,env_ac_mfa_dmc!$E:$E,Data_mfa_dmc!$B$103)</f>
        <v>8.032</v>
      </c>
      <c r="E114" s="96">
        <f>SUMIFS(env_ac_mfa_dmc!$F:$F,env_ac_mfa_dmc!$A:$A,Data_mfa_dmc!$B$102,env_ac_mfa_dmc!$B:$B,Data_mfa_dmc!$A$114,env_ac_mfa_dmc!$C:$C,Data_mfa_dmc!$E$105,env_ac_mfa_dmc!$D:$D,Data_mfa_dmc!$B$101,env_ac_mfa_dmc!$E:$E,Data_mfa_dmc!$B$103)</f>
        <v>1.2050000000000001</v>
      </c>
      <c r="F114" s="96">
        <f>SUMIFS(env_ac_mfa_dmc!$F:$F,env_ac_mfa_dmc!$A:$A,Data_mfa_dmc!$B$102,env_ac_mfa_dmc!$B:$B,Data_mfa_dmc!$A$114,env_ac_mfa_dmc!$C:$C,Data_mfa_dmc!$F$105,env_ac_mfa_dmc!$D:$D,Data_mfa_dmc!$B$101,env_ac_mfa_dmc!$E:$E,Data_mfa_dmc!$B$103)</f>
        <v>10.86</v>
      </c>
      <c r="G114" s="96">
        <f>SUMIFS(env_ac_mfa_dmc!$F:$F,env_ac_mfa_dmc!$A:$A,Data_mfa_dmc!$B$102,env_ac_mfa_dmc!$B:$B,Data_mfa_dmc!$A$114,env_ac_mfa_dmc!$C:$C,Data_mfa_dmc!$G$105,env_ac_mfa_dmc!$D:$D,Data_mfa_dmc!$B$101,env_ac_mfa_dmc!$E:$E,Data_mfa_dmc!$B$103)</f>
        <v>3.9380000000000002</v>
      </c>
      <c r="H114" s="96">
        <f>SUMIFS(env_ac_mfa_dmc!$F:$F,env_ac_mfa_dmc!$A:$A,Data_mfa_dmc!$B$102,env_ac_mfa_dmc!$B:$B,Data_mfa_dmc!$A$114,env_ac_mfa_dmc!$C:$C,Data_mfa_dmc!$H$105,env_ac_mfa_dmc!$D:$D,Data_mfa_dmc!$B$101,env_ac_mfa_dmc!$E:$E,Data_mfa_dmc!$B$103)</f>
        <v>0.23599999999999999</v>
      </c>
      <c r="I114" s="96">
        <f>SUMIFS(env_ac_mfa_dmc!$F:$F,env_ac_mfa_dmc!$A:$A,Data_mfa_dmc!$B$102,env_ac_mfa_dmc!$B:$B,Data_mfa_dmc!$A$114,env_ac_mfa_dmc!$C:$C,Data_mfa_dmc!$I$105,env_ac_mfa_dmc!$D:$D,Data_mfa_dmc!$B$101,env_ac_mfa_dmc!$E:$E,Data_mfa_dmc!$B$103)</f>
        <v>0</v>
      </c>
      <c r="K114" s="170"/>
      <c r="L114" s="170"/>
      <c r="M114" s="170"/>
      <c r="N114" s="170"/>
      <c r="O114" s="170"/>
      <c r="P114" s="170"/>
      <c r="Q114" s="170"/>
      <c r="R114" s="171"/>
      <c r="S114" s="171"/>
      <c r="T114" s="171"/>
      <c r="U114" s="171"/>
      <c r="V114" s="171"/>
      <c r="W114" s="171"/>
      <c r="X114" s="171"/>
    </row>
    <row r="115" spans="1:24" x14ac:dyDescent="0.2">
      <c r="A115" s="102" t="s">
        <v>131</v>
      </c>
      <c r="B115" s="102" t="s">
        <v>41</v>
      </c>
      <c r="C115" s="96">
        <f>SUMIFS(env_ac_mfa_dmc!$F:$F,env_ac_mfa_dmc!$A:$A,Data_mfa_dmc!$B$102,env_ac_mfa_dmc!$B:$B,Data_mfa_dmc!$A$115,env_ac_mfa_dmc!$C:$C,Data_mfa_dmc!$C$105,env_ac_mfa_dmc!$D:$D,Data_mfa_dmc!$B$101,env_ac_mfa_dmc!$E:$E,Data_mfa_dmc!$B$103)</f>
        <v>12.179</v>
      </c>
      <c r="D115" s="96">
        <f>SUMIFS(env_ac_mfa_dmc!$F:$F,env_ac_mfa_dmc!$A:$A,Data_mfa_dmc!$B$102,env_ac_mfa_dmc!$B:$B,Data_mfa_dmc!$A$115,env_ac_mfa_dmc!$C:$C,Data_mfa_dmc!$D$105,env_ac_mfa_dmc!$D:$D,Data_mfa_dmc!$B$101,env_ac_mfa_dmc!$E:$E,Data_mfa_dmc!$B$103)</f>
        <v>2.6970000000000001</v>
      </c>
      <c r="E115" s="96">
        <f>SUMIFS(env_ac_mfa_dmc!$F:$F,env_ac_mfa_dmc!$A:$A,Data_mfa_dmc!$B$102,env_ac_mfa_dmc!$B:$B,Data_mfa_dmc!$A$115,env_ac_mfa_dmc!$C:$C,Data_mfa_dmc!$E$105,env_ac_mfa_dmc!$D:$D,Data_mfa_dmc!$B$101,env_ac_mfa_dmc!$E:$E,Data_mfa_dmc!$B$103)</f>
        <v>0.53800000000000003</v>
      </c>
      <c r="F115" s="96">
        <f>SUMIFS(env_ac_mfa_dmc!$F:$F,env_ac_mfa_dmc!$A:$A,Data_mfa_dmc!$B$102,env_ac_mfa_dmc!$B:$B,Data_mfa_dmc!$A$115,env_ac_mfa_dmc!$C:$C,Data_mfa_dmc!$F$105,env_ac_mfa_dmc!$D:$D,Data_mfa_dmc!$B$101,env_ac_mfa_dmc!$E:$E,Data_mfa_dmc!$B$103)</f>
        <v>3.6389999999999998</v>
      </c>
      <c r="G115" s="96">
        <f>SUMIFS(env_ac_mfa_dmc!$F:$F,env_ac_mfa_dmc!$A:$A,Data_mfa_dmc!$B$102,env_ac_mfa_dmc!$B:$B,Data_mfa_dmc!$A$115,env_ac_mfa_dmc!$C:$C,Data_mfa_dmc!$G$105,env_ac_mfa_dmc!$D:$D,Data_mfa_dmc!$B$101,env_ac_mfa_dmc!$E:$E,Data_mfa_dmc!$B$103)</f>
        <v>5.3090000000000002</v>
      </c>
      <c r="H115" s="96">
        <f>SUMIFS(env_ac_mfa_dmc!$F:$F,env_ac_mfa_dmc!$A:$A,Data_mfa_dmc!$B$102,env_ac_mfa_dmc!$B:$B,Data_mfa_dmc!$A$115,env_ac_mfa_dmc!$C:$C,Data_mfa_dmc!$H$105,env_ac_mfa_dmc!$D:$D,Data_mfa_dmc!$B$101,env_ac_mfa_dmc!$E:$E,Data_mfa_dmc!$B$103)</f>
        <v>-4.0000000000000001E-3</v>
      </c>
      <c r="I115" s="96">
        <f>SUMIFS(env_ac_mfa_dmc!$F:$F,env_ac_mfa_dmc!$A:$A,Data_mfa_dmc!$B$102,env_ac_mfa_dmc!$B:$B,Data_mfa_dmc!$A$115,env_ac_mfa_dmc!$C:$C,Data_mfa_dmc!$I$105,env_ac_mfa_dmc!$D:$D,Data_mfa_dmc!$B$101,env_ac_mfa_dmc!$E:$E,Data_mfa_dmc!$B$103)</f>
        <v>0</v>
      </c>
      <c r="K115" s="170"/>
      <c r="L115" s="170"/>
      <c r="M115" s="170"/>
      <c r="N115" s="170"/>
      <c r="O115" s="170"/>
      <c r="P115" s="170"/>
      <c r="Q115" s="170"/>
      <c r="R115" s="171"/>
      <c r="S115" s="171"/>
      <c r="T115" s="171"/>
      <c r="U115" s="171"/>
      <c r="V115" s="171"/>
      <c r="W115" s="171"/>
      <c r="X115" s="171"/>
    </row>
    <row r="116" spans="1:24" x14ac:dyDescent="0.2">
      <c r="A116" s="102" t="s">
        <v>130</v>
      </c>
      <c r="B116" s="102" t="s">
        <v>45</v>
      </c>
      <c r="C116" s="96">
        <f>SUMIFS(env_ac_mfa_dmc!$F:$F,env_ac_mfa_dmc!$A:$A,Data_mfa_dmc!$B$102,env_ac_mfa_dmc!$B:$B,Data_mfa_dmc!$A$116,env_ac_mfa_dmc!$C:$C,Data_mfa_dmc!$C$105,env_ac_mfa_dmc!$D:$D,Data_mfa_dmc!$B$101,env_ac_mfa_dmc!$E:$E,Data_mfa_dmc!$B$103)</f>
        <v>9.5169999999999995</v>
      </c>
      <c r="D116" s="96">
        <f>SUMIFS(env_ac_mfa_dmc!$F:$F,env_ac_mfa_dmc!$A:$A,Data_mfa_dmc!$B$102,env_ac_mfa_dmc!$B:$B,Data_mfa_dmc!$A$116,env_ac_mfa_dmc!$C:$C,Data_mfa_dmc!$D$105,env_ac_mfa_dmc!$D:$D,Data_mfa_dmc!$B$101,env_ac_mfa_dmc!$E:$E,Data_mfa_dmc!$B$103)</f>
        <v>3.0649999999999999</v>
      </c>
      <c r="E116" s="96">
        <f>SUMIFS(env_ac_mfa_dmc!$F:$F,env_ac_mfa_dmc!$A:$A,Data_mfa_dmc!$B$102,env_ac_mfa_dmc!$B:$B,Data_mfa_dmc!$A$116,env_ac_mfa_dmc!$C:$C,Data_mfa_dmc!$E$105,env_ac_mfa_dmc!$D:$D,Data_mfa_dmc!$B$101,env_ac_mfa_dmc!$E:$E,Data_mfa_dmc!$B$103)</f>
        <v>0.72099999999999997</v>
      </c>
      <c r="F116" s="96">
        <f>SUMIFS(env_ac_mfa_dmc!$F:$F,env_ac_mfa_dmc!$A:$A,Data_mfa_dmc!$B$102,env_ac_mfa_dmc!$B:$B,Data_mfa_dmc!$A$116,env_ac_mfa_dmc!$C:$C,Data_mfa_dmc!$F$105,env_ac_mfa_dmc!$D:$D,Data_mfa_dmc!$B$101,env_ac_mfa_dmc!$E:$E,Data_mfa_dmc!$B$103)</f>
        <v>3.9510000000000001</v>
      </c>
      <c r="G116" s="96">
        <f>SUMIFS(env_ac_mfa_dmc!$F:$F,env_ac_mfa_dmc!$A:$A,Data_mfa_dmc!$B$102,env_ac_mfa_dmc!$B:$B,Data_mfa_dmc!$A$116,env_ac_mfa_dmc!$C:$C,Data_mfa_dmc!$G$105,env_ac_mfa_dmc!$D:$D,Data_mfa_dmc!$B$101,env_ac_mfa_dmc!$E:$E,Data_mfa_dmc!$B$103)</f>
        <v>1.835</v>
      </c>
      <c r="H116" s="96">
        <f>SUMIFS(env_ac_mfa_dmc!$F:$F,env_ac_mfa_dmc!$A:$A,Data_mfa_dmc!$B$102,env_ac_mfa_dmc!$B:$B,Data_mfa_dmc!$A$116,env_ac_mfa_dmc!$C:$C,Data_mfa_dmc!$H$105,env_ac_mfa_dmc!$D:$D,Data_mfa_dmc!$B$101,env_ac_mfa_dmc!$E:$E,Data_mfa_dmc!$B$103)</f>
        <v>-5.5E-2</v>
      </c>
      <c r="I116" s="96">
        <f>SUMIFS(env_ac_mfa_dmc!$F:$F,env_ac_mfa_dmc!$A:$A,Data_mfa_dmc!$B$102,env_ac_mfa_dmc!$B:$B,Data_mfa_dmc!$A$116,env_ac_mfa_dmc!$C:$C,Data_mfa_dmc!$I$105,env_ac_mfa_dmc!$D:$D,Data_mfa_dmc!$B$101,env_ac_mfa_dmc!$E:$E,Data_mfa_dmc!$B$103)</f>
        <v>0</v>
      </c>
      <c r="K116" s="170"/>
      <c r="L116" s="170"/>
      <c r="M116" s="170"/>
      <c r="N116" s="170"/>
      <c r="O116" s="170"/>
      <c r="P116" s="170"/>
      <c r="Q116" s="170"/>
      <c r="R116" s="171"/>
      <c r="S116" s="171"/>
      <c r="T116" s="171"/>
      <c r="U116" s="171"/>
      <c r="V116" s="171"/>
      <c r="W116" s="171"/>
      <c r="X116" s="171"/>
    </row>
    <row r="117" spans="1:24" x14ac:dyDescent="0.2">
      <c r="A117" s="102" t="s">
        <v>129</v>
      </c>
      <c r="B117" s="102" t="s">
        <v>42</v>
      </c>
      <c r="C117" s="96">
        <f>SUMIFS(env_ac_mfa_dmc!$F:$F,env_ac_mfa_dmc!$A:$A,Data_mfa_dmc!$B$102,env_ac_mfa_dmc!$B:$B,Data_mfa_dmc!$A$117,env_ac_mfa_dmc!$C:$C,Data_mfa_dmc!$C$105,env_ac_mfa_dmc!$D:$D,Data_mfa_dmc!$B$101,env_ac_mfa_dmc!$E:$E,Data_mfa_dmc!$B$103)</f>
        <v>11.426</v>
      </c>
      <c r="D117" s="96">
        <f>SUMIFS(env_ac_mfa_dmc!$F:$F,env_ac_mfa_dmc!$A:$A,Data_mfa_dmc!$B$102,env_ac_mfa_dmc!$B:$B,Data_mfa_dmc!$A$117,env_ac_mfa_dmc!$C:$C,Data_mfa_dmc!$D$105,env_ac_mfa_dmc!$D:$D,Data_mfa_dmc!$B$101,env_ac_mfa_dmc!$E:$E,Data_mfa_dmc!$B$103)</f>
        <v>3.35</v>
      </c>
      <c r="E117" s="96">
        <f>SUMIFS(env_ac_mfa_dmc!$F:$F,env_ac_mfa_dmc!$A:$A,Data_mfa_dmc!$B$102,env_ac_mfa_dmc!$B:$B,Data_mfa_dmc!$A$117,env_ac_mfa_dmc!$C:$C,Data_mfa_dmc!$E$105,env_ac_mfa_dmc!$D:$D,Data_mfa_dmc!$B$101,env_ac_mfa_dmc!$E:$E,Data_mfa_dmc!$B$103)</f>
        <v>0.312</v>
      </c>
      <c r="F117" s="96">
        <f>SUMIFS(env_ac_mfa_dmc!$F:$F,env_ac_mfa_dmc!$A:$A,Data_mfa_dmc!$B$102,env_ac_mfa_dmc!$B:$B,Data_mfa_dmc!$A$117,env_ac_mfa_dmc!$C:$C,Data_mfa_dmc!$F$105,env_ac_mfa_dmc!$D:$D,Data_mfa_dmc!$B$101,env_ac_mfa_dmc!$E:$E,Data_mfa_dmc!$B$103)</f>
        <v>5.8170000000000002</v>
      </c>
      <c r="G117" s="96">
        <f>SUMIFS(env_ac_mfa_dmc!$F:$F,env_ac_mfa_dmc!$A:$A,Data_mfa_dmc!$B$102,env_ac_mfa_dmc!$B:$B,Data_mfa_dmc!$A$117,env_ac_mfa_dmc!$C:$C,Data_mfa_dmc!$G$105,env_ac_mfa_dmc!$D:$D,Data_mfa_dmc!$B$101,env_ac_mfa_dmc!$E:$E,Data_mfa_dmc!$B$103)</f>
        <v>1.851</v>
      </c>
      <c r="H117" s="96">
        <f>SUMIFS(env_ac_mfa_dmc!$F:$F,env_ac_mfa_dmc!$A:$A,Data_mfa_dmc!$B$102,env_ac_mfa_dmc!$B:$B,Data_mfa_dmc!$A$117,env_ac_mfa_dmc!$C:$C,Data_mfa_dmc!$H$105,env_ac_mfa_dmc!$D:$D,Data_mfa_dmc!$B$101,env_ac_mfa_dmc!$E:$E,Data_mfa_dmc!$B$103)</f>
        <v>9.6000000000000002E-2</v>
      </c>
      <c r="I117" s="96">
        <f>SUMIFS(env_ac_mfa_dmc!$F:$F,env_ac_mfa_dmc!$A:$A,Data_mfa_dmc!$B$102,env_ac_mfa_dmc!$B:$B,Data_mfa_dmc!$A$117,env_ac_mfa_dmc!$C:$C,Data_mfa_dmc!$I$105,env_ac_mfa_dmc!$D:$D,Data_mfa_dmc!$B$101,env_ac_mfa_dmc!$E:$E,Data_mfa_dmc!$B$103)</f>
        <v>0</v>
      </c>
      <c r="K117" s="170"/>
      <c r="L117" s="170"/>
      <c r="M117" s="170"/>
      <c r="N117" s="170"/>
      <c r="O117" s="170"/>
      <c r="P117" s="170"/>
      <c r="Q117" s="170"/>
      <c r="R117" s="171"/>
      <c r="S117" s="171"/>
      <c r="T117" s="171"/>
      <c r="U117" s="171"/>
      <c r="V117" s="171"/>
      <c r="W117" s="171"/>
      <c r="X117" s="171"/>
    </row>
    <row r="118" spans="1:24" x14ac:dyDescent="0.2">
      <c r="A118" s="102" t="s">
        <v>128</v>
      </c>
      <c r="B118" s="102" t="s">
        <v>43</v>
      </c>
      <c r="C118" s="96">
        <f>SUMIFS(env_ac_mfa_dmc!$F:$F,env_ac_mfa_dmc!$A:$A,Data_mfa_dmc!$B$102,env_ac_mfa_dmc!$B:$B,Data_mfa_dmc!$A$118,env_ac_mfa_dmc!$C:$C,Data_mfa_dmc!$C$105,env_ac_mfa_dmc!$D:$D,Data_mfa_dmc!$B$101,env_ac_mfa_dmc!$E:$E,Data_mfa_dmc!$B$103)</f>
        <v>10.42</v>
      </c>
      <c r="D118" s="96">
        <f>SUMIFS(env_ac_mfa_dmc!$F:$F,env_ac_mfa_dmc!$A:$A,Data_mfa_dmc!$B$102,env_ac_mfa_dmc!$B:$B,Data_mfa_dmc!$A$118,env_ac_mfa_dmc!$C:$C,Data_mfa_dmc!$D$105,env_ac_mfa_dmc!$D:$D,Data_mfa_dmc!$B$101,env_ac_mfa_dmc!$E:$E,Data_mfa_dmc!$B$103)</f>
        <v>3.101</v>
      </c>
      <c r="E118" s="96">
        <f>SUMIFS(env_ac_mfa_dmc!$F:$F,env_ac_mfa_dmc!$A:$A,Data_mfa_dmc!$B$102,env_ac_mfa_dmc!$B:$B,Data_mfa_dmc!$A$118,env_ac_mfa_dmc!$C:$C,Data_mfa_dmc!$E$105,env_ac_mfa_dmc!$D:$D,Data_mfa_dmc!$B$101,env_ac_mfa_dmc!$E:$E,Data_mfa_dmc!$B$103)</f>
        <v>0.17699999999999999</v>
      </c>
      <c r="F118" s="96">
        <f>SUMIFS(env_ac_mfa_dmc!$F:$F,env_ac_mfa_dmc!$A:$A,Data_mfa_dmc!$B$102,env_ac_mfa_dmc!$B:$B,Data_mfa_dmc!$A$118,env_ac_mfa_dmc!$C:$C,Data_mfa_dmc!$F$105,env_ac_mfa_dmc!$D:$D,Data_mfa_dmc!$B$101,env_ac_mfa_dmc!$E:$E,Data_mfa_dmc!$B$103)</f>
        <v>5.532</v>
      </c>
      <c r="G118" s="96">
        <f>SUMIFS(env_ac_mfa_dmc!$F:$F,env_ac_mfa_dmc!$A:$A,Data_mfa_dmc!$B$102,env_ac_mfa_dmc!$B:$B,Data_mfa_dmc!$A$118,env_ac_mfa_dmc!$C:$C,Data_mfa_dmc!$G$105,env_ac_mfa_dmc!$D:$D,Data_mfa_dmc!$B$101,env_ac_mfa_dmc!$E:$E,Data_mfa_dmc!$B$103)</f>
        <v>1.4430000000000001</v>
      </c>
      <c r="H118" s="96">
        <f>SUMIFS(env_ac_mfa_dmc!$F:$F,env_ac_mfa_dmc!$A:$A,Data_mfa_dmc!$B$102,env_ac_mfa_dmc!$B:$B,Data_mfa_dmc!$A$118,env_ac_mfa_dmc!$C:$C,Data_mfa_dmc!$H$105,env_ac_mfa_dmc!$D:$D,Data_mfa_dmc!$B$101,env_ac_mfa_dmc!$E:$E,Data_mfa_dmc!$B$103)</f>
        <v>0.17</v>
      </c>
      <c r="I118" s="96">
        <f>SUMIFS(env_ac_mfa_dmc!$F:$F,env_ac_mfa_dmc!$A:$A,Data_mfa_dmc!$B$102,env_ac_mfa_dmc!$B:$B,Data_mfa_dmc!$A$118,env_ac_mfa_dmc!$C:$C,Data_mfa_dmc!$I$105,env_ac_mfa_dmc!$D:$D,Data_mfa_dmc!$B$101,env_ac_mfa_dmc!$E:$E,Data_mfa_dmc!$B$103)</f>
        <v>-3.0000000000000001E-3</v>
      </c>
      <c r="K118" s="170"/>
      <c r="L118" s="170"/>
      <c r="M118" s="170"/>
      <c r="N118" s="170"/>
      <c r="O118" s="170"/>
      <c r="P118" s="170"/>
      <c r="Q118" s="170"/>
      <c r="R118" s="171"/>
      <c r="S118" s="171"/>
      <c r="T118" s="171"/>
      <c r="U118" s="171"/>
      <c r="V118" s="171"/>
      <c r="W118" s="171"/>
      <c r="X118" s="171"/>
    </row>
    <row r="119" spans="1:24" x14ac:dyDescent="0.2">
      <c r="A119" s="102" t="s">
        <v>127</v>
      </c>
      <c r="B119" s="102" t="s">
        <v>47</v>
      </c>
      <c r="C119" s="96">
        <f>SUMIFS(env_ac_mfa_dmc!$F:$F,env_ac_mfa_dmc!$A:$A,Data_mfa_dmc!$B$102,env_ac_mfa_dmc!$B:$B,Data_mfa_dmc!$A$119,env_ac_mfa_dmc!$C:$C,Data_mfa_dmc!$C$105,env_ac_mfa_dmc!$D:$D,Data_mfa_dmc!$B$101,env_ac_mfa_dmc!$E:$E,Data_mfa_dmc!$B$103)</f>
        <v>8.0739999999999998</v>
      </c>
      <c r="D119" s="96">
        <f>SUMIFS(env_ac_mfa_dmc!$F:$F,env_ac_mfa_dmc!$A:$A,Data_mfa_dmc!$B$102,env_ac_mfa_dmc!$B:$B,Data_mfa_dmc!$A$119,env_ac_mfa_dmc!$C:$C,Data_mfa_dmc!$D$105,env_ac_mfa_dmc!$D:$D,Data_mfa_dmc!$B$101,env_ac_mfa_dmc!$E:$E,Data_mfa_dmc!$B$103)</f>
        <v>2.153</v>
      </c>
      <c r="E119" s="96">
        <f>SUMIFS(env_ac_mfa_dmc!$F:$F,env_ac_mfa_dmc!$A:$A,Data_mfa_dmc!$B$102,env_ac_mfa_dmc!$B:$B,Data_mfa_dmc!$A$119,env_ac_mfa_dmc!$C:$C,Data_mfa_dmc!$E$105,env_ac_mfa_dmc!$D:$D,Data_mfa_dmc!$B$101,env_ac_mfa_dmc!$E:$E,Data_mfa_dmc!$B$103)</f>
        <v>0.26800000000000002</v>
      </c>
      <c r="F119" s="96">
        <f>SUMIFS(env_ac_mfa_dmc!$F:$F,env_ac_mfa_dmc!$A:$A,Data_mfa_dmc!$B$102,env_ac_mfa_dmc!$B:$B,Data_mfa_dmc!$A$119,env_ac_mfa_dmc!$C:$C,Data_mfa_dmc!$F$105,env_ac_mfa_dmc!$D:$D,Data_mfa_dmc!$B$101,env_ac_mfa_dmc!$E:$E,Data_mfa_dmc!$B$103)</f>
        <v>3.4630000000000001</v>
      </c>
      <c r="G119" s="96">
        <f>SUMIFS(env_ac_mfa_dmc!$F:$F,env_ac_mfa_dmc!$A:$A,Data_mfa_dmc!$B$102,env_ac_mfa_dmc!$B:$B,Data_mfa_dmc!$A$119,env_ac_mfa_dmc!$C:$C,Data_mfa_dmc!$G$105,env_ac_mfa_dmc!$D:$D,Data_mfa_dmc!$B$101,env_ac_mfa_dmc!$E:$E,Data_mfa_dmc!$B$103)</f>
        <v>2.2410000000000001</v>
      </c>
      <c r="H119" s="96">
        <f>SUMIFS(env_ac_mfa_dmc!$F:$F,env_ac_mfa_dmc!$A:$A,Data_mfa_dmc!$B$102,env_ac_mfa_dmc!$B:$B,Data_mfa_dmc!$A$119,env_ac_mfa_dmc!$C:$C,Data_mfa_dmc!$H$105,env_ac_mfa_dmc!$D:$D,Data_mfa_dmc!$B$101,env_ac_mfa_dmc!$E:$E,Data_mfa_dmc!$B$103)</f>
        <v>-0.05</v>
      </c>
      <c r="I119" s="96">
        <f>SUMIFS(env_ac_mfa_dmc!$F:$F,env_ac_mfa_dmc!$A:$A,Data_mfa_dmc!$B$102,env_ac_mfa_dmc!$B:$B,Data_mfa_dmc!$A$119,env_ac_mfa_dmc!$C:$C,Data_mfa_dmc!$I$105,env_ac_mfa_dmc!$D:$D,Data_mfa_dmc!$B$101,env_ac_mfa_dmc!$E:$E,Data_mfa_dmc!$B$103)</f>
        <v>-1E-3</v>
      </c>
      <c r="K119" s="170"/>
      <c r="L119" s="170"/>
      <c r="M119" s="170"/>
      <c r="N119" s="170"/>
      <c r="O119" s="170"/>
      <c r="P119" s="170"/>
      <c r="Q119" s="170"/>
      <c r="R119" s="171"/>
      <c r="S119" s="171"/>
      <c r="T119" s="171"/>
      <c r="U119" s="171"/>
      <c r="V119" s="171"/>
      <c r="W119" s="171"/>
      <c r="X119" s="171"/>
    </row>
    <row r="120" spans="1:24" x14ac:dyDescent="0.2">
      <c r="A120" s="102" t="s">
        <v>126</v>
      </c>
      <c r="B120" s="102" t="s">
        <v>31</v>
      </c>
      <c r="C120" s="96">
        <f>SUMIFS(env_ac_mfa_dmc!$F:$F,env_ac_mfa_dmc!$A:$A,Data_mfa_dmc!$B$102,env_ac_mfa_dmc!$B:$B,Data_mfa_dmc!$A$120,env_ac_mfa_dmc!$C:$C,Data_mfa_dmc!$C$105,env_ac_mfa_dmc!$D:$D,Data_mfa_dmc!$B$101,env_ac_mfa_dmc!$E:$E,Data_mfa_dmc!$B$103)</f>
        <v>18.059999999999999</v>
      </c>
      <c r="D120" s="96">
        <f>SUMIFS(env_ac_mfa_dmc!$F:$F,env_ac_mfa_dmc!$A:$A,Data_mfa_dmc!$B$102,env_ac_mfa_dmc!$B:$B,Data_mfa_dmc!$A$120,env_ac_mfa_dmc!$C:$C,Data_mfa_dmc!$D$105,env_ac_mfa_dmc!$D:$D,Data_mfa_dmc!$B$101,env_ac_mfa_dmc!$E:$E,Data_mfa_dmc!$B$103)</f>
        <v>1.9379999999999999</v>
      </c>
      <c r="E120" s="96">
        <f>SUMIFS(env_ac_mfa_dmc!$F:$F,env_ac_mfa_dmc!$A:$A,Data_mfa_dmc!$B$102,env_ac_mfa_dmc!$B:$B,Data_mfa_dmc!$A$120,env_ac_mfa_dmc!$C:$C,Data_mfa_dmc!$E$105,env_ac_mfa_dmc!$D:$D,Data_mfa_dmc!$B$101,env_ac_mfa_dmc!$E:$E,Data_mfa_dmc!$B$103)</f>
        <v>1.181</v>
      </c>
      <c r="F120" s="96">
        <f>SUMIFS(env_ac_mfa_dmc!$F:$F,env_ac_mfa_dmc!$A:$A,Data_mfa_dmc!$B$102,env_ac_mfa_dmc!$B:$B,Data_mfa_dmc!$A$120,env_ac_mfa_dmc!$C:$C,Data_mfa_dmc!$F$105,env_ac_mfa_dmc!$D:$D,Data_mfa_dmc!$B$101,env_ac_mfa_dmc!$E:$E,Data_mfa_dmc!$B$103)</f>
        <v>12.036</v>
      </c>
      <c r="G120" s="96">
        <f>SUMIFS(env_ac_mfa_dmc!$F:$F,env_ac_mfa_dmc!$A:$A,Data_mfa_dmc!$B$102,env_ac_mfa_dmc!$B:$B,Data_mfa_dmc!$A$120,env_ac_mfa_dmc!$C:$C,Data_mfa_dmc!$G$105,env_ac_mfa_dmc!$D:$D,Data_mfa_dmc!$B$101,env_ac_mfa_dmc!$E:$E,Data_mfa_dmc!$B$103)</f>
        <v>2.4710000000000001</v>
      </c>
      <c r="H120" s="96">
        <f>SUMIFS(env_ac_mfa_dmc!$F:$F,env_ac_mfa_dmc!$A:$A,Data_mfa_dmc!$B$102,env_ac_mfa_dmc!$B:$B,Data_mfa_dmc!$A$120,env_ac_mfa_dmc!$C:$C,Data_mfa_dmc!$H$105,env_ac_mfa_dmc!$D:$D,Data_mfa_dmc!$B$101,env_ac_mfa_dmc!$E:$E,Data_mfa_dmc!$B$103)</f>
        <v>0.3</v>
      </c>
      <c r="I120" s="96">
        <f>SUMIFS(env_ac_mfa_dmc!$F:$F,env_ac_mfa_dmc!$A:$A,Data_mfa_dmc!$B$102,env_ac_mfa_dmc!$B:$B,Data_mfa_dmc!$A$120,env_ac_mfa_dmc!$C:$C,Data_mfa_dmc!$I$105,env_ac_mfa_dmc!$D:$D,Data_mfa_dmc!$B$101,env_ac_mfa_dmc!$E:$E,Data_mfa_dmc!$B$103)</f>
        <v>0.13500000000000001</v>
      </c>
      <c r="K120" s="170"/>
      <c r="L120" s="170"/>
      <c r="M120" s="170"/>
      <c r="N120" s="170"/>
      <c r="O120" s="170"/>
      <c r="P120" s="170"/>
      <c r="Q120" s="170"/>
      <c r="R120" s="171"/>
      <c r="S120" s="171"/>
      <c r="T120" s="171"/>
      <c r="U120" s="171"/>
      <c r="V120" s="171"/>
      <c r="W120" s="171"/>
      <c r="X120" s="171"/>
    </row>
    <row r="121" spans="1:24" x14ac:dyDescent="0.2">
      <c r="A121" s="102" t="s">
        <v>125</v>
      </c>
      <c r="B121" s="102" t="s">
        <v>28</v>
      </c>
      <c r="C121" s="96">
        <f>SUMIFS(env_ac_mfa_dmc!$F:$F,env_ac_mfa_dmc!$A:$A,Data_mfa_dmc!$B$102,env_ac_mfa_dmc!$B:$B,Data_mfa_dmc!$A$121,env_ac_mfa_dmc!$C:$C,Data_mfa_dmc!$C$105,env_ac_mfa_dmc!$D:$D,Data_mfa_dmc!$B$101,env_ac_mfa_dmc!$E:$E,Data_mfa_dmc!$B$103)</f>
        <v>14.522</v>
      </c>
      <c r="D121" s="96">
        <f>SUMIFS(env_ac_mfa_dmc!$F:$F,env_ac_mfa_dmc!$A:$A,Data_mfa_dmc!$B$102,env_ac_mfa_dmc!$B:$B,Data_mfa_dmc!$A$121,env_ac_mfa_dmc!$C:$C,Data_mfa_dmc!$D$105,env_ac_mfa_dmc!$D:$D,Data_mfa_dmc!$B$101,env_ac_mfa_dmc!$E:$E,Data_mfa_dmc!$B$103)</f>
        <v>3.0790000000000002</v>
      </c>
      <c r="E121" s="96">
        <f>SUMIFS(env_ac_mfa_dmc!$F:$F,env_ac_mfa_dmc!$A:$A,Data_mfa_dmc!$B$102,env_ac_mfa_dmc!$B:$B,Data_mfa_dmc!$A$121,env_ac_mfa_dmc!$C:$C,Data_mfa_dmc!$E$105,env_ac_mfa_dmc!$D:$D,Data_mfa_dmc!$B$101,env_ac_mfa_dmc!$E:$E,Data_mfa_dmc!$B$103)</f>
        <v>7.0000000000000007E-2</v>
      </c>
      <c r="F121" s="96">
        <f>SUMIFS(env_ac_mfa_dmc!$F:$F,env_ac_mfa_dmc!$A:$A,Data_mfa_dmc!$B$102,env_ac_mfa_dmc!$B:$B,Data_mfa_dmc!$A$121,env_ac_mfa_dmc!$C:$C,Data_mfa_dmc!$F$105,env_ac_mfa_dmc!$D:$D,Data_mfa_dmc!$B$101,env_ac_mfa_dmc!$E:$E,Data_mfa_dmc!$B$103)</f>
        <v>10.007999999999999</v>
      </c>
      <c r="G121" s="96">
        <f>SUMIFS(env_ac_mfa_dmc!$F:$F,env_ac_mfa_dmc!$A:$A,Data_mfa_dmc!$B$102,env_ac_mfa_dmc!$B:$B,Data_mfa_dmc!$A$121,env_ac_mfa_dmc!$C:$C,Data_mfa_dmc!$G$105,env_ac_mfa_dmc!$D:$D,Data_mfa_dmc!$B$101,env_ac_mfa_dmc!$E:$E,Data_mfa_dmc!$B$103)</f>
        <v>1.4650000000000001</v>
      </c>
      <c r="H121" s="96">
        <f>SUMIFS(env_ac_mfa_dmc!$F:$F,env_ac_mfa_dmc!$A:$A,Data_mfa_dmc!$B$102,env_ac_mfa_dmc!$B:$B,Data_mfa_dmc!$A$121,env_ac_mfa_dmc!$C:$C,Data_mfa_dmc!$H$105,env_ac_mfa_dmc!$D:$D,Data_mfa_dmc!$B$101,env_ac_mfa_dmc!$E:$E,Data_mfa_dmc!$B$103)</f>
        <v>7.0000000000000001E-3</v>
      </c>
      <c r="I121" s="96">
        <f>SUMIFS(env_ac_mfa_dmc!$F:$F,env_ac_mfa_dmc!$A:$A,Data_mfa_dmc!$B$102,env_ac_mfa_dmc!$B:$B,Data_mfa_dmc!$A$121,env_ac_mfa_dmc!$C:$C,Data_mfa_dmc!$I$105,env_ac_mfa_dmc!$D:$D,Data_mfa_dmc!$B$101,env_ac_mfa_dmc!$E:$E,Data_mfa_dmc!$B$103)</f>
        <v>-0.107</v>
      </c>
      <c r="K121" s="170"/>
      <c r="L121" s="170"/>
      <c r="M121" s="170"/>
      <c r="N121" s="170"/>
      <c r="O121" s="170"/>
      <c r="P121" s="170"/>
      <c r="Q121" s="170"/>
      <c r="R121" s="171"/>
      <c r="S121" s="171"/>
      <c r="T121" s="171"/>
      <c r="U121" s="171"/>
      <c r="V121" s="171"/>
      <c r="W121" s="171"/>
      <c r="X121" s="171"/>
    </row>
    <row r="122" spans="1:24" x14ac:dyDescent="0.2">
      <c r="A122" s="102" t="s">
        <v>124</v>
      </c>
      <c r="B122" s="102" t="s">
        <v>32</v>
      </c>
      <c r="C122" s="96">
        <f>SUMIFS(env_ac_mfa_dmc!$F:$F,env_ac_mfa_dmc!$A:$A,Data_mfa_dmc!$B$102,env_ac_mfa_dmc!$B:$B,Data_mfa_dmc!$A$122,env_ac_mfa_dmc!$C:$C,Data_mfa_dmc!$C$105,env_ac_mfa_dmc!$D:$D,Data_mfa_dmc!$B$101,env_ac_mfa_dmc!$E:$E,Data_mfa_dmc!$B$103)</f>
        <v>17.698</v>
      </c>
      <c r="D122" s="96">
        <f>SUMIFS(env_ac_mfa_dmc!$F:$F,env_ac_mfa_dmc!$A:$A,Data_mfa_dmc!$B$102,env_ac_mfa_dmc!$B:$B,Data_mfa_dmc!$A$122,env_ac_mfa_dmc!$C:$C,Data_mfa_dmc!$D$105,env_ac_mfa_dmc!$D:$D,Data_mfa_dmc!$B$101,env_ac_mfa_dmc!$E:$E,Data_mfa_dmc!$B$103)</f>
        <v>5.8390000000000004</v>
      </c>
      <c r="E122" s="96">
        <f>SUMIFS(env_ac_mfa_dmc!$F:$F,env_ac_mfa_dmc!$A:$A,Data_mfa_dmc!$B$102,env_ac_mfa_dmc!$B:$B,Data_mfa_dmc!$A$122,env_ac_mfa_dmc!$C:$C,Data_mfa_dmc!$E$105,env_ac_mfa_dmc!$D:$D,Data_mfa_dmc!$B$101,env_ac_mfa_dmc!$E:$E,Data_mfa_dmc!$B$103)</f>
        <v>0.114</v>
      </c>
      <c r="F122" s="96">
        <f>SUMIFS(env_ac_mfa_dmc!$F:$F,env_ac_mfa_dmc!$A:$A,Data_mfa_dmc!$B$102,env_ac_mfa_dmc!$B:$B,Data_mfa_dmc!$A$122,env_ac_mfa_dmc!$C:$C,Data_mfa_dmc!$F$105,env_ac_mfa_dmc!$D:$D,Data_mfa_dmc!$B$101,env_ac_mfa_dmc!$E:$E,Data_mfa_dmc!$B$103)</f>
        <v>10.092000000000001</v>
      </c>
      <c r="G122" s="96">
        <f>SUMIFS(env_ac_mfa_dmc!$F:$F,env_ac_mfa_dmc!$A:$A,Data_mfa_dmc!$B$102,env_ac_mfa_dmc!$B:$B,Data_mfa_dmc!$A$122,env_ac_mfa_dmc!$C:$C,Data_mfa_dmc!$G$105,env_ac_mfa_dmc!$D:$D,Data_mfa_dmc!$B$101,env_ac_mfa_dmc!$E:$E,Data_mfa_dmc!$B$103)</f>
        <v>2.0350000000000001</v>
      </c>
      <c r="H122" s="96">
        <f>SUMIFS(env_ac_mfa_dmc!$F:$F,env_ac_mfa_dmc!$A:$A,Data_mfa_dmc!$B$102,env_ac_mfa_dmc!$B:$B,Data_mfa_dmc!$A$122,env_ac_mfa_dmc!$C:$C,Data_mfa_dmc!$H$105,env_ac_mfa_dmc!$D:$D,Data_mfa_dmc!$B$101,env_ac_mfa_dmc!$E:$E,Data_mfa_dmc!$B$103)</f>
        <v>-0.38300000000000001</v>
      </c>
      <c r="I122" s="96">
        <f>SUMIFS(env_ac_mfa_dmc!$F:$F,env_ac_mfa_dmc!$A:$A,Data_mfa_dmc!$B$102,env_ac_mfa_dmc!$B:$B,Data_mfa_dmc!$A$122,env_ac_mfa_dmc!$C:$C,Data_mfa_dmc!$I$105,env_ac_mfa_dmc!$D:$D,Data_mfa_dmc!$B$101,env_ac_mfa_dmc!$E:$E,Data_mfa_dmc!$B$103)</f>
        <v>0</v>
      </c>
      <c r="K122" s="170"/>
      <c r="L122" s="170"/>
      <c r="M122" s="170"/>
      <c r="N122" s="170"/>
      <c r="O122" s="170"/>
      <c r="P122" s="170"/>
      <c r="Q122" s="170"/>
      <c r="R122" s="171"/>
      <c r="S122" s="171"/>
      <c r="T122" s="171"/>
      <c r="U122" s="171"/>
      <c r="V122" s="171"/>
      <c r="W122" s="171"/>
      <c r="X122" s="171"/>
    </row>
    <row r="123" spans="1:24" x14ac:dyDescent="0.2">
      <c r="A123" s="102" t="s">
        <v>123</v>
      </c>
      <c r="B123" s="102" t="s">
        <v>21</v>
      </c>
      <c r="C123" s="96">
        <f>SUMIFS(env_ac_mfa_dmc!$F:$F,env_ac_mfa_dmc!$A:$A,Data_mfa_dmc!$B$102,env_ac_mfa_dmc!$B:$B,Data_mfa_dmc!$A$123,env_ac_mfa_dmc!$C:$C,Data_mfa_dmc!$C$105,env_ac_mfa_dmc!$D:$D,Data_mfa_dmc!$B$101,env_ac_mfa_dmc!$E:$E,Data_mfa_dmc!$B$103)</f>
        <v>22.917000000000002</v>
      </c>
      <c r="D123" s="96">
        <f>SUMIFS(env_ac_mfa_dmc!$F:$F,env_ac_mfa_dmc!$A:$A,Data_mfa_dmc!$B$102,env_ac_mfa_dmc!$B:$B,Data_mfa_dmc!$A$123,env_ac_mfa_dmc!$C:$C,Data_mfa_dmc!$D$105,env_ac_mfa_dmc!$D:$D,Data_mfa_dmc!$B$101,env_ac_mfa_dmc!$E:$E,Data_mfa_dmc!$B$103)</f>
        <v>3.88</v>
      </c>
      <c r="E123" s="96">
        <f>SUMIFS(env_ac_mfa_dmc!$F:$F,env_ac_mfa_dmc!$A:$A,Data_mfa_dmc!$B$102,env_ac_mfa_dmc!$B:$B,Data_mfa_dmc!$A$123,env_ac_mfa_dmc!$C:$C,Data_mfa_dmc!$E$105,env_ac_mfa_dmc!$D:$D,Data_mfa_dmc!$B$101,env_ac_mfa_dmc!$E:$E,Data_mfa_dmc!$B$103)</f>
        <v>1.591</v>
      </c>
      <c r="F123" s="96">
        <f>SUMIFS(env_ac_mfa_dmc!$F:$F,env_ac_mfa_dmc!$A:$A,Data_mfa_dmc!$B$102,env_ac_mfa_dmc!$B:$B,Data_mfa_dmc!$A$123,env_ac_mfa_dmc!$C:$C,Data_mfa_dmc!$F$105,env_ac_mfa_dmc!$D:$D,Data_mfa_dmc!$B$101,env_ac_mfa_dmc!$E:$E,Data_mfa_dmc!$B$103)</f>
        <v>11.422000000000001</v>
      </c>
      <c r="G123" s="96">
        <f>SUMIFS(env_ac_mfa_dmc!$F:$F,env_ac_mfa_dmc!$A:$A,Data_mfa_dmc!$B$102,env_ac_mfa_dmc!$B:$B,Data_mfa_dmc!$A$123,env_ac_mfa_dmc!$C:$C,Data_mfa_dmc!$G$105,env_ac_mfa_dmc!$D:$D,Data_mfa_dmc!$B$101,env_ac_mfa_dmc!$E:$E,Data_mfa_dmc!$B$103)</f>
        <v>5.1139999999999999</v>
      </c>
      <c r="H123" s="96">
        <f>SUMIFS(env_ac_mfa_dmc!$F:$F,env_ac_mfa_dmc!$A:$A,Data_mfa_dmc!$B$102,env_ac_mfa_dmc!$B:$B,Data_mfa_dmc!$A$123,env_ac_mfa_dmc!$C:$C,Data_mfa_dmc!$H$105,env_ac_mfa_dmc!$D:$D,Data_mfa_dmc!$B$101,env_ac_mfa_dmc!$E:$E,Data_mfa_dmc!$B$103)</f>
        <v>0.89500000000000002</v>
      </c>
      <c r="I123" s="96">
        <f>SUMIFS(env_ac_mfa_dmc!$F:$F,env_ac_mfa_dmc!$A:$A,Data_mfa_dmc!$B$102,env_ac_mfa_dmc!$B:$B,Data_mfa_dmc!$A$123,env_ac_mfa_dmc!$C:$C,Data_mfa_dmc!$I$105,env_ac_mfa_dmc!$D:$D,Data_mfa_dmc!$B$101,env_ac_mfa_dmc!$E:$E,Data_mfa_dmc!$B$103)</f>
        <v>1.4999999999999999E-2</v>
      </c>
      <c r="K123" s="170"/>
      <c r="L123" s="170"/>
      <c r="M123" s="170"/>
      <c r="N123" s="170"/>
      <c r="O123" s="170"/>
      <c r="P123" s="170"/>
      <c r="Q123" s="170"/>
      <c r="R123" s="171"/>
      <c r="S123" s="171"/>
      <c r="T123" s="171"/>
      <c r="U123" s="171"/>
      <c r="V123" s="171"/>
      <c r="W123" s="171"/>
      <c r="X123" s="171"/>
    </row>
    <row r="124" spans="1:24" x14ac:dyDescent="0.2">
      <c r="A124" s="102" t="s">
        <v>122</v>
      </c>
      <c r="B124" s="102" t="s">
        <v>40</v>
      </c>
      <c r="C124" s="96">
        <f>SUMIFS(env_ac_mfa_dmc!$F:$F,env_ac_mfa_dmc!$A:$A,Data_mfa_dmc!$B$102,env_ac_mfa_dmc!$B:$B,Data_mfa_dmc!$A$124,env_ac_mfa_dmc!$C:$C,Data_mfa_dmc!$C$105,env_ac_mfa_dmc!$D:$D,Data_mfa_dmc!$B$101,env_ac_mfa_dmc!$E:$E,Data_mfa_dmc!$B$103)</f>
        <v>15.67</v>
      </c>
      <c r="D124" s="96">
        <f>SUMIFS(env_ac_mfa_dmc!$F:$F,env_ac_mfa_dmc!$A:$A,Data_mfa_dmc!$B$102,env_ac_mfa_dmc!$B:$B,Data_mfa_dmc!$A$124,env_ac_mfa_dmc!$C:$C,Data_mfa_dmc!$D$105,env_ac_mfa_dmc!$D:$D,Data_mfa_dmc!$B$101,env_ac_mfa_dmc!$E:$E,Data_mfa_dmc!$B$103)</f>
        <v>3.786</v>
      </c>
      <c r="E124" s="96">
        <f>SUMIFS(env_ac_mfa_dmc!$F:$F,env_ac_mfa_dmc!$A:$A,Data_mfa_dmc!$B$102,env_ac_mfa_dmc!$B:$B,Data_mfa_dmc!$A$124,env_ac_mfa_dmc!$C:$C,Data_mfa_dmc!$E$105,env_ac_mfa_dmc!$D:$D,Data_mfa_dmc!$B$101,env_ac_mfa_dmc!$E:$E,Data_mfa_dmc!$B$103)</f>
        <v>0.34100000000000003</v>
      </c>
      <c r="F124" s="96">
        <f>SUMIFS(env_ac_mfa_dmc!$F:$F,env_ac_mfa_dmc!$A:$A,Data_mfa_dmc!$B$102,env_ac_mfa_dmc!$B:$B,Data_mfa_dmc!$A$124,env_ac_mfa_dmc!$C:$C,Data_mfa_dmc!$F$105,env_ac_mfa_dmc!$D:$D,Data_mfa_dmc!$B$101,env_ac_mfa_dmc!$E:$E,Data_mfa_dmc!$B$103)</f>
        <v>9.3170000000000002</v>
      </c>
      <c r="G124" s="96">
        <f>SUMIFS(env_ac_mfa_dmc!$F:$F,env_ac_mfa_dmc!$A:$A,Data_mfa_dmc!$B$102,env_ac_mfa_dmc!$B:$B,Data_mfa_dmc!$A$124,env_ac_mfa_dmc!$C:$C,Data_mfa_dmc!$G$105,env_ac_mfa_dmc!$D:$D,Data_mfa_dmc!$B$101,env_ac_mfa_dmc!$E:$E,Data_mfa_dmc!$B$103)</f>
        <v>2.2229999999999999</v>
      </c>
      <c r="H124" s="96">
        <f>SUMIFS(env_ac_mfa_dmc!$F:$F,env_ac_mfa_dmc!$A:$A,Data_mfa_dmc!$B$102,env_ac_mfa_dmc!$B:$B,Data_mfa_dmc!$A$124,env_ac_mfa_dmc!$C:$C,Data_mfa_dmc!$H$105,env_ac_mfa_dmc!$D:$D,Data_mfa_dmc!$B$101,env_ac_mfa_dmc!$E:$E,Data_mfa_dmc!$B$103)</f>
        <v>2E-3</v>
      </c>
      <c r="I124" s="96">
        <f>SUMIFS(env_ac_mfa_dmc!$F:$F,env_ac_mfa_dmc!$A:$A,Data_mfa_dmc!$B$102,env_ac_mfa_dmc!$B:$B,Data_mfa_dmc!$A$124,env_ac_mfa_dmc!$C:$C,Data_mfa_dmc!$I$105,env_ac_mfa_dmc!$D:$D,Data_mfa_dmc!$B$101,env_ac_mfa_dmc!$E:$E,Data_mfa_dmc!$B$103)</f>
        <v>0</v>
      </c>
      <c r="K124" s="170"/>
      <c r="L124" s="170"/>
      <c r="M124" s="170"/>
      <c r="N124" s="170"/>
      <c r="O124" s="170"/>
      <c r="P124" s="170"/>
      <c r="Q124" s="170"/>
      <c r="R124" s="171"/>
      <c r="S124" s="171"/>
      <c r="T124" s="171"/>
      <c r="U124" s="171"/>
      <c r="V124" s="171"/>
      <c r="W124" s="171"/>
      <c r="X124" s="171"/>
    </row>
    <row r="125" spans="1:24" x14ac:dyDescent="0.2">
      <c r="A125" s="102" t="s">
        <v>121</v>
      </c>
      <c r="B125" s="102" t="s">
        <v>36</v>
      </c>
      <c r="C125" s="96">
        <f>SUMIFS(env_ac_mfa_dmc!$F:$F,env_ac_mfa_dmc!$A:$A,Data_mfa_dmc!$B$102,env_ac_mfa_dmc!$B:$B,Data_mfa_dmc!$A$125,env_ac_mfa_dmc!$C:$C,Data_mfa_dmc!$C$105,env_ac_mfa_dmc!$D:$D,Data_mfa_dmc!$B$101,env_ac_mfa_dmc!$E:$E,Data_mfa_dmc!$B$103)</f>
        <v>13.007</v>
      </c>
      <c r="D125" s="96">
        <f>SUMIFS(env_ac_mfa_dmc!$F:$F,env_ac_mfa_dmc!$A:$A,Data_mfa_dmc!$B$102,env_ac_mfa_dmc!$B:$B,Data_mfa_dmc!$A$125,env_ac_mfa_dmc!$C:$C,Data_mfa_dmc!$D$105,env_ac_mfa_dmc!$D:$D,Data_mfa_dmc!$B$101,env_ac_mfa_dmc!$E:$E,Data_mfa_dmc!$B$103)</f>
        <v>1.48</v>
      </c>
      <c r="E125" s="96">
        <f>SUMIFS(env_ac_mfa_dmc!$F:$F,env_ac_mfa_dmc!$A:$A,Data_mfa_dmc!$B$102,env_ac_mfa_dmc!$B:$B,Data_mfa_dmc!$A$125,env_ac_mfa_dmc!$C:$C,Data_mfa_dmc!$E$105,env_ac_mfa_dmc!$D:$D,Data_mfa_dmc!$B$101,env_ac_mfa_dmc!$E:$E,Data_mfa_dmc!$B$103)</f>
        <v>0.53600000000000003</v>
      </c>
      <c r="F125" s="96">
        <f>SUMIFS(env_ac_mfa_dmc!$F:$F,env_ac_mfa_dmc!$A:$A,Data_mfa_dmc!$B$102,env_ac_mfa_dmc!$B:$B,Data_mfa_dmc!$A$125,env_ac_mfa_dmc!$C:$C,Data_mfa_dmc!$F$105,env_ac_mfa_dmc!$D:$D,Data_mfa_dmc!$B$101,env_ac_mfa_dmc!$E:$E,Data_mfa_dmc!$B$103)</f>
        <v>5.2779999999999996</v>
      </c>
      <c r="G125" s="96">
        <f>SUMIFS(env_ac_mfa_dmc!$F:$F,env_ac_mfa_dmc!$A:$A,Data_mfa_dmc!$B$102,env_ac_mfa_dmc!$B:$B,Data_mfa_dmc!$A$125,env_ac_mfa_dmc!$C:$C,Data_mfa_dmc!$G$105,env_ac_mfa_dmc!$D:$D,Data_mfa_dmc!$B$101,env_ac_mfa_dmc!$E:$E,Data_mfa_dmc!$B$103)</f>
        <v>4.9800000000000004</v>
      </c>
      <c r="H125" s="96">
        <f>SUMIFS(env_ac_mfa_dmc!$F:$F,env_ac_mfa_dmc!$A:$A,Data_mfa_dmc!$B$102,env_ac_mfa_dmc!$B:$B,Data_mfa_dmc!$A$125,env_ac_mfa_dmc!$C:$C,Data_mfa_dmc!$H$105,env_ac_mfa_dmc!$D:$D,Data_mfa_dmc!$B$101,env_ac_mfa_dmc!$E:$E,Data_mfa_dmc!$B$103)</f>
        <v>0.76</v>
      </c>
      <c r="I125" s="96">
        <f>SUMIFS(env_ac_mfa_dmc!$F:$F,env_ac_mfa_dmc!$A:$A,Data_mfa_dmc!$B$102,env_ac_mfa_dmc!$B:$B,Data_mfa_dmc!$A$125,env_ac_mfa_dmc!$C:$C,Data_mfa_dmc!$I$105,env_ac_mfa_dmc!$D:$D,Data_mfa_dmc!$B$101,env_ac_mfa_dmc!$E:$E,Data_mfa_dmc!$B$103)</f>
        <v>-2.5999999999999999E-2</v>
      </c>
      <c r="K125" s="170"/>
      <c r="L125" s="170"/>
      <c r="M125" s="170"/>
      <c r="N125" s="170"/>
      <c r="O125" s="170"/>
      <c r="P125" s="170"/>
      <c r="Q125" s="170"/>
      <c r="R125" s="171"/>
      <c r="S125" s="171"/>
      <c r="T125" s="171"/>
      <c r="U125" s="171"/>
      <c r="V125" s="171"/>
      <c r="W125" s="171"/>
      <c r="X125" s="171"/>
    </row>
    <row r="126" spans="1:24" x14ac:dyDescent="0.2">
      <c r="A126" s="102" t="s">
        <v>120</v>
      </c>
      <c r="B126" s="102" t="s">
        <v>44</v>
      </c>
      <c r="C126" s="96">
        <f>SUMIFS(env_ac_mfa_dmc!$F:$F,env_ac_mfa_dmc!$A:$A,Data_mfa_dmc!$B$102,env_ac_mfa_dmc!$B:$B,Data_mfa_dmc!$A$126,env_ac_mfa_dmc!$C:$C,Data_mfa_dmc!$C$105,env_ac_mfa_dmc!$D:$D,Data_mfa_dmc!$B$101,env_ac_mfa_dmc!$E:$E,Data_mfa_dmc!$B$103)</f>
        <v>9.3710000000000004</v>
      </c>
      <c r="D126" s="96">
        <f>SUMIFS(env_ac_mfa_dmc!$F:$F,env_ac_mfa_dmc!$A:$A,Data_mfa_dmc!$B$102,env_ac_mfa_dmc!$B:$B,Data_mfa_dmc!$A$126,env_ac_mfa_dmc!$C:$C,Data_mfa_dmc!$D$105,env_ac_mfa_dmc!$D:$D,Data_mfa_dmc!$B$101,env_ac_mfa_dmc!$E:$E,Data_mfa_dmc!$B$103)</f>
        <v>2.887</v>
      </c>
      <c r="E126" s="96">
        <f>SUMIFS(env_ac_mfa_dmc!$F:$F,env_ac_mfa_dmc!$A:$A,Data_mfa_dmc!$B$102,env_ac_mfa_dmc!$B:$B,Data_mfa_dmc!$A$126,env_ac_mfa_dmc!$C:$C,Data_mfa_dmc!$E$105,env_ac_mfa_dmc!$D:$D,Data_mfa_dmc!$B$101,env_ac_mfa_dmc!$E:$E,Data_mfa_dmc!$B$103)</f>
        <v>0.497</v>
      </c>
      <c r="F126" s="96">
        <f>SUMIFS(env_ac_mfa_dmc!$F:$F,env_ac_mfa_dmc!$A:$A,Data_mfa_dmc!$B$102,env_ac_mfa_dmc!$B:$B,Data_mfa_dmc!$A$126,env_ac_mfa_dmc!$C:$C,Data_mfa_dmc!$F$105,env_ac_mfa_dmc!$D:$D,Data_mfa_dmc!$B$101,env_ac_mfa_dmc!$E:$E,Data_mfa_dmc!$B$103)</f>
        <v>2.2189999999999999</v>
      </c>
      <c r="G126" s="96">
        <f>SUMIFS(env_ac_mfa_dmc!$F:$F,env_ac_mfa_dmc!$A:$A,Data_mfa_dmc!$B$102,env_ac_mfa_dmc!$B:$B,Data_mfa_dmc!$A$126,env_ac_mfa_dmc!$C:$C,Data_mfa_dmc!$G$105,env_ac_mfa_dmc!$D:$D,Data_mfa_dmc!$B$101,env_ac_mfa_dmc!$E:$E,Data_mfa_dmc!$B$103)</f>
        <v>3.7130000000000001</v>
      </c>
      <c r="H126" s="96">
        <f>SUMIFS(env_ac_mfa_dmc!$F:$F,env_ac_mfa_dmc!$A:$A,Data_mfa_dmc!$B$102,env_ac_mfa_dmc!$B:$B,Data_mfa_dmc!$A$126,env_ac_mfa_dmc!$C:$C,Data_mfa_dmc!$H$105,env_ac_mfa_dmc!$D:$D,Data_mfa_dmc!$B$101,env_ac_mfa_dmc!$E:$E,Data_mfa_dmc!$B$103)</f>
        <v>-7.0000000000000007E-2</v>
      </c>
      <c r="I126" s="96">
        <f>SUMIFS(env_ac_mfa_dmc!$F:$F,env_ac_mfa_dmc!$A:$A,Data_mfa_dmc!$B$102,env_ac_mfa_dmc!$B:$B,Data_mfa_dmc!$A$126,env_ac_mfa_dmc!$C:$C,Data_mfa_dmc!$I$105,env_ac_mfa_dmc!$D:$D,Data_mfa_dmc!$B$101,env_ac_mfa_dmc!$E:$E,Data_mfa_dmc!$B$103)</f>
        <v>0.125</v>
      </c>
      <c r="K126" s="170"/>
      <c r="L126" s="170"/>
      <c r="M126" s="170"/>
      <c r="N126" s="170"/>
      <c r="O126" s="170"/>
      <c r="P126" s="170"/>
      <c r="Q126" s="170"/>
      <c r="R126" s="171"/>
      <c r="S126" s="171"/>
      <c r="T126" s="171"/>
      <c r="U126" s="171"/>
      <c r="V126" s="171"/>
      <c r="W126" s="171"/>
      <c r="X126" s="171"/>
    </row>
    <row r="127" spans="1:24" x14ac:dyDescent="0.2">
      <c r="A127" s="102" t="s">
        <v>119</v>
      </c>
      <c r="B127" s="102" t="s">
        <v>27</v>
      </c>
      <c r="C127" s="96">
        <f>SUMIFS(env_ac_mfa_dmc!$F:$F,env_ac_mfa_dmc!$A:$A,Data_mfa_dmc!$B$102,env_ac_mfa_dmc!$B:$B,Data_mfa_dmc!$A$127,env_ac_mfa_dmc!$C:$C,Data_mfa_dmc!$C$105,env_ac_mfa_dmc!$D:$D,Data_mfa_dmc!$B$101,env_ac_mfa_dmc!$E:$E,Data_mfa_dmc!$B$103)</f>
        <v>19.062999999999999</v>
      </c>
      <c r="D127" s="96">
        <f>SUMIFS(env_ac_mfa_dmc!$F:$F,env_ac_mfa_dmc!$A:$A,Data_mfa_dmc!$B$102,env_ac_mfa_dmc!$B:$B,Data_mfa_dmc!$A$127,env_ac_mfa_dmc!$C:$C,Data_mfa_dmc!$D$105,env_ac_mfa_dmc!$D:$D,Data_mfa_dmc!$B$101,env_ac_mfa_dmc!$E:$E,Data_mfa_dmc!$B$103)</f>
        <v>4.4000000000000004</v>
      </c>
      <c r="E127" s="96">
        <f>SUMIFS(env_ac_mfa_dmc!$F:$F,env_ac_mfa_dmc!$A:$A,Data_mfa_dmc!$B$102,env_ac_mfa_dmc!$B:$B,Data_mfa_dmc!$A$127,env_ac_mfa_dmc!$C:$C,Data_mfa_dmc!$E$105,env_ac_mfa_dmc!$D:$D,Data_mfa_dmc!$B$101,env_ac_mfa_dmc!$E:$E,Data_mfa_dmc!$B$103)</f>
        <v>1.0449999999999999</v>
      </c>
      <c r="F127" s="96">
        <f>SUMIFS(env_ac_mfa_dmc!$F:$F,env_ac_mfa_dmc!$A:$A,Data_mfa_dmc!$B$102,env_ac_mfa_dmc!$B:$B,Data_mfa_dmc!$A$127,env_ac_mfa_dmc!$C:$C,Data_mfa_dmc!$F$105,env_ac_mfa_dmc!$D:$D,Data_mfa_dmc!$B$101,env_ac_mfa_dmc!$E:$E,Data_mfa_dmc!$B$103)</f>
        <v>10.974</v>
      </c>
      <c r="G127" s="96">
        <f>SUMIFS(env_ac_mfa_dmc!$F:$F,env_ac_mfa_dmc!$A:$A,Data_mfa_dmc!$B$102,env_ac_mfa_dmc!$B:$B,Data_mfa_dmc!$A$127,env_ac_mfa_dmc!$C:$C,Data_mfa_dmc!$G$105,env_ac_mfa_dmc!$D:$D,Data_mfa_dmc!$B$101,env_ac_mfa_dmc!$E:$E,Data_mfa_dmc!$B$103)</f>
        <v>2.617</v>
      </c>
      <c r="H127" s="96">
        <f>SUMIFS(env_ac_mfa_dmc!$F:$F,env_ac_mfa_dmc!$A:$A,Data_mfa_dmc!$B$102,env_ac_mfa_dmc!$B:$B,Data_mfa_dmc!$A$127,env_ac_mfa_dmc!$C:$C,Data_mfa_dmc!$H$105,env_ac_mfa_dmc!$D:$D,Data_mfa_dmc!$B$101,env_ac_mfa_dmc!$E:$E,Data_mfa_dmc!$B$103)</f>
        <v>4.3999999999999997E-2</v>
      </c>
      <c r="I127" s="96">
        <f>SUMIFS(env_ac_mfa_dmc!$F:$F,env_ac_mfa_dmc!$A:$A,Data_mfa_dmc!$B$102,env_ac_mfa_dmc!$B:$B,Data_mfa_dmc!$A$127,env_ac_mfa_dmc!$C:$C,Data_mfa_dmc!$I$105,env_ac_mfa_dmc!$D:$D,Data_mfa_dmc!$B$101,env_ac_mfa_dmc!$E:$E,Data_mfa_dmc!$B$103)</f>
        <v>-1.7000000000000001E-2</v>
      </c>
      <c r="K127" s="170"/>
      <c r="L127" s="170"/>
      <c r="M127" s="170"/>
      <c r="N127" s="170"/>
      <c r="O127" s="170"/>
      <c r="P127" s="170"/>
      <c r="Q127" s="170"/>
      <c r="R127" s="171"/>
      <c r="S127" s="171"/>
      <c r="T127" s="171"/>
      <c r="U127" s="171"/>
      <c r="V127" s="171"/>
      <c r="W127" s="171"/>
      <c r="X127" s="171"/>
    </row>
    <row r="128" spans="1:24" x14ac:dyDescent="0.2">
      <c r="A128" s="102" t="s">
        <v>118</v>
      </c>
      <c r="B128" s="102" t="s">
        <v>30</v>
      </c>
      <c r="C128" s="96">
        <f>SUMIFS(env_ac_mfa_dmc!$F:$F,env_ac_mfa_dmc!$A:$A,Data_mfa_dmc!$B$102,env_ac_mfa_dmc!$B:$B,Data_mfa_dmc!$A$128,env_ac_mfa_dmc!$C:$C,Data_mfa_dmc!$C$105,env_ac_mfa_dmc!$D:$D,Data_mfa_dmc!$B$101,env_ac_mfa_dmc!$E:$E,Data_mfa_dmc!$B$103)</f>
        <v>18.523</v>
      </c>
      <c r="D128" s="96">
        <f>SUMIFS(env_ac_mfa_dmc!$F:$F,env_ac_mfa_dmc!$A:$A,Data_mfa_dmc!$B$102,env_ac_mfa_dmc!$B:$B,Data_mfa_dmc!$A$128,env_ac_mfa_dmc!$C:$C,Data_mfa_dmc!$D$105,env_ac_mfa_dmc!$D:$D,Data_mfa_dmc!$B$101,env_ac_mfa_dmc!$E:$E,Data_mfa_dmc!$B$103)</f>
        <v>3.7589999999999999</v>
      </c>
      <c r="E128" s="96">
        <f>SUMIFS(env_ac_mfa_dmc!$F:$F,env_ac_mfa_dmc!$A:$A,Data_mfa_dmc!$B$102,env_ac_mfa_dmc!$B:$B,Data_mfa_dmc!$A$128,env_ac_mfa_dmc!$C:$C,Data_mfa_dmc!$E$105,env_ac_mfa_dmc!$D:$D,Data_mfa_dmc!$B$101,env_ac_mfa_dmc!$E:$E,Data_mfa_dmc!$B$103)</f>
        <v>1.1020000000000001</v>
      </c>
      <c r="F128" s="96">
        <f>SUMIFS(env_ac_mfa_dmc!$F:$F,env_ac_mfa_dmc!$A:$A,Data_mfa_dmc!$B$102,env_ac_mfa_dmc!$B:$B,Data_mfa_dmc!$A$128,env_ac_mfa_dmc!$C:$C,Data_mfa_dmc!$F$105,env_ac_mfa_dmc!$D:$D,Data_mfa_dmc!$B$101,env_ac_mfa_dmc!$E:$E,Data_mfa_dmc!$B$103)</f>
        <v>9.2460000000000004</v>
      </c>
      <c r="G128" s="96">
        <f>SUMIFS(env_ac_mfa_dmc!$F:$F,env_ac_mfa_dmc!$A:$A,Data_mfa_dmc!$B$102,env_ac_mfa_dmc!$B:$B,Data_mfa_dmc!$A$128,env_ac_mfa_dmc!$C:$C,Data_mfa_dmc!$G$105,env_ac_mfa_dmc!$D:$D,Data_mfa_dmc!$B$101,env_ac_mfa_dmc!$E:$E,Data_mfa_dmc!$B$103)</f>
        <v>4.5570000000000004</v>
      </c>
      <c r="H128" s="96">
        <f>SUMIFS(env_ac_mfa_dmc!$F:$F,env_ac_mfa_dmc!$A:$A,Data_mfa_dmc!$B$102,env_ac_mfa_dmc!$B:$B,Data_mfa_dmc!$A$128,env_ac_mfa_dmc!$C:$C,Data_mfa_dmc!$H$105,env_ac_mfa_dmc!$D:$D,Data_mfa_dmc!$B$101,env_ac_mfa_dmc!$E:$E,Data_mfa_dmc!$B$103)</f>
        <v>-0.14099999999999999</v>
      </c>
      <c r="I128" s="96">
        <f>SUMIFS(env_ac_mfa_dmc!$F:$F,env_ac_mfa_dmc!$A:$A,Data_mfa_dmc!$B$102,env_ac_mfa_dmc!$B:$B,Data_mfa_dmc!$A$128,env_ac_mfa_dmc!$C:$C,Data_mfa_dmc!$I$105,env_ac_mfa_dmc!$D:$D,Data_mfa_dmc!$B$101,env_ac_mfa_dmc!$E:$E,Data_mfa_dmc!$B$103)</f>
        <v>0</v>
      </c>
      <c r="K128" s="170"/>
      <c r="L128" s="170"/>
      <c r="M128" s="170"/>
      <c r="N128" s="170"/>
      <c r="O128" s="170"/>
      <c r="P128" s="170"/>
      <c r="Q128" s="170"/>
      <c r="R128" s="171"/>
      <c r="S128" s="171"/>
      <c r="T128" s="171"/>
      <c r="U128" s="171"/>
      <c r="V128" s="171"/>
      <c r="W128" s="171"/>
      <c r="X128" s="171"/>
    </row>
    <row r="129" spans="1:24" x14ac:dyDescent="0.2">
      <c r="A129" s="102" t="s">
        <v>117</v>
      </c>
      <c r="B129" s="102" t="s">
        <v>35</v>
      </c>
      <c r="C129" s="96">
        <f>SUMIFS(env_ac_mfa_dmc!$F:$F,env_ac_mfa_dmc!$A:$A,Data_mfa_dmc!$B$102,env_ac_mfa_dmc!$B:$B,Data_mfa_dmc!$A$129,env_ac_mfa_dmc!$C:$C,Data_mfa_dmc!$C$105,env_ac_mfa_dmc!$D:$D,Data_mfa_dmc!$B$101,env_ac_mfa_dmc!$E:$E,Data_mfa_dmc!$B$103)</f>
        <v>16.419</v>
      </c>
      <c r="D129" s="96">
        <f>SUMIFS(env_ac_mfa_dmc!$F:$F,env_ac_mfa_dmc!$A:$A,Data_mfa_dmc!$B$102,env_ac_mfa_dmc!$B:$B,Data_mfa_dmc!$A$129,env_ac_mfa_dmc!$C:$C,Data_mfa_dmc!$D$105,env_ac_mfa_dmc!$D:$D,Data_mfa_dmc!$B$101,env_ac_mfa_dmc!$E:$E,Data_mfa_dmc!$B$103)</f>
        <v>3.3740000000000001</v>
      </c>
      <c r="E129" s="96">
        <f>SUMIFS(env_ac_mfa_dmc!$F:$F,env_ac_mfa_dmc!$A:$A,Data_mfa_dmc!$B$102,env_ac_mfa_dmc!$B:$B,Data_mfa_dmc!$A$129,env_ac_mfa_dmc!$C:$C,Data_mfa_dmc!$E$105,env_ac_mfa_dmc!$D:$D,Data_mfa_dmc!$B$101,env_ac_mfa_dmc!$E:$E,Data_mfa_dmc!$B$103)</f>
        <v>1.075</v>
      </c>
      <c r="F129" s="96">
        <f>SUMIFS(env_ac_mfa_dmc!$F:$F,env_ac_mfa_dmc!$A:$A,Data_mfa_dmc!$B$102,env_ac_mfa_dmc!$B:$B,Data_mfa_dmc!$A$129,env_ac_mfa_dmc!$C:$C,Data_mfa_dmc!$F$105,env_ac_mfa_dmc!$D:$D,Data_mfa_dmc!$B$101,env_ac_mfa_dmc!$E:$E,Data_mfa_dmc!$B$103)</f>
        <v>10.054</v>
      </c>
      <c r="G129" s="96">
        <f>SUMIFS(env_ac_mfa_dmc!$F:$F,env_ac_mfa_dmc!$A:$A,Data_mfa_dmc!$B$102,env_ac_mfa_dmc!$B:$B,Data_mfa_dmc!$A$129,env_ac_mfa_dmc!$C:$C,Data_mfa_dmc!$G$105,env_ac_mfa_dmc!$D:$D,Data_mfa_dmc!$B$101,env_ac_mfa_dmc!$E:$E,Data_mfa_dmc!$B$103)</f>
        <v>1.6579999999999999</v>
      </c>
      <c r="H129" s="96">
        <f>SUMIFS(env_ac_mfa_dmc!$F:$F,env_ac_mfa_dmc!$A:$A,Data_mfa_dmc!$B$102,env_ac_mfa_dmc!$B:$B,Data_mfa_dmc!$A$129,env_ac_mfa_dmc!$C:$C,Data_mfa_dmc!$H$105,env_ac_mfa_dmc!$D:$D,Data_mfa_dmc!$B$101,env_ac_mfa_dmc!$E:$E,Data_mfa_dmc!$B$103)</f>
        <v>0.127</v>
      </c>
      <c r="I129" s="96">
        <f>SUMIFS(env_ac_mfa_dmc!$F:$F,env_ac_mfa_dmc!$A:$A,Data_mfa_dmc!$B$102,env_ac_mfa_dmc!$B:$B,Data_mfa_dmc!$A$129,env_ac_mfa_dmc!$C:$C,Data_mfa_dmc!$I$105,env_ac_mfa_dmc!$D:$D,Data_mfa_dmc!$B$101,env_ac_mfa_dmc!$E:$E,Data_mfa_dmc!$B$103)</f>
        <v>0.13100000000000001</v>
      </c>
      <c r="K129" s="170"/>
      <c r="L129" s="170"/>
      <c r="M129" s="170"/>
      <c r="N129" s="170"/>
      <c r="O129" s="170"/>
      <c r="P129" s="170"/>
      <c r="Q129" s="170"/>
      <c r="R129" s="171"/>
      <c r="S129" s="171"/>
      <c r="T129" s="171"/>
      <c r="U129" s="171"/>
      <c r="V129" s="171"/>
      <c r="W129" s="171"/>
      <c r="X129" s="171"/>
    </row>
    <row r="130" spans="1:24" x14ac:dyDescent="0.2">
      <c r="A130" s="102" t="s">
        <v>116</v>
      </c>
      <c r="B130" s="102" t="s">
        <v>23</v>
      </c>
      <c r="C130" s="96">
        <f>SUMIFS(env_ac_mfa_dmc!$F:$F,env_ac_mfa_dmc!$A:$A,Data_mfa_dmc!$B$102,env_ac_mfa_dmc!$B:$B,Data_mfa_dmc!$A$130,env_ac_mfa_dmc!$C:$C,Data_mfa_dmc!$C$105,env_ac_mfa_dmc!$D:$D,Data_mfa_dmc!$B$101,env_ac_mfa_dmc!$E:$E,Data_mfa_dmc!$B$103)</f>
        <v>23.105</v>
      </c>
      <c r="D130" s="96">
        <f>SUMIFS(env_ac_mfa_dmc!$F:$F,env_ac_mfa_dmc!$A:$A,Data_mfa_dmc!$B$102,env_ac_mfa_dmc!$B:$B,Data_mfa_dmc!$A$130,env_ac_mfa_dmc!$C:$C,Data_mfa_dmc!$D$105,env_ac_mfa_dmc!$D:$D,Data_mfa_dmc!$B$101,env_ac_mfa_dmc!$E:$E,Data_mfa_dmc!$B$103)</f>
        <v>4.1769999999999996</v>
      </c>
      <c r="E130" s="96">
        <f>SUMIFS(env_ac_mfa_dmc!$F:$F,env_ac_mfa_dmc!$A:$A,Data_mfa_dmc!$B$102,env_ac_mfa_dmc!$B:$B,Data_mfa_dmc!$A$130,env_ac_mfa_dmc!$C:$C,Data_mfa_dmc!$E$105,env_ac_mfa_dmc!$D:$D,Data_mfa_dmc!$B$101,env_ac_mfa_dmc!$E:$E,Data_mfa_dmc!$B$103)</f>
        <v>0.41199999999999998</v>
      </c>
      <c r="F130" s="96">
        <f>SUMIFS(env_ac_mfa_dmc!$F:$F,env_ac_mfa_dmc!$A:$A,Data_mfa_dmc!$B$102,env_ac_mfa_dmc!$B:$B,Data_mfa_dmc!$A$130,env_ac_mfa_dmc!$C:$C,Data_mfa_dmc!$F$105,env_ac_mfa_dmc!$D:$D,Data_mfa_dmc!$B$101,env_ac_mfa_dmc!$E:$E,Data_mfa_dmc!$B$103)</f>
        <v>16.137</v>
      </c>
      <c r="G130" s="96">
        <f>SUMIFS(env_ac_mfa_dmc!$F:$F,env_ac_mfa_dmc!$A:$A,Data_mfa_dmc!$B$102,env_ac_mfa_dmc!$B:$B,Data_mfa_dmc!$A$130,env_ac_mfa_dmc!$C:$C,Data_mfa_dmc!$G$105,env_ac_mfa_dmc!$D:$D,Data_mfa_dmc!$B$101,env_ac_mfa_dmc!$E:$E,Data_mfa_dmc!$B$103)</f>
        <v>2.319</v>
      </c>
      <c r="H130" s="96">
        <f>SUMIFS(env_ac_mfa_dmc!$F:$F,env_ac_mfa_dmc!$A:$A,Data_mfa_dmc!$B$102,env_ac_mfa_dmc!$B:$B,Data_mfa_dmc!$A$130,env_ac_mfa_dmc!$C:$C,Data_mfa_dmc!$H$105,env_ac_mfa_dmc!$D:$D,Data_mfa_dmc!$B$101,env_ac_mfa_dmc!$E:$E,Data_mfa_dmc!$B$103)</f>
        <v>0.06</v>
      </c>
      <c r="I130" s="96">
        <f>SUMIFS(env_ac_mfa_dmc!$F:$F,env_ac_mfa_dmc!$A:$A,Data_mfa_dmc!$B$102,env_ac_mfa_dmc!$B:$B,Data_mfa_dmc!$A$130,env_ac_mfa_dmc!$C:$C,Data_mfa_dmc!$I$105,env_ac_mfa_dmc!$D:$D,Data_mfa_dmc!$B$101,env_ac_mfa_dmc!$E:$E,Data_mfa_dmc!$B$103)</f>
        <v>0</v>
      </c>
      <c r="K130" s="170"/>
      <c r="L130" s="170"/>
      <c r="M130" s="170"/>
      <c r="N130" s="170"/>
      <c r="O130" s="170"/>
      <c r="P130" s="170"/>
      <c r="Q130" s="170"/>
      <c r="R130" s="171"/>
      <c r="S130" s="171"/>
      <c r="T130" s="171"/>
      <c r="U130" s="171"/>
      <c r="V130" s="171"/>
      <c r="W130" s="171"/>
      <c r="X130" s="171"/>
    </row>
    <row r="131" spans="1:24" x14ac:dyDescent="0.2">
      <c r="A131" s="102" t="s">
        <v>115</v>
      </c>
      <c r="B131" s="102" t="s">
        <v>38</v>
      </c>
      <c r="C131" s="96">
        <f>SUMIFS(env_ac_mfa_dmc!$F:$F,env_ac_mfa_dmc!$A:$A,Data_mfa_dmc!$B$102,env_ac_mfa_dmc!$B:$B,Data_mfa_dmc!$A$131,env_ac_mfa_dmc!$C:$C,Data_mfa_dmc!$C$105,env_ac_mfa_dmc!$D:$D,Data_mfa_dmc!$B$101,env_ac_mfa_dmc!$E:$E,Data_mfa_dmc!$B$103)</f>
        <v>14.397</v>
      </c>
      <c r="D131" s="96">
        <f>SUMIFS(env_ac_mfa_dmc!$F:$F,env_ac_mfa_dmc!$A:$A,Data_mfa_dmc!$B$102,env_ac_mfa_dmc!$B:$B,Data_mfa_dmc!$A$131,env_ac_mfa_dmc!$C:$C,Data_mfa_dmc!$D$105,env_ac_mfa_dmc!$D:$D,Data_mfa_dmc!$B$101,env_ac_mfa_dmc!$E:$E,Data_mfa_dmc!$B$103)</f>
        <v>2.3330000000000002</v>
      </c>
      <c r="E131" s="96">
        <f>SUMIFS(env_ac_mfa_dmc!$F:$F,env_ac_mfa_dmc!$A:$A,Data_mfa_dmc!$B$102,env_ac_mfa_dmc!$B:$B,Data_mfa_dmc!$A$131,env_ac_mfa_dmc!$C:$C,Data_mfa_dmc!$E$105,env_ac_mfa_dmc!$D:$D,Data_mfa_dmc!$B$101,env_ac_mfa_dmc!$E:$E,Data_mfa_dmc!$B$103)</f>
        <v>0.32700000000000001</v>
      </c>
      <c r="F131" s="96">
        <f>SUMIFS(env_ac_mfa_dmc!$F:$F,env_ac_mfa_dmc!$A:$A,Data_mfa_dmc!$B$102,env_ac_mfa_dmc!$B:$B,Data_mfa_dmc!$A$131,env_ac_mfa_dmc!$C:$C,Data_mfa_dmc!$F$105,env_ac_mfa_dmc!$D:$D,Data_mfa_dmc!$B$101,env_ac_mfa_dmc!$E:$E,Data_mfa_dmc!$B$103)</f>
        <v>8.5489999999999995</v>
      </c>
      <c r="G131" s="96">
        <f>SUMIFS(env_ac_mfa_dmc!$F:$F,env_ac_mfa_dmc!$A:$A,Data_mfa_dmc!$B$102,env_ac_mfa_dmc!$B:$B,Data_mfa_dmc!$A$131,env_ac_mfa_dmc!$C:$C,Data_mfa_dmc!$G$105,env_ac_mfa_dmc!$D:$D,Data_mfa_dmc!$B$101,env_ac_mfa_dmc!$E:$E,Data_mfa_dmc!$B$103)</f>
        <v>3.2890000000000001</v>
      </c>
      <c r="H131" s="96">
        <f>SUMIFS(env_ac_mfa_dmc!$F:$F,env_ac_mfa_dmc!$A:$A,Data_mfa_dmc!$B$102,env_ac_mfa_dmc!$B:$B,Data_mfa_dmc!$A$131,env_ac_mfa_dmc!$C:$C,Data_mfa_dmc!$H$105,env_ac_mfa_dmc!$D:$D,Data_mfa_dmc!$B$101,env_ac_mfa_dmc!$E:$E,Data_mfa_dmc!$B$103)</f>
        <v>-9.7000000000000003E-2</v>
      </c>
      <c r="I131" s="96">
        <f>SUMIFS(env_ac_mfa_dmc!$F:$F,env_ac_mfa_dmc!$A:$A,Data_mfa_dmc!$B$102,env_ac_mfa_dmc!$B:$B,Data_mfa_dmc!$A$131,env_ac_mfa_dmc!$C:$C,Data_mfa_dmc!$I$105,env_ac_mfa_dmc!$D:$D,Data_mfa_dmc!$B$101,env_ac_mfa_dmc!$E:$E,Data_mfa_dmc!$B$103)</f>
        <v>-5.0000000000000001E-3</v>
      </c>
      <c r="K131" s="170"/>
      <c r="L131" s="170"/>
      <c r="M131" s="170"/>
      <c r="N131" s="170"/>
      <c r="O131" s="170"/>
      <c r="P131" s="170"/>
      <c r="Q131" s="170"/>
      <c r="R131" s="171"/>
      <c r="S131" s="171"/>
      <c r="T131" s="171"/>
      <c r="U131" s="171"/>
      <c r="V131" s="171"/>
      <c r="W131" s="171"/>
      <c r="X131" s="171"/>
    </row>
    <row r="132" spans="1:24" x14ac:dyDescent="0.2">
      <c r="A132" s="102" t="s">
        <v>114</v>
      </c>
      <c r="B132" s="102" t="s">
        <v>37</v>
      </c>
      <c r="C132" s="96">
        <f>SUMIFS(env_ac_mfa_dmc!$F:$F,env_ac_mfa_dmc!$A:$A,Data_mfa_dmc!$B$102,env_ac_mfa_dmc!$B:$B,Data_mfa_dmc!$A$132,env_ac_mfa_dmc!$C:$C,Data_mfa_dmc!$C$105,env_ac_mfa_dmc!$D:$D,Data_mfa_dmc!$B$101,env_ac_mfa_dmc!$E:$E,Data_mfa_dmc!$B$103)</f>
        <v>13.502000000000001</v>
      </c>
      <c r="D132" s="96">
        <f>SUMIFS(env_ac_mfa_dmc!$F:$F,env_ac_mfa_dmc!$A:$A,Data_mfa_dmc!$B$102,env_ac_mfa_dmc!$B:$B,Data_mfa_dmc!$A$132,env_ac_mfa_dmc!$C:$C,Data_mfa_dmc!$D$105,env_ac_mfa_dmc!$D:$D,Data_mfa_dmc!$B$101,env_ac_mfa_dmc!$E:$E,Data_mfa_dmc!$B$103)</f>
        <v>3.4209999999999998</v>
      </c>
      <c r="E132" s="96">
        <f>SUMIFS(env_ac_mfa_dmc!$F:$F,env_ac_mfa_dmc!$A:$A,Data_mfa_dmc!$B$102,env_ac_mfa_dmc!$B:$B,Data_mfa_dmc!$A$132,env_ac_mfa_dmc!$C:$C,Data_mfa_dmc!$E$105,env_ac_mfa_dmc!$D:$D,Data_mfa_dmc!$B$101,env_ac_mfa_dmc!$E:$E,Data_mfa_dmc!$B$103)</f>
        <v>0.69799999999999995</v>
      </c>
      <c r="F132" s="96">
        <f>SUMIFS(env_ac_mfa_dmc!$F:$F,env_ac_mfa_dmc!$A:$A,Data_mfa_dmc!$B$102,env_ac_mfa_dmc!$B:$B,Data_mfa_dmc!$A$132,env_ac_mfa_dmc!$C:$C,Data_mfa_dmc!$F$105,env_ac_mfa_dmc!$D:$D,Data_mfa_dmc!$B$101,env_ac_mfa_dmc!$E:$E,Data_mfa_dmc!$B$103)</f>
        <v>6.75</v>
      </c>
      <c r="G132" s="96">
        <f>SUMIFS(env_ac_mfa_dmc!$F:$F,env_ac_mfa_dmc!$A:$A,Data_mfa_dmc!$B$102,env_ac_mfa_dmc!$B:$B,Data_mfa_dmc!$A$132,env_ac_mfa_dmc!$C:$C,Data_mfa_dmc!$G$105,env_ac_mfa_dmc!$D:$D,Data_mfa_dmc!$B$101,env_ac_mfa_dmc!$E:$E,Data_mfa_dmc!$B$103)</f>
        <v>2.42</v>
      </c>
      <c r="H132" s="96">
        <f>SUMIFS(env_ac_mfa_dmc!$F:$F,env_ac_mfa_dmc!$A:$A,Data_mfa_dmc!$B$102,env_ac_mfa_dmc!$B:$B,Data_mfa_dmc!$A$132,env_ac_mfa_dmc!$C:$C,Data_mfa_dmc!$H$105,env_ac_mfa_dmc!$D:$D,Data_mfa_dmc!$B$101,env_ac_mfa_dmc!$E:$E,Data_mfa_dmc!$B$103)</f>
        <v>0.21299999999999999</v>
      </c>
      <c r="I132" s="96">
        <f>SUMIFS(env_ac_mfa_dmc!$F:$F,env_ac_mfa_dmc!$A:$A,Data_mfa_dmc!$B$102,env_ac_mfa_dmc!$B:$B,Data_mfa_dmc!$A$132,env_ac_mfa_dmc!$C:$C,Data_mfa_dmc!$I$105,env_ac_mfa_dmc!$D:$D,Data_mfa_dmc!$B$101,env_ac_mfa_dmc!$E:$E,Data_mfa_dmc!$B$103)</f>
        <v>0</v>
      </c>
      <c r="K132" s="170"/>
      <c r="L132" s="170"/>
      <c r="M132" s="170"/>
      <c r="N132" s="170"/>
      <c r="O132" s="170"/>
      <c r="P132" s="170"/>
      <c r="Q132" s="170"/>
      <c r="R132" s="171"/>
      <c r="S132" s="171"/>
      <c r="T132" s="171"/>
      <c r="U132" s="171"/>
      <c r="V132" s="171"/>
      <c r="W132" s="171"/>
      <c r="X132" s="171"/>
    </row>
    <row r="133" spans="1:24" x14ac:dyDescent="0.2">
      <c r="A133" s="102" t="s">
        <v>113</v>
      </c>
      <c r="B133" s="102" t="s">
        <v>20</v>
      </c>
      <c r="C133" s="96">
        <f>SUMIFS(env_ac_mfa_dmc!$F:$F,env_ac_mfa_dmc!$A:$A,Data_mfa_dmc!$B$102,env_ac_mfa_dmc!$B:$B,Data_mfa_dmc!$A$133,env_ac_mfa_dmc!$C:$C,Data_mfa_dmc!$C$105,env_ac_mfa_dmc!$D:$D,Data_mfa_dmc!$B$101,env_ac_mfa_dmc!$E:$E,Data_mfa_dmc!$B$103)</f>
        <v>34.567</v>
      </c>
      <c r="D133" s="96">
        <f>SUMIFS(env_ac_mfa_dmc!$F:$F,env_ac_mfa_dmc!$A:$A,Data_mfa_dmc!$B$102,env_ac_mfa_dmc!$B:$B,Data_mfa_dmc!$A$133,env_ac_mfa_dmc!$C:$C,Data_mfa_dmc!$D$105,env_ac_mfa_dmc!$D:$D,Data_mfa_dmc!$B$101,env_ac_mfa_dmc!$E:$E,Data_mfa_dmc!$B$103)</f>
        <v>7</v>
      </c>
      <c r="E133" s="96">
        <f>SUMIFS(env_ac_mfa_dmc!$F:$F,env_ac_mfa_dmc!$A:$A,Data_mfa_dmc!$B$102,env_ac_mfa_dmc!$B:$B,Data_mfa_dmc!$A$133,env_ac_mfa_dmc!$C:$C,Data_mfa_dmc!$E$105,env_ac_mfa_dmc!$D:$D,Data_mfa_dmc!$B$101,env_ac_mfa_dmc!$E:$E,Data_mfa_dmc!$B$103)</f>
        <v>6.0519999999999996</v>
      </c>
      <c r="F133" s="96">
        <f>SUMIFS(env_ac_mfa_dmc!$F:$F,env_ac_mfa_dmc!$A:$A,Data_mfa_dmc!$B$102,env_ac_mfa_dmc!$B:$B,Data_mfa_dmc!$A$133,env_ac_mfa_dmc!$C:$C,Data_mfa_dmc!$F$105,env_ac_mfa_dmc!$D:$D,Data_mfa_dmc!$B$101,env_ac_mfa_dmc!$E:$E,Data_mfa_dmc!$B$103)</f>
        <v>17.405999999999999</v>
      </c>
      <c r="G133" s="96">
        <f>SUMIFS(env_ac_mfa_dmc!$F:$F,env_ac_mfa_dmc!$A:$A,Data_mfa_dmc!$B$102,env_ac_mfa_dmc!$B:$B,Data_mfa_dmc!$A$133,env_ac_mfa_dmc!$C:$C,Data_mfa_dmc!$G$105,env_ac_mfa_dmc!$D:$D,Data_mfa_dmc!$B$101,env_ac_mfa_dmc!$E:$E,Data_mfa_dmc!$B$103)</f>
        <v>3.948</v>
      </c>
      <c r="H133" s="96">
        <f>SUMIFS(env_ac_mfa_dmc!$F:$F,env_ac_mfa_dmc!$A:$A,Data_mfa_dmc!$B$102,env_ac_mfa_dmc!$B:$B,Data_mfa_dmc!$A$133,env_ac_mfa_dmc!$C:$C,Data_mfa_dmc!$H$105,env_ac_mfa_dmc!$D:$D,Data_mfa_dmc!$B$101,env_ac_mfa_dmc!$E:$E,Data_mfa_dmc!$B$103)</f>
        <v>0.16300000000000001</v>
      </c>
      <c r="I133" s="96">
        <f>SUMIFS(env_ac_mfa_dmc!$F:$F,env_ac_mfa_dmc!$A:$A,Data_mfa_dmc!$B$102,env_ac_mfa_dmc!$B:$B,Data_mfa_dmc!$A$133,env_ac_mfa_dmc!$C:$C,Data_mfa_dmc!$I$105,env_ac_mfa_dmc!$D:$D,Data_mfa_dmc!$B$101,env_ac_mfa_dmc!$E:$E,Data_mfa_dmc!$B$103)</f>
        <v>-2E-3</v>
      </c>
      <c r="K133" s="170"/>
      <c r="L133" s="170"/>
      <c r="M133" s="170"/>
      <c r="N133" s="170"/>
      <c r="O133" s="170"/>
      <c r="P133" s="170"/>
      <c r="Q133" s="170"/>
      <c r="R133" s="171"/>
      <c r="S133" s="171"/>
      <c r="T133" s="171"/>
      <c r="U133" s="171"/>
      <c r="V133" s="171"/>
      <c r="W133" s="171"/>
      <c r="X133" s="171"/>
    </row>
    <row r="134" spans="1:24" x14ac:dyDescent="0.2">
      <c r="A134" s="102" t="s">
        <v>112</v>
      </c>
      <c r="B134" s="102" t="s">
        <v>25</v>
      </c>
      <c r="C134" s="96">
        <f>SUMIFS(env_ac_mfa_dmc!$F:$F,env_ac_mfa_dmc!$A:$A,Data_mfa_dmc!$B$102,env_ac_mfa_dmc!$B:$B,Data_mfa_dmc!$A$134,env_ac_mfa_dmc!$C:$C,Data_mfa_dmc!$C$105,env_ac_mfa_dmc!$D:$D,Data_mfa_dmc!$B$101,env_ac_mfa_dmc!$E:$E,Data_mfa_dmc!$B$103)</f>
        <v>24.684999999999999</v>
      </c>
      <c r="D134" s="96">
        <f>SUMIFS(env_ac_mfa_dmc!$F:$F,env_ac_mfa_dmc!$A:$A,Data_mfa_dmc!$B$102,env_ac_mfa_dmc!$B:$B,Data_mfa_dmc!$A$134,env_ac_mfa_dmc!$C:$C,Data_mfa_dmc!$D$105,env_ac_mfa_dmc!$D:$D,Data_mfa_dmc!$B$101,env_ac_mfa_dmc!$E:$E,Data_mfa_dmc!$B$103)</f>
        <v>5.7030000000000003</v>
      </c>
      <c r="E134" s="96">
        <f>SUMIFS(env_ac_mfa_dmc!$F:$F,env_ac_mfa_dmc!$A:$A,Data_mfa_dmc!$B$102,env_ac_mfa_dmc!$B:$B,Data_mfa_dmc!$A$134,env_ac_mfa_dmc!$C:$C,Data_mfa_dmc!$E$105,env_ac_mfa_dmc!$D:$D,Data_mfa_dmc!$B$101,env_ac_mfa_dmc!$E:$E,Data_mfa_dmc!$B$103)</f>
        <v>5.7779999999999996</v>
      </c>
      <c r="F134" s="96">
        <f>SUMIFS(env_ac_mfa_dmc!$F:$F,env_ac_mfa_dmc!$A:$A,Data_mfa_dmc!$B$102,env_ac_mfa_dmc!$B:$B,Data_mfa_dmc!$A$134,env_ac_mfa_dmc!$C:$C,Data_mfa_dmc!$F$105,env_ac_mfa_dmc!$D:$D,Data_mfa_dmc!$B$101,env_ac_mfa_dmc!$E:$E,Data_mfa_dmc!$B$103)</f>
        <v>10.887</v>
      </c>
      <c r="G134" s="96">
        <f>SUMIFS(env_ac_mfa_dmc!$F:$F,env_ac_mfa_dmc!$A:$A,Data_mfa_dmc!$B$102,env_ac_mfa_dmc!$B:$B,Data_mfa_dmc!$A$134,env_ac_mfa_dmc!$C:$C,Data_mfa_dmc!$G$105,env_ac_mfa_dmc!$D:$D,Data_mfa_dmc!$B$101,env_ac_mfa_dmc!$E:$E,Data_mfa_dmc!$B$103)</f>
        <v>1.8240000000000001</v>
      </c>
      <c r="H134" s="96">
        <f>SUMIFS(env_ac_mfa_dmc!$F:$F,env_ac_mfa_dmc!$A:$A,Data_mfa_dmc!$B$102,env_ac_mfa_dmc!$B:$B,Data_mfa_dmc!$A$134,env_ac_mfa_dmc!$C:$C,Data_mfa_dmc!$H$105,env_ac_mfa_dmc!$D:$D,Data_mfa_dmc!$B$101,env_ac_mfa_dmc!$E:$E,Data_mfa_dmc!$B$103)</f>
        <v>0.42099999999999999</v>
      </c>
      <c r="I134" s="96">
        <f>SUMIFS(env_ac_mfa_dmc!$F:$F,env_ac_mfa_dmc!$A:$A,Data_mfa_dmc!$B$102,env_ac_mfa_dmc!$B:$B,Data_mfa_dmc!$A$134,env_ac_mfa_dmc!$C:$C,Data_mfa_dmc!$I$105,env_ac_mfa_dmc!$D:$D,Data_mfa_dmc!$B$101,env_ac_mfa_dmc!$E:$E,Data_mfa_dmc!$B$103)</f>
        <v>7.1999999999999995E-2</v>
      </c>
      <c r="K134" s="170"/>
      <c r="L134" s="170"/>
      <c r="M134" s="170"/>
      <c r="N134" s="170"/>
      <c r="O134" s="170"/>
      <c r="P134" s="170"/>
      <c r="Q134" s="170"/>
      <c r="R134" s="171"/>
      <c r="S134" s="171"/>
      <c r="T134" s="171"/>
      <c r="U134" s="171"/>
      <c r="V134" s="171"/>
      <c r="W134" s="171"/>
      <c r="X134" s="171"/>
    </row>
    <row r="135" spans="1:24" x14ac:dyDescent="0.2">
      <c r="A135" s="102" t="s">
        <v>672</v>
      </c>
      <c r="B135" s="102" t="s">
        <v>373</v>
      </c>
      <c r="C135" s="96">
        <f>SUMIFS(env_ac_mfa_dmc!$F:$F,env_ac_mfa_dmc!$A:$A,Data_mfa_dmc!$B$102,env_ac_mfa_dmc!$B:$B,Data_mfa_dmc!$A$135,env_ac_mfa_dmc!$C:$C,Data_mfa_dmc!$C$105,env_ac_mfa_dmc!$D:$D,Data_mfa_dmc!$B$101,env_ac_mfa_dmc!$E:$E,Data_mfa_dmc!$B$103)</f>
        <v>24.827000000000002</v>
      </c>
      <c r="D135" s="96">
        <f>SUMIFS(env_ac_mfa_dmc!$F:$F,env_ac_mfa_dmc!$A:$A,Data_mfa_dmc!$B$102,env_ac_mfa_dmc!$B:$B,Data_mfa_dmc!$A$135,env_ac_mfa_dmc!$C:$C,Data_mfa_dmc!$D$105,env_ac_mfa_dmc!$D:$D,Data_mfa_dmc!$B$101,env_ac_mfa_dmc!$E:$E,Data_mfa_dmc!$B$103)</f>
        <v>5.2069999999999999</v>
      </c>
      <c r="E135" s="96">
        <f>SUMIFS(env_ac_mfa_dmc!$F:$F,env_ac_mfa_dmc!$A:$A,Data_mfa_dmc!$B$102,env_ac_mfa_dmc!$B:$B,Data_mfa_dmc!$A$135,env_ac_mfa_dmc!$C:$C,Data_mfa_dmc!$E$105,env_ac_mfa_dmc!$D:$D,Data_mfa_dmc!$B$101,env_ac_mfa_dmc!$E:$E,Data_mfa_dmc!$B$103)</f>
        <v>2.577</v>
      </c>
      <c r="F135" s="96">
        <f>SUMIFS(env_ac_mfa_dmc!$F:$F,env_ac_mfa_dmc!$A:$A,Data_mfa_dmc!$B$102,env_ac_mfa_dmc!$B:$B,Data_mfa_dmc!$A$135,env_ac_mfa_dmc!$C:$C,Data_mfa_dmc!$F$105,env_ac_mfa_dmc!$D:$D,Data_mfa_dmc!$B$101,env_ac_mfa_dmc!$E:$E,Data_mfa_dmc!$B$103)</f>
        <v>11.393000000000001</v>
      </c>
      <c r="G135" s="96">
        <f>SUMIFS(env_ac_mfa_dmc!$F:$F,env_ac_mfa_dmc!$A:$A,Data_mfa_dmc!$B$102,env_ac_mfa_dmc!$B:$B,Data_mfa_dmc!$A$135,env_ac_mfa_dmc!$C:$C,Data_mfa_dmc!$G$105,env_ac_mfa_dmc!$D:$D,Data_mfa_dmc!$B$101,env_ac_mfa_dmc!$E:$E,Data_mfa_dmc!$B$103)</f>
        <v>4.5659999999999998</v>
      </c>
      <c r="H135" s="96">
        <f>SUMIFS(env_ac_mfa_dmc!$F:$F,env_ac_mfa_dmc!$A:$A,Data_mfa_dmc!$B$102,env_ac_mfa_dmc!$B:$B,Data_mfa_dmc!$A$135,env_ac_mfa_dmc!$C:$C,Data_mfa_dmc!$H$105,env_ac_mfa_dmc!$D:$D,Data_mfa_dmc!$B$101,env_ac_mfa_dmc!$E:$E,Data_mfa_dmc!$B$103)</f>
        <v>1.4350000000000001</v>
      </c>
      <c r="I135" s="96">
        <f>SUMIFS(env_ac_mfa_dmc!$F:$F,env_ac_mfa_dmc!$A:$A,Data_mfa_dmc!$B$102,env_ac_mfa_dmc!$B:$B,Data_mfa_dmc!$A$135,env_ac_mfa_dmc!$C:$C,Data_mfa_dmc!$I$105,env_ac_mfa_dmc!$D:$D,Data_mfa_dmc!$B$101,env_ac_mfa_dmc!$E:$E,Data_mfa_dmc!$B$103)</f>
        <v>-0.35199999999999998</v>
      </c>
      <c r="K135" s="170"/>
      <c r="L135" s="170"/>
      <c r="M135" s="170"/>
      <c r="N135" s="170"/>
      <c r="O135" s="170"/>
      <c r="P135" s="170"/>
      <c r="Q135" s="170"/>
      <c r="R135" s="171"/>
      <c r="S135" s="171"/>
      <c r="T135" s="171"/>
      <c r="U135" s="171"/>
      <c r="V135" s="171"/>
      <c r="W135" s="171"/>
      <c r="X135" s="171"/>
    </row>
    <row r="136" spans="1:24" x14ac:dyDescent="0.2">
      <c r="A136" s="102" t="s">
        <v>110</v>
      </c>
      <c r="B136" s="102" t="s">
        <v>18</v>
      </c>
      <c r="C136" s="96">
        <f>SUMIFS(env_ac_mfa_dmc!$F:$F,env_ac_mfa_dmc!$A:$A,Data_mfa_dmc!$B$102,env_ac_mfa_dmc!$B:$B,Data_mfa_dmc!$A$136,env_ac_mfa_dmc!$C:$C,Data_mfa_dmc!$C$105,env_ac_mfa_dmc!$D:$D,Data_mfa_dmc!$B$101,env_ac_mfa_dmc!$E:$E,Data_mfa_dmc!$B$103)</f>
        <v>26.431000000000001</v>
      </c>
      <c r="D136" s="96">
        <f>SUMIFS(env_ac_mfa_dmc!$F:$F,env_ac_mfa_dmc!$A:$A,Data_mfa_dmc!$B$102,env_ac_mfa_dmc!$B:$B,Data_mfa_dmc!$A$136,env_ac_mfa_dmc!$C:$C,Data_mfa_dmc!$D$105,env_ac_mfa_dmc!$D:$D,Data_mfa_dmc!$B$101,env_ac_mfa_dmc!$E:$E,Data_mfa_dmc!$B$103)</f>
        <v>2.0760000000000001</v>
      </c>
      <c r="E136" s="96">
        <f>SUMIFS(env_ac_mfa_dmc!$F:$F,env_ac_mfa_dmc!$A:$A,Data_mfa_dmc!$B$102,env_ac_mfa_dmc!$B:$B,Data_mfa_dmc!$A$136,env_ac_mfa_dmc!$C:$C,Data_mfa_dmc!$E$105,env_ac_mfa_dmc!$D:$D,Data_mfa_dmc!$B$101,env_ac_mfa_dmc!$E:$E,Data_mfa_dmc!$B$103)</f>
        <v>0.86399999999999999</v>
      </c>
      <c r="F136" s="96">
        <f>SUMIFS(env_ac_mfa_dmc!$F:$F,env_ac_mfa_dmc!$A:$A,Data_mfa_dmc!$B$102,env_ac_mfa_dmc!$B:$B,Data_mfa_dmc!$A$136,env_ac_mfa_dmc!$C:$C,Data_mfa_dmc!$F$105,env_ac_mfa_dmc!$D:$D,Data_mfa_dmc!$B$101,env_ac_mfa_dmc!$E:$E,Data_mfa_dmc!$B$103)</f>
        <v>14.792999999999999</v>
      </c>
      <c r="G136" s="96">
        <f>SUMIFS(env_ac_mfa_dmc!$F:$F,env_ac_mfa_dmc!$A:$A,Data_mfa_dmc!$B$102,env_ac_mfa_dmc!$B:$B,Data_mfa_dmc!$A$136,env_ac_mfa_dmc!$C:$C,Data_mfa_dmc!$G$105,env_ac_mfa_dmc!$D:$D,Data_mfa_dmc!$B$101,env_ac_mfa_dmc!$E:$E,Data_mfa_dmc!$B$103)</f>
        <v>9.141</v>
      </c>
      <c r="H136" s="96">
        <f>SUMIFS(env_ac_mfa_dmc!$F:$F,env_ac_mfa_dmc!$A:$A,Data_mfa_dmc!$B$102,env_ac_mfa_dmc!$B:$B,Data_mfa_dmc!$A$136,env_ac_mfa_dmc!$C:$C,Data_mfa_dmc!$H$105,env_ac_mfa_dmc!$D:$D,Data_mfa_dmc!$B$101,env_ac_mfa_dmc!$E:$E,Data_mfa_dmc!$B$103)</f>
        <v>-0.26300000000000001</v>
      </c>
      <c r="I136" s="96">
        <f>SUMIFS(env_ac_mfa_dmc!$F:$F,env_ac_mfa_dmc!$A:$A,Data_mfa_dmc!$B$102,env_ac_mfa_dmc!$B:$B,Data_mfa_dmc!$A$136,env_ac_mfa_dmc!$C:$C,Data_mfa_dmc!$I$105,env_ac_mfa_dmc!$D:$D,Data_mfa_dmc!$B$101,env_ac_mfa_dmc!$E:$E,Data_mfa_dmc!$B$103)</f>
        <v>-0.18099999999999999</v>
      </c>
      <c r="K136" s="170"/>
      <c r="L136" s="170"/>
      <c r="M136" s="170"/>
      <c r="N136" s="170"/>
      <c r="O136" s="170"/>
      <c r="P136" s="170"/>
      <c r="Q136" s="170"/>
      <c r="R136" s="171"/>
      <c r="S136" s="171"/>
      <c r="T136" s="171"/>
      <c r="U136" s="171"/>
      <c r="V136" s="171"/>
      <c r="W136" s="171"/>
      <c r="X136" s="171"/>
    </row>
    <row r="137" spans="1:24" x14ac:dyDescent="0.2">
      <c r="A137" s="102" t="s">
        <v>109</v>
      </c>
      <c r="B137" s="102" t="s">
        <v>108</v>
      </c>
      <c r="C137" s="96">
        <f>SUMIFS(env_ac_mfa_dmc!$F:$F,env_ac_mfa_dmc!$A:$A,Data_mfa_dmc!$B$102,env_ac_mfa_dmc!$B:$B,Data_mfa_dmc!$A$137,env_ac_mfa_dmc!$C:$C,Data_mfa_dmc!$C$105,env_ac_mfa_dmc!$D:$D,Data_mfa_dmc!$B$101,env_ac_mfa_dmc!$E:$E,Data_mfa_dmc!$B$103)</f>
        <v>10.943</v>
      </c>
      <c r="D137" s="96">
        <f>SUMIFS(env_ac_mfa_dmc!$F:$F,env_ac_mfa_dmc!$A:$A,Data_mfa_dmc!$B$102,env_ac_mfa_dmc!$B:$B,Data_mfa_dmc!$A$137,env_ac_mfa_dmc!$C:$C,Data_mfa_dmc!$D$105,env_ac_mfa_dmc!$D:$D,Data_mfa_dmc!$B$101,env_ac_mfa_dmc!$E:$E,Data_mfa_dmc!$B$103)</f>
        <v>1.9279999999999999</v>
      </c>
      <c r="E137" s="96">
        <f>SUMIFS(env_ac_mfa_dmc!$F:$F,env_ac_mfa_dmc!$A:$A,Data_mfa_dmc!$B$102,env_ac_mfa_dmc!$B:$B,Data_mfa_dmc!$A$137,env_ac_mfa_dmc!$C:$C,Data_mfa_dmc!$E$105,env_ac_mfa_dmc!$D:$D,Data_mfa_dmc!$B$101,env_ac_mfa_dmc!$E:$E,Data_mfa_dmc!$B$103)</f>
        <v>0.29599999999999999</v>
      </c>
      <c r="F137" s="96">
        <f>SUMIFS(env_ac_mfa_dmc!$F:$F,env_ac_mfa_dmc!$A:$A,Data_mfa_dmc!$B$102,env_ac_mfa_dmc!$B:$B,Data_mfa_dmc!$A$137,env_ac_mfa_dmc!$C:$C,Data_mfa_dmc!$F$105,env_ac_mfa_dmc!$D:$D,Data_mfa_dmc!$B$101,env_ac_mfa_dmc!$E:$E,Data_mfa_dmc!$B$103)</f>
        <v>6.7130000000000001</v>
      </c>
      <c r="G137" s="96">
        <f>SUMIFS(env_ac_mfa_dmc!$F:$F,env_ac_mfa_dmc!$A:$A,Data_mfa_dmc!$B$102,env_ac_mfa_dmc!$B:$B,Data_mfa_dmc!$A$137,env_ac_mfa_dmc!$C:$C,Data_mfa_dmc!$G$105,env_ac_mfa_dmc!$D:$D,Data_mfa_dmc!$B$101,env_ac_mfa_dmc!$E:$E,Data_mfa_dmc!$B$103)</f>
        <v>1.6579999999999999</v>
      </c>
      <c r="H137" s="96">
        <f>SUMIFS(env_ac_mfa_dmc!$F:$F,env_ac_mfa_dmc!$A:$A,Data_mfa_dmc!$B$102,env_ac_mfa_dmc!$B:$B,Data_mfa_dmc!$A$137,env_ac_mfa_dmc!$C:$C,Data_mfa_dmc!$H$105,env_ac_mfa_dmc!$D:$D,Data_mfa_dmc!$B$101,env_ac_mfa_dmc!$E:$E,Data_mfa_dmc!$B$103)</f>
        <v>0.38200000000000001</v>
      </c>
      <c r="I137" s="96">
        <f>SUMIFS(env_ac_mfa_dmc!$F:$F,env_ac_mfa_dmc!$A:$A,Data_mfa_dmc!$B$102,env_ac_mfa_dmc!$B:$B,Data_mfa_dmc!$A$137,env_ac_mfa_dmc!$C:$C,Data_mfa_dmc!$I$105,env_ac_mfa_dmc!$D:$D,Data_mfa_dmc!$B$101,env_ac_mfa_dmc!$E:$E,Data_mfa_dmc!$B$103)</f>
        <v>-3.4000000000000002E-2</v>
      </c>
      <c r="K137" s="170"/>
      <c r="L137" s="170"/>
      <c r="M137" s="170"/>
      <c r="N137" s="170"/>
      <c r="O137" s="170"/>
      <c r="P137" s="170"/>
      <c r="Q137" s="170"/>
      <c r="R137" s="171"/>
      <c r="S137" s="171"/>
      <c r="T137" s="171"/>
      <c r="U137" s="171"/>
      <c r="V137" s="171"/>
      <c r="W137" s="171"/>
      <c r="X137" s="171"/>
    </row>
    <row r="138" spans="1:24" x14ac:dyDescent="0.2">
      <c r="A138" s="102" t="s">
        <v>111</v>
      </c>
      <c r="B138" s="102" t="s">
        <v>46</v>
      </c>
      <c r="C138" s="96">
        <f>SUMIFS(env_ac_mfa_dmc!$F:$F,env_ac_mfa_dmc!$A:$A,Data_mfa_dmc!$B$102,env_ac_mfa_dmc!$B:$B,Data_mfa_dmc!$A$138,env_ac_mfa_dmc!$C:$C,Data_mfa_dmc!$C$105,env_ac_mfa_dmc!$D:$D,Data_mfa_dmc!$B$101,env_ac_mfa_dmc!$E:$E,Data_mfa_dmc!$B$103)</f>
        <v>8.5679999999999996</v>
      </c>
      <c r="D138" s="96">
        <f>SUMIFS(env_ac_mfa_dmc!$F:$F,env_ac_mfa_dmc!$A:$A,Data_mfa_dmc!$B$102,env_ac_mfa_dmc!$B:$B,Data_mfa_dmc!$A$138,env_ac_mfa_dmc!$C:$C,Data_mfa_dmc!$D$105,env_ac_mfa_dmc!$D:$D,Data_mfa_dmc!$B$101,env_ac_mfa_dmc!$E:$E,Data_mfa_dmc!$B$103)</f>
        <v>2.6309999999999998</v>
      </c>
      <c r="E138" s="96">
        <f>SUMIFS(env_ac_mfa_dmc!$F:$F,env_ac_mfa_dmc!$A:$A,Data_mfa_dmc!$B$102,env_ac_mfa_dmc!$B:$B,Data_mfa_dmc!$A$138,env_ac_mfa_dmc!$C:$C,Data_mfa_dmc!$E$105,env_ac_mfa_dmc!$D:$D,Data_mfa_dmc!$B$101,env_ac_mfa_dmc!$E:$E,Data_mfa_dmc!$B$103)</f>
        <v>0.16900000000000001</v>
      </c>
      <c r="F138" s="96">
        <f>SUMIFS(env_ac_mfa_dmc!$F:$F,env_ac_mfa_dmc!$A:$A,Data_mfa_dmc!$B$102,env_ac_mfa_dmc!$B:$B,Data_mfa_dmc!$A$138,env_ac_mfa_dmc!$C:$C,Data_mfa_dmc!$F$105,env_ac_mfa_dmc!$D:$D,Data_mfa_dmc!$B$101,env_ac_mfa_dmc!$E:$E,Data_mfa_dmc!$B$103)</f>
        <v>3.4060000000000001</v>
      </c>
      <c r="G138" s="96">
        <f>SUMIFS(env_ac_mfa_dmc!$F:$F,env_ac_mfa_dmc!$A:$A,Data_mfa_dmc!$B$102,env_ac_mfa_dmc!$B:$B,Data_mfa_dmc!$A$138,env_ac_mfa_dmc!$C:$C,Data_mfa_dmc!$G$105,env_ac_mfa_dmc!$D:$D,Data_mfa_dmc!$B$101,env_ac_mfa_dmc!$E:$E,Data_mfa_dmc!$B$103)</f>
        <v>2.2280000000000002</v>
      </c>
      <c r="H138" s="96">
        <f>SUMIFS(env_ac_mfa_dmc!$F:$F,env_ac_mfa_dmc!$A:$A,Data_mfa_dmc!$B$102,env_ac_mfa_dmc!$B:$B,Data_mfa_dmc!$A$138,env_ac_mfa_dmc!$C:$C,Data_mfa_dmc!$H$105,env_ac_mfa_dmc!$D:$D,Data_mfa_dmc!$B$101,env_ac_mfa_dmc!$E:$E,Data_mfa_dmc!$B$103)</f>
        <v>0.13500000000000001</v>
      </c>
      <c r="I138" s="96">
        <f>SUMIFS(env_ac_mfa_dmc!$F:$F,env_ac_mfa_dmc!$A:$A,Data_mfa_dmc!$B$102,env_ac_mfa_dmc!$B:$B,Data_mfa_dmc!$A$138,env_ac_mfa_dmc!$C:$C,Data_mfa_dmc!$I$105,env_ac_mfa_dmc!$D:$D,Data_mfa_dmc!$B$101,env_ac_mfa_dmc!$E:$E,Data_mfa_dmc!$B$103)</f>
        <v>-2E-3</v>
      </c>
      <c r="K138" s="170"/>
      <c r="L138" s="170"/>
      <c r="M138" s="170"/>
      <c r="N138" s="170"/>
      <c r="O138" s="170"/>
      <c r="P138" s="170"/>
      <c r="Q138" s="170"/>
      <c r="R138" s="171"/>
      <c r="S138" s="171"/>
      <c r="T138" s="171"/>
      <c r="U138" s="171"/>
      <c r="V138" s="171"/>
      <c r="W138" s="171"/>
      <c r="X138" s="171"/>
    </row>
    <row r="139" spans="1:24" x14ac:dyDescent="0.2">
      <c r="A139" s="102" t="s">
        <v>107</v>
      </c>
      <c r="B139" s="103" t="s">
        <v>670</v>
      </c>
      <c r="C139" s="96">
        <f>SUMIFS(env_ac_mfa_dmc!$F:$F,env_ac_mfa_dmc!$A:$A,Data_mfa_dmc!$B$102,env_ac_mfa_dmc!$B:$B,Data_mfa_dmc!$A$139,env_ac_mfa_dmc!$C:$C,Data_mfa_dmc!$C$105,env_ac_mfa_dmc!$D:$D,Data_mfa_dmc!$B$101,env_ac_mfa_dmc!$E:$E,Data_mfa_dmc!$B$103)</f>
        <v>8.4480000000000004</v>
      </c>
      <c r="D139" s="96">
        <f>SUMIFS(env_ac_mfa_dmc!$F:$F,env_ac_mfa_dmc!$A:$A,Data_mfa_dmc!$B$102,env_ac_mfa_dmc!$B:$B,Data_mfa_dmc!$A$139,env_ac_mfa_dmc!$C:$C,Data_mfa_dmc!$D$105,env_ac_mfa_dmc!$D:$D,Data_mfa_dmc!$B$101,env_ac_mfa_dmc!$E:$E,Data_mfa_dmc!$B$103)</f>
        <v>2.3279999999999998</v>
      </c>
      <c r="E139" s="96">
        <f>SUMIFS(env_ac_mfa_dmc!$F:$F,env_ac_mfa_dmc!$A:$A,Data_mfa_dmc!$B$102,env_ac_mfa_dmc!$B:$B,Data_mfa_dmc!$A$139,env_ac_mfa_dmc!$C:$C,Data_mfa_dmc!$E$105,env_ac_mfa_dmc!$D:$D,Data_mfa_dmc!$B$101,env_ac_mfa_dmc!$E:$E,Data_mfa_dmc!$B$103)</f>
        <v>1.37</v>
      </c>
      <c r="F139" s="96">
        <f>SUMIFS(env_ac_mfa_dmc!$F:$F,env_ac_mfa_dmc!$A:$A,Data_mfa_dmc!$B$102,env_ac_mfa_dmc!$B:$B,Data_mfa_dmc!$A$139,env_ac_mfa_dmc!$C:$C,Data_mfa_dmc!$F$105,env_ac_mfa_dmc!$D:$D,Data_mfa_dmc!$B$101,env_ac_mfa_dmc!$E:$E,Data_mfa_dmc!$B$103)</f>
        <v>1.6140000000000001</v>
      </c>
      <c r="G139" s="96">
        <f>SUMIFS(env_ac_mfa_dmc!$F:$F,env_ac_mfa_dmc!$A:$A,Data_mfa_dmc!$B$102,env_ac_mfa_dmc!$B:$B,Data_mfa_dmc!$A$139,env_ac_mfa_dmc!$C:$C,Data_mfa_dmc!$G$105,env_ac_mfa_dmc!$D:$D,Data_mfa_dmc!$B$101,env_ac_mfa_dmc!$E:$E,Data_mfa_dmc!$B$103)</f>
        <v>3.1059999999999999</v>
      </c>
      <c r="H139" s="96">
        <f>SUMIFS(env_ac_mfa_dmc!$F:$F,env_ac_mfa_dmc!$A:$A,Data_mfa_dmc!$B$102,env_ac_mfa_dmc!$B:$B,Data_mfa_dmc!$A$139,env_ac_mfa_dmc!$C:$C,Data_mfa_dmc!$H$105,env_ac_mfa_dmc!$D:$D,Data_mfa_dmc!$B$101,env_ac_mfa_dmc!$E:$E,Data_mfa_dmc!$B$103)</f>
        <v>0.03</v>
      </c>
      <c r="I139" s="96">
        <f>SUMIFS(env_ac_mfa_dmc!$F:$F,env_ac_mfa_dmc!$A:$A,Data_mfa_dmc!$B$102,env_ac_mfa_dmc!$B:$B,Data_mfa_dmc!$A$139,env_ac_mfa_dmc!$C:$C,Data_mfa_dmc!$I$105,env_ac_mfa_dmc!$D:$D,Data_mfa_dmc!$B$101,env_ac_mfa_dmc!$E:$E,Data_mfa_dmc!$B$103)</f>
        <v>0</v>
      </c>
      <c r="K139" s="170"/>
      <c r="L139" s="170"/>
      <c r="M139" s="170"/>
      <c r="N139" s="170"/>
      <c r="O139" s="170"/>
      <c r="P139" s="170"/>
      <c r="Q139" s="170"/>
      <c r="R139" s="171"/>
      <c r="S139" s="171"/>
      <c r="T139" s="171"/>
      <c r="U139" s="171"/>
      <c r="V139" s="171"/>
      <c r="W139" s="171"/>
      <c r="X139" s="171"/>
    </row>
    <row r="140" spans="1:24" x14ac:dyDescent="0.2">
      <c r="A140" s="102" t="s">
        <v>106</v>
      </c>
      <c r="B140" s="102" t="s">
        <v>105</v>
      </c>
      <c r="C140" s="96">
        <f>SUMIFS(env_ac_mfa_dmc!$F:$F,env_ac_mfa_dmc!$A:$A,Data_mfa_dmc!$B$102,env_ac_mfa_dmc!$B:$B,Data_mfa_dmc!$A$140,env_ac_mfa_dmc!$C:$C,Data_mfa_dmc!$C$105,env_ac_mfa_dmc!$D:$D,Data_mfa_dmc!$B$101,env_ac_mfa_dmc!$E:$E,Data_mfa_dmc!$B$103)</f>
        <v>8.0020000000000007</v>
      </c>
      <c r="D140" s="96">
        <f>SUMIFS(env_ac_mfa_dmc!$F:$F,env_ac_mfa_dmc!$A:$A,Data_mfa_dmc!$B$102,env_ac_mfa_dmc!$B:$B,Data_mfa_dmc!$A$140,env_ac_mfa_dmc!$C:$C,Data_mfa_dmc!$D$105,env_ac_mfa_dmc!$D:$D,Data_mfa_dmc!$B$101,env_ac_mfa_dmc!$E:$E,Data_mfa_dmc!$B$103)</f>
        <v>3.1619999999999999</v>
      </c>
      <c r="E140" s="96">
        <f>SUMIFS(env_ac_mfa_dmc!$F:$F,env_ac_mfa_dmc!$A:$A,Data_mfa_dmc!$B$102,env_ac_mfa_dmc!$B:$B,Data_mfa_dmc!$A$140,env_ac_mfa_dmc!$C:$C,Data_mfa_dmc!$E$105,env_ac_mfa_dmc!$D:$D,Data_mfa_dmc!$B$101,env_ac_mfa_dmc!$E:$E,Data_mfa_dmc!$B$103)</f>
        <v>0.52600000000000002</v>
      </c>
      <c r="F140" s="96">
        <f>SUMIFS(env_ac_mfa_dmc!$F:$F,env_ac_mfa_dmc!$A:$A,Data_mfa_dmc!$B$102,env_ac_mfa_dmc!$B:$B,Data_mfa_dmc!$A$140,env_ac_mfa_dmc!$C:$C,Data_mfa_dmc!$F$105,env_ac_mfa_dmc!$D:$D,Data_mfa_dmc!$B$101,env_ac_mfa_dmc!$E:$E,Data_mfa_dmc!$B$103)</f>
        <v>3.665</v>
      </c>
      <c r="G140" s="96">
        <f>SUMIFS(env_ac_mfa_dmc!$F:$F,env_ac_mfa_dmc!$A:$A,Data_mfa_dmc!$B$102,env_ac_mfa_dmc!$B:$B,Data_mfa_dmc!$A$140,env_ac_mfa_dmc!$C:$C,Data_mfa_dmc!$G$105,env_ac_mfa_dmc!$D:$D,Data_mfa_dmc!$B$101,env_ac_mfa_dmc!$E:$E,Data_mfa_dmc!$B$103)</f>
        <v>0.60599999999999998</v>
      </c>
      <c r="H140" s="96">
        <f>SUMIFS(env_ac_mfa_dmc!$F:$F,env_ac_mfa_dmc!$A:$A,Data_mfa_dmc!$B$102,env_ac_mfa_dmc!$B:$B,Data_mfa_dmc!$A$140,env_ac_mfa_dmc!$C:$C,Data_mfa_dmc!$H$105,env_ac_mfa_dmc!$D:$D,Data_mfa_dmc!$B$101,env_ac_mfa_dmc!$E:$E,Data_mfa_dmc!$B$103)</f>
        <v>4.2999999999999997E-2</v>
      </c>
      <c r="I140" s="96">
        <f>SUMIFS(env_ac_mfa_dmc!$F:$F,env_ac_mfa_dmc!$A:$A,Data_mfa_dmc!$B$102,env_ac_mfa_dmc!$B:$B,Data_mfa_dmc!$A$140,env_ac_mfa_dmc!$C:$C,Data_mfa_dmc!$I$105,env_ac_mfa_dmc!$D:$D,Data_mfa_dmc!$B$101,env_ac_mfa_dmc!$E:$E,Data_mfa_dmc!$B$103)</f>
        <v>0</v>
      </c>
      <c r="K140" s="170"/>
      <c r="L140" s="170"/>
      <c r="M140" s="170"/>
      <c r="N140" s="170"/>
      <c r="O140" s="170"/>
      <c r="P140" s="170"/>
      <c r="Q140" s="170"/>
      <c r="R140" s="171"/>
      <c r="S140" s="171"/>
      <c r="T140" s="171"/>
      <c r="U140" s="171"/>
      <c r="V140" s="171"/>
      <c r="W140" s="171"/>
      <c r="X140" s="171"/>
    </row>
    <row r="141" spans="1:24" x14ac:dyDescent="0.2">
      <c r="A141" s="102" t="s">
        <v>104</v>
      </c>
      <c r="B141" s="102" t="s">
        <v>19</v>
      </c>
      <c r="C141" s="96">
        <f>SUMIFS(env_ac_mfa_dmc!$F:$F,env_ac_mfa_dmc!$A:$A,Data_mfa_dmc!$B$102,env_ac_mfa_dmc!$B:$B,Data_mfa_dmc!$A$141,env_ac_mfa_dmc!$C:$C,Data_mfa_dmc!$C$105,env_ac_mfa_dmc!$D:$D,Data_mfa_dmc!$B$101,env_ac_mfa_dmc!$E:$E,Data_mfa_dmc!$B$103)</f>
        <v>16.928000000000001</v>
      </c>
      <c r="D141" s="96">
        <f>SUMIFS(env_ac_mfa_dmc!$F:$F,env_ac_mfa_dmc!$A:$A,Data_mfa_dmc!$B$102,env_ac_mfa_dmc!$B:$B,Data_mfa_dmc!$A$141,env_ac_mfa_dmc!$C:$C,Data_mfa_dmc!$D$105,env_ac_mfa_dmc!$D:$D,Data_mfa_dmc!$B$101,env_ac_mfa_dmc!$E:$E,Data_mfa_dmc!$B$103)</f>
        <v>5.173</v>
      </c>
      <c r="E141" s="96">
        <f>SUMIFS(env_ac_mfa_dmc!$F:$F,env_ac_mfa_dmc!$A:$A,Data_mfa_dmc!$B$102,env_ac_mfa_dmc!$B:$B,Data_mfa_dmc!$A$141,env_ac_mfa_dmc!$C:$C,Data_mfa_dmc!$E$105,env_ac_mfa_dmc!$D:$D,Data_mfa_dmc!$B$101,env_ac_mfa_dmc!$E:$E,Data_mfa_dmc!$B$103)</f>
        <v>2.597</v>
      </c>
      <c r="F141" s="96">
        <f>SUMIFS(env_ac_mfa_dmc!$F:$F,env_ac_mfa_dmc!$A:$A,Data_mfa_dmc!$B$102,env_ac_mfa_dmc!$B:$B,Data_mfa_dmc!$A$141,env_ac_mfa_dmc!$C:$C,Data_mfa_dmc!$F$105,env_ac_mfa_dmc!$D:$D,Data_mfa_dmc!$B$101,env_ac_mfa_dmc!$E:$E,Data_mfa_dmc!$B$103)</f>
        <v>2.7749999999999999</v>
      </c>
      <c r="G141" s="96">
        <f>SUMIFS(env_ac_mfa_dmc!$F:$F,env_ac_mfa_dmc!$A:$A,Data_mfa_dmc!$B$102,env_ac_mfa_dmc!$B:$B,Data_mfa_dmc!$A$141,env_ac_mfa_dmc!$C:$C,Data_mfa_dmc!$G$105,env_ac_mfa_dmc!$D:$D,Data_mfa_dmc!$B$101,env_ac_mfa_dmc!$E:$E,Data_mfa_dmc!$B$103)</f>
        <v>6.3849999999999998</v>
      </c>
      <c r="H141" s="96">
        <f>SUMIFS(env_ac_mfa_dmc!$F:$F,env_ac_mfa_dmc!$A:$A,Data_mfa_dmc!$B$102,env_ac_mfa_dmc!$B:$B,Data_mfa_dmc!$A$141,env_ac_mfa_dmc!$C:$C,Data_mfa_dmc!$H$105,env_ac_mfa_dmc!$D:$D,Data_mfa_dmc!$B$101,env_ac_mfa_dmc!$E:$E,Data_mfa_dmc!$B$103)</f>
        <v>-3.0000000000000001E-3</v>
      </c>
      <c r="I141" s="96">
        <f>SUMIFS(env_ac_mfa_dmc!$F:$F,env_ac_mfa_dmc!$A:$A,Data_mfa_dmc!$B$102,env_ac_mfa_dmc!$B:$B,Data_mfa_dmc!$A$141,env_ac_mfa_dmc!$C:$C,Data_mfa_dmc!$I$105,env_ac_mfa_dmc!$D:$D,Data_mfa_dmc!$B$101,env_ac_mfa_dmc!$E:$E,Data_mfa_dmc!$B$103)</f>
        <v>0</v>
      </c>
      <c r="K141" s="170"/>
      <c r="L141" s="170"/>
      <c r="M141" s="170"/>
      <c r="N141" s="170"/>
      <c r="O141" s="170"/>
      <c r="P141" s="170"/>
      <c r="Q141" s="170"/>
      <c r="R141" s="171"/>
      <c r="S141" s="171"/>
      <c r="T141" s="171"/>
      <c r="U141" s="171"/>
      <c r="V141" s="171"/>
      <c r="W141" s="171"/>
      <c r="X141" s="171"/>
    </row>
    <row r="142" spans="1:24" x14ac:dyDescent="0.2">
      <c r="A142" s="102" t="s">
        <v>103</v>
      </c>
      <c r="B142" s="102" t="s">
        <v>102</v>
      </c>
      <c r="C142" s="96">
        <f>SUMIFS(env_ac_mfa_dmc!$F:$F,env_ac_mfa_dmc!$A:$A,Data_mfa_dmc!$B$102,env_ac_mfa_dmc!$B:$B,Data_mfa_dmc!$A$142,env_ac_mfa_dmc!$C:$C,Data_mfa_dmc!$C$105,env_ac_mfa_dmc!$D:$D,Data_mfa_dmc!$B$101,env_ac_mfa_dmc!$E:$E,Data_mfa_dmc!$B$103)</f>
        <v>12.134</v>
      </c>
      <c r="D142" s="96">
        <f>SUMIFS(env_ac_mfa_dmc!$F:$F,env_ac_mfa_dmc!$A:$A,Data_mfa_dmc!$B$102,env_ac_mfa_dmc!$B:$B,Data_mfa_dmc!$A$142,env_ac_mfa_dmc!$C:$C,Data_mfa_dmc!$D$105,env_ac_mfa_dmc!$D:$D,Data_mfa_dmc!$B$101,env_ac_mfa_dmc!$E:$E,Data_mfa_dmc!$B$103)</f>
        <v>3.4089999999999998</v>
      </c>
      <c r="E142" s="96">
        <f>SUMIFS(env_ac_mfa_dmc!$F:$F,env_ac_mfa_dmc!$A:$A,Data_mfa_dmc!$B$102,env_ac_mfa_dmc!$B:$B,Data_mfa_dmc!$A$142,env_ac_mfa_dmc!$C:$C,Data_mfa_dmc!$E$105,env_ac_mfa_dmc!$D:$D,Data_mfa_dmc!$B$101,env_ac_mfa_dmc!$E:$E,Data_mfa_dmc!$B$103)</f>
        <v>0.68400000000000005</v>
      </c>
      <c r="F142" s="96">
        <f>SUMIFS(env_ac_mfa_dmc!$F:$F,env_ac_mfa_dmc!$A:$A,Data_mfa_dmc!$B$102,env_ac_mfa_dmc!$B:$B,Data_mfa_dmc!$A$142,env_ac_mfa_dmc!$C:$C,Data_mfa_dmc!$F$105,env_ac_mfa_dmc!$D:$D,Data_mfa_dmc!$B$101,env_ac_mfa_dmc!$E:$E,Data_mfa_dmc!$B$103)</f>
        <v>5.9630000000000001</v>
      </c>
      <c r="G142" s="96">
        <f>SUMIFS(env_ac_mfa_dmc!$F:$F,env_ac_mfa_dmc!$A:$A,Data_mfa_dmc!$B$102,env_ac_mfa_dmc!$B:$B,Data_mfa_dmc!$A$142,env_ac_mfa_dmc!$C:$C,Data_mfa_dmc!$G$105,env_ac_mfa_dmc!$D:$D,Data_mfa_dmc!$B$101,env_ac_mfa_dmc!$E:$E,Data_mfa_dmc!$B$103)</f>
        <v>2.1749999999999998</v>
      </c>
      <c r="H142" s="96">
        <f>SUMIFS(env_ac_mfa_dmc!$F:$F,env_ac_mfa_dmc!$A:$A,Data_mfa_dmc!$B$102,env_ac_mfa_dmc!$B:$B,Data_mfa_dmc!$A$142,env_ac_mfa_dmc!$C:$C,Data_mfa_dmc!$H$105,env_ac_mfa_dmc!$D:$D,Data_mfa_dmc!$B$101,env_ac_mfa_dmc!$E:$E,Data_mfa_dmc!$B$103)</f>
        <v>-9.6000000000000002E-2</v>
      </c>
      <c r="I142" s="96">
        <f>SUMIFS(env_ac_mfa_dmc!$F:$F,env_ac_mfa_dmc!$A:$A,Data_mfa_dmc!$B$102,env_ac_mfa_dmc!$B:$B,Data_mfa_dmc!$A$142,env_ac_mfa_dmc!$C:$C,Data_mfa_dmc!$I$105,env_ac_mfa_dmc!$D:$D,Data_mfa_dmc!$B$101,env_ac_mfa_dmc!$E:$E,Data_mfa_dmc!$B$103)</f>
        <v>0</v>
      </c>
      <c r="K142" s="170"/>
      <c r="L142" s="170"/>
      <c r="M142" s="170"/>
      <c r="N142" s="170"/>
      <c r="O142" s="170"/>
      <c r="P142" s="170"/>
      <c r="Q142" s="170"/>
      <c r="R142" s="171"/>
      <c r="S142" s="171"/>
      <c r="T142" s="171"/>
      <c r="U142" s="171"/>
      <c r="V142" s="171"/>
      <c r="W142" s="171"/>
      <c r="X142" s="171"/>
    </row>
    <row r="143" spans="1:24" x14ac:dyDescent="0.2">
      <c r="A143" s="102" t="s">
        <v>101</v>
      </c>
      <c r="B143" s="102" t="s">
        <v>100</v>
      </c>
      <c r="C143" s="96">
        <f>SUMIFS(env_ac_mfa_dmc!$F:$F,env_ac_mfa_dmc!$A:$A,Data_mfa_dmc!$B$102,env_ac_mfa_dmc!$B:$B,Data_mfa_dmc!$A$143,env_ac_mfa_dmc!$C:$C,Data_mfa_dmc!$C$105,env_ac_mfa_dmc!$D:$D,Data_mfa_dmc!$B$101,env_ac_mfa_dmc!$E:$E,Data_mfa_dmc!$B$103)</f>
        <v>11.211</v>
      </c>
      <c r="D143" s="96">
        <f>SUMIFS(env_ac_mfa_dmc!$F:$F,env_ac_mfa_dmc!$A:$A,Data_mfa_dmc!$B$102,env_ac_mfa_dmc!$B:$B,Data_mfa_dmc!$A$143,env_ac_mfa_dmc!$C:$C,Data_mfa_dmc!$D$105,env_ac_mfa_dmc!$D:$D,Data_mfa_dmc!$B$101,env_ac_mfa_dmc!$E:$E,Data_mfa_dmc!$B$103)</f>
        <v>2.952</v>
      </c>
      <c r="E143" s="96">
        <f>SUMIFS(env_ac_mfa_dmc!$F:$F,env_ac_mfa_dmc!$A:$A,Data_mfa_dmc!$B$102,env_ac_mfa_dmc!$B:$B,Data_mfa_dmc!$A$143,env_ac_mfa_dmc!$C:$C,Data_mfa_dmc!$E$105,env_ac_mfa_dmc!$D:$D,Data_mfa_dmc!$B$101,env_ac_mfa_dmc!$E:$E,Data_mfa_dmc!$B$103)</f>
        <v>0.71499999999999997</v>
      </c>
      <c r="F143" s="96">
        <f>SUMIFS(env_ac_mfa_dmc!$F:$F,env_ac_mfa_dmc!$A:$A,Data_mfa_dmc!$B$102,env_ac_mfa_dmc!$B:$B,Data_mfa_dmc!$A$143,env_ac_mfa_dmc!$C:$C,Data_mfa_dmc!$F$105,env_ac_mfa_dmc!$D:$D,Data_mfa_dmc!$B$101,env_ac_mfa_dmc!$E:$E,Data_mfa_dmc!$B$103)</f>
        <v>2.74</v>
      </c>
      <c r="G143" s="96">
        <f>SUMIFS(env_ac_mfa_dmc!$F:$F,env_ac_mfa_dmc!$A:$A,Data_mfa_dmc!$B$102,env_ac_mfa_dmc!$B:$B,Data_mfa_dmc!$A$143,env_ac_mfa_dmc!$C:$C,Data_mfa_dmc!$G$105,env_ac_mfa_dmc!$D:$D,Data_mfa_dmc!$B$101,env_ac_mfa_dmc!$E:$E,Data_mfa_dmc!$B$103)</f>
        <v>4.9870000000000001</v>
      </c>
      <c r="H143" s="96">
        <f>SUMIFS(env_ac_mfa_dmc!$F:$F,env_ac_mfa_dmc!$A:$A,Data_mfa_dmc!$B$102,env_ac_mfa_dmc!$B:$B,Data_mfa_dmc!$A$143,env_ac_mfa_dmc!$C:$C,Data_mfa_dmc!$H$105,env_ac_mfa_dmc!$D:$D,Data_mfa_dmc!$B$101,env_ac_mfa_dmc!$E:$E,Data_mfa_dmc!$B$103)</f>
        <v>-0.19</v>
      </c>
      <c r="I143" s="96">
        <f>SUMIFS(env_ac_mfa_dmc!$F:$F,env_ac_mfa_dmc!$A:$A,Data_mfa_dmc!$B$102,env_ac_mfa_dmc!$B:$B,Data_mfa_dmc!$A$143,env_ac_mfa_dmc!$C:$C,Data_mfa_dmc!$I$105,env_ac_mfa_dmc!$D:$D,Data_mfa_dmc!$B$101,env_ac_mfa_dmc!$E:$E,Data_mfa_dmc!$B$103)</f>
        <v>8.0000000000000002E-3</v>
      </c>
      <c r="K143" s="170"/>
      <c r="L143" s="170"/>
      <c r="M143" s="170"/>
      <c r="N143" s="170"/>
      <c r="O143" s="170"/>
      <c r="P143" s="170"/>
      <c r="Q143" s="170"/>
      <c r="R143" s="171"/>
      <c r="S143" s="171"/>
      <c r="T143" s="171"/>
      <c r="U143" s="171"/>
      <c r="V143" s="171"/>
      <c r="W143" s="171"/>
      <c r="X143" s="171"/>
    </row>
    <row r="145" spans="1:2" x14ac:dyDescent="0.2">
      <c r="A145" s="100" t="s">
        <v>51</v>
      </c>
    </row>
    <row r="146" spans="1:2" x14ac:dyDescent="0.2">
      <c r="A146" s="100" t="s">
        <v>14</v>
      </c>
      <c r="B146" s="100" t="s">
        <v>50</v>
      </c>
    </row>
  </sheetData>
  <pageMargins left="0.75" right="0.75" top="1" bottom="1" header="0.5" footer="0.5"/>
  <pageSetup paperSize="9" firstPageNumber="0" fitToWidth="0" fitToHeight="0" pageOrder="overThenDown"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C84BC8"/>
  </sheetPr>
  <dimension ref="A1:Z14"/>
  <sheetViews>
    <sheetView zoomScale="80" zoomScaleNormal="80" workbookViewId="0">
      <selection activeCell="AA25" sqref="AA25"/>
    </sheetView>
  </sheetViews>
  <sheetFormatPr defaultColWidth="9.140625" defaultRowHeight="12" x14ac:dyDescent="0.2"/>
  <cols>
    <col min="1" max="1" width="22.28515625" style="108" customWidth="1"/>
    <col min="2" max="2" width="15.7109375" style="108" customWidth="1"/>
    <col min="3" max="4" width="9.140625" style="108"/>
    <col min="5" max="5" width="15.5703125" style="108" customWidth="1"/>
    <col min="6" max="23" width="16.140625" style="108" customWidth="1"/>
    <col min="24" max="25" width="13.85546875" style="108" bestFit="1" customWidth="1"/>
    <col min="26" max="26" width="9.140625" style="108"/>
    <col min="27" max="27" width="16" style="108" bestFit="1" customWidth="1"/>
    <col min="28" max="16384" width="9.140625" style="108"/>
  </cols>
  <sheetData>
    <row r="1" spans="1:26" ht="15" x14ac:dyDescent="0.2">
      <c r="A1" s="185" t="s">
        <v>660</v>
      </c>
      <c r="B1"/>
      <c r="C1"/>
      <c r="D1"/>
      <c r="E1"/>
      <c r="F1"/>
      <c r="G1" s="173" t="s">
        <v>737</v>
      </c>
      <c r="H1" s="6"/>
    </row>
    <row r="2" spans="1:26" x14ac:dyDescent="0.2">
      <c r="A2" s="107"/>
      <c r="B2" s="107"/>
      <c r="C2" s="107"/>
      <c r="D2" s="107"/>
      <c r="E2" s="107"/>
      <c r="F2" s="107"/>
      <c r="G2" s="174" t="s">
        <v>14</v>
      </c>
      <c r="H2" s="6" t="s">
        <v>738</v>
      </c>
    </row>
    <row r="3" spans="1:26" x14ac:dyDescent="0.2">
      <c r="A3" s="107"/>
      <c r="B3" s="107"/>
      <c r="C3" s="107"/>
      <c r="D3" s="107"/>
      <c r="E3" s="107"/>
      <c r="F3" s="107"/>
    </row>
    <row r="4" spans="1:26" x14ac:dyDescent="0.2">
      <c r="A4" s="107"/>
      <c r="B4" s="107"/>
      <c r="C4" s="107"/>
      <c r="D4" s="107"/>
      <c r="E4" s="107"/>
      <c r="F4" s="107"/>
    </row>
    <row r="5" spans="1:26" x14ac:dyDescent="0.2">
      <c r="A5" s="108" t="s">
        <v>661</v>
      </c>
      <c r="B5" s="108" t="s">
        <v>662</v>
      </c>
      <c r="C5" s="108" t="s">
        <v>663</v>
      </c>
      <c r="D5" s="108" t="s">
        <v>664</v>
      </c>
      <c r="E5" s="108" t="s">
        <v>665</v>
      </c>
      <c r="F5" s="109" t="s">
        <v>88</v>
      </c>
      <c r="G5" s="108" t="s">
        <v>87</v>
      </c>
      <c r="H5" s="108" t="s">
        <v>86</v>
      </c>
      <c r="I5" s="108" t="s">
        <v>85</v>
      </c>
      <c r="J5" s="108" t="s">
        <v>84</v>
      </c>
      <c r="K5" s="108" t="s">
        <v>83</v>
      </c>
      <c r="L5" s="108" t="s">
        <v>82</v>
      </c>
      <c r="M5" s="108" t="s">
        <v>81</v>
      </c>
      <c r="N5" s="108" t="s">
        <v>80</v>
      </c>
      <c r="O5" s="108" t="s">
        <v>79</v>
      </c>
      <c r="P5" s="108" t="s">
        <v>78</v>
      </c>
      <c r="Q5" s="108" t="s">
        <v>77</v>
      </c>
      <c r="R5" s="108" t="s">
        <v>76</v>
      </c>
      <c r="S5" s="108" t="s">
        <v>75</v>
      </c>
      <c r="T5" s="108" t="s">
        <v>74</v>
      </c>
      <c r="U5" s="108" t="s">
        <v>73</v>
      </c>
      <c r="V5" s="108" t="s">
        <v>72</v>
      </c>
      <c r="W5" s="108" t="s">
        <v>71</v>
      </c>
      <c r="X5" s="108" t="s">
        <v>70</v>
      </c>
      <c r="Y5" s="108" t="s">
        <v>709</v>
      </c>
      <c r="Z5" s="108" t="s">
        <v>744</v>
      </c>
    </row>
    <row r="6" spans="1:26" x14ac:dyDescent="0.2">
      <c r="A6" s="108" t="s">
        <v>646</v>
      </c>
      <c r="B6" s="108" t="s">
        <v>666</v>
      </c>
      <c r="C6" s="108" t="s">
        <v>60</v>
      </c>
      <c r="D6" s="108" t="s">
        <v>667</v>
      </c>
      <c r="E6" s="108" t="s">
        <v>668</v>
      </c>
      <c r="F6" s="109">
        <f>SUMIFS(global_mfa!$C:$C,global_mfa!$A:$A,Data_global_mfa!$F$5)</f>
        <v>57842042182</v>
      </c>
      <c r="G6" s="109">
        <f>SUMIFS(global_mfa!$C:$C,global_mfa!$A:$A,Data_global_mfa!$G$5)</f>
        <v>58779476180</v>
      </c>
      <c r="H6" s="109">
        <f>SUMIFS(global_mfa!$C:$C,global_mfa!$A:$A,Data_global_mfa!$H$5)</f>
        <v>60010172176</v>
      </c>
      <c r="I6" s="109">
        <f>SUMIFS(global_mfa!$C:$C,global_mfa!$A:$A,Data_global_mfa!$I$5)</f>
        <v>62433343883</v>
      </c>
      <c r="J6" s="109">
        <f>SUMIFS(global_mfa!$C:$C,global_mfa!$A:$A,Data_global_mfa!$J$5)</f>
        <v>65790547108</v>
      </c>
      <c r="K6" s="109">
        <f>SUMIFS(global_mfa!$C:$C,global_mfa!$A:$A,Data_global_mfa!$K$5)</f>
        <v>68306510778</v>
      </c>
      <c r="L6" s="109">
        <f>SUMIFS(global_mfa!$C:$C,global_mfa!$A:$A,Data_global_mfa!$L$5)</f>
        <v>71423855559</v>
      </c>
      <c r="M6" s="109">
        <f>SUMIFS(global_mfa!$C:$C,global_mfa!$A:$A,Data_global_mfa!$M$5)</f>
        <v>74255067363</v>
      </c>
      <c r="N6" s="109">
        <f>SUMIFS(global_mfa!$C:$C,global_mfa!$A:$A,Data_global_mfa!$N$5)</f>
        <v>75371802557</v>
      </c>
      <c r="O6" s="109">
        <f>SUMIFS(global_mfa!$C:$C,global_mfa!$A:$A,Data_global_mfa!$O$5)</f>
        <v>75745634724</v>
      </c>
      <c r="P6" s="109">
        <f>SUMIFS(global_mfa!$C:$C,global_mfa!$A:$A,Data_global_mfa!$P$5)</f>
        <v>79928729613</v>
      </c>
      <c r="Q6" s="109">
        <f>SUMIFS(global_mfa!$C:$C,global_mfa!$A:$A,Data_global_mfa!$Q$5)</f>
        <v>84996754216</v>
      </c>
      <c r="R6" s="109">
        <f>SUMIFS(global_mfa!$C:$C,global_mfa!$A:$A,Data_global_mfa!$R$5)</f>
        <v>87742567479</v>
      </c>
      <c r="S6" s="109">
        <f>SUMIFS(global_mfa!$C:$C,global_mfa!$A:$A,Data_global_mfa!$S$5)</f>
        <v>90885688047</v>
      </c>
      <c r="T6" s="109">
        <f>SUMIFS(global_mfa!$C:$C,global_mfa!$A:$A,Data_global_mfa!$T$5)</f>
        <v>92341572833</v>
      </c>
      <c r="U6" s="109">
        <f>SUMIFS(global_mfa!$C:$C,global_mfa!$A:$A,Data_global_mfa!$U$5)</f>
        <v>92191538881</v>
      </c>
      <c r="V6" s="109">
        <f>SUMIFS(global_mfa!$C:$C,global_mfa!$A:$A,Data_global_mfa!$V$5)</f>
        <v>92460523441</v>
      </c>
      <c r="W6" s="109">
        <f>SUMIFS(global_mfa!$C:$C,global_mfa!$A:$A,Data_global_mfa!$W$5)</f>
        <v>93598558178</v>
      </c>
      <c r="X6" s="109">
        <f>SUMIFS(global_mfa!$C:$C,global_mfa!$A:$A,Data_global_mfa!$X$5)</f>
        <v>93984600894</v>
      </c>
      <c r="Y6" s="109">
        <f>SUMIFS(global_mfa!$C:$C,global_mfa!$A:$A,Data_global_mfa!$Y$5)</f>
        <v>96188741092</v>
      </c>
      <c r="Z6" s="108" t="s">
        <v>14</v>
      </c>
    </row>
    <row r="9" spans="1:26" x14ac:dyDescent="0.2">
      <c r="A9" s="110" t="s">
        <v>162</v>
      </c>
      <c r="B9" s="175">
        <v>44627</v>
      </c>
      <c r="F9" s="109"/>
      <c r="G9" s="109"/>
      <c r="H9" s="109"/>
      <c r="I9" s="109"/>
      <c r="J9" s="109"/>
      <c r="K9" s="109"/>
      <c r="L9" s="109"/>
      <c r="M9" s="109"/>
      <c r="N9" s="109"/>
      <c r="O9" s="109"/>
      <c r="P9" s="109"/>
      <c r="Q9" s="109"/>
      <c r="R9" s="109"/>
      <c r="S9" s="109"/>
      <c r="T9" s="109"/>
      <c r="U9" s="109"/>
      <c r="V9" s="109"/>
      <c r="W9" s="109"/>
    </row>
    <row r="11" spans="1:26" x14ac:dyDescent="0.2">
      <c r="F11" s="109"/>
      <c r="G11" s="109"/>
      <c r="H11" s="109"/>
      <c r="I11" s="109"/>
      <c r="J11" s="109"/>
      <c r="K11" s="109"/>
      <c r="L11" s="109"/>
      <c r="M11" s="109"/>
      <c r="N11" s="109"/>
      <c r="O11" s="109"/>
      <c r="P11" s="109"/>
      <c r="Q11" s="109"/>
      <c r="R11" s="109"/>
      <c r="S11" s="109"/>
      <c r="T11" s="109"/>
      <c r="U11" s="109"/>
      <c r="V11" s="109"/>
      <c r="W11" s="109"/>
      <c r="X11" s="109"/>
      <c r="Y11" s="109"/>
    </row>
    <row r="14" spans="1:26" x14ac:dyDescent="0.2">
      <c r="F14" s="109"/>
      <c r="G14" s="109"/>
      <c r="H14" s="109"/>
      <c r="I14" s="109"/>
      <c r="J14" s="109"/>
      <c r="K14" s="109"/>
      <c r="L14" s="109"/>
      <c r="M14" s="109"/>
      <c r="N14" s="109"/>
      <c r="O14" s="109"/>
      <c r="P14" s="109"/>
      <c r="Q14" s="109"/>
      <c r="R14" s="109"/>
      <c r="S14" s="109"/>
      <c r="T14" s="109"/>
      <c r="U14" s="109"/>
      <c r="V14" s="109"/>
      <c r="W14" s="109"/>
    </row>
  </sheetData>
  <hyperlinks>
    <hyperlink ref="A1" r:id="rId1"/>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C84BC8"/>
  </sheetPr>
  <dimension ref="A1:BM271"/>
  <sheetViews>
    <sheetView zoomScale="90" zoomScaleNormal="90" workbookViewId="0">
      <selection activeCell="A2" sqref="A2"/>
    </sheetView>
  </sheetViews>
  <sheetFormatPr defaultRowHeight="12" x14ac:dyDescent="0.2"/>
  <cols>
    <col min="1" max="1" width="44" style="108" bestFit="1" customWidth="1"/>
    <col min="2" max="2" width="25.7109375" style="108" bestFit="1" customWidth="1"/>
    <col min="3" max="3" width="14.42578125" style="108" bestFit="1" customWidth="1"/>
    <col min="4" max="4" width="12.7109375" style="108" bestFit="1" customWidth="1"/>
    <col min="5" max="62" width="11" style="108" bestFit="1" customWidth="1"/>
    <col min="63" max="63" width="11.85546875" style="108" bestFit="1" customWidth="1"/>
    <col min="64" max="65" width="11" style="108" bestFit="1" customWidth="1"/>
    <col min="66" max="256" width="9.140625" style="108"/>
    <col min="257" max="257" width="44" style="108" bestFit="1" customWidth="1"/>
    <col min="258" max="258" width="25.7109375" style="108" bestFit="1" customWidth="1"/>
    <col min="259" max="259" width="14.42578125" style="108" bestFit="1" customWidth="1"/>
    <col min="260" max="260" width="12.7109375" style="108" bestFit="1" customWidth="1"/>
    <col min="261" max="318" width="11" style="108" bestFit="1" customWidth="1"/>
    <col min="319" max="512" width="9.140625" style="108"/>
    <col min="513" max="513" width="44" style="108" bestFit="1" customWidth="1"/>
    <col min="514" max="514" width="25.7109375" style="108" bestFit="1" customWidth="1"/>
    <col min="515" max="515" width="14.42578125" style="108" bestFit="1" customWidth="1"/>
    <col min="516" max="516" width="12.7109375" style="108" bestFit="1" customWidth="1"/>
    <col min="517" max="574" width="11" style="108" bestFit="1" customWidth="1"/>
    <col min="575" max="768" width="9.140625" style="108"/>
    <col min="769" max="769" width="44" style="108" bestFit="1" customWidth="1"/>
    <col min="770" max="770" width="25.7109375" style="108" bestFit="1" customWidth="1"/>
    <col min="771" max="771" width="14.42578125" style="108" bestFit="1" customWidth="1"/>
    <col min="772" max="772" width="12.7109375" style="108" bestFit="1" customWidth="1"/>
    <col min="773" max="830" width="11" style="108" bestFit="1" customWidth="1"/>
    <col min="831" max="1024" width="9.140625" style="108"/>
    <col min="1025" max="1025" width="44" style="108" bestFit="1" customWidth="1"/>
    <col min="1026" max="1026" width="25.7109375" style="108" bestFit="1" customWidth="1"/>
    <col min="1027" max="1027" width="14.42578125" style="108" bestFit="1" customWidth="1"/>
    <col min="1028" max="1028" width="12.7109375" style="108" bestFit="1" customWidth="1"/>
    <col min="1029" max="1086" width="11" style="108" bestFit="1" customWidth="1"/>
    <col min="1087" max="1280" width="9.140625" style="108"/>
    <col min="1281" max="1281" width="44" style="108" bestFit="1" customWidth="1"/>
    <col min="1282" max="1282" width="25.7109375" style="108" bestFit="1" customWidth="1"/>
    <col min="1283" max="1283" width="14.42578125" style="108" bestFit="1" customWidth="1"/>
    <col min="1284" max="1284" width="12.7109375" style="108" bestFit="1" customWidth="1"/>
    <col min="1285" max="1342" width="11" style="108" bestFit="1" customWidth="1"/>
    <col min="1343" max="1536" width="9.140625" style="108"/>
    <col min="1537" max="1537" width="44" style="108" bestFit="1" customWidth="1"/>
    <col min="1538" max="1538" width="25.7109375" style="108" bestFit="1" customWidth="1"/>
    <col min="1539" max="1539" width="14.42578125" style="108" bestFit="1" customWidth="1"/>
    <col min="1540" max="1540" width="12.7109375" style="108" bestFit="1" customWidth="1"/>
    <col min="1541" max="1598" width="11" style="108" bestFit="1" customWidth="1"/>
    <col min="1599" max="1792" width="9.140625" style="108"/>
    <col min="1793" max="1793" width="44" style="108" bestFit="1" customWidth="1"/>
    <col min="1794" max="1794" width="25.7109375" style="108" bestFit="1" customWidth="1"/>
    <col min="1795" max="1795" width="14.42578125" style="108" bestFit="1" customWidth="1"/>
    <col min="1796" max="1796" width="12.7109375" style="108" bestFit="1" customWidth="1"/>
    <col min="1797" max="1854" width="11" style="108" bestFit="1" customWidth="1"/>
    <col min="1855" max="2048" width="9.140625" style="108"/>
    <col min="2049" max="2049" width="44" style="108" bestFit="1" customWidth="1"/>
    <col min="2050" max="2050" width="25.7109375" style="108" bestFit="1" customWidth="1"/>
    <col min="2051" max="2051" width="14.42578125" style="108" bestFit="1" customWidth="1"/>
    <col min="2052" max="2052" width="12.7109375" style="108" bestFit="1" customWidth="1"/>
    <col min="2053" max="2110" width="11" style="108" bestFit="1" customWidth="1"/>
    <col min="2111" max="2304" width="9.140625" style="108"/>
    <col min="2305" max="2305" width="44" style="108" bestFit="1" customWidth="1"/>
    <col min="2306" max="2306" width="25.7109375" style="108" bestFit="1" customWidth="1"/>
    <col min="2307" max="2307" width="14.42578125" style="108" bestFit="1" customWidth="1"/>
    <col min="2308" max="2308" width="12.7109375" style="108" bestFit="1" customWidth="1"/>
    <col min="2309" max="2366" width="11" style="108" bestFit="1" customWidth="1"/>
    <col min="2367" max="2560" width="9.140625" style="108"/>
    <col min="2561" max="2561" width="44" style="108" bestFit="1" customWidth="1"/>
    <col min="2562" max="2562" width="25.7109375" style="108" bestFit="1" customWidth="1"/>
    <col min="2563" max="2563" width="14.42578125" style="108" bestFit="1" customWidth="1"/>
    <col min="2564" max="2564" width="12.7109375" style="108" bestFit="1" customWidth="1"/>
    <col min="2565" max="2622" width="11" style="108" bestFit="1" customWidth="1"/>
    <col min="2623" max="2816" width="9.140625" style="108"/>
    <col min="2817" max="2817" width="44" style="108" bestFit="1" customWidth="1"/>
    <col min="2818" max="2818" width="25.7109375" style="108" bestFit="1" customWidth="1"/>
    <col min="2819" max="2819" width="14.42578125" style="108" bestFit="1" customWidth="1"/>
    <col min="2820" max="2820" width="12.7109375" style="108" bestFit="1" customWidth="1"/>
    <col min="2821" max="2878" width="11" style="108" bestFit="1" customWidth="1"/>
    <col min="2879" max="3072" width="9.140625" style="108"/>
    <col min="3073" max="3073" width="44" style="108" bestFit="1" customWidth="1"/>
    <col min="3074" max="3074" width="25.7109375" style="108" bestFit="1" customWidth="1"/>
    <col min="3075" max="3075" width="14.42578125" style="108" bestFit="1" customWidth="1"/>
    <col min="3076" max="3076" width="12.7109375" style="108" bestFit="1" customWidth="1"/>
    <col min="3077" max="3134" width="11" style="108" bestFit="1" customWidth="1"/>
    <col min="3135" max="3328" width="9.140625" style="108"/>
    <col min="3329" max="3329" width="44" style="108" bestFit="1" customWidth="1"/>
    <col min="3330" max="3330" width="25.7109375" style="108" bestFit="1" customWidth="1"/>
    <col min="3331" max="3331" width="14.42578125" style="108" bestFit="1" customWidth="1"/>
    <col min="3332" max="3332" width="12.7109375" style="108" bestFit="1" customWidth="1"/>
    <col min="3333" max="3390" width="11" style="108" bestFit="1" customWidth="1"/>
    <col min="3391" max="3584" width="9.140625" style="108"/>
    <col min="3585" max="3585" width="44" style="108" bestFit="1" customWidth="1"/>
    <col min="3586" max="3586" width="25.7109375" style="108" bestFit="1" customWidth="1"/>
    <col min="3587" max="3587" width="14.42578125" style="108" bestFit="1" customWidth="1"/>
    <col min="3588" max="3588" width="12.7109375" style="108" bestFit="1" customWidth="1"/>
    <col min="3589" max="3646" width="11" style="108" bestFit="1" customWidth="1"/>
    <col min="3647" max="3840" width="9.140625" style="108"/>
    <col min="3841" max="3841" width="44" style="108" bestFit="1" customWidth="1"/>
    <col min="3842" max="3842" width="25.7109375" style="108" bestFit="1" customWidth="1"/>
    <col min="3843" max="3843" width="14.42578125" style="108" bestFit="1" customWidth="1"/>
    <col min="3844" max="3844" width="12.7109375" style="108" bestFit="1" customWidth="1"/>
    <col min="3845" max="3902" width="11" style="108" bestFit="1" customWidth="1"/>
    <col min="3903" max="4096" width="9.140625" style="108"/>
    <col min="4097" max="4097" width="44" style="108" bestFit="1" customWidth="1"/>
    <col min="4098" max="4098" width="25.7109375" style="108" bestFit="1" customWidth="1"/>
    <col min="4099" max="4099" width="14.42578125" style="108" bestFit="1" customWidth="1"/>
    <col min="4100" max="4100" width="12.7109375" style="108" bestFit="1" customWidth="1"/>
    <col min="4101" max="4158" width="11" style="108" bestFit="1" customWidth="1"/>
    <col min="4159" max="4352" width="9.140625" style="108"/>
    <col min="4353" max="4353" width="44" style="108" bestFit="1" customWidth="1"/>
    <col min="4354" max="4354" width="25.7109375" style="108" bestFit="1" customWidth="1"/>
    <col min="4355" max="4355" width="14.42578125" style="108" bestFit="1" customWidth="1"/>
    <col min="4356" max="4356" width="12.7109375" style="108" bestFit="1" customWidth="1"/>
    <col min="4357" max="4414" width="11" style="108" bestFit="1" customWidth="1"/>
    <col min="4415" max="4608" width="9.140625" style="108"/>
    <col min="4609" max="4609" width="44" style="108" bestFit="1" customWidth="1"/>
    <col min="4610" max="4610" width="25.7109375" style="108" bestFit="1" customWidth="1"/>
    <col min="4611" max="4611" width="14.42578125" style="108" bestFit="1" customWidth="1"/>
    <col min="4612" max="4612" width="12.7109375" style="108" bestFit="1" customWidth="1"/>
    <col min="4613" max="4670" width="11" style="108" bestFit="1" customWidth="1"/>
    <col min="4671" max="4864" width="9.140625" style="108"/>
    <col min="4865" max="4865" width="44" style="108" bestFit="1" customWidth="1"/>
    <col min="4866" max="4866" width="25.7109375" style="108" bestFit="1" customWidth="1"/>
    <col min="4867" max="4867" width="14.42578125" style="108" bestFit="1" customWidth="1"/>
    <col min="4868" max="4868" width="12.7109375" style="108" bestFit="1" customWidth="1"/>
    <col min="4869" max="4926" width="11" style="108" bestFit="1" customWidth="1"/>
    <col min="4927" max="5120" width="9.140625" style="108"/>
    <col min="5121" max="5121" width="44" style="108" bestFit="1" customWidth="1"/>
    <col min="5122" max="5122" width="25.7109375" style="108" bestFit="1" customWidth="1"/>
    <col min="5123" max="5123" width="14.42578125" style="108" bestFit="1" customWidth="1"/>
    <col min="5124" max="5124" width="12.7109375" style="108" bestFit="1" customWidth="1"/>
    <col min="5125" max="5182" width="11" style="108" bestFit="1" customWidth="1"/>
    <col min="5183" max="5376" width="9.140625" style="108"/>
    <col min="5377" max="5377" width="44" style="108" bestFit="1" customWidth="1"/>
    <col min="5378" max="5378" width="25.7109375" style="108" bestFit="1" customWidth="1"/>
    <col min="5379" max="5379" width="14.42578125" style="108" bestFit="1" customWidth="1"/>
    <col min="5380" max="5380" width="12.7109375" style="108" bestFit="1" customWidth="1"/>
    <col min="5381" max="5438" width="11" style="108" bestFit="1" customWidth="1"/>
    <col min="5439" max="5632" width="9.140625" style="108"/>
    <col min="5633" max="5633" width="44" style="108" bestFit="1" customWidth="1"/>
    <col min="5634" max="5634" width="25.7109375" style="108" bestFit="1" customWidth="1"/>
    <col min="5635" max="5635" width="14.42578125" style="108" bestFit="1" customWidth="1"/>
    <col min="5636" max="5636" width="12.7109375" style="108" bestFit="1" customWidth="1"/>
    <col min="5637" max="5694" width="11" style="108" bestFit="1" customWidth="1"/>
    <col min="5695" max="5888" width="9.140625" style="108"/>
    <col min="5889" max="5889" width="44" style="108" bestFit="1" customWidth="1"/>
    <col min="5890" max="5890" width="25.7109375" style="108" bestFit="1" customWidth="1"/>
    <col min="5891" max="5891" width="14.42578125" style="108" bestFit="1" customWidth="1"/>
    <col min="5892" max="5892" width="12.7109375" style="108" bestFit="1" customWidth="1"/>
    <col min="5893" max="5950" width="11" style="108" bestFit="1" customWidth="1"/>
    <col min="5951" max="6144" width="9.140625" style="108"/>
    <col min="6145" max="6145" width="44" style="108" bestFit="1" customWidth="1"/>
    <col min="6146" max="6146" width="25.7109375" style="108" bestFit="1" customWidth="1"/>
    <col min="6147" max="6147" width="14.42578125" style="108" bestFit="1" customWidth="1"/>
    <col min="6148" max="6148" width="12.7109375" style="108" bestFit="1" customWidth="1"/>
    <col min="6149" max="6206" width="11" style="108" bestFit="1" customWidth="1"/>
    <col min="6207" max="6400" width="9.140625" style="108"/>
    <col min="6401" max="6401" width="44" style="108" bestFit="1" customWidth="1"/>
    <col min="6402" max="6402" width="25.7109375" style="108" bestFit="1" customWidth="1"/>
    <col min="6403" max="6403" width="14.42578125" style="108" bestFit="1" customWidth="1"/>
    <col min="6404" max="6404" width="12.7109375" style="108" bestFit="1" customWidth="1"/>
    <col min="6405" max="6462" width="11" style="108" bestFit="1" customWidth="1"/>
    <col min="6463" max="6656" width="9.140625" style="108"/>
    <col min="6657" max="6657" width="44" style="108" bestFit="1" customWidth="1"/>
    <col min="6658" max="6658" width="25.7109375" style="108" bestFit="1" customWidth="1"/>
    <col min="6659" max="6659" width="14.42578125" style="108" bestFit="1" customWidth="1"/>
    <col min="6660" max="6660" width="12.7109375" style="108" bestFit="1" customWidth="1"/>
    <col min="6661" max="6718" width="11" style="108" bestFit="1" customWidth="1"/>
    <col min="6719" max="6912" width="9.140625" style="108"/>
    <col min="6913" max="6913" width="44" style="108" bestFit="1" customWidth="1"/>
    <col min="6914" max="6914" width="25.7109375" style="108" bestFit="1" customWidth="1"/>
    <col min="6915" max="6915" width="14.42578125" style="108" bestFit="1" customWidth="1"/>
    <col min="6916" max="6916" width="12.7109375" style="108" bestFit="1" customWidth="1"/>
    <col min="6917" max="6974" width="11" style="108" bestFit="1" customWidth="1"/>
    <col min="6975" max="7168" width="9.140625" style="108"/>
    <col min="7169" max="7169" width="44" style="108" bestFit="1" customWidth="1"/>
    <col min="7170" max="7170" width="25.7109375" style="108" bestFit="1" customWidth="1"/>
    <col min="7171" max="7171" width="14.42578125" style="108" bestFit="1" customWidth="1"/>
    <col min="7172" max="7172" width="12.7109375" style="108" bestFit="1" customWidth="1"/>
    <col min="7173" max="7230" width="11" style="108" bestFit="1" customWidth="1"/>
    <col min="7231" max="7424" width="9.140625" style="108"/>
    <col min="7425" max="7425" width="44" style="108" bestFit="1" customWidth="1"/>
    <col min="7426" max="7426" width="25.7109375" style="108" bestFit="1" customWidth="1"/>
    <col min="7427" max="7427" width="14.42578125" style="108" bestFit="1" customWidth="1"/>
    <col min="7428" max="7428" width="12.7109375" style="108" bestFit="1" customWidth="1"/>
    <col min="7429" max="7486" width="11" style="108" bestFit="1" customWidth="1"/>
    <col min="7487" max="7680" width="9.140625" style="108"/>
    <col min="7681" max="7681" width="44" style="108" bestFit="1" customWidth="1"/>
    <col min="7682" max="7682" width="25.7109375" style="108" bestFit="1" customWidth="1"/>
    <col min="7683" max="7683" width="14.42578125" style="108" bestFit="1" customWidth="1"/>
    <col min="7684" max="7684" width="12.7109375" style="108" bestFit="1" customWidth="1"/>
    <col min="7685" max="7742" width="11" style="108" bestFit="1" customWidth="1"/>
    <col min="7743" max="7936" width="9.140625" style="108"/>
    <col min="7937" max="7937" width="44" style="108" bestFit="1" customWidth="1"/>
    <col min="7938" max="7938" width="25.7109375" style="108" bestFit="1" customWidth="1"/>
    <col min="7939" max="7939" width="14.42578125" style="108" bestFit="1" customWidth="1"/>
    <col min="7940" max="7940" width="12.7109375" style="108" bestFit="1" customWidth="1"/>
    <col min="7941" max="7998" width="11" style="108" bestFit="1" customWidth="1"/>
    <col min="7999" max="8192" width="9.140625" style="108"/>
    <col min="8193" max="8193" width="44" style="108" bestFit="1" customWidth="1"/>
    <col min="8194" max="8194" width="25.7109375" style="108" bestFit="1" customWidth="1"/>
    <col min="8195" max="8195" width="14.42578125" style="108" bestFit="1" customWidth="1"/>
    <col min="8196" max="8196" width="12.7109375" style="108" bestFit="1" customWidth="1"/>
    <col min="8197" max="8254" width="11" style="108" bestFit="1" customWidth="1"/>
    <col min="8255" max="8448" width="9.140625" style="108"/>
    <col min="8449" max="8449" width="44" style="108" bestFit="1" customWidth="1"/>
    <col min="8450" max="8450" width="25.7109375" style="108" bestFit="1" customWidth="1"/>
    <col min="8451" max="8451" width="14.42578125" style="108" bestFit="1" customWidth="1"/>
    <col min="8452" max="8452" width="12.7109375" style="108" bestFit="1" customWidth="1"/>
    <col min="8453" max="8510" width="11" style="108" bestFit="1" customWidth="1"/>
    <col min="8511" max="8704" width="9.140625" style="108"/>
    <col min="8705" max="8705" width="44" style="108" bestFit="1" customWidth="1"/>
    <col min="8706" max="8706" width="25.7109375" style="108" bestFit="1" customWidth="1"/>
    <col min="8707" max="8707" width="14.42578125" style="108" bestFit="1" customWidth="1"/>
    <col min="8708" max="8708" width="12.7109375" style="108" bestFit="1" customWidth="1"/>
    <col min="8709" max="8766" width="11" style="108" bestFit="1" customWidth="1"/>
    <col min="8767" max="8960" width="9.140625" style="108"/>
    <col min="8961" max="8961" width="44" style="108" bestFit="1" customWidth="1"/>
    <col min="8962" max="8962" width="25.7109375" style="108" bestFit="1" customWidth="1"/>
    <col min="8963" max="8963" width="14.42578125" style="108" bestFit="1" customWidth="1"/>
    <col min="8964" max="8964" width="12.7109375" style="108" bestFit="1" customWidth="1"/>
    <col min="8965" max="9022" width="11" style="108" bestFit="1" customWidth="1"/>
    <col min="9023" max="9216" width="9.140625" style="108"/>
    <col min="9217" max="9217" width="44" style="108" bestFit="1" customWidth="1"/>
    <col min="9218" max="9218" width="25.7109375" style="108" bestFit="1" customWidth="1"/>
    <col min="9219" max="9219" width="14.42578125" style="108" bestFit="1" customWidth="1"/>
    <col min="9220" max="9220" width="12.7109375" style="108" bestFit="1" customWidth="1"/>
    <col min="9221" max="9278" width="11" style="108" bestFit="1" customWidth="1"/>
    <col min="9279" max="9472" width="9.140625" style="108"/>
    <col min="9473" max="9473" width="44" style="108" bestFit="1" customWidth="1"/>
    <col min="9474" max="9474" width="25.7109375" style="108" bestFit="1" customWidth="1"/>
    <col min="9475" max="9475" width="14.42578125" style="108" bestFit="1" customWidth="1"/>
    <col min="9476" max="9476" width="12.7109375" style="108" bestFit="1" customWidth="1"/>
    <col min="9477" max="9534" width="11" style="108" bestFit="1" customWidth="1"/>
    <col min="9535" max="9728" width="9.140625" style="108"/>
    <col min="9729" max="9729" width="44" style="108" bestFit="1" customWidth="1"/>
    <col min="9730" max="9730" width="25.7109375" style="108" bestFit="1" customWidth="1"/>
    <col min="9731" max="9731" width="14.42578125" style="108" bestFit="1" customWidth="1"/>
    <col min="9732" max="9732" width="12.7109375" style="108" bestFit="1" customWidth="1"/>
    <col min="9733" max="9790" width="11" style="108" bestFit="1" customWidth="1"/>
    <col min="9791" max="9984" width="9.140625" style="108"/>
    <col min="9985" max="9985" width="44" style="108" bestFit="1" customWidth="1"/>
    <col min="9986" max="9986" width="25.7109375" style="108" bestFit="1" customWidth="1"/>
    <col min="9987" max="9987" width="14.42578125" style="108" bestFit="1" customWidth="1"/>
    <col min="9988" max="9988" width="12.7109375" style="108" bestFit="1" customWidth="1"/>
    <col min="9989" max="10046" width="11" style="108" bestFit="1" customWidth="1"/>
    <col min="10047" max="10240" width="9.140625" style="108"/>
    <col min="10241" max="10241" width="44" style="108" bestFit="1" customWidth="1"/>
    <col min="10242" max="10242" width="25.7109375" style="108" bestFit="1" customWidth="1"/>
    <col min="10243" max="10243" width="14.42578125" style="108" bestFit="1" customWidth="1"/>
    <col min="10244" max="10244" width="12.7109375" style="108" bestFit="1" customWidth="1"/>
    <col min="10245" max="10302" width="11" style="108" bestFit="1" customWidth="1"/>
    <col min="10303" max="10496" width="9.140625" style="108"/>
    <col min="10497" max="10497" width="44" style="108" bestFit="1" customWidth="1"/>
    <col min="10498" max="10498" width="25.7109375" style="108" bestFit="1" customWidth="1"/>
    <col min="10499" max="10499" width="14.42578125" style="108" bestFit="1" customWidth="1"/>
    <col min="10500" max="10500" width="12.7109375" style="108" bestFit="1" customWidth="1"/>
    <col min="10501" max="10558" width="11" style="108" bestFit="1" customWidth="1"/>
    <col min="10559" max="10752" width="9.140625" style="108"/>
    <col min="10753" max="10753" width="44" style="108" bestFit="1" customWidth="1"/>
    <col min="10754" max="10754" width="25.7109375" style="108" bestFit="1" customWidth="1"/>
    <col min="10755" max="10755" width="14.42578125" style="108" bestFit="1" customWidth="1"/>
    <col min="10756" max="10756" width="12.7109375" style="108" bestFit="1" customWidth="1"/>
    <col min="10757" max="10814" width="11" style="108" bestFit="1" customWidth="1"/>
    <col min="10815" max="11008" width="9.140625" style="108"/>
    <col min="11009" max="11009" width="44" style="108" bestFit="1" customWidth="1"/>
    <col min="11010" max="11010" width="25.7109375" style="108" bestFit="1" customWidth="1"/>
    <col min="11011" max="11011" width="14.42578125" style="108" bestFit="1" customWidth="1"/>
    <col min="11012" max="11012" width="12.7109375" style="108" bestFit="1" customWidth="1"/>
    <col min="11013" max="11070" width="11" style="108" bestFit="1" customWidth="1"/>
    <col min="11071" max="11264" width="9.140625" style="108"/>
    <col min="11265" max="11265" width="44" style="108" bestFit="1" customWidth="1"/>
    <col min="11266" max="11266" width="25.7109375" style="108" bestFit="1" customWidth="1"/>
    <col min="11267" max="11267" width="14.42578125" style="108" bestFit="1" customWidth="1"/>
    <col min="11268" max="11268" width="12.7109375" style="108" bestFit="1" customWidth="1"/>
    <col min="11269" max="11326" width="11" style="108" bestFit="1" customWidth="1"/>
    <col min="11327" max="11520" width="9.140625" style="108"/>
    <col min="11521" max="11521" width="44" style="108" bestFit="1" customWidth="1"/>
    <col min="11522" max="11522" width="25.7109375" style="108" bestFit="1" customWidth="1"/>
    <col min="11523" max="11523" width="14.42578125" style="108" bestFit="1" customWidth="1"/>
    <col min="11524" max="11524" width="12.7109375" style="108" bestFit="1" customWidth="1"/>
    <col min="11525" max="11582" width="11" style="108" bestFit="1" customWidth="1"/>
    <col min="11583" max="11776" width="9.140625" style="108"/>
    <col min="11777" max="11777" width="44" style="108" bestFit="1" customWidth="1"/>
    <col min="11778" max="11778" width="25.7109375" style="108" bestFit="1" customWidth="1"/>
    <col min="11779" max="11779" width="14.42578125" style="108" bestFit="1" customWidth="1"/>
    <col min="11780" max="11780" width="12.7109375" style="108" bestFit="1" customWidth="1"/>
    <col min="11781" max="11838" width="11" style="108" bestFit="1" customWidth="1"/>
    <col min="11839" max="12032" width="9.140625" style="108"/>
    <col min="12033" max="12033" width="44" style="108" bestFit="1" customWidth="1"/>
    <col min="12034" max="12034" width="25.7109375" style="108" bestFit="1" customWidth="1"/>
    <col min="12035" max="12035" width="14.42578125" style="108" bestFit="1" customWidth="1"/>
    <col min="12036" max="12036" width="12.7109375" style="108" bestFit="1" customWidth="1"/>
    <col min="12037" max="12094" width="11" style="108" bestFit="1" customWidth="1"/>
    <col min="12095" max="12288" width="9.140625" style="108"/>
    <col min="12289" max="12289" width="44" style="108" bestFit="1" customWidth="1"/>
    <col min="12290" max="12290" width="25.7109375" style="108" bestFit="1" customWidth="1"/>
    <col min="12291" max="12291" width="14.42578125" style="108" bestFit="1" customWidth="1"/>
    <col min="12292" max="12292" width="12.7109375" style="108" bestFit="1" customWidth="1"/>
    <col min="12293" max="12350" width="11" style="108" bestFit="1" customWidth="1"/>
    <col min="12351" max="12544" width="9.140625" style="108"/>
    <col min="12545" max="12545" width="44" style="108" bestFit="1" customWidth="1"/>
    <col min="12546" max="12546" width="25.7109375" style="108" bestFit="1" customWidth="1"/>
    <col min="12547" max="12547" width="14.42578125" style="108" bestFit="1" customWidth="1"/>
    <col min="12548" max="12548" width="12.7109375" style="108" bestFit="1" customWidth="1"/>
    <col min="12549" max="12606" width="11" style="108" bestFit="1" customWidth="1"/>
    <col min="12607" max="12800" width="9.140625" style="108"/>
    <col min="12801" max="12801" width="44" style="108" bestFit="1" customWidth="1"/>
    <col min="12802" max="12802" width="25.7109375" style="108" bestFit="1" customWidth="1"/>
    <col min="12803" max="12803" width="14.42578125" style="108" bestFit="1" customWidth="1"/>
    <col min="12804" max="12804" width="12.7109375" style="108" bestFit="1" customWidth="1"/>
    <col min="12805" max="12862" width="11" style="108" bestFit="1" customWidth="1"/>
    <col min="12863" max="13056" width="9.140625" style="108"/>
    <col min="13057" max="13057" width="44" style="108" bestFit="1" customWidth="1"/>
    <col min="13058" max="13058" width="25.7109375" style="108" bestFit="1" customWidth="1"/>
    <col min="13059" max="13059" width="14.42578125" style="108" bestFit="1" customWidth="1"/>
    <col min="13060" max="13060" width="12.7109375" style="108" bestFit="1" customWidth="1"/>
    <col min="13061" max="13118" width="11" style="108" bestFit="1" customWidth="1"/>
    <col min="13119" max="13312" width="9.140625" style="108"/>
    <col min="13313" max="13313" width="44" style="108" bestFit="1" customWidth="1"/>
    <col min="13314" max="13314" width="25.7109375" style="108" bestFit="1" customWidth="1"/>
    <col min="13315" max="13315" width="14.42578125" style="108" bestFit="1" customWidth="1"/>
    <col min="13316" max="13316" width="12.7109375" style="108" bestFit="1" customWidth="1"/>
    <col min="13317" max="13374" width="11" style="108" bestFit="1" customWidth="1"/>
    <col min="13375" max="13568" width="9.140625" style="108"/>
    <col min="13569" max="13569" width="44" style="108" bestFit="1" customWidth="1"/>
    <col min="13570" max="13570" width="25.7109375" style="108" bestFit="1" customWidth="1"/>
    <col min="13571" max="13571" width="14.42578125" style="108" bestFit="1" customWidth="1"/>
    <col min="13572" max="13572" width="12.7109375" style="108" bestFit="1" customWidth="1"/>
    <col min="13573" max="13630" width="11" style="108" bestFit="1" customWidth="1"/>
    <col min="13631" max="13824" width="9.140625" style="108"/>
    <col min="13825" max="13825" width="44" style="108" bestFit="1" customWidth="1"/>
    <col min="13826" max="13826" width="25.7109375" style="108" bestFit="1" customWidth="1"/>
    <col min="13827" max="13827" width="14.42578125" style="108" bestFit="1" customWidth="1"/>
    <col min="13828" max="13828" width="12.7109375" style="108" bestFit="1" customWidth="1"/>
    <col min="13829" max="13886" width="11" style="108" bestFit="1" customWidth="1"/>
    <col min="13887" max="14080" width="9.140625" style="108"/>
    <col min="14081" max="14081" width="44" style="108" bestFit="1" customWidth="1"/>
    <col min="14082" max="14082" width="25.7109375" style="108" bestFit="1" customWidth="1"/>
    <col min="14083" max="14083" width="14.42578125" style="108" bestFit="1" customWidth="1"/>
    <col min="14084" max="14084" width="12.7109375" style="108" bestFit="1" customWidth="1"/>
    <col min="14085" max="14142" width="11" style="108" bestFit="1" customWidth="1"/>
    <col min="14143" max="14336" width="9.140625" style="108"/>
    <col min="14337" max="14337" width="44" style="108" bestFit="1" customWidth="1"/>
    <col min="14338" max="14338" width="25.7109375" style="108" bestFit="1" customWidth="1"/>
    <col min="14339" max="14339" width="14.42578125" style="108" bestFit="1" customWidth="1"/>
    <col min="14340" max="14340" width="12.7109375" style="108" bestFit="1" customWidth="1"/>
    <col min="14341" max="14398" width="11" style="108" bestFit="1" customWidth="1"/>
    <col min="14399" max="14592" width="9.140625" style="108"/>
    <col min="14593" max="14593" width="44" style="108" bestFit="1" customWidth="1"/>
    <col min="14594" max="14594" width="25.7109375" style="108" bestFit="1" customWidth="1"/>
    <col min="14595" max="14595" width="14.42578125" style="108" bestFit="1" customWidth="1"/>
    <col min="14596" max="14596" width="12.7109375" style="108" bestFit="1" customWidth="1"/>
    <col min="14597" max="14654" width="11" style="108" bestFit="1" customWidth="1"/>
    <col min="14655" max="14848" width="9.140625" style="108"/>
    <col min="14849" max="14849" width="44" style="108" bestFit="1" customWidth="1"/>
    <col min="14850" max="14850" width="25.7109375" style="108" bestFit="1" customWidth="1"/>
    <col min="14851" max="14851" width="14.42578125" style="108" bestFit="1" customWidth="1"/>
    <col min="14852" max="14852" width="12.7109375" style="108" bestFit="1" customWidth="1"/>
    <col min="14853" max="14910" width="11" style="108" bestFit="1" customWidth="1"/>
    <col min="14911" max="15104" width="9.140625" style="108"/>
    <col min="15105" max="15105" width="44" style="108" bestFit="1" customWidth="1"/>
    <col min="15106" max="15106" width="25.7109375" style="108" bestFit="1" customWidth="1"/>
    <col min="15107" max="15107" width="14.42578125" style="108" bestFit="1" customWidth="1"/>
    <col min="15108" max="15108" width="12.7109375" style="108" bestFit="1" customWidth="1"/>
    <col min="15109" max="15166" width="11" style="108" bestFit="1" customWidth="1"/>
    <col min="15167" max="15360" width="9.140625" style="108"/>
    <col min="15361" max="15361" width="44" style="108" bestFit="1" customWidth="1"/>
    <col min="15362" max="15362" width="25.7109375" style="108" bestFit="1" customWidth="1"/>
    <col min="15363" max="15363" width="14.42578125" style="108" bestFit="1" customWidth="1"/>
    <col min="15364" max="15364" width="12.7109375" style="108" bestFit="1" customWidth="1"/>
    <col min="15365" max="15422" width="11" style="108" bestFit="1" customWidth="1"/>
    <col min="15423" max="15616" width="9.140625" style="108"/>
    <col min="15617" max="15617" width="44" style="108" bestFit="1" customWidth="1"/>
    <col min="15618" max="15618" width="25.7109375" style="108" bestFit="1" customWidth="1"/>
    <col min="15619" max="15619" width="14.42578125" style="108" bestFit="1" customWidth="1"/>
    <col min="15620" max="15620" width="12.7109375" style="108" bestFit="1" customWidth="1"/>
    <col min="15621" max="15678" width="11" style="108" bestFit="1" customWidth="1"/>
    <col min="15679" max="15872" width="9.140625" style="108"/>
    <col min="15873" max="15873" width="44" style="108" bestFit="1" customWidth="1"/>
    <col min="15874" max="15874" width="25.7109375" style="108" bestFit="1" customWidth="1"/>
    <col min="15875" max="15875" width="14.42578125" style="108" bestFit="1" customWidth="1"/>
    <col min="15876" max="15876" width="12.7109375" style="108" bestFit="1" customWidth="1"/>
    <col min="15877" max="15934" width="11" style="108" bestFit="1" customWidth="1"/>
    <col min="15935" max="16128" width="9.140625" style="108"/>
    <col min="16129" max="16129" width="44" style="108" bestFit="1" customWidth="1"/>
    <col min="16130" max="16130" width="25.7109375" style="108" bestFit="1" customWidth="1"/>
    <col min="16131" max="16131" width="14.42578125" style="108" bestFit="1" customWidth="1"/>
    <col min="16132" max="16132" width="12.7109375" style="108" bestFit="1" customWidth="1"/>
    <col min="16133" max="16190" width="11" style="108" bestFit="1" customWidth="1"/>
    <col min="16191" max="16384" width="9.140625" style="108"/>
  </cols>
  <sheetData>
    <row r="1" spans="1:65" ht="15" x14ac:dyDescent="0.25">
      <c r="A1" s="154" t="s">
        <v>161</v>
      </c>
      <c r="B1" s="108" t="s">
        <v>161</v>
      </c>
      <c r="G1" s="173" t="s">
        <v>737</v>
      </c>
      <c r="H1" s="6"/>
    </row>
    <row r="2" spans="1:65" x14ac:dyDescent="0.2">
      <c r="A2" s="108" t="s">
        <v>162</v>
      </c>
      <c r="B2" s="183">
        <v>44627</v>
      </c>
      <c r="G2" s="174" t="s">
        <v>14</v>
      </c>
      <c r="H2" s="6" t="s">
        <v>738</v>
      </c>
    </row>
    <row r="3" spans="1:65" x14ac:dyDescent="0.2">
      <c r="A3" s="111" t="s">
        <v>766</v>
      </c>
    </row>
    <row r="4" spans="1:65" x14ac:dyDescent="0.2">
      <c r="A4" s="111"/>
    </row>
    <row r="5" spans="1:65" x14ac:dyDescent="0.2">
      <c r="A5" s="108" t="s">
        <v>163</v>
      </c>
      <c r="B5" s="108" t="s">
        <v>164</v>
      </c>
      <c r="C5" s="108" t="s">
        <v>165</v>
      </c>
      <c r="D5" s="108" t="s">
        <v>166</v>
      </c>
      <c r="E5" s="108">
        <v>1960</v>
      </c>
      <c r="F5" s="108">
        <v>1961</v>
      </c>
      <c r="G5" s="108">
        <v>1962</v>
      </c>
      <c r="H5" s="108">
        <v>1963</v>
      </c>
      <c r="I5" s="108">
        <v>1964</v>
      </c>
      <c r="J5" s="108">
        <v>1965</v>
      </c>
      <c r="K5" s="108">
        <v>1966</v>
      </c>
      <c r="L5" s="108">
        <v>1967</v>
      </c>
      <c r="M5" s="108">
        <v>1968</v>
      </c>
      <c r="N5" s="108">
        <v>1969</v>
      </c>
      <c r="O5" s="108">
        <v>1970</v>
      </c>
      <c r="P5" s="108">
        <v>1971</v>
      </c>
      <c r="Q5" s="108">
        <v>1972</v>
      </c>
      <c r="R5" s="108">
        <v>1973</v>
      </c>
      <c r="S5" s="108">
        <v>1974</v>
      </c>
      <c r="T5" s="108">
        <v>1975</v>
      </c>
      <c r="U5" s="108">
        <v>1976</v>
      </c>
      <c r="V5" s="108">
        <v>1977</v>
      </c>
      <c r="W5" s="108">
        <v>1978</v>
      </c>
      <c r="X5" s="108">
        <v>1979</v>
      </c>
      <c r="Y5" s="108">
        <v>1980</v>
      </c>
      <c r="Z5" s="108">
        <v>1981</v>
      </c>
      <c r="AA5" s="108">
        <v>1982</v>
      </c>
      <c r="AB5" s="108">
        <v>1983</v>
      </c>
      <c r="AC5" s="108">
        <v>1984</v>
      </c>
      <c r="AD5" s="108">
        <v>1985</v>
      </c>
      <c r="AE5" s="108">
        <v>1986</v>
      </c>
      <c r="AF5" s="108">
        <v>1987</v>
      </c>
      <c r="AG5" s="108">
        <v>1988</v>
      </c>
      <c r="AH5" s="108">
        <v>1989</v>
      </c>
      <c r="AI5" s="108">
        <v>1990</v>
      </c>
      <c r="AJ5" s="108">
        <v>1991</v>
      </c>
      <c r="AK5" s="108">
        <v>1992</v>
      </c>
      <c r="AL5" s="108">
        <v>1993</v>
      </c>
      <c r="AM5" s="108">
        <v>1994</v>
      </c>
      <c r="AN5" s="108">
        <v>1995</v>
      </c>
      <c r="AO5" s="108">
        <v>1996</v>
      </c>
      <c r="AP5" s="108">
        <v>1997</v>
      </c>
      <c r="AQ5" s="108">
        <v>1998</v>
      </c>
      <c r="AR5" s="108">
        <v>1999</v>
      </c>
      <c r="AS5" s="108">
        <v>2000</v>
      </c>
      <c r="AT5" s="108">
        <v>2001</v>
      </c>
      <c r="AU5" s="108">
        <v>2002</v>
      </c>
      <c r="AV5" s="108">
        <v>2003</v>
      </c>
      <c r="AW5" s="108">
        <v>2004</v>
      </c>
      <c r="AX5" s="108">
        <v>2005</v>
      </c>
      <c r="AY5" s="108">
        <v>2006</v>
      </c>
      <c r="AZ5" s="108">
        <v>2007</v>
      </c>
      <c r="BA5" s="108">
        <v>2008</v>
      </c>
      <c r="BB5" s="108">
        <v>2009</v>
      </c>
      <c r="BC5" s="108">
        <v>2010</v>
      </c>
      <c r="BD5" s="108">
        <v>2011</v>
      </c>
      <c r="BE5" s="108">
        <v>2012</v>
      </c>
      <c r="BF5" s="108">
        <v>2013</v>
      </c>
      <c r="BG5" s="108">
        <v>2014</v>
      </c>
      <c r="BH5" s="108">
        <v>2015</v>
      </c>
      <c r="BI5" s="108">
        <v>2016</v>
      </c>
      <c r="BJ5" s="108">
        <v>2017</v>
      </c>
      <c r="BK5" s="108">
        <v>2018</v>
      </c>
      <c r="BL5" s="108">
        <v>2019</v>
      </c>
      <c r="BM5" s="108">
        <v>2020</v>
      </c>
    </row>
    <row r="6" spans="1:65" x14ac:dyDescent="0.2">
      <c r="A6" s="108" t="s">
        <v>167</v>
      </c>
      <c r="B6" s="108" t="s">
        <v>168</v>
      </c>
      <c r="C6" s="108" t="s">
        <v>169</v>
      </c>
      <c r="D6" s="108" t="s">
        <v>170</v>
      </c>
      <c r="E6" s="108">
        <v>54208</v>
      </c>
      <c r="F6" s="108">
        <v>55434</v>
      </c>
      <c r="G6" s="108">
        <v>56234</v>
      </c>
      <c r="H6" s="108">
        <v>56699</v>
      </c>
      <c r="I6" s="108">
        <v>57029</v>
      </c>
      <c r="J6" s="108">
        <v>57357</v>
      </c>
      <c r="K6" s="108">
        <v>57702</v>
      </c>
      <c r="L6" s="108">
        <v>58044</v>
      </c>
      <c r="M6" s="108">
        <v>58377</v>
      </c>
      <c r="N6" s="108">
        <v>58734</v>
      </c>
      <c r="O6" s="108">
        <v>59070</v>
      </c>
      <c r="P6" s="108">
        <v>59442</v>
      </c>
      <c r="Q6" s="108">
        <v>59849</v>
      </c>
      <c r="R6" s="108">
        <v>60236</v>
      </c>
      <c r="S6" s="108">
        <v>60527</v>
      </c>
      <c r="T6" s="108">
        <v>60653</v>
      </c>
      <c r="U6" s="108">
        <v>60586</v>
      </c>
      <c r="V6" s="108">
        <v>60366</v>
      </c>
      <c r="W6" s="108">
        <v>60102</v>
      </c>
      <c r="X6" s="108">
        <v>59972</v>
      </c>
      <c r="Y6" s="108">
        <v>60097</v>
      </c>
      <c r="Z6" s="108">
        <v>60561</v>
      </c>
      <c r="AA6" s="108">
        <v>61341</v>
      </c>
      <c r="AB6" s="108">
        <v>62213</v>
      </c>
      <c r="AC6" s="108">
        <v>62826</v>
      </c>
      <c r="AD6" s="108">
        <v>63024</v>
      </c>
      <c r="AE6" s="108">
        <v>62645</v>
      </c>
      <c r="AF6" s="108">
        <v>61838</v>
      </c>
      <c r="AG6" s="108">
        <v>61072</v>
      </c>
      <c r="AH6" s="108">
        <v>61033</v>
      </c>
      <c r="AI6" s="108">
        <v>62152</v>
      </c>
      <c r="AJ6" s="108">
        <v>64623</v>
      </c>
      <c r="AK6" s="108">
        <v>68240</v>
      </c>
      <c r="AL6" s="108">
        <v>72495</v>
      </c>
      <c r="AM6" s="108">
        <v>76705</v>
      </c>
      <c r="AN6" s="108">
        <v>80324</v>
      </c>
      <c r="AO6" s="108">
        <v>83211</v>
      </c>
      <c r="AP6" s="108">
        <v>85450</v>
      </c>
      <c r="AQ6" s="108">
        <v>87280</v>
      </c>
      <c r="AR6" s="108">
        <v>89009</v>
      </c>
      <c r="AS6" s="108">
        <v>90866</v>
      </c>
      <c r="AT6" s="108">
        <v>92892</v>
      </c>
      <c r="AU6" s="108">
        <v>94992</v>
      </c>
      <c r="AV6" s="108">
        <v>97016</v>
      </c>
      <c r="AW6" s="108">
        <v>98744</v>
      </c>
      <c r="AX6" s="108">
        <v>100028</v>
      </c>
      <c r="AY6" s="108">
        <v>100830</v>
      </c>
      <c r="AZ6" s="108">
        <v>101226</v>
      </c>
      <c r="BA6" s="108">
        <v>101362</v>
      </c>
      <c r="BB6" s="108">
        <v>101452</v>
      </c>
      <c r="BC6" s="108">
        <v>101665</v>
      </c>
      <c r="BD6" s="108">
        <v>102050</v>
      </c>
      <c r="BE6" s="108">
        <v>102565</v>
      </c>
      <c r="BF6" s="108">
        <v>103165</v>
      </c>
      <c r="BG6" s="108">
        <v>103776</v>
      </c>
      <c r="BH6" s="108">
        <v>104339</v>
      </c>
      <c r="BI6" s="108">
        <v>104865</v>
      </c>
      <c r="BJ6" s="108">
        <v>105361</v>
      </c>
      <c r="BK6" s="108">
        <v>105846</v>
      </c>
      <c r="BL6" s="108">
        <v>106310</v>
      </c>
      <c r="BM6" s="108">
        <v>106766</v>
      </c>
    </row>
    <row r="7" spans="1:65" x14ac:dyDescent="0.2">
      <c r="A7" s="108" t="s">
        <v>749</v>
      </c>
      <c r="B7" s="108" t="s">
        <v>750</v>
      </c>
      <c r="C7" s="108" t="s">
        <v>169</v>
      </c>
      <c r="D7" s="108" t="s">
        <v>170</v>
      </c>
      <c r="E7" s="108">
        <v>130836765</v>
      </c>
      <c r="F7" s="108">
        <v>134159786</v>
      </c>
      <c r="G7" s="108">
        <v>137614644</v>
      </c>
      <c r="H7" s="108">
        <v>141202036</v>
      </c>
      <c r="I7" s="108">
        <v>144920186</v>
      </c>
      <c r="J7" s="108">
        <v>148769974</v>
      </c>
      <c r="K7" s="108">
        <v>152752671</v>
      </c>
      <c r="L7" s="108">
        <v>156876454</v>
      </c>
      <c r="M7" s="108">
        <v>161156430</v>
      </c>
      <c r="N7" s="108">
        <v>165611760</v>
      </c>
      <c r="O7" s="108">
        <v>170257189</v>
      </c>
      <c r="P7" s="108">
        <v>175100167</v>
      </c>
      <c r="Q7" s="108">
        <v>180141148</v>
      </c>
      <c r="R7" s="108">
        <v>185376550</v>
      </c>
      <c r="S7" s="108">
        <v>190800796</v>
      </c>
      <c r="T7" s="108">
        <v>196409937</v>
      </c>
      <c r="U7" s="108">
        <v>202205766</v>
      </c>
      <c r="V7" s="108">
        <v>208193045</v>
      </c>
      <c r="W7" s="108">
        <v>214368393</v>
      </c>
      <c r="X7" s="108">
        <v>220740384</v>
      </c>
      <c r="Y7" s="108">
        <v>227305945</v>
      </c>
      <c r="Z7" s="108">
        <v>234058404</v>
      </c>
      <c r="AA7" s="108">
        <v>240999134</v>
      </c>
      <c r="AB7" s="108">
        <v>248146290</v>
      </c>
      <c r="AC7" s="108">
        <v>255530063</v>
      </c>
      <c r="AD7" s="108">
        <v>263161451</v>
      </c>
      <c r="AE7" s="108">
        <v>271050065</v>
      </c>
      <c r="AF7" s="108">
        <v>279184536</v>
      </c>
      <c r="AG7" s="108">
        <v>287524258</v>
      </c>
      <c r="AH7" s="108">
        <v>296024639</v>
      </c>
      <c r="AI7" s="108">
        <v>304648010</v>
      </c>
      <c r="AJ7" s="108">
        <v>313394693</v>
      </c>
      <c r="AK7" s="108">
        <v>322270073</v>
      </c>
      <c r="AL7" s="108">
        <v>331265579</v>
      </c>
      <c r="AM7" s="108">
        <v>340379934</v>
      </c>
      <c r="AN7" s="108">
        <v>349605660</v>
      </c>
      <c r="AO7" s="108">
        <v>358953595</v>
      </c>
      <c r="AP7" s="108">
        <v>368440591</v>
      </c>
      <c r="AQ7" s="108">
        <v>378098393</v>
      </c>
      <c r="AR7" s="108">
        <v>387977990</v>
      </c>
      <c r="AS7" s="108">
        <v>398113044</v>
      </c>
      <c r="AT7" s="108">
        <v>408522129</v>
      </c>
      <c r="AU7" s="108">
        <v>419223717</v>
      </c>
      <c r="AV7" s="108">
        <v>430246635</v>
      </c>
      <c r="AW7" s="108">
        <v>441630149</v>
      </c>
      <c r="AX7" s="108">
        <v>453404076</v>
      </c>
      <c r="AY7" s="108">
        <v>465581372</v>
      </c>
      <c r="AZ7" s="108">
        <v>478166911</v>
      </c>
      <c r="BA7" s="108">
        <v>491173160</v>
      </c>
      <c r="BB7" s="108">
        <v>504604672</v>
      </c>
      <c r="BC7" s="108">
        <v>518468229</v>
      </c>
      <c r="BD7" s="108">
        <v>532760424</v>
      </c>
      <c r="BE7" s="108">
        <v>547482863</v>
      </c>
      <c r="BF7" s="108">
        <v>562601578</v>
      </c>
      <c r="BG7" s="108">
        <v>578075373</v>
      </c>
      <c r="BH7" s="108">
        <v>593871847</v>
      </c>
      <c r="BI7" s="108">
        <v>609978946</v>
      </c>
      <c r="BJ7" s="108">
        <v>626392880</v>
      </c>
      <c r="BK7" s="108">
        <v>643090131</v>
      </c>
      <c r="BL7" s="108">
        <v>660046272</v>
      </c>
      <c r="BM7" s="108">
        <v>677243299</v>
      </c>
    </row>
    <row r="8" spans="1:65" x14ac:dyDescent="0.2">
      <c r="A8" s="108" t="s">
        <v>171</v>
      </c>
      <c r="B8" s="108" t="s">
        <v>172</v>
      </c>
      <c r="C8" s="108" t="s">
        <v>169</v>
      </c>
      <c r="D8" s="108" t="s">
        <v>170</v>
      </c>
      <c r="E8" s="108">
        <v>8996967</v>
      </c>
      <c r="F8" s="108">
        <v>9169406</v>
      </c>
      <c r="G8" s="108">
        <v>9351442</v>
      </c>
      <c r="H8" s="108">
        <v>9543200</v>
      </c>
      <c r="I8" s="108">
        <v>9744772</v>
      </c>
      <c r="J8" s="108">
        <v>9956318</v>
      </c>
      <c r="K8" s="108">
        <v>10174840</v>
      </c>
      <c r="L8" s="108">
        <v>10399936</v>
      </c>
      <c r="M8" s="108">
        <v>10637064</v>
      </c>
      <c r="N8" s="108">
        <v>10893772</v>
      </c>
      <c r="O8" s="108">
        <v>11173654</v>
      </c>
      <c r="P8" s="108">
        <v>11475450</v>
      </c>
      <c r="Q8" s="108">
        <v>11791222</v>
      </c>
      <c r="R8" s="108">
        <v>12108963</v>
      </c>
      <c r="S8" s="108">
        <v>12412960</v>
      </c>
      <c r="T8" s="108">
        <v>12689164</v>
      </c>
      <c r="U8" s="108">
        <v>12943093</v>
      </c>
      <c r="V8" s="108">
        <v>13171294</v>
      </c>
      <c r="W8" s="108">
        <v>13341199</v>
      </c>
      <c r="X8" s="108">
        <v>13411060</v>
      </c>
      <c r="Y8" s="108">
        <v>13356500</v>
      </c>
      <c r="Z8" s="108">
        <v>13171679</v>
      </c>
      <c r="AA8" s="108">
        <v>12882518</v>
      </c>
      <c r="AB8" s="108">
        <v>12537732</v>
      </c>
      <c r="AC8" s="108">
        <v>12204306</v>
      </c>
      <c r="AD8" s="108">
        <v>11938204</v>
      </c>
      <c r="AE8" s="108">
        <v>11736177</v>
      </c>
      <c r="AF8" s="108">
        <v>11604538</v>
      </c>
      <c r="AG8" s="108">
        <v>11618008</v>
      </c>
      <c r="AH8" s="108">
        <v>11868873</v>
      </c>
      <c r="AI8" s="108">
        <v>12412311</v>
      </c>
      <c r="AJ8" s="108">
        <v>13299016</v>
      </c>
      <c r="AK8" s="108">
        <v>14485543</v>
      </c>
      <c r="AL8" s="108">
        <v>15816601</v>
      </c>
      <c r="AM8" s="108">
        <v>17075728</v>
      </c>
      <c r="AN8" s="108">
        <v>18110662</v>
      </c>
      <c r="AO8" s="108">
        <v>18853444</v>
      </c>
      <c r="AP8" s="108">
        <v>19357126</v>
      </c>
      <c r="AQ8" s="108">
        <v>19737770</v>
      </c>
      <c r="AR8" s="108">
        <v>20170847</v>
      </c>
      <c r="AS8" s="108">
        <v>20779957</v>
      </c>
      <c r="AT8" s="108">
        <v>21606992</v>
      </c>
      <c r="AU8" s="108">
        <v>22600774</v>
      </c>
      <c r="AV8" s="108">
        <v>23680871</v>
      </c>
      <c r="AW8" s="108">
        <v>24726689</v>
      </c>
      <c r="AX8" s="108">
        <v>25654274</v>
      </c>
      <c r="AY8" s="108">
        <v>26433058</v>
      </c>
      <c r="AZ8" s="108">
        <v>27100542</v>
      </c>
      <c r="BA8" s="108">
        <v>27722281</v>
      </c>
      <c r="BB8" s="108">
        <v>28394806</v>
      </c>
      <c r="BC8" s="108">
        <v>29185511</v>
      </c>
      <c r="BD8" s="108">
        <v>30117411</v>
      </c>
      <c r="BE8" s="108">
        <v>31161378</v>
      </c>
      <c r="BF8" s="108">
        <v>32269592</v>
      </c>
      <c r="BG8" s="108">
        <v>33370804</v>
      </c>
      <c r="BH8" s="108">
        <v>34413603</v>
      </c>
      <c r="BI8" s="108">
        <v>35383028</v>
      </c>
      <c r="BJ8" s="108">
        <v>36296111</v>
      </c>
      <c r="BK8" s="108">
        <v>37171922</v>
      </c>
      <c r="BL8" s="108">
        <v>38041757</v>
      </c>
      <c r="BM8" s="108">
        <v>38928341</v>
      </c>
    </row>
    <row r="9" spans="1:65" x14ac:dyDescent="0.2">
      <c r="A9" s="108" t="s">
        <v>751</v>
      </c>
      <c r="B9" s="108" t="s">
        <v>752</v>
      </c>
      <c r="C9" s="108" t="s">
        <v>169</v>
      </c>
      <c r="D9" s="108" t="s">
        <v>170</v>
      </c>
      <c r="E9" s="108">
        <v>96396419</v>
      </c>
      <c r="F9" s="108">
        <v>98407221</v>
      </c>
      <c r="G9" s="108">
        <v>100506960</v>
      </c>
      <c r="H9" s="108">
        <v>102691339</v>
      </c>
      <c r="I9" s="108">
        <v>104953470</v>
      </c>
      <c r="J9" s="108">
        <v>107289875</v>
      </c>
      <c r="K9" s="108">
        <v>109701811</v>
      </c>
      <c r="L9" s="108">
        <v>112195950</v>
      </c>
      <c r="M9" s="108">
        <v>114781116</v>
      </c>
      <c r="N9" s="108">
        <v>117468741</v>
      </c>
      <c r="O9" s="108">
        <v>120269044</v>
      </c>
      <c r="P9" s="108">
        <v>123184308</v>
      </c>
      <c r="Q9" s="108">
        <v>126218502</v>
      </c>
      <c r="R9" s="108">
        <v>129384954</v>
      </c>
      <c r="S9" s="108">
        <v>132699537</v>
      </c>
      <c r="T9" s="108">
        <v>136173544</v>
      </c>
      <c r="U9" s="108">
        <v>139813171</v>
      </c>
      <c r="V9" s="108">
        <v>143615715</v>
      </c>
      <c r="W9" s="108">
        <v>147571063</v>
      </c>
      <c r="X9" s="108">
        <v>151663853</v>
      </c>
      <c r="Y9" s="108">
        <v>155882270</v>
      </c>
      <c r="Z9" s="108">
        <v>160223588</v>
      </c>
      <c r="AA9" s="108">
        <v>164689764</v>
      </c>
      <c r="AB9" s="108">
        <v>169279422</v>
      </c>
      <c r="AC9" s="108">
        <v>173991851</v>
      </c>
      <c r="AD9" s="108">
        <v>178826553</v>
      </c>
      <c r="AE9" s="108">
        <v>183785612</v>
      </c>
      <c r="AF9" s="108">
        <v>188868567</v>
      </c>
      <c r="AG9" s="108">
        <v>194070079</v>
      </c>
      <c r="AH9" s="108">
        <v>199382783</v>
      </c>
      <c r="AI9" s="108">
        <v>204803865</v>
      </c>
      <c r="AJ9" s="108">
        <v>210332267</v>
      </c>
      <c r="AK9" s="108">
        <v>215976366</v>
      </c>
      <c r="AL9" s="108">
        <v>221754806</v>
      </c>
      <c r="AM9" s="108">
        <v>227692136</v>
      </c>
      <c r="AN9" s="108">
        <v>233807627</v>
      </c>
      <c r="AO9" s="108">
        <v>240114179</v>
      </c>
      <c r="AP9" s="108">
        <v>246613750</v>
      </c>
      <c r="AQ9" s="108">
        <v>253302310</v>
      </c>
      <c r="AR9" s="108">
        <v>260170348</v>
      </c>
      <c r="AS9" s="108">
        <v>267214544</v>
      </c>
      <c r="AT9" s="108">
        <v>274433894</v>
      </c>
      <c r="AU9" s="108">
        <v>281842480</v>
      </c>
      <c r="AV9" s="108">
        <v>289469530</v>
      </c>
      <c r="AW9" s="108">
        <v>297353098</v>
      </c>
      <c r="AX9" s="108">
        <v>305520588</v>
      </c>
      <c r="AY9" s="108">
        <v>313985474</v>
      </c>
      <c r="AZ9" s="108">
        <v>322741656</v>
      </c>
      <c r="BA9" s="108">
        <v>331772330</v>
      </c>
      <c r="BB9" s="108">
        <v>341050537</v>
      </c>
      <c r="BC9" s="108">
        <v>350556886</v>
      </c>
      <c r="BD9" s="108">
        <v>360285439</v>
      </c>
      <c r="BE9" s="108">
        <v>370243017</v>
      </c>
      <c r="BF9" s="108">
        <v>380437896</v>
      </c>
      <c r="BG9" s="108">
        <v>390882979</v>
      </c>
      <c r="BH9" s="108">
        <v>401586651</v>
      </c>
      <c r="BI9" s="108">
        <v>412551299</v>
      </c>
      <c r="BJ9" s="108">
        <v>423769930</v>
      </c>
      <c r="BK9" s="108">
        <v>435229381</v>
      </c>
      <c r="BL9" s="108">
        <v>446911598</v>
      </c>
      <c r="BM9" s="108">
        <v>458803476</v>
      </c>
    </row>
    <row r="10" spans="1:65" x14ac:dyDescent="0.2">
      <c r="A10" s="108" t="s">
        <v>173</v>
      </c>
      <c r="B10" s="108" t="s">
        <v>174</v>
      </c>
      <c r="C10" s="108" t="s">
        <v>169</v>
      </c>
      <c r="D10" s="108" t="s">
        <v>170</v>
      </c>
      <c r="E10" s="108">
        <v>5454938</v>
      </c>
      <c r="F10" s="108">
        <v>5531451</v>
      </c>
      <c r="G10" s="108">
        <v>5608499</v>
      </c>
      <c r="H10" s="108">
        <v>5679409</v>
      </c>
      <c r="I10" s="108">
        <v>5734995</v>
      </c>
      <c r="J10" s="108">
        <v>5770573</v>
      </c>
      <c r="K10" s="108">
        <v>5781305</v>
      </c>
      <c r="L10" s="108">
        <v>5774440</v>
      </c>
      <c r="M10" s="108">
        <v>5771973</v>
      </c>
      <c r="N10" s="108">
        <v>5803677</v>
      </c>
      <c r="O10" s="108">
        <v>5890360</v>
      </c>
      <c r="P10" s="108">
        <v>6041239</v>
      </c>
      <c r="Q10" s="108">
        <v>6248965</v>
      </c>
      <c r="R10" s="108">
        <v>6497283</v>
      </c>
      <c r="S10" s="108">
        <v>6761623</v>
      </c>
      <c r="T10" s="108">
        <v>7023994</v>
      </c>
      <c r="U10" s="108">
        <v>7279630</v>
      </c>
      <c r="V10" s="108">
        <v>7533814</v>
      </c>
      <c r="W10" s="108">
        <v>7790774</v>
      </c>
      <c r="X10" s="108">
        <v>8058112</v>
      </c>
      <c r="Y10" s="108">
        <v>8341290</v>
      </c>
      <c r="Z10" s="108">
        <v>8640478</v>
      </c>
      <c r="AA10" s="108">
        <v>8952971</v>
      </c>
      <c r="AB10" s="108">
        <v>9278104</v>
      </c>
      <c r="AC10" s="108">
        <v>9614756</v>
      </c>
      <c r="AD10" s="108">
        <v>9961993</v>
      </c>
      <c r="AE10" s="108">
        <v>10320116</v>
      </c>
      <c r="AF10" s="108">
        <v>10689247</v>
      </c>
      <c r="AG10" s="108">
        <v>11068051</v>
      </c>
      <c r="AH10" s="108">
        <v>11454784</v>
      </c>
      <c r="AI10" s="108">
        <v>11848385</v>
      </c>
      <c r="AJ10" s="108">
        <v>12248901</v>
      </c>
      <c r="AK10" s="108">
        <v>12657361</v>
      </c>
      <c r="AL10" s="108">
        <v>13075044</v>
      </c>
      <c r="AM10" s="108">
        <v>13503753</v>
      </c>
      <c r="AN10" s="108">
        <v>13945205</v>
      </c>
      <c r="AO10" s="108">
        <v>14400722</v>
      </c>
      <c r="AP10" s="108">
        <v>14871572</v>
      </c>
      <c r="AQ10" s="108">
        <v>15359600</v>
      </c>
      <c r="AR10" s="108">
        <v>15866871</v>
      </c>
      <c r="AS10" s="108">
        <v>16395477</v>
      </c>
      <c r="AT10" s="108">
        <v>16945753</v>
      </c>
      <c r="AU10" s="108">
        <v>17519418</v>
      </c>
      <c r="AV10" s="108">
        <v>18121477</v>
      </c>
      <c r="AW10" s="108">
        <v>18758138</v>
      </c>
      <c r="AX10" s="108">
        <v>19433604</v>
      </c>
      <c r="AY10" s="108">
        <v>20149905</v>
      </c>
      <c r="AZ10" s="108">
        <v>20905360</v>
      </c>
      <c r="BA10" s="108">
        <v>21695636</v>
      </c>
      <c r="BB10" s="108">
        <v>22514275</v>
      </c>
      <c r="BC10" s="108">
        <v>23356247</v>
      </c>
      <c r="BD10" s="108">
        <v>24220660</v>
      </c>
      <c r="BE10" s="108">
        <v>25107925</v>
      </c>
      <c r="BF10" s="108">
        <v>26015786</v>
      </c>
      <c r="BG10" s="108">
        <v>26941773</v>
      </c>
      <c r="BH10" s="108">
        <v>27884380</v>
      </c>
      <c r="BI10" s="108">
        <v>28842482</v>
      </c>
      <c r="BJ10" s="108">
        <v>29816769</v>
      </c>
      <c r="BK10" s="108">
        <v>30809787</v>
      </c>
      <c r="BL10" s="108">
        <v>31825299</v>
      </c>
      <c r="BM10" s="108">
        <v>32866268</v>
      </c>
    </row>
    <row r="11" spans="1:65" x14ac:dyDescent="0.2">
      <c r="A11" s="108" t="s">
        <v>105</v>
      </c>
      <c r="B11" s="108" t="s">
        <v>175</v>
      </c>
      <c r="C11" s="108" t="s">
        <v>169</v>
      </c>
      <c r="D11" s="108" t="s">
        <v>170</v>
      </c>
      <c r="E11" s="108">
        <v>1608800</v>
      </c>
      <c r="F11" s="108">
        <v>1659800</v>
      </c>
      <c r="G11" s="108">
        <v>1711319</v>
      </c>
      <c r="H11" s="108">
        <v>1762621</v>
      </c>
      <c r="I11" s="108">
        <v>1814135</v>
      </c>
      <c r="J11" s="108">
        <v>1864791</v>
      </c>
      <c r="K11" s="108">
        <v>1914573</v>
      </c>
      <c r="L11" s="108">
        <v>1965598</v>
      </c>
      <c r="M11" s="108">
        <v>2022272</v>
      </c>
      <c r="N11" s="108">
        <v>2081695</v>
      </c>
      <c r="O11" s="108">
        <v>2135479</v>
      </c>
      <c r="P11" s="108">
        <v>2187853</v>
      </c>
      <c r="Q11" s="108">
        <v>2243126</v>
      </c>
      <c r="R11" s="108">
        <v>2296752</v>
      </c>
      <c r="S11" s="108">
        <v>2350124</v>
      </c>
      <c r="T11" s="108">
        <v>2404831</v>
      </c>
      <c r="U11" s="108">
        <v>2458526</v>
      </c>
      <c r="V11" s="108">
        <v>2513546</v>
      </c>
      <c r="W11" s="108">
        <v>2566266</v>
      </c>
      <c r="X11" s="108">
        <v>2617832</v>
      </c>
      <c r="Y11" s="108">
        <v>2671997</v>
      </c>
      <c r="Z11" s="108">
        <v>2726056</v>
      </c>
      <c r="AA11" s="108">
        <v>2784278</v>
      </c>
      <c r="AB11" s="108">
        <v>2843960</v>
      </c>
      <c r="AC11" s="108">
        <v>2904429</v>
      </c>
      <c r="AD11" s="108">
        <v>2964762</v>
      </c>
      <c r="AE11" s="108">
        <v>3022635</v>
      </c>
      <c r="AF11" s="108">
        <v>3083605</v>
      </c>
      <c r="AG11" s="108">
        <v>3142336</v>
      </c>
      <c r="AH11" s="108">
        <v>3227943</v>
      </c>
      <c r="AI11" s="108">
        <v>3286542</v>
      </c>
      <c r="AJ11" s="108">
        <v>3266790</v>
      </c>
      <c r="AK11" s="108">
        <v>3247039</v>
      </c>
      <c r="AL11" s="108">
        <v>3227287</v>
      </c>
      <c r="AM11" s="108">
        <v>3207536</v>
      </c>
      <c r="AN11" s="108">
        <v>3187784</v>
      </c>
      <c r="AO11" s="108">
        <v>3168033</v>
      </c>
      <c r="AP11" s="108">
        <v>3148281</v>
      </c>
      <c r="AQ11" s="108">
        <v>3128530</v>
      </c>
      <c r="AR11" s="108">
        <v>3108778</v>
      </c>
      <c r="AS11" s="108">
        <v>3089027</v>
      </c>
      <c r="AT11" s="108">
        <v>3060173</v>
      </c>
      <c r="AU11" s="108">
        <v>3051010</v>
      </c>
      <c r="AV11" s="108">
        <v>3039616</v>
      </c>
      <c r="AW11" s="108">
        <v>3026939</v>
      </c>
      <c r="AX11" s="108">
        <v>3011487</v>
      </c>
      <c r="AY11" s="108">
        <v>2992547</v>
      </c>
      <c r="AZ11" s="108">
        <v>2970017</v>
      </c>
      <c r="BA11" s="108">
        <v>2947314</v>
      </c>
      <c r="BB11" s="108">
        <v>2927519</v>
      </c>
      <c r="BC11" s="108">
        <v>2913021</v>
      </c>
      <c r="BD11" s="108">
        <v>2905195</v>
      </c>
      <c r="BE11" s="108">
        <v>2900401</v>
      </c>
      <c r="BF11" s="108">
        <v>2895092</v>
      </c>
      <c r="BG11" s="108">
        <v>2889104</v>
      </c>
      <c r="BH11" s="108">
        <v>2880703</v>
      </c>
      <c r="BI11" s="108">
        <v>2876101</v>
      </c>
      <c r="BJ11" s="108">
        <v>2873457</v>
      </c>
      <c r="BK11" s="108">
        <v>2866376</v>
      </c>
      <c r="BL11" s="108">
        <v>2854191</v>
      </c>
      <c r="BM11" s="108">
        <v>2837743</v>
      </c>
    </row>
    <row r="12" spans="1:65" x14ac:dyDescent="0.2">
      <c r="A12" s="108" t="s">
        <v>176</v>
      </c>
      <c r="B12" s="108" t="s">
        <v>177</v>
      </c>
      <c r="C12" s="108" t="s">
        <v>169</v>
      </c>
      <c r="D12" s="108" t="s">
        <v>170</v>
      </c>
      <c r="E12" s="108">
        <v>13410</v>
      </c>
      <c r="F12" s="108">
        <v>14378</v>
      </c>
      <c r="G12" s="108">
        <v>15379</v>
      </c>
      <c r="H12" s="108">
        <v>16407</v>
      </c>
      <c r="I12" s="108">
        <v>17466</v>
      </c>
      <c r="J12" s="108">
        <v>18542</v>
      </c>
      <c r="K12" s="108">
        <v>19646</v>
      </c>
      <c r="L12" s="108">
        <v>20760</v>
      </c>
      <c r="M12" s="108">
        <v>21886</v>
      </c>
      <c r="N12" s="108">
        <v>23053</v>
      </c>
      <c r="O12" s="108">
        <v>24275</v>
      </c>
      <c r="P12" s="108">
        <v>25571</v>
      </c>
      <c r="Q12" s="108">
        <v>26885</v>
      </c>
      <c r="R12" s="108">
        <v>28232</v>
      </c>
      <c r="S12" s="108">
        <v>29515</v>
      </c>
      <c r="T12" s="108">
        <v>30705</v>
      </c>
      <c r="U12" s="108">
        <v>31782</v>
      </c>
      <c r="V12" s="108">
        <v>32769</v>
      </c>
      <c r="W12" s="108">
        <v>33744</v>
      </c>
      <c r="X12" s="108">
        <v>34825</v>
      </c>
      <c r="Y12" s="108">
        <v>36063</v>
      </c>
      <c r="Z12" s="108">
        <v>37498</v>
      </c>
      <c r="AA12" s="108">
        <v>39115</v>
      </c>
      <c r="AB12" s="108">
        <v>40854</v>
      </c>
      <c r="AC12" s="108">
        <v>42706</v>
      </c>
      <c r="AD12" s="108">
        <v>44593</v>
      </c>
      <c r="AE12" s="108">
        <v>46520</v>
      </c>
      <c r="AF12" s="108">
        <v>48459</v>
      </c>
      <c r="AG12" s="108">
        <v>50433</v>
      </c>
      <c r="AH12" s="108">
        <v>52452</v>
      </c>
      <c r="AI12" s="108">
        <v>54508</v>
      </c>
      <c r="AJ12" s="108">
        <v>56666</v>
      </c>
      <c r="AK12" s="108">
        <v>58882</v>
      </c>
      <c r="AL12" s="108">
        <v>60974</v>
      </c>
      <c r="AM12" s="108">
        <v>62676</v>
      </c>
      <c r="AN12" s="108">
        <v>63860</v>
      </c>
      <c r="AO12" s="108">
        <v>64363</v>
      </c>
      <c r="AP12" s="108">
        <v>64318</v>
      </c>
      <c r="AQ12" s="108">
        <v>64140</v>
      </c>
      <c r="AR12" s="108">
        <v>64368</v>
      </c>
      <c r="AS12" s="108">
        <v>65390</v>
      </c>
      <c r="AT12" s="108">
        <v>67344</v>
      </c>
      <c r="AU12" s="108">
        <v>70048</v>
      </c>
      <c r="AV12" s="108">
        <v>73180</v>
      </c>
      <c r="AW12" s="108">
        <v>76250</v>
      </c>
      <c r="AX12" s="108">
        <v>78871</v>
      </c>
      <c r="AY12" s="108">
        <v>80995</v>
      </c>
      <c r="AZ12" s="108">
        <v>82682</v>
      </c>
      <c r="BA12" s="108">
        <v>83860</v>
      </c>
      <c r="BB12" s="108">
        <v>84461</v>
      </c>
      <c r="BC12" s="108">
        <v>84454</v>
      </c>
      <c r="BD12" s="108">
        <v>83748</v>
      </c>
      <c r="BE12" s="108">
        <v>82427</v>
      </c>
      <c r="BF12" s="108">
        <v>80770</v>
      </c>
      <c r="BG12" s="108">
        <v>79213</v>
      </c>
      <c r="BH12" s="108">
        <v>77993</v>
      </c>
      <c r="BI12" s="108">
        <v>77295</v>
      </c>
      <c r="BJ12" s="108">
        <v>76997</v>
      </c>
      <c r="BK12" s="108">
        <v>77008</v>
      </c>
      <c r="BL12" s="108">
        <v>77146</v>
      </c>
      <c r="BM12" s="108">
        <v>77265</v>
      </c>
    </row>
    <row r="13" spans="1:65" x14ac:dyDescent="0.2">
      <c r="A13" s="108" t="s">
        <v>178</v>
      </c>
      <c r="B13" s="108" t="s">
        <v>179</v>
      </c>
      <c r="C13" s="108" t="s">
        <v>169</v>
      </c>
      <c r="D13" s="108" t="s">
        <v>170</v>
      </c>
      <c r="E13" s="108">
        <v>92197715</v>
      </c>
      <c r="F13" s="108">
        <v>94724540</v>
      </c>
      <c r="G13" s="108">
        <v>97334438</v>
      </c>
      <c r="H13" s="108">
        <v>100034191</v>
      </c>
      <c r="I13" s="108">
        <v>102832792</v>
      </c>
      <c r="J13" s="108">
        <v>105736428</v>
      </c>
      <c r="K13" s="108">
        <v>108758634</v>
      </c>
      <c r="L13" s="108">
        <v>111899335</v>
      </c>
      <c r="M13" s="108">
        <v>115136161</v>
      </c>
      <c r="N13" s="108">
        <v>118437193</v>
      </c>
      <c r="O13" s="108">
        <v>121785630</v>
      </c>
      <c r="P13" s="108">
        <v>125164720</v>
      </c>
      <c r="Q13" s="108">
        <v>128598743</v>
      </c>
      <c r="R13" s="108">
        <v>132161302</v>
      </c>
      <c r="S13" s="108">
        <v>135952270</v>
      </c>
      <c r="T13" s="108">
        <v>140040580</v>
      </c>
      <c r="U13" s="108">
        <v>144453278</v>
      </c>
      <c r="V13" s="108">
        <v>149161836</v>
      </c>
      <c r="W13" s="108">
        <v>154111160</v>
      </c>
      <c r="X13" s="108">
        <v>159218539</v>
      </c>
      <c r="Y13" s="108">
        <v>164420771</v>
      </c>
      <c r="Z13" s="108">
        <v>169698978</v>
      </c>
      <c r="AA13" s="108">
        <v>175061794</v>
      </c>
      <c r="AB13" s="108">
        <v>180505967</v>
      </c>
      <c r="AC13" s="108">
        <v>186035280</v>
      </c>
      <c r="AD13" s="108">
        <v>191650328</v>
      </c>
      <c r="AE13" s="108">
        <v>197338140</v>
      </c>
      <c r="AF13" s="108">
        <v>203084958</v>
      </c>
      <c r="AG13" s="108">
        <v>208889669</v>
      </c>
      <c r="AH13" s="108">
        <v>214753965</v>
      </c>
      <c r="AI13" s="108">
        <v>222653371</v>
      </c>
      <c r="AJ13" s="108">
        <v>228731671</v>
      </c>
      <c r="AK13" s="108">
        <v>232956364</v>
      </c>
      <c r="AL13" s="108">
        <v>239243294</v>
      </c>
      <c r="AM13" s="108">
        <v>245449429</v>
      </c>
      <c r="AN13" s="108">
        <v>253107302</v>
      </c>
      <c r="AO13" s="108">
        <v>259000937</v>
      </c>
      <c r="AP13" s="108">
        <v>264822167</v>
      </c>
      <c r="AQ13" s="108">
        <v>270575777</v>
      </c>
      <c r="AR13" s="108">
        <v>276393809</v>
      </c>
      <c r="AS13" s="108">
        <v>282344141</v>
      </c>
      <c r="AT13" s="108">
        <v>288432153</v>
      </c>
      <c r="AU13" s="108">
        <v>294665202</v>
      </c>
      <c r="AV13" s="108">
        <v>301113869</v>
      </c>
      <c r="AW13" s="108">
        <v>307862846</v>
      </c>
      <c r="AX13" s="108">
        <v>314965776</v>
      </c>
      <c r="AY13" s="108">
        <v>322452764</v>
      </c>
      <c r="AZ13" s="108">
        <v>330290752</v>
      </c>
      <c r="BA13" s="108">
        <v>338395936</v>
      </c>
      <c r="BB13" s="108">
        <v>346629179</v>
      </c>
      <c r="BC13" s="108">
        <v>354890097</v>
      </c>
      <c r="BD13" s="108">
        <v>363156846</v>
      </c>
      <c r="BE13" s="108">
        <v>371437642</v>
      </c>
      <c r="BF13" s="108">
        <v>379696477</v>
      </c>
      <c r="BG13" s="108">
        <v>387899835</v>
      </c>
      <c r="BH13" s="108">
        <v>396028301</v>
      </c>
      <c r="BI13" s="108">
        <v>404042892</v>
      </c>
      <c r="BJ13" s="108">
        <v>411942825</v>
      </c>
      <c r="BK13" s="108">
        <v>419851989</v>
      </c>
      <c r="BL13" s="108">
        <v>427870273</v>
      </c>
      <c r="BM13" s="108">
        <v>436080728</v>
      </c>
    </row>
    <row r="14" spans="1:65" x14ac:dyDescent="0.2">
      <c r="A14" s="108" t="s">
        <v>180</v>
      </c>
      <c r="B14" s="108" t="s">
        <v>181</v>
      </c>
      <c r="C14" s="108" t="s">
        <v>169</v>
      </c>
      <c r="D14" s="108" t="s">
        <v>170</v>
      </c>
      <c r="E14" s="108">
        <v>92417</v>
      </c>
      <c r="F14" s="108">
        <v>100801</v>
      </c>
      <c r="G14" s="108">
        <v>112112</v>
      </c>
      <c r="H14" s="108">
        <v>125130</v>
      </c>
      <c r="I14" s="108">
        <v>138049</v>
      </c>
      <c r="J14" s="108">
        <v>149855</v>
      </c>
      <c r="K14" s="108">
        <v>159979</v>
      </c>
      <c r="L14" s="108">
        <v>169768</v>
      </c>
      <c r="M14" s="108">
        <v>182620</v>
      </c>
      <c r="N14" s="108">
        <v>203103</v>
      </c>
      <c r="O14" s="108">
        <v>234512</v>
      </c>
      <c r="P14" s="108">
        <v>277463</v>
      </c>
      <c r="Q14" s="108">
        <v>330968</v>
      </c>
      <c r="R14" s="108">
        <v>394625</v>
      </c>
      <c r="S14" s="108">
        <v>467457</v>
      </c>
      <c r="T14" s="108">
        <v>548295</v>
      </c>
      <c r="U14" s="108">
        <v>637926</v>
      </c>
      <c r="V14" s="108">
        <v>735347</v>
      </c>
      <c r="W14" s="108">
        <v>835498</v>
      </c>
      <c r="X14" s="108">
        <v>931752</v>
      </c>
      <c r="Y14" s="108">
        <v>1019507</v>
      </c>
      <c r="Z14" s="108">
        <v>1096602</v>
      </c>
      <c r="AA14" s="108">
        <v>1164816</v>
      </c>
      <c r="AB14" s="108">
        <v>1228457</v>
      </c>
      <c r="AC14" s="108">
        <v>1293970</v>
      </c>
      <c r="AD14" s="108">
        <v>1366165</v>
      </c>
      <c r="AE14" s="108">
        <v>1446386</v>
      </c>
      <c r="AF14" s="108">
        <v>1533526</v>
      </c>
      <c r="AG14" s="108">
        <v>1627068</v>
      </c>
      <c r="AH14" s="108">
        <v>1725676</v>
      </c>
      <c r="AI14" s="108">
        <v>1828437</v>
      </c>
      <c r="AJ14" s="108">
        <v>1937159</v>
      </c>
      <c r="AK14" s="108">
        <v>2052892</v>
      </c>
      <c r="AL14" s="108">
        <v>2173135</v>
      </c>
      <c r="AM14" s="108">
        <v>2294377</v>
      </c>
      <c r="AN14" s="108">
        <v>2415099</v>
      </c>
      <c r="AO14" s="108">
        <v>2539121</v>
      </c>
      <c r="AP14" s="108">
        <v>2671361</v>
      </c>
      <c r="AQ14" s="108">
        <v>2813214</v>
      </c>
      <c r="AR14" s="108">
        <v>2966029</v>
      </c>
      <c r="AS14" s="108">
        <v>3134067</v>
      </c>
      <c r="AT14" s="108">
        <v>3302722</v>
      </c>
      <c r="AU14" s="108">
        <v>3478769</v>
      </c>
      <c r="AV14" s="108">
        <v>3711931</v>
      </c>
      <c r="AW14" s="108">
        <v>4068577</v>
      </c>
      <c r="AX14" s="108">
        <v>4588222</v>
      </c>
      <c r="AY14" s="108">
        <v>5300172</v>
      </c>
      <c r="AZ14" s="108">
        <v>6168846</v>
      </c>
      <c r="BA14" s="108">
        <v>7089486</v>
      </c>
      <c r="BB14" s="108">
        <v>7917368</v>
      </c>
      <c r="BC14" s="108">
        <v>8549998</v>
      </c>
      <c r="BD14" s="108">
        <v>8946778</v>
      </c>
      <c r="BE14" s="108">
        <v>9141598</v>
      </c>
      <c r="BF14" s="108">
        <v>9197908</v>
      </c>
      <c r="BG14" s="108">
        <v>9214182</v>
      </c>
      <c r="BH14" s="108">
        <v>9262896</v>
      </c>
      <c r="BI14" s="108">
        <v>9360975</v>
      </c>
      <c r="BJ14" s="108">
        <v>9487206</v>
      </c>
      <c r="BK14" s="108">
        <v>9630966</v>
      </c>
      <c r="BL14" s="108">
        <v>9770526</v>
      </c>
      <c r="BM14" s="108">
        <v>9890400</v>
      </c>
    </row>
    <row r="15" spans="1:65" x14ac:dyDescent="0.2">
      <c r="A15" s="108" t="s">
        <v>182</v>
      </c>
      <c r="B15" s="108" t="s">
        <v>183</v>
      </c>
      <c r="C15" s="108" t="s">
        <v>169</v>
      </c>
      <c r="D15" s="108" t="s">
        <v>170</v>
      </c>
      <c r="E15" s="108">
        <v>20481781</v>
      </c>
      <c r="F15" s="108">
        <v>20817270</v>
      </c>
      <c r="G15" s="108">
        <v>21153042</v>
      </c>
      <c r="H15" s="108">
        <v>21488916</v>
      </c>
      <c r="I15" s="108">
        <v>21824427</v>
      </c>
      <c r="J15" s="108">
        <v>22159644</v>
      </c>
      <c r="K15" s="108">
        <v>22494031</v>
      </c>
      <c r="L15" s="108">
        <v>22828872</v>
      </c>
      <c r="M15" s="108">
        <v>23168268</v>
      </c>
      <c r="N15" s="108">
        <v>23517613</v>
      </c>
      <c r="O15" s="108">
        <v>23880564</v>
      </c>
      <c r="P15" s="108">
        <v>24259564</v>
      </c>
      <c r="Q15" s="108">
        <v>24653172</v>
      </c>
      <c r="R15" s="108">
        <v>25056475</v>
      </c>
      <c r="S15" s="108">
        <v>25462305</v>
      </c>
      <c r="T15" s="108">
        <v>25865775</v>
      </c>
      <c r="U15" s="108">
        <v>26264681</v>
      </c>
      <c r="V15" s="108">
        <v>26661397</v>
      </c>
      <c r="W15" s="108">
        <v>27061041</v>
      </c>
      <c r="X15" s="108">
        <v>27471046</v>
      </c>
      <c r="Y15" s="108">
        <v>27896532</v>
      </c>
      <c r="Z15" s="108">
        <v>28338514</v>
      </c>
      <c r="AA15" s="108">
        <v>28794550</v>
      </c>
      <c r="AB15" s="108">
        <v>29262049</v>
      </c>
      <c r="AC15" s="108">
        <v>29737097</v>
      </c>
      <c r="AD15" s="108">
        <v>30216284</v>
      </c>
      <c r="AE15" s="108">
        <v>30698964</v>
      </c>
      <c r="AF15" s="108">
        <v>31184411</v>
      </c>
      <c r="AG15" s="108">
        <v>31668939</v>
      </c>
      <c r="AH15" s="108">
        <v>32148137</v>
      </c>
      <c r="AI15" s="108">
        <v>32618648</v>
      </c>
      <c r="AJ15" s="108">
        <v>33079002</v>
      </c>
      <c r="AK15" s="108">
        <v>33529320</v>
      </c>
      <c r="AL15" s="108">
        <v>33970103</v>
      </c>
      <c r="AM15" s="108">
        <v>34402669</v>
      </c>
      <c r="AN15" s="108">
        <v>34828168</v>
      </c>
      <c r="AO15" s="108">
        <v>35246376</v>
      </c>
      <c r="AP15" s="108">
        <v>35657438</v>
      </c>
      <c r="AQ15" s="108">
        <v>36063451</v>
      </c>
      <c r="AR15" s="108">
        <v>36467218</v>
      </c>
      <c r="AS15" s="108">
        <v>36870796</v>
      </c>
      <c r="AT15" s="108">
        <v>37275644</v>
      </c>
      <c r="AU15" s="108">
        <v>37681743</v>
      </c>
      <c r="AV15" s="108">
        <v>38087866</v>
      </c>
      <c r="AW15" s="108">
        <v>38491970</v>
      </c>
      <c r="AX15" s="108">
        <v>38892924</v>
      </c>
      <c r="AY15" s="108">
        <v>39289876</v>
      </c>
      <c r="AZ15" s="108">
        <v>39684303</v>
      </c>
      <c r="BA15" s="108">
        <v>40080159</v>
      </c>
      <c r="BB15" s="108">
        <v>40482786</v>
      </c>
      <c r="BC15" s="108">
        <v>40788453</v>
      </c>
      <c r="BD15" s="108">
        <v>41261490</v>
      </c>
      <c r="BE15" s="108">
        <v>41733271</v>
      </c>
      <c r="BF15" s="108">
        <v>42202935</v>
      </c>
      <c r="BG15" s="108">
        <v>42669500</v>
      </c>
      <c r="BH15" s="108">
        <v>43131966</v>
      </c>
      <c r="BI15" s="108">
        <v>43590368</v>
      </c>
      <c r="BJ15" s="108">
        <v>44044811</v>
      </c>
      <c r="BK15" s="108">
        <v>44494502</v>
      </c>
      <c r="BL15" s="108">
        <v>44938712</v>
      </c>
      <c r="BM15" s="108">
        <v>45376763</v>
      </c>
    </row>
    <row r="16" spans="1:65" x14ac:dyDescent="0.2">
      <c r="A16" s="108" t="s">
        <v>184</v>
      </c>
      <c r="B16" s="108" t="s">
        <v>185</v>
      </c>
      <c r="C16" s="108" t="s">
        <v>169</v>
      </c>
      <c r="D16" s="108" t="s">
        <v>170</v>
      </c>
      <c r="E16" s="108">
        <v>1874119</v>
      </c>
      <c r="F16" s="108">
        <v>1941498</v>
      </c>
      <c r="G16" s="108">
        <v>2009524</v>
      </c>
      <c r="H16" s="108">
        <v>2077584</v>
      </c>
      <c r="I16" s="108">
        <v>2145004</v>
      </c>
      <c r="J16" s="108">
        <v>2211316</v>
      </c>
      <c r="K16" s="108">
        <v>2276038</v>
      </c>
      <c r="L16" s="108">
        <v>2339133</v>
      </c>
      <c r="M16" s="108">
        <v>2401142</v>
      </c>
      <c r="N16" s="108">
        <v>2462938</v>
      </c>
      <c r="O16" s="108">
        <v>2525067</v>
      </c>
      <c r="P16" s="108">
        <v>2587716</v>
      </c>
      <c r="Q16" s="108">
        <v>2650484</v>
      </c>
      <c r="R16" s="108">
        <v>2712780</v>
      </c>
      <c r="S16" s="108">
        <v>2773750</v>
      </c>
      <c r="T16" s="108">
        <v>2832752</v>
      </c>
      <c r="U16" s="108">
        <v>2889583</v>
      </c>
      <c r="V16" s="108">
        <v>2944375</v>
      </c>
      <c r="W16" s="108">
        <v>2997419</v>
      </c>
      <c r="X16" s="108">
        <v>3049107</v>
      </c>
      <c r="Y16" s="108">
        <v>3099759</v>
      </c>
      <c r="Z16" s="108">
        <v>3148096</v>
      </c>
      <c r="AA16" s="108">
        <v>3193696</v>
      </c>
      <c r="AB16" s="108">
        <v>3238592</v>
      </c>
      <c r="AC16" s="108">
        <v>3285593</v>
      </c>
      <c r="AD16" s="108">
        <v>3335935</v>
      </c>
      <c r="AE16" s="108">
        <v>3392264</v>
      </c>
      <c r="AF16" s="108">
        <v>3451947</v>
      </c>
      <c r="AG16" s="108">
        <v>3504667</v>
      </c>
      <c r="AH16" s="108">
        <v>3536473</v>
      </c>
      <c r="AI16" s="108">
        <v>3538164</v>
      </c>
      <c r="AJ16" s="108">
        <v>3505249</v>
      </c>
      <c r="AK16" s="108">
        <v>3442820</v>
      </c>
      <c r="AL16" s="108">
        <v>3363111</v>
      </c>
      <c r="AM16" s="108">
        <v>3283664</v>
      </c>
      <c r="AN16" s="108">
        <v>3217349</v>
      </c>
      <c r="AO16" s="108">
        <v>3168213</v>
      </c>
      <c r="AP16" s="108">
        <v>3133081</v>
      </c>
      <c r="AQ16" s="108">
        <v>3108691</v>
      </c>
      <c r="AR16" s="108">
        <v>3089020</v>
      </c>
      <c r="AS16" s="108">
        <v>3069597</v>
      </c>
      <c r="AT16" s="108">
        <v>3050686</v>
      </c>
      <c r="AU16" s="108">
        <v>3033976</v>
      </c>
      <c r="AV16" s="108">
        <v>3017938</v>
      </c>
      <c r="AW16" s="108">
        <v>3000715</v>
      </c>
      <c r="AX16" s="108">
        <v>2981262</v>
      </c>
      <c r="AY16" s="108">
        <v>2958301</v>
      </c>
      <c r="AZ16" s="108">
        <v>2932615</v>
      </c>
      <c r="BA16" s="108">
        <v>2907615</v>
      </c>
      <c r="BB16" s="108">
        <v>2888094</v>
      </c>
      <c r="BC16" s="108">
        <v>2877314</v>
      </c>
      <c r="BD16" s="108">
        <v>2876536</v>
      </c>
      <c r="BE16" s="108">
        <v>2884239</v>
      </c>
      <c r="BF16" s="108">
        <v>2897593</v>
      </c>
      <c r="BG16" s="108">
        <v>2912403</v>
      </c>
      <c r="BH16" s="108">
        <v>2925559</v>
      </c>
      <c r="BI16" s="108">
        <v>2936147</v>
      </c>
      <c r="BJ16" s="108">
        <v>2944789</v>
      </c>
      <c r="BK16" s="108">
        <v>2951741</v>
      </c>
      <c r="BL16" s="108">
        <v>2957728</v>
      </c>
      <c r="BM16" s="108">
        <v>2963234</v>
      </c>
    </row>
    <row r="17" spans="1:65" x14ac:dyDescent="0.2">
      <c r="A17" s="108" t="s">
        <v>186</v>
      </c>
      <c r="B17" s="108" t="s">
        <v>187</v>
      </c>
      <c r="C17" s="108" t="s">
        <v>169</v>
      </c>
      <c r="D17" s="108" t="s">
        <v>170</v>
      </c>
      <c r="E17" s="108">
        <v>20127</v>
      </c>
      <c r="F17" s="108">
        <v>20605</v>
      </c>
      <c r="G17" s="108">
        <v>21246</v>
      </c>
      <c r="H17" s="108">
        <v>22029</v>
      </c>
      <c r="I17" s="108">
        <v>22850</v>
      </c>
      <c r="J17" s="108">
        <v>23675</v>
      </c>
      <c r="K17" s="108">
        <v>24473</v>
      </c>
      <c r="L17" s="108">
        <v>25235</v>
      </c>
      <c r="M17" s="108">
        <v>25980</v>
      </c>
      <c r="N17" s="108">
        <v>26698</v>
      </c>
      <c r="O17" s="108">
        <v>27362</v>
      </c>
      <c r="P17" s="108">
        <v>27982</v>
      </c>
      <c r="Q17" s="108">
        <v>28564</v>
      </c>
      <c r="R17" s="108">
        <v>29103</v>
      </c>
      <c r="S17" s="108">
        <v>29595</v>
      </c>
      <c r="T17" s="108">
        <v>30045</v>
      </c>
      <c r="U17" s="108">
        <v>30455</v>
      </c>
      <c r="V17" s="108">
        <v>30834</v>
      </c>
      <c r="W17" s="108">
        <v>31262</v>
      </c>
      <c r="X17" s="108">
        <v>31842</v>
      </c>
      <c r="Y17" s="108">
        <v>32648</v>
      </c>
      <c r="Z17" s="108">
        <v>33697</v>
      </c>
      <c r="AA17" s="108">
        <v>34969</v>
      </c>
      <c r="AB17" s="108">
        <v>36413</v>
      </c>
      <c r="AC17" s="108">
        <v>37946</v>
      </c>
      <c r="AD17" s="108">
        <v>39521</v>
      </c>
      <c r="AE17" s="108">
        <v>41114</v>
      </c>
      <c r="AF17" s="108">
        <v>42741</v>
      </c>
      <c r="AG17" s="108">
        <v>44346</v>
      </c>
      <c r="AH17" s="108">
        <v>45894</v>
      </c>
      <c r="AI17" s="108">
        <v>47351</v>
      </c>
      <c r="AJ17" s="108">
        <v>48682</v>
      </c>
      <c r="AK17" s="108">
        <v>49900</v>
      </c>
      <c r="AL17" s="108">
        <v>51025</v>
      </c>
      <c r="AM17" s="108">
        <v>52099</v>
      </c>
      <c r="AN17" s="108">
        <v>53158</v>
      </c>
      <c r="AO17" s="108">
        <v>54209</v>
      </c>
      <c r="AP17" s="108">
        <v>55227</v>
      </c>
      <c r="AQ17" s="108">
        <v>56180</v>
      </c>
      <c r="AR17" s="108">
        <v>57049</v>
      </c>
      <c r="AS17" s="108">
        <v>57816</v>
      </c>
      <c r="AT17" s="108">
        <v>58496</v>
      </c>
      <c r="AU17" s="108">
        <v>59077</v>
      </c>
      <c r="AV17" s="108">
        <v>59495</v>
      </c>
      <c r="AW17" s="108">
        <v>59684</v>
      </c>
      <c r="AX17" s="108">
        <v>59557</v>
      </c>
      <c r="AY17" s="108">
        <v>59109</v>
      </c>
      <c r="AZ17" s="108">
        <v>58367</v>
      </c>
      <c r="BA17" s="108">
        <v>57490</v>
      </c>
      <c r="BB17" s="108">
        <v>56675</v>
      </c>
      <c r="BC17" s="108">
        <v>56084</v>
      </c>
      <c r="BD17" s="108">
        <v>55755</v>
      </c>
      <c r="BE17" s="108">
        <v>55669</v>
      </c>
      <c r="BF17" s="108">
        <v>55717</v>
      </c>
      <c r="BG17" s="108">
        <v>55791</v>
      </c>
      <c r="BH17" s="108">
        <v>55806</v>
      </c>
      <c r="BI17" s="108">
        <v>55739</v>
      </c>
      <c r="BJ17" s="108">
        <v>55617</v>
      </c>
      <c r="BK17" s="108">
        <v>55461</v>
      </c>
      <c r="BL17" s="108">
        <v>55312</v>
      </c>
      <c r="BM17" s="108">
        <v>55197</v>
      </c>
    </row>
    <row r="18" spans="1:65" x14ac:dyDescent="0.2">
      <c r="A18" s="108" t="s">
        <v>188</v>
      </c>
      <c r="B18" s="108" t="s">
        <v>189</v>
      </c>
      <c r="C18" s="108" t="s">
        <v>169</v>
      </c>
      <c r="D18" s="108" t="s">
        <v>170</v>
      </c>
      <c r="E18" s="108">
        <v>54132</v>
      </c>
      <c r="F18" s="108">
        <v>55005</v>
      </c>
      <c r="G18" s="108">
        <v>55849</v>
      </c>
      <c r="H18" s="108">
        <v>56701</v>
      </c>
      <c r="I18" s="108">
        <v>57641</v>
      </c>
      <c r="J18" s="108">
        <v>58699</v>
      </c>
      <c r="K18" s="108">
        <v>59912</v>
      </c>
      <c r="L18" s="108">
        <v>61240</v>
      </c>
      <c r="M18" s="108">
        <v>62523</v>
      </c>
      <c r="N18" s="108">
        <v>63553</v>
      </c>
      <c r="O18" s="108">
        <v>64184</v>
      </c>
      <c r="P18" s="108">
        <v>64354</v>
      </c>
      <c r="Q18" s="108">
        <v>64134</v>
      </c>
      <c r="R18" s="108">
        <v>63649</v>
      </c>
      <c r="S18" s="108">
        <v>63108</v>
      </c>
      <c r="T18" s="108">
        <v>62671</v>
      </c>
      <c r="U18" s="108">
        <v>62353</v>
      </c>
      <c r="V18" s="108">
        <v>62162</v>
      </c>
      <c r="W18" s="108">
        <v>62038</v>
      </c>
      <c r="X18" s="108">
        <v>61948</v>
      </c>
      <c r="Y18" s="108">
        <v>61861</v>
      </c>
      <c r="Z18" s="108">
        <v>61789</v>
      </c>
      <c r="AA18" s="108">
        <v>61780</v>
      </c>
      <c r="AB18" s="108">
        <v>61779</v>
      </c>
      <c r="AC18" s="108">
        <v>61784</v>
      </c>
      <c r="AD18" s="108">
        <v>61785</v>
      </c>
      <c r="AE18" s="108">
        <v>61754</v>
      </c>
      <c r="AF18" s="108">
        <v>61713</v>
      </c>
      <c r="AG18" s="108">
        <v>61758</v>
      </c>
      <c r="AH18" s="108">
        <v>62007</v>
      </c>
      <c r="AI18" s="108">
        <v>62533</v>
      </c>
      <c r="AJ18" s="108">
        <v>63363</v>
      </c>
      <c r="AK18" s="108">
        <v>64459</v>
      </c>
      <c r="AL18" s="108">
        <v>65777</v>
      </c>
      <c r="AM18" s="108">
        <v>67201</v>
      </c>
      <c r="AN18" s="108">
        <v>68672</v>
      </c>
      <c r="AO18" s="108">
        <v>70176</v>
      </c>
      <c r="AP18" s="108">
        <v>71707</v>
      </c>
      <c r="AQ18" s="108">
        <v>73219</v>
      </c>
      <c r="AR18" s="108">
        <v>74674</v>
      </c>
      <c r="AS18" s="108">
        <v>76007</v>
      </c>
      <c r="AT18" s="108">
        <v>77212</v>
      </c>
      <c r="AU18" s="108">
        <v>78298</v>
      </c>
      <c r="AV18" s="108">
        <v>79311</v>
      </c>
      <c r="AW18" s="108">
        <v>80347</v>
      </c>
      <c r="AX18" s="108">
        <v>81462</v>
      </c>
      <c r="AY18" s="108">
        <v>82715</v>
      </c>
      <c r="AZ18" s="108">
        <v>84029</v>
      </c>
      <c r="BA18" s="108">
        <v>85394</v>
      </c>
      <c r="BB18" s="108">
        <v>86743</v>
      </c>
      <c r="BC18" s="108">
        <v>88030</v>
      </c>
      <c r="BD18" s="108">
        <v>89250</v>
      </c>
      <c r="BE18" s="108">
        <v>90407</v>
      </c>
      <c r="BF18" s="108">
        <v>91510</v>
      </c>
      <c r="BG18" s="108">
        <v>92562</v>
      </c>
      <c r="BH18" s="108">
        <v>93571</v>
      </c>
      <c r="BI18" s="108">
        <v>94520</v>
      </c>
      <c r="BJ18" s="108">
        <v>95425</v>
      </c>
      <c r="BK18" s="108">
        <v>96282</v>
      </c>
      <c r="BL18" s="108">
        <v>97115</v>
      </c>
      <c r="BM18" s="108">
        <v>97928</v>
      </c>
    </row>
    <row r="19" spans="1:65" x14ac:dyDescent="0.2">
      <c r="A19" s="108" t="s">
        <v>190</v>
      </c>
      <c r="B19" s="108" t="s">
        <v>191</v>
      </c>
      <c r="C19" s="108" t="s">
        <v>169</v>
      </c>
      <c r="D19" s="108" t="s">
        <v>170</v>
      </c>
      <c r="E19" s="108">
        <v>10276477</v>
      </c>
      <c r="F19" s="108">
        <v>10483000</v>
      </c>
      <c r="G19" s="108">
        <v>10742000</v>
      </c>
      <c r="H19" s="108">
        <v>10950000</v>
      </c>
      <c r="I19" s="108">
        <v>11167000</v>
      </c>
      <c r="J19" s="108">
        <v>11388000</v>
      </c>
      <c r="K19" s="108">
        <v>11651000</v>
      </c>
      <c r="L19" s="108">
        <v>11799000</v>
      </c>
      <c r="M19" s="108">
        <v>12009000</v>
      </c>
      <c r="N19" s="108">
        <v>12263000</v>
      </c>
      <c r="O19" s="108">
        <v>12507000</v>
      </c>
      <c r="P19" s="108">
        <v>12937000</v>
      </c>
      <c r="Q19" s="108">
        <v>13177000</v>
      </c>
      <c r="R19" s="108">
        <v>13380000</v>
      </c>
      <c r="S19" s="108">
        <v>13723000</v>
      </c>
      <c r="T19" s="108">
        <v>13893000</v>
      </c>
      <c r="U19" s="108">
        <v>14033000</v>
      </c>
      <c r="V19" s="108">
        <v>14192000</v>
      </c>
      <c r="W19" s="108">
        <v>14358000</v>
      </c>
      <c r="X19" s="108">
        <v>14514000</v>
      </c>
      <c r="Y19" s="108">
        <v>14692000</v>
      </c>
      <c r="Z19" s="108">
        <v>14927000</v>
      </c>
      <c r="AA19" s="108">
        <v>15178000</v>
      </c>
      <c r="AB19" s="108">
        <v>15369000</v>
      </c>
      <c r="AC19" s="108">
        <v>15544000</v>
      </c>
      <c r="AD19" s="108">
        <v>15758000</v>
      </c>
      <c r="AE19" s="108">
        <v>16018400</v>
      </c>
      <c r="AF19" s="108">
        <v>16263900</v>
      </c>
      <c r="AG19" s="108">
        <v>16532200</v>
      </c>
      <c r="AH19" s="108">
        <v>16814400</v>
      </c>
      <c r="AI19" s="108">
        <v>17065100</v>
      </c>
      <c r="AJ19" s="108">
        <v>17284000</v>
      </c>
      <c r="AK19" s="108">
        <v>17495000</v>
      </c>
      <c r="AL19" s="108">
        <v>17667000</v>
      </c>
      <c r="AM19" s="108">
        <v>17855000</v>
      </c>
      <c r="AN19" s="108">
        <v>18072000</v>
      </c>
      <c r="AO19" s="108">
        <v>18311000</v>
      </c>
      <c r="AP19" s="108">
        <v>18517000</v>
      </c>
      <c r="AQ19" s="108">
        <v>18711000</v>
      </c>
      <c r="AR19" s="108">
        <v>18926000</v>
      </c>
      <c r="AS19" s="108">
        <v>19153000</v>
      </c>
      <c r="AT19" s="108">
        <v>19413000</v>
      </c>
      <c r="AU19" s="108">
        <v>19651400</v>
      </c>
      <c r="AV19" s="108">
        <v>19895400</v>
      </c>
      <c r="AW19" s="108">
        <v>20127400</v>
      </c>
      <c r="AX19" s="108">
        <v>20394800</v>
      </c>
      <c r="AY19" s="108">
        <v>20697900</v>
      </c>
      <c r="AZ19" s="108">
        <v>20827600</v>
      </c>
      <c r="BA19" s="108">
        <v>21249200</v>
      </c>
      <c r="BB19" s="108">
        <v>21691700</v>
      </c>
      <c r="BC19" s="108">
        <v>22031750</v>
      </c>
      <c r="BD19" s="108">
        <v>22340024</v>
      </c>
      <c r="BE19" s="108">
        <v>22733465</v>
      </c>
      <c r="BF19" s="108">
        <v>23128129</v>
      </c>
      <c r="BG19" s="108">
        <v>23475686</v>
      </c>
      <c r="BH19" s="108">
        <v>23815995</v>
      </c>
      <c r="BI19" s="108">
        <v>24190907</v>
      </c>
      <c r="BJ19" s="108">
        <v>24601860</v>
      </c>
      <c r="BK19" s="108">
        <v>24982688</v>
      </c>
      <c r="BL19" s="108">
        <v>25365745</v>
      </c>
      <c r="BM19" s="108">
        <v>25687041</v>
      </c>
    </row>
    <row r="20" spans="1:65" x14ac:dyDescent="0.2">
      <c r="A20" s="108" t="s">
        <v>27</v>
      </c>
      <c r="B20" s="108" t="s">
        <v>192</v>
      </c>
      <c r="C20" s="108" t="s">
        <v>169</v>
      </c>
      <c r="D20" s="108" t="s">
        <v>170</v>
      </c>
      <c r="E20" s="108">
        <v>7047539</v>
      </c>
      <c r="F20" s="108">
        <v>7086299</v>
      </c>
      <c r="G20" s="108">
        <v>7129864</v>
      </c>
      <c r="H20" s="108">
        <v>7175811</v>
      </c>
      <c r="I20" s="108">
        <v>7223801</v>
      </c>
      <c r="J20" s="108">
        <v>7270889</v>
      </c>
      <c r="K20" s="108">
        <v>7322066</v>
      </c>
      <c r="L20" s="108">
        <v>7376998</v>
      </c>
      <c r="M20" s="108">
        <v>7415403</v>
      </c>
      <c r="N20" s="108">
        <v>7441055</v>
      </c>
      <c r="O20" s="108">
        <v>7467086</v>
      </c>
      <c r="P20" s="108">
        <v>7500482</v>
      </c>
      <c r="Q20" s="108">
        <v>7544201</v>
      </c>
      <c r="R20" s="108">
        <v>7586115</v>
      </c>
      <c r="S20" s="108">
        <v>7599038</v>
      </c>
      <c r="T20" s="108">
        <v>7578903</v>
      </c>
      <c r="U20" s="108">
        <v>7565525</v>
      </c>
      <c r="V20" s="108">
        <v>7568430</v>
      </c>
      <c r="W20" s="108">
        <v>7562305</v>
      </c>
      <c r="X20" s="108">
        <v>7549425</v>
      </c>
      <c r="Y20" s="108">
        <v>7549433</v>
      </c>
      <c r="Z20" s="108">
        <v>7568710</v>
      </c>
      <c r="AA20" s="108">
        <v>7574140</v>
      </c>
      <c r="AB20" s="108">
        <v>7561910</v>
      </c>
      <c r="AC20" s="108">
        <v>7561434</v>
      </c>
      <c r="AD20" s="108">
        <v>7564985</v>
      </c>
      <c r="AE20" s="108">
        <v>7569794</v>
      </c>
      <c r="AF20" s="108">
        <v>7574586</v>
      </c>
      <c r="AG20" s="108">
        <v>7585317</v>
      </c>
      <c r="AH20" s="108">
        <v>7619567</v>
      </c>
      <c r="AI20" s="108">
        <v>7677850</v>
      </c>
      <c r="AJ20" s="108">
        <v>7754891</v>
      </c>
      <c r="AK20" s="108">
        <v>7840709</v>
      </c>
      <c r="AL20" s="108">
        <v>7905633</v>
      </c>
      <c r="AM20" s="108">
        <v>7936118</v>
      </c>
      <c r="AN20" s="108">
        <v>7948278</v>
      </c>
      <c r="AO20" s="108">
        <v>7959017</v>
      </c>
      <c r="AP20" s="108">
        <v>7968041</v>
      </c>
      <c r="AQ20" s="108">
        <v>7976789</v>
      </c>
      <c r="AR20" s="108">
        <v>7992324</v>
      </c>
      <c r="AS20" s="108">
        <v>8011566</v>
      </c>
      <c r="AT20" s="108">
        <v>8042293</v>
      </c>
      <c r="AU20" s="108">
        <v>8081957</v>
      </c>
      <c r="AV20" s="108">
        <v>8121423</v>
      </c>
      <c r="AW20" s="108">
        <v>8171966</v>
      </c>
      <c r="AX20" s="108">
        <v>8227829</v>
      </c>
      <c r="AY20" s="108">
        <v>8268641</v>
      </c>
      <c r="AZ20" s="108">
        <v>8295487</v>
      </c>
      <c r="BA20" s="108">
        <v>8321496</v>
      </c>
      <c r="BB20" s="108">
        <v>8343323</v>
      </c>
      <c r="BC20" s="108">
        <v>8363404</v>
      </c>
      <c r="BD20" s="108">
        <v>8391643</v>
      </c>
      <c r="BE20" s="108">
        <v>8429991</v>
      </c>
      <c r="BF20" s="108">
        <v>8479823</v>
      </c>
      <c r="BG20" s="108">
        <v>8546356</v>
      </c>
      <c r="BH20" s="108">
        <v>8642699</v>
      </c>
      <c r="BI20" s="108">
        <v>8736668</v>
      </c>
      <c r="BJ20" s="108">
        <v>8797566</v>
      </c>
      <c r="BK20" s="108">
        <v>8840521</v>
      </c>
      <c r="BL20" s="108">
        <v>8879920</v>
      </c>
      <c r="BM20" s="108">
        <v>8917205</v>
      </c>
    </row>
    <row r="21" spans="1:65" x14ac:dyDescent="0.2">
      <c r="A21" s="108" t="s">
        <v>193</v>
      </c>
      <c r="B21" s="108" t="s">
        <v>194</v>
      </c>
      <c r="C21" s="108" t="s">
        <v>169</v>
      </c>
      <c r="D21" s="108" t="s">
        <v>170</v>
      </c>
      <c r="E21" s="108">
        <v>3895398</v>
      </c>
      <c r="F21" s="108">
        <v>4030325</v>
      </c>
      <c r="G21" s="108">
        <v>4171428</v>
      </c>
      <c r="H21" s="108">
        <v>4315127</v>
      </c>
      <c r="I21" s="108">
        <v>4456691</v>
      </c>
      <c r="J21" s="108">
        <v>4592601</v>
      </c>
      <c r="K21" s="108">
        <v>4721528</v>
      </c>
      <c r="L21" s="108">
        <v>4843872</v>
      </c>
      <c r="M21" s="108">
        <v>4960237</v>
      </c>
      <c r="N21" s="108">
        <v>5071930</v>
      </c>
      <c r="O21" s="108">
        <v>5180032</v>
      </c>
      <c r="P21" s="108">
        <v>5284518</v>
      </c>
      <c r="Q21" s="108">
        <v>5385266</v>
      </c>
      <c r="R21" s="108">
        <v>5483088</v>
      </c>
      <c r="S21" s="108">
        <v>5579071</v>
      </c>
      <c r="T21" s="108">
        <v>5674129</v>
      </c>
      <c r="U21" s="108">
        <v>5768730</v>
      </c>
      <c r="V21" s="108">
        <v>5863138</v>
      </c>
      <c r="W21" s="108">
        <v>5957927</v>
      </c>
      <c r="X21" s="108">
        <v>6053635</v>
      </c>
      <c r="Y21" s="108">
        <v>6150735</v>
      </c>
      <c r="Z21" s="108">
        <v>6249312</v>
      </c>
      <c r="AA21" s="108">
        <v>6349555</v>
      </c>
      <c r="AB21" s="108">
        <v>6452067</v>
      </c>
      <c r="AC21" s="108">
        <v>6557581</v>
      </c>
      <c r="AD21" s="108">
        <v>6666447</v>
      </c>
      <c r="AE21" s="108">
        <v>6778631</v>
      </c>
      <c r="AF21" s="108">
        <v>6893486</v>
      </c>
      <c r="AG21" s="108">
        <v>7010027</v>
      </c>
      <c r="AH21" s="108">
        <v>7126877</v>
      </c>
      <c r="AI21" s="108">
        <v>7175200</v>
      </c>
      <c r="AJ21" s="108">
        <v>7271300</v>
      </c>
      <c r="AK21" s="108">
        <v>7382050</v>
      </c>
      <c r="AL21" s="108">
        <v>7494800</v>
      </c>
      <c r="AM21" s="108">
        <v>7596550</v>
      </c>
      <c r="AN21" s="108">
        <v>7684850</v>
      </c>
      <c r="AO21" s="108">
        <v>7763000</v>
      </c>
      <c r="AP21" s="108">
        <v>7838250</v>
      </c>
      <c r="AQ21" s="108">
        <v>7913000</v>
      </c>
      <c r="AR21" s="108">
        <v>7982750</v>
      </c>
      <c r="AS21" s="108">
        <v>8048600</v>
      </c>
      <c r="AT21" s="108">
        <v>8111200</v>
      </c>
      <c r="AU21" s="108">
        <v>8171950</v>
      </c>
      <c r="AV21" s="108">
        <v>8234100</v>
      </c>
      <c r="AW21" s="108">
        <v>8306500</v>
      </c>
      <c r="AX21" s="108">
        <v>8391850</v>
      </c>
      <c r="AY21" s="108">
        <v>8484550</v>
      </c>
      <c r="AZ21" s="108">
        <v>8581300</v>
      </c>
      <c r="BA21" s="108">
        <v>8763400</v>
      </c>
      <c r="BB21" s="108">
        <v>8947243</v>
      </c>
      <c r="BC21" s="108">
        <v>9054332</v>
      </c>
      <c r="BD21" s="108">
        <v>9173082</v>
      </c>
      <c r="BE21" s="108">
        <v>9295784</v>
      </c>
      <c r="BF21" s="108">
        <v>9416801</v>
      </c>
      <c r="BG21" s="108">
        <v>9535079</v>
      </c>
      <c r="BH21" s="108">
        <v>9649341</v>
      </c>
      <c r="BI21" s="108">
        <v>9757812</v>
      </c>
      <c r="BJ21" s="108">
        <v>9854033</v>
      </c>
      <c r="BK21" s="108">
        <v>9939771</v>
      </c>
      <c r="BL21" s="108">
        <v>10024283</v>
      </c>
      <c r="BM21" s="108">
        <v>10093121</v>
      </c>
    </row>
    <row r="22" spans="1:65" x14ac:dyDescent="0.2">
      <c r="A22" s="108" t="s">
        <v>195</v>
      </c>
      <c r="B22" s="108" t="s">
        <v>196</v>
      </c>
      <c r="C22" s="108" t="s">
        <v>169</v>
      </c>
      <c r="D22" s="108" t="s">
        <v>170</v>
      </c>
      <c r="E22" s="108">
        <v>2797925</v>
      </c>
      <c r="F22" s="108">
        <v>2852438</v>
      </c>
      <c r="G22" s="108">
        <v>2907320</v>
      </c>
      <c r="H22" s="108">
        <v>2964416</v>
      </c>
      <c r="I22" s="108">
        <v>3026292</v>
      </c>
      <c r="J22" s="108">
        <v>3094378</v>
      </c>
      <c r="K22" s="108">
        <v>3170496</v>
      </c>
      <c r="L22" s="108">
        <v>3253215</v>
      </c>
      <c r="M22" s="108">
        <v>3336930</v>
      </c>
      <c r="N22" s="108">
        <v>3413909</v>
      </c>
      <c r="O22" s="108">
        <v>3479070</v>
      </c>
      <c r="P22" s="108">
        <v>3530000</v>
      </c>
      <c r="Q22" s="108">
        <v>3569655</v>
      </c>
      <c r="R22" s="108">
        <v>3605120</v>
      </c>
      <c r="S22" s="108">
        <v>3646428</v>
      </c>
      <c r="T22" s="108">
        <v>3700879</v>
      </c>
      <c r="U22" s="108">
        <v>3770870</v>
      </c>
      <c r="V22" s="108">
        <v>3854446</v>
      </c>
      <c r="W22" s="108">
        <v>3949264</v>
      </c>
      <c r="X22" s="108">
        <v>4051239</v>
      </c>
      <c r="Y22" s="108">
        <v>4157296</v>
      </c>
      <c r="Z22" s="108">
        <v>4266520</v>
      </c>
      <c r="AA22" s="108">
        <v>4379727</v>
      </c>
      <c r="AB22" s="108">
        <v>4497544</v>
      </c>
      <c r="AC22" s="108">
        <v>4621096</v>
      </c>
      <c r="AD22" s="108">
        <v>4750832</v>
      </c>
      <c r="AE22" s="108">
        <v>4886745</v>
      </c>
      <c r="AF22" s="108">
        <v>5027143</v>
      </c>
      <c r="AG22" s="108">
        <v>5168703</v>
      </c>
      <c r="AH22" s="108">
        <v>5307069</v>
      </c>
      <c r="AI22" s="108">
        <v>5438959</v>
      </c>
      <c r="AJ22" s="108">
        <v>5564923</v>
      </c>
      <c r="AK22" s="108">
        <v>5685569</v>
      </c>
      <c r="AL22" s="108">
        <v>5798054</v>
      </c>
      <c r="AM22" s="108">
        <v>5898964</v>
      </c>
      <c r="AN22" s="108">
        <v>5987044</v>
      </c>
      <c r="AO22" s="108">
        <v>6060110</v>
      </c>
      <c r="AP22" s="108">
        <v>6122130</v>
      </c>
      <c r="AQ22" s="108">
        <v>6185564</v>
      </c>
      <c r="AR22" s="108">
        <v>6267132</v>
      </c>
      <c r="AS22" s="108">
        <v>6378871</v>
      </c>
      <c r="AT22" s="108">
        <v>6525546</v>
      </c>
      <c r="AU22" s="108">
        <v>6704118</v>
      </c>
      <c r="AV22" s="108">
        <v>6909161</v>
      </c>
      <c r="AW22" s="108">
        <v>7131688</v>
      </c>
      <c r="AX22" s="108">
        <v>7364857</v>
      </c>
      <c r="AY22" s="108">
        <v>7607850</v>
      </c>
      <c r="AZ22" s="108">
        <v>7862226</v>
      </c>
      <c r="BA22" s="108">
        <v>8126104</v>
      </c>
      <c r="BB22" s="108">
        <v>8397661</v>
      </c>
      <c r="BC22" s="108">
        <v>8675606</v>
      </c>
      <c r="BD22" s="108">
        <v>8958406</v>
      </c>
      <c r="BE22" s="108">
        <v>9245992</v>
      </c>
      <c r="BF22" s="108">
        <v>9540302</v>
      </c>
      <c r="BG22" s="108">
        <v>9844301</v>
      </c>
      <c r="BH22" s="108">
        <v>10160034</v>
      </c>
      <c r="BI22" s="108">
        <v>10488002</v>
      </c>
      <c r="BJ22" s="108">
        <v>10827010</v>
      </c>
      <c r="BK22" s="108">
        <v>11175379</v>
      </c>
      <c r="BL22" s="108">
        <v>11530577</v>
      </c>
      <c r="BM22" s="108">
        <v>11890781</v>
      </c>
    </row>
    <row r="23" spans="1:65" x14ac:dyDescent="0.2">
      <c r="A23" s="108" t="s">
        <v>39</v>
      </c>
      <c r="B23" s="108" t="s">
        <v>197</v>
      </c>
      <c r="C23" s="108" t="s">
        <v>169</v>
      </c>
      <c r="D23" s="108" t="s">
        <v>170</v>
      </c>
      <c r="E23" s="108">
        <v>9153489</v>
      </c>
      <c r="F23" s="108">
        <v>9183948</v>
      </c>
      <c r="G23" s="108">
        <v>9220578</v>
      </c>
      <c r="H23" s="108">
        <v>9289770</v>
      </c>
      <c r="I23" s="108">
        <v>9378113</v>
      </c>
      <c r="J23" s="108">
        <v>9463667</v>
      </c>
      <c r="K23" s="108">
        <v>9527807</v>
      </c>
      <c r="L23" s="108">
        <v>9580991</v>
      </c>
      <c r="M23" s="108">
        <v>9618756</v>
      </c>
      <c r="N23" s="108">
        <v>9646032</v>
      </c>
      <c r="O23" s="108">
        <v>9655549</v>
      </c>
      <c r="P23" s="108">
        <v>9673162</v>
      </c>
      <c r="Q23" s="108">
        <v>9711115</v>
      </c>
      <c r="R23" s="108">
        <v>9741720</v>
      </c>
      <c r="S23" s="108">
        <v>9772419</v>
      </c>
      <c r="T23" s="108">
        <v>9800700</v>
      </c>
      <c r="U23" s="108">
        <v>9818227</v>
      </c>
      <c r="V23" s="108">
        <v>9830358</v>
      </c>
      <c r="W23" s="108">
        <v>9839534</v>
      </c>
      <c r="X23" s="108">
        <v>9848382</v>
      </c>
      <c r="Y23" s="108">
        <v>9859242</v>
      </c>
      <c r="Z23" s="108">
        <v>9858982</v>
      </c>
      <c r="AA23" s="108">
        <v>9856303</v>
      </c>
      <c r="AB23" s="108">
        <v>9855520</v>
      </c>
      <c r="AC23" s="108">
        <v>9855372</v>
      </c>
      <c r="AD23" s="108">
        <v>9858308</v>
      </c>
      <c r="AE23" s="108">
        <v>9861823</v>
      </c>
      <c r="AF23" s="108">
        <v>9870234</v>
      </c>
      <c r="AG23" s="108">
        <v>9901664</v>
      </c>
      <c r="AH23" s="108">
        <v>9937697</v>
      </c>
      <c r="AI23" s="108">
        <v>9967379</v>
      </c>
      <c r="AJ23" s="108">
        <v>10004486</v>
      </c>
      <c r="AK23" s="108">
        <v>10045158</v>
      </c>
      <c r="AL23" s="108">
        <v>10084475</v>
      </c>
      <c r="AM23" s="108">
        <v>10115603</v>
      </c>
      <c r="AN23" s="108">
        <v>10136811</v>
      </c>
      <c r="AO23" s="108">
        <v>10156637</v>
      </c>
      <c r="AP23" s="108">
        <v>10181245</v>
      </c>
      <c r="AQ23" s="108">
        <v>10203008</v>
      </c>
      <c r="AR23" s="108">
        <v>10226419</v>
      </c>
      <c r="AS23" s="108">
        <v>10251250</v>
      </c>
      <c r="AT23" s="108">
        <v>10286570</v>
      </c>
      <c r="AU23" s="108">
        <v>10332785</v>
      </c>
      <c r="AV23" s="108">
        <v>10376133</v>
      </c>
      <c r="AW23" s="108">
        <v>10421137</v>
      </c>
      <c r="AX23" s="108">
        <v>10478617</v>
      </c>
      <c r="AY23" s="108">
        <v>10547958</v>
      </c>
      <c r="AZ23" s="108">
        <v>10625700</v>
      </c>
      <c r="BA23" s="108">
        <v>10709973</v>
      </c>
      <c r="BB23" s="108">
        <v>10796493</v>
      </c>
      <c r="BC23" s="108">
        <v>10895586</v>
      </c>
      <c r="BD23" s="108">
        <v>11038264</v>
      </c>
      <c r="BE23" s="108">
        <v>11106932</v>
      </c>
      <c r="BF23" s="108">
        <v>11159407</v>
      </c>
      <c r="BG23" s="108">
        <v>11209057</v>
      </c>
      <c r="BH23" s="108">
        <v>11274196</v>
      </c>
      <c r="BI23" s="108">
        <v>11331422</v>
      </c>
      <c r="BJ23" s="108">
        <v>11375158</v>
      </c>
      <c r="BK23" s="108">
        <v>11427054</v>
      </c>
      <c r="BL23" s="108">
        <v>11488980</v>
      </c>
      <c r="BM23" s="108">
        <v>11555997</v>
      </c>
    </row>
    <row r="24" spans="1:65" x14ac:dyDescent="0.2">
      <c r="A24" s="108" t="s">
        <v>198</v>
      </c>
      <c r="B24" s="108" t="s">
        <v>199</v>
      </c>
      <c r="C24" s="108" t="s">
        <v>169</v>
      </c>
      <c r="D24" s="108" t="s">
        <v>170</v>
      </c>
      <c r="E24" s="108">
        <v>2431617</v>
      </c>
      <c r="F24" s="108">
        <v>2465865</v>
      </c>
      <c r="G24" s="108">
        <v>2502897</v>
      </c>
      <c r="H24" s="108">
        <v>2542864</v>
      </c>
      <c r="I24" s="108">
        <v>2585961</v>
      </c>
      <c r="J24" s="108">
        <v>2632361</v>
      </c>
      <c r="K24" s="108">
        <v>2682159</v>
      </c>
      <c r="L24" s="108">
        <v>2735308</v>
      </c>
      <c r="M24" s="108">
        <v>2791588</v>
      </c>
      <c r="N24" s="108">
        <v>2850657</v>
      </c>
      <c r="O24" s="108">
        <v>2912338</v>
      </c>
      <c r="P24" s="108">
        <v>2976575</v>
      </c>
      <c r="Q24" s="108">
        <v>3043563</v>
      </c>
      <c r="R24" s="108">
        <v>3113681</v>
      </c>
      <c r="S24" s="108">
        <v>3187413</v>
      </c>
      <c r="T24" s="108">
        <v>3265167</v>
      </c>
      <c r="U24" s="108">
        <v>3347169</v>
      </c>
      <c r="V24" s="108">
        <v>3433445</v>
      </c>
      <c r="W24" s="108">
        <v>3523933</v>
      </c>
      <c r="X24" s="108">
        <v>3618519</v>
      </c>
      <c r="Y24" s="108">
        <v>3717161</v>
      </c>
      <c r="Z24" s="108">
        <v>3820126</v>
      </c>
      <c r="AA24" s="108">
        <v>3927717</v>
      </c>
      <c r="AB24" s="108">
        <v>4039940</v>
      </c>
      <c r="AC24" s="108">
        <v>4156819</v>
      </c>
      <c r="AD24" s="108">
        <v>4278502</v>
      </c>
      <c r="AE24" s="108">
        <v>4404504</v>
      </c>
      <c r="AF24" s="108">
        <v>4535262</v>
      </c>
      <c r="AG24" s="108">
        <v>4672844</v>
      </c>
      <c r="AH24" s="108">
        <v>4820020</v>
      </c>
      <c r="AI24" s="108">
        <v>4978489</v>
      </c>
      <c r="AJ24" s="108">
        <v>5149496</v>
      </c>
      <c r="AK24" s="108">
        <v>5331805</v>
      </c>
      <c r="AL24" s="108">
        <v>5521761</v>
      </c>
      <c r="AM24" s="108">
        <v>5714215</v>
      </c>
      <c r="AN24" s="108">
        <v>5905552</v>
      </c>
      <c r="AO24" s="108">
        <v>6094272</v>
      </c>
      <c r="AP24" s="108">
        <v>6281644</v>
      </c>
      <c r="AQ24" s="108">
        <v>6470275</v>
      </c>
      <c r="AR24" s="108">
        <v>6664102</v>
      </c>
      <c r="AS24" s="108">
        <v>6865946</v>
      </c>
      <c r="AT24" s="108">
        <v>7076728</v>
      </c>
      <c r="AU24" s="108">
        <v>7295400</v>
      </c>
      <c r="AV24" s="108">
        <v>7520556</v>
      </c>
      <c r="AW24" s="108">
        <v>7750003</v>
      </c>
      <c r="AX24" s="108">
        <v>7982223</v>
      </c>
      <c r="AY24" s="108">
        <v>8216893</v>
      </c>
      <c r="AZ24" s="108">
        <v>8454790</v>
      </c>
      <c r="BA24" s="108">
        <v>8696915</v>
      </c>
      <c r="BB24" s="108">
        <v>8944713</v>
      </c>
      <c r="BC24" s="108">
        <v>9199254</v>
      </c>
      <c r="BD24" s="108">
        <v>9460829</v>
      </c>
      <c r="BE24" s="108">
        <v>9729254</v>
      </c>
      <c r="BF24" s="108">
        <v>10004594</v>
      </c>
      <c r="BG24" s="108">
        <v>10286839</v>
      </c>
      <c r="BH24" s="108">
        <v>10575962</v>
      </c>
      <c r="BI24" s="108">
        <v>10872072</v>
      </c>
      <c r="BJ24" s="108">
        <v>11175192</v>
      </c>
      <c r="BK24" s="108">
        <v>11485035</v>
      </c>
      <c r="BL24" s="108">
        <v>11801151</v>
      </c>
      <c r="BM24" s="108">
        <v>12123198</v>
      </c>
    </row>
    <row r="25" spans="1:65" x14ac:dyDescent="0.2">
      <c r="A25" s="108" t="s">
        <v>200</v>
      </c>
      <c r="B25" s="108" t="s">
        <v>201</v>
      </c>
      <c r="C25" s="108" t="s">
        <v>169</v>
      </c>
      <c r="D25" s="108" t="s">
        <v>170</v>
      </c>
      <c r="E25" s="108">
        <v>4829289</v>
      </c>
      <c r="F25" s="108">
        <v>4894580</v>
      </c>
      <c r="G25" s="108">
        <v>4960328</v>
      </c>
      <c r="H25" s="108">
        <v>5027811</v>
      </c>
      <c r="I25" s="108">
        <v>5098891</v>
      </c>
      <c r="J25" s="108">
        <v>5174874</v>
      </c>
      <c r="K25" s="108">
        <v>5256360</v>
      </c>
      <c r="L25" s="108">
        <v>5343025</v>
      </c>
      <c r="M25" s="108">
        <v>5434046</v>
      </c>
      <c r="N25" s="108">
        <v>5528172</v>
      </c>
      <c r="O25" s="108">
        <v>5624592</v>
      </c>
      <c r="P25" s="108">
        <v>5723378</v>
      </c>
      <c r="Q25" s="108">
        <v>5825174</v>
      </c>
      <c r="R25" s="108">
        <v>5930493</v>
      </c>
      <c r="S25" s="108">
        <v>6040045</v>
      </c>
      <c r="T25" s="108">
        <v>6154554</v>
      </c>
      <c r="U25" s="108">
        <v>6274032</v>
      </c>
      <c r="V25" s="108">
        <v>6398933</v>
      </c>
      <c r="W25" s="108">
        <v>6530820</v>
      </c>
      <c r="X25" s="108">
        <v>6671656</v>
      </c>
      <c r="Y25" s="108">
        <v>6822837</v>
      </c>
      <c r="Z25" s="108">
        <v>6985166</v>
      </c>
      <c r="AA25" s="108">
        <v>7158259</v>
      </c>
      <c r="AB25" s="108">
        <v>7340910</v>
      </c>
      <c r="AC25" s="108">
        <v>7531239</v>
      </c>
      <c r="AD25" s="108">
        <v>7727908</v>
      </c>
      <c r="AE25" s="108">
        <v>7930689</v>
      </c>
      <c r="AF25" s="108">
        <v>8140080</v>
      </c>
      <c r="AG25" s="108">
        <v>8356313</v>
      </c>
      <c r="AH25" s="108">
        <v>8579818</v>
      </c>
      <c r="AI25" s="108">
        <v>8811033</v>
      </c>
      <c r="AJ25" s="108">
        <v>9050086</v>
      </c>
      <c r="AK25" s="108">
        <v>9297110</v>
      </c>
      <c r="AL25" s="108">
        <v>9552473</v>
      </c>
      <c r="AM25" s="108">
        <v>9816584</v>
      </c>
      <c r="AN25" s="108">
        <v>10089880</v>
      </c>
      <c r="AO25" s="108">
        <v>10372734</v>
      </c>
      <c r="AP25" s="108">
        <v>10665552</v>
      </c>
      <c r="AQ25" s="108">
        <v>10968722</v>
      </c>
      <c r="AR25" s="108">
        <v>11282696</v>
      </c>
      <c r="AS25" s="108">
        <v>11607951</v>
      </c>
      <c r="AT25" s="108">
        <v>11944589</v>
      </c>
      <c r="AU25" s="108">
        <v>12293097</v>
      </c>
      <c r="AV25" s="108">
        <v>12654624</v>
      </c>
      <c r="AW25" s="108">
        <v>13030576</v>
      </c>
      <c r="AX25" s="108">
        <v>13421935</v>
      </c>
      <c r="AY25" s="108">
        <v>13829173</v>
      </c>
      <c r="AZ25" s="108">
        <v>14252029</v>
      </c>
      <c r="BA25" s="108">
        <v>14689725</v>
      </c>
      <c r="BB25" s="108">
        <v>15141098</v>
      </c>
      <c r="BC25" s="108">
        <v>15605211</v>
      </c>
      <c r="BD25" s="108">
        <v>16081915</v>
      </c>
      <c r="BE25" s="108">
        <v>16571252</v>
      </c>
      <c r="BF25" s="108">
        <v>17072791</v>
      </c>
      <c r="BG25" s="108">
        <v>17586029</v>
      </c>
      <c r="BH25" s="108">
        <v>18110616</v>
      </c>
      <c r="BI25" s="108">
        <v>18646350</v>
      </c>
      <c r="BJ25" s="108">
        <v>19193236</v>
      </c>
      <c r="BK25" s="108">
        <v>19751466</v>
      </c>
      <c r="BL25" s="108">
        <v>20321383</v>
      </c>
      <c r="BM25" s="108">
        <v>20903278</v>
      </c>
    </row>
    <row r="26" spans="1:65" x14ac:dyDescent="0.2">
      <c r="A26" s="108" t="s">
        <v>202</v>
      </c>
      <c r="B26" s="108" t="s">
        <v>203</v>
      </c>
      <c r="C26" s="108" t="s">
        <v>169</v>
      </c>
      <c r="D26" s="108" t="s">
        <v>170</v>
      </c>
      <c r="E26" s="108">
        <v>48013505</v>
      </c>
      <c r="F26" s="108">
        <v>49362834</v>
      </c>
      <c r="G26" s="108">
        <v>50752150</v>
      </c>
      <c r="H26" s="108">
        <v>52202008</v>
      </c>
      <c r="I26" s="108">
        <v>53741721</v>
      </c>
      <c r="J26" s="108">
        <v>55385114</v>
      </c>
      <c r="K26" s="108">
        <v>57157651</v>
      </c>
      <c r="L26" s="108">
        <v>59034250</v>
      </c>
      <c r="M26" s="108">
        <v>60918452</v>
      </c>
      <c r="N26" s="108">
        <v>62679765</v>
      </c>
      <c r="O26" s="108">
        <v>64232486</v>
      </c>
      <c r="P26" s="108">
        <v>65531635</v>
      </c>
      <c r="Q26" s="108">
        <v>66625706</v>
      </c>
      <c r="R26" s="108">
        <v>67637541</v>
      </c>
      <c r="S26" s="108">
        <v>68742222</v>
      </c>
      <c r="T26" s="108">
        <v>70066310</v>
      </c>
      <c r="U26" s="108">
        <v>71652386</v>
      </c>
      <c r="V26" s="108">
        <v>73463593</v>
      </c>
      <c r="W26" s="108">
        <v>75450033</v>
      </c>
      <c r="X26" s="108">
        <v>77529040</v>
      </c>
      <c r="Y26" s="108">
        <v>79639498</v>
      </c>
      <c r="Z26" s="108">
        <v>81767516</v>
      </c>
      <c r="AA26" s="108">
        <v>83932132</v>
      </c>
      <c r="AB26" s="108">
        <v>86142490</v>
      </c>
      <c r="AC26" s="108">
        <v>88416529</v>
      </c>
      <c r="AD26" s="108">
        <v>90764180</v>
      </c>
      <c r="AE26" s="108">
        <v>93187593</v>
      </c>
      <c r="AF26" s="108">
        <v>95671159</v>
      </c>
      <c r="AG26" s="108">
        <v>98186350</v>
      </c>
      <c r="AH26" s="108">
        <v>100695496</v>
      </c>
      <c r="AI26" s="108">
        <v>103171957</v>
      </c>
      <c r="AJ26" s="108">
        <v>105599125</v>
      </c>
      <c r="AK26" s="108">
        <v>107983708</v>
      </c>
      <c r="AL26" s="108">
        <v>110350641</v>
      </c>
      <c r="AM26" s="108">
        <v>112737684</v>
      </c>
      <c r="AN26" s="108">
        <v>115169933</v>
      </c>
      <c r="AO26" s="108">
        <v>117649927</v>
      </c>
      <c r="AP26" s="108">
        <v>120160571</v>
      </c>
      <c r="AQ26" s="108">
        <v>122682818</v>
      </c>
      <c r="AR26" s="108">
        <v>125189655</v>
      </c>
      <c r="AS26" s="108">
        <v>127657862</v>
      </c>
      <c r="AT26" s="108">
        <v>130088709</v>
      </c>
      <c r="AU26" s="108">
        <v>132478077</v>
      </c>
      <c r="AV26" s="108">
        <v>134791598</v>
      </c>
      <c r="AW26" s="108">
        <v>136986429</v>
      </c>
      <c r="AX26" s="108">
        <v>139035505</v>
      </c>
      <c r="AY26" s="108">
        <v>140921154</v>
      </c>
      <c r="AZ26" s="108">
        <v>142660381</v>
      </c>
      <c r="BA26" s="108">
        <v>144304164</v>
      </c>
      <c r="BB26" s="108">
        <v>145924795</v>
      </c>
      <c r="BC26" s="108">
        <v>147575433</v>
      </c>
      <c r="BD26" s="108">
        <v>149273134</v>
      </c>
      <c r="BE26" s="108">
        <v>151005733</v>
      </c>
      <c r="BF26" s="108">
        <v>152761413</v>
      </c>
      <c r="BG26" s="108">
        <v>154517385</v>
      </c>
      <c r="BH26" s="108">
        <v>156256287</v>
      </c>
      <c r="BI26" s="108">
        <v>157977151</v>
      </c>
      <c r="BJ26" s="108">
        <v>159685421</v>
      </c>
      <c r="BK26" s="108">
        <v>161376713</v>
      </c>
      <c r="BL26" s="108">
        <v>163046173</v>
      </c>
      <c r="BM26" s="108">
        <v>164689383</v>
      </c>
    </row>
    <row r="27" spans="1:65" x14ac:dyDescent="0.2">
      <c r="A27" s="108" t="s">
        <v>29</v>
      </c>
      <c r="B27" s="108" t="s">
        <v>204</v>
      </c>
      <c r="C27" s="108" t="s">
        <v>169</v>
      </c>
      <c r="D27" s="108" t="s">
        <v>170</v>
      </c>
      <c r="E27" s="108">
        <v>7867374</v>
      </c>
      <c r="F27" s="108">
        <v>7943118</v>
      </c>
      <c r="G27" s="108">
        <v>8012946</v>
      </c>
      <c r="H27" s="108">
        <v>8078145</v>
      </c>
      <c r="I27" s="108">
        <v>8144340</v>
      </c>
      <c r="J27" s="108">
        <v>8204168</v>
      </c>
      <c r="K27" s="108">
        <v>8258057</v>
      </c>
      <c r="L27" s="108">
        <v>8310226</v>
      </c>
      <c r="M27" s="108">
        <v>8369603</v>
      </c>
      <c r="N27" s="108">
        <v>8434172</v>
      </c>
      <c r="O27" s="108">
        <v>8489574</v>
      </c>
      <c r="P27" s="108">
        <v>8536395</v>
      </c>
      <c r="Q27" s="108">
        <v>8576200</v>
      </c>
      <c r="R27" s="108">
        <v>8620967</v>
      </c>
      <c r="S27" s="108">
        <v>8678745</v>
      </c>
      <c r="T27" s="108">
        <v>8720742</v>
      </c>
      <c r="U27" s="108">
        <v>8758599</v>
      </c>
      <c r="V27" s="108">
        <v>8804183</v>
      </c>
      <c r="W27" s="108">
        <v>8814032</v>
      </c>
      <c r="X27" s="108">
        <v>8825940</v>
      </c>
      <c r="Y27" s="108">
        <v>8861535</v>
      </c>
      <c r="Z27" s="108">
        <v>8891117</v>
      </c>
      <c r="AA27" s="108">
        <v>8917457</v>
      </c>
      <c r="AB27" s="108">
        <v>8939738</v>
      </c>
      <c r="AC27" s="108">
        <v>8960679</v>
      </c>
      <c r="AD27" s="108">
        <v>8960547</v>
      </c>
      <c r="AE27" s="108">
        <v>8958171</v>
      </c>
      <c r="AF27" s="108">
        <v>8971359</v>
      </c>
      <c r="AG27" s="108">
        <v>8981446</v>
      </c>
      <c r="AH27" s="108">
        <v>8876972</v>
      </c>
      <c r="AI27" s="108">
        <v>8718289</v>
      </c>
      <c r="AJ27" s="108">
        <v>8632367</v>
      </c>
      <c r="AK27" s="108">
        <v>8540164</v>
      </c>
      <c r="AL27" s="108">
        <v>8472313</v>
      </c>
      <c r="AM27" s="108">
        <v>8443591</v>
      </c>
      <c r="AN27" s="108">
        <v>8406067</v>
      </c>
      <c r="AO27" s="108">
        <v>8362826</v>
      </c>
      <c r="AP27" s="108">
        <v>8312068</v>
      </c>
      <c r="AQ27" s="108">
        <v>8256786</v>
      </c>
      <c r="AR27" s="108">
        <v>8210624</v>
      </c>
      <c r="AS27" s="108">
        <v>8170172</v>
      </c>
      <c r="AT27" s="108">
        <v>8009142</v>
      </c>
      <c r="AU27" s="108">
        <v>7837161</v>
      </c>
      <c r="AV27" s="108">
        <v>7775327</v>
      </c>
      <c r="AW27" s="108">
        <v>7716860</v>
      </c>
      <c r="AX27" s="108">
        <v>7658972</v>
      </c>
      <c r="AY27" s="108">
        <v>7601022</v>
      </c>
      <c r="AZ27" s="108">
        <v>7545338</v>
      </c>
      <c r="BA27" s="108">
        <v>7492561</v>
      </c>
      <c r="BB27" s="108">
        <v>7444443</v>
      </c>
      <c r="BC27" s="108">
        <v>7395599</v>
      </c>
      <c r="BD27" s="108">
        <v>7348328</v>
      </c>
      <c r="BE27" s="108">
        <v>7305888</v>
      </c>
      <c r="BF27" s="108">
        <v>7265115</v>
      </c>
      <c r="BG27" s="108">
        <v>7223938</v>
      </c>
      <c r="BH27" s="108">
        <v>7177991</v>
      </c>
      <c r="BI27" s="108">
        <v>7127822</v>
      </c>
      <c r="BJ27" s="108">
        <v>7075947</v>
      </c>
      <c r="BK27" s="108">
        <v>7025037</v>
      </c>
      <c r="BL27" s="108">
        <v>6975761</v>
      </c>
      <c r="BM27" s="108">
        <v>6934015</v>
      </c>
    </row>
    <row r="28" spans="1:65" x14ac:dyDescent="0.2">
      <c r="A28" s="108" t="s">
        <v>205</v>
      </c>
      <c r="B28" s="108" t="s">
        <v>206</v>
      </c>
      <c r="C28" s="108" t="s">
        <v>169</v>
      </c>
      <c r="D28" s="108" t="s">
        <v>170</v>
      </c>
      <c r="E28" s="108">
        <v>162429</v>
      </c>
      <c r="F28" s="108">
        <v>167899</v>
      </c>
      <c r="G28" s="108">
        <v>173140</v>
      </c>
      <c r="H28" s="108">
        <v>178142</v>
      </c>
      <c r="I28" s="108">
        <v>182888</v>
      </c>
      <c r="J28" s="108">
        <v>187432</v>
      </c>
      <c r="K28" s="108">
        <v>191785</v>
      </c>
      <c r="L28" s="108">
        <v>196060</v>
      </c>
      <c r="M28" s="108">
        <v>200652</v>
      </c>
      <c r="N28" s="108">
        <v>206037</v>
      </c>
      <c r="O28" s="108">
        <v>212607</v>
      </c>
      <c r="P28" s="108">
        <v>220311</v>
      </c>
      <c r="Q28" s="108">
        <v>229151</v>
      </c>
      <c r="R28" s="108">
        <v>239527</v>
      </c>
      <c r="S28" s="108">
        <v>251908</v>
      </c>
      <c r="T28" s="108">
        <v>266540</v>
      </c>
      <c r="U28" s="108">
        <v>283746</v>
      </c>
      <c r="V28" s="108">
        <v>303169</v>
      </c>
      <c r="W28" s="108">
        <v>323468</v>
      </c>
      <c r="X28" s="108">
        <v>342804</v>
      </c>
      <c r="Y28" s="108">
        <v>359897</v>
      </c>
      <c r="Z28" s="108">
        <v>374120</v>
      </c>
      <c r="AA28" s="108">
        <v>385953</v>
      </c>
      <c r="AB28" s="108">
        <v>396451</v>
      </c>
      <c r="AC28" s="108">
        <v>407233</v>
      </c>
      <c r="AD28" s="108">
        <v>419428</v>
      </c>
      <c r="AE28" s="108">
        <v>433478</v>
      </c>
      <c r="AF28" s="108">
        <v>448981</v>
      </c>
      <c r="AG28" s="108">
        <v>465198</v>
      </c>
      <c r="AH28" s="108">
        <v>481081</v>
      </c>
      <c r="AI28" s="108">
        <v>495927</v>
      </c>
      <c r="AJ28" s="108">
        <v>509762</v>
      </c>
      <c r="AK28" s="108">
        <v>523082</v>
      </c>
      <c r="AL28" s="108">
        <v>536212</v>
      </c>
      <c r="AM28" s="108">
        <v>549590</v>
      </c>
      <c r="AN28" s="108">
        <v>563698</v>
      </c>
      <c r="AO28" s="108">
        <v>578661</v>
      </c>
      <c r="AP28" s="108">
        <v>594927</v>
      </c>
      <c r="AQ28" s="108">
        <v>613697</v>
      </c>
      <c r="AR28" s="108">
        <v>636540</v>
      </c>
      <c r="AS28" s="108">
        <v>664610</v>
      </c>
      <c r="AT28" s="108">
        <v>697550</v>
      </c>
      <c r="AU28" s="108">
        <v>735140</v>
      </c>
      <c r="AV28" s="108">
        <v>778708</v>
      </c>
      <c r="AW28" s="108">
        <v>829846</v>
      </c>
      <c r="AX28" s="108">
        <v>889157</v>
      </c>
      <c r="AY28" s="108">
        <v>958423</v>
      </c>
      <c r="AZ28" s="108">
        <v>1035924</v>
      </c>
      <c r="BA28" s="108">
        <v>1114645</v>
      </c>
      <c r="BB28" s="108">
        <v>1185075</v>
      </c>
      <c r="BC28" s="108">
        <v>1240864</v>
      </c>
      <c r="BD28" s="108">
        <v>1278153</v>
      </c>
      <c r="BE28" s="108">
        <v>1299942</v>
      </c>
      <c r="BF28" s="108">
        <v>1315029</v>
      </c>
      <c r="BG28" s="108">
        <v>1336073</v>
      </c>
      <c r="BH28" s="108">
        <v>1371853</v>
      </c>
      <c r="BI28" s="108">
        <v>1425793</v>
      </c>
      <c r="BJ28" s="108">
        <v>1494077</v>
      </c>
      <c r="BK28" s="108">
        <v>1569440</v>
      </c>
      <c r="BL28" s="108">
        <v>1641164</v>
      </c>
      <c r="BM28" s="108">
        <v>1701583</v>
      </c>
    </row>
    <row r="29" spans="1:65" x14ac:dyDescent="0.2">
      <c r="A29" s="108" t="s">
        <v>207</v>
      </c>
      <c r="B29" s="108" t="s">
        <v>208</v>
      </c>
      <c r="C29" s="108" t="s">
        <v>169</v>
      </c>
      <c r="D29" s="108" t="s">
        <v>170</v>
      </c>
      <c r="E29" s="108">
        <v>109532</v>
      </c>
      <c r="F29" s="108">
        <v>115119</v>
      </c>
      <c r="G29" s="108">
        <v>121092</v>
      </c>
      <c r="H29" s="108">
        <v>127340</v>
      </c>
      <c r="I29" s="108">
        <v>133705</v>
      </c>
      <c r="J29" s="108">
        <v>140060</v>
      </c>
      <c r="K29" s="108">
        <v>146381</v>
      </c>
      <c r="L29" s="108">
        <v>152621</v>
      </c>
      <c r="M29" s="108">
        <v>158648</v>
      </c>
      <c r="N29" s="108">
        <v>164265</v>
      </c>
      <c r="O29" s="108">
        <v>169376</v>
      </c>
      <c r="P29" s="108">
        <v>173894</v>
      </c>
      <c r="Q29" s="108">
        <v>177863</v>
      </c>
      <c r="R29" s="108">
        <v>181519</v>
      </c>
      <c r="S29" s="108">
        <v>185105</v>
      </c>
      <c r="T29" s="108">
        <v>188895</v>
      </c>
      <c r="U29" s="108">
        <v>192903</v>
      </c>
      <c r="V29" s="108">
        <v>197100</v>
      </c>
      <c r="W29" s="108">
        <v>201482</v>
      </c>
      <c r="X29" s="108">
        <v>205991</v>
      </c>
      <c r="Y29" s="108">
        <v>210589</v>
      </c>
      <c r="Z29" s="108">
        <v>215321</v>
      </c>
      <c r="AA29" s="108">
        <v>220182</v>
      </c>
      <c r="AB29" s="108">
        <v>225095</v>
      </c>
      <c r="AC29" s="108">
        <v>229913</v>
      </c>
      <c r="AD29" s="108">
        <v>234579</v>
      </c>
      <c r="AE29" s="108">
        <v>239020</v>
      </c>
      <c r="AF29" s="108">
        <v>243265</v>
      </c>
      <c r="AG29" s="108">
        <v>247451</v>
      </c>
      <c r="AH29" s="108">
        <v>251738</v>
      </c>
      <c r="AI29" s="108">
        <v>256227</v>
      </c>
      <c r="AJ29" s="108">
        <v>261007</v>
      </c>
      <c r="AK29" s="108">
        <v>266028</v>
      </c>
      <c r="AL29" s="108">
        <v>271065</v>
      </c>
      <c r="AM29" s="108">
        <v>275849</v>
      </c>
      <c r="AN29" s="108">
        <v>280179</v>
      </c>
      <c r="AO29" s="108">
        <v>283980</v>
      </c>
      <c r="AP29" s="108">
        <v>287363</v>
      </c>
      <c r="AQ29" s="108">
        <v>290600</v>
      </c>
      <c r="AR29" s="108">
        <v>294063</v>
      </c>
      <c r="AS29" s="108">
        <v>298045</v>
      </c>
      <c r="AT29" s="108">
        <v>302618</v>
      </c>
      <c r="AU29" s="108">
        <v>307657</v>
      </c>
      <c r="AV29" s="108">
        <v>313123</v>
      </c>
      <c r="AW29" s="108">
        <v>318893</v>
      </c>
      <c r="AX29" s="108">
        <v>324848</v>
      </c>
      <c r="AY29" s="108">
        <v>331032</v>
      </c>
      <c r="AZ29" s="108">
        <v>337387</v>
      </c>
      <c r="BA29" s="108">
        <v>343680</v>
      </c>
      <c r="BB29" s="108">
        <v>349600</v>
      </c>
      <c r="BC29" s="108">
        <v>354936</v>
      </c>
      <c r="BD29" s="108">
        <v>359583</v>
      </c>
      <c r="BE29" s="108">
        <v>363581</v>
      </c>
      <c r="BF29" s="108">
        <v>367162</v>
      </c>
      <c r="BG29" s="108">
        <v>370625</v>
      </c>
      <c r="BH29" s="108">
        <v>374200</v>
      </c>
      <c r="BI29" s="108">
        <v>377923</v>
      </c>
      <c r="BJ29" s="108">
        <v>381749</v>
      </c>
      <c r="BK29" s="108">
        <v>385635</v>
      </c>
      <c r="BL29" s="108">
        <v>389486</v>
      </c>
      <c r="BM29" s="108">
        <v>393248</v>
      </c>
    </row>
    <row r="30" spans="1:65" x14ac:dyDescent="0.2">
      <c r="A30" s="108" t="s">
        <v>100</v>
      </c>
      <c r="B30" s="108" t="s">
        <v>209</v>
      </c>
      <c r="C30" s="108" t="s">
        <v>169</v>
      </c>
      <c r="D30" s="108" t="s">
        <v>170</v>
      </c>
      <c r="E30" s="108">
        <v>3225664</v>
      </c>
      <c r="F30" s="108">
        <v>3288604</v>
      </c>
      <c r="G30" s="108">
        <v>3353228</v>
      </c>
      <c r="H30" s="108">
        <v>3417573</v>
      </c>
      <c r="I30" s="108">
        <v>3478999</v>
      </c>
      <c r="J30" s="108">
        <v>3535632</v>
      </c>
      <c r="K30" s="108">
        <v>3586630</v>
      </c>
      <c r="L30" s="108">
        <v>3632678</v>
      </c>
      <c r="M30" s="108">
        <v>3675448</v>
      </c>
      <c r="N30" s="108">
        <v>3717476</v>
      </c>
      <c r="O30" s="108">
        <v>3760536</v>
      </c>
      <c r="P30" s="108">
        <v>3805286</v>
      </c>
      <c r="Q30" s="108">
        <v>3851153</v>
      </c>
      <c r="R30" s="108">
        <v>3897259</v>
      </c>
      <c r="S30" s="108">
        <v>3942221</v>
      </c>
      <c r="T30" s="108">
        <v>3985107</v>
      </c>
      <c r="U30" s="108">
        <v>4025271</v>
      </c>
      <c r="V30" s="108">
        <v>4063188</v>
      </c>
      <c r="W30" s="108">
        <v>4100355</v>
      </c>
      <c r="X30" s="108">
        <v>4138816</v>
      </c>
      <c r="Y30" s="108">
        <v>4179850</v>
      </c>
      <c r="Z30" s="108">
        <v>4222479</v>
      </c>
      <c r="AA30" s="108">
        <v>4265183</v>
      </c>
      <c r="AB30" s="108">
        <v>4307907</v>
      </c>
      <c r="AC30" s="108">
        <v>4350566</v>
      </c>
      <c r="AD30" s="108">
        <v>4392135</v>
      </c>
      <c r="AE30" s="108">
        <v>4435925</v>
      </c>
      <c r="AF30" s="108">
        <v>4479516</v>
      </c>
      <c r="AG30" s="108">
        <v>4509462</v>
      </c>
      <c r="AH30" s="108">
        <v>4507819</v>
      </c>
      <c r="AI30" s="108">
        <v>4463422</v>
      </c>
      <c r="AJ30" s="108">
        <v>4369320</v>
      </c>
      <c r="AK30" s="108">
        <v>4233673</v>
      </c>
      <c r="AL30" s="108">
        <v>4078940</v>
      </c>
      <c r="AM30" s="108">
        <v>3936527</v>
      </c>
      <c r="AN30" s="108">
        <v>3829049</v>
      </c>
      <c r="AO30" s="108">
        <v>3764419</v>
      </c>
      <c r="AP30" s="108">
        <v>3736070</v>
      </c>
      <c r="AQ30" s="108">
        <v>3734338</v>
      </c>
      <c r="AR30" s="108">
        <v>3743353</v>
      </c>
      <c r="AS30" s="108">
        <v>3751176</v>
      </c>
      <c r="AT30" s="108">
        <v>3755514</v>
      </c>
      <c r="AU30" s="108">
        <v>3759389</v>
      </c>
      <c r="AV30" s="108">
        <v>3762179</v>
      </c>
      <c r="AW30" s="108">
        <v>3764194</v>
      </c>
      <c r="AX30" s="108">
        <v>3765332</v>
      </c>
      <c r="AY30" s="108">
        <v>3765422</v>
      </c>
      <c r="AZ30" s="108">
        <v>3762791</v>
      </c>
      <c r="BA30" s="108">
        <v>3754261</v>
      </c>
      <c r="BB30" s="108">
        <v>3735945</v>
      </c>
      <c r="BC30" s="108">
        <v>3705478</v>
      </c>
      <c r="BD30" s="108">
        <v>3661173</v>
      </c>
      <c r="BE30" s="108">
        <v>3604972</v>
      </c>
      <c r="BF30" s="108">
        <v>3542598</v>
      </c>
      <c r="BG30" s="108">
        <v>3482106</v>
      </c>
      <c r="BH30" s="108">
        <v>3429362</v>
      </c>
      <c r="BI30" s="108">
        <v>3386263</v>
      </c>
      <c r="BJ30" s="108">
        <v>3351534</v>
      </c>
      <c r="BK30" s="108">
        <v>3323929</v>
      </c>
      <c r="BL30" s="108">
        <v>3300998</v>
      </c>
      <c r="BM30" s="108">
        <v>3280815</v>
      </c>
    </row>
    <row r="31" spans="1:65" x14ac:dyDescent="0.2">
      <c r="A31" s="108" t="s">
        <v>210</v>
      </c>
      <c r="B31" s="108" t="s">
        <v>211</v>
      </c>
      <c r="C31" s="108" t="s">
        <v>169</v>
      </c>
      <c r="D31" s="108" t="s">
        <v>170</v>
      </c>
      <c r="E31" s="108">
        <v>8198000</v>
      </c>
      <c r="F31" s="108">
        <v>8271216</v>
      </c>
      <c r="G31" s="108">
        <v>8351928</v>
      </c>
      <c r="H31" s="108">
        <v>8437232</v>
      </c>
      <c r="I31" s="108">
        <v>8524224</v>
      </c>
      <c r="J31" s="108">
        <v>8610000</v>
      </c>
      <c r="K31" s="108">
        <v>8696496</v>
      </c>
      <c r="L31" s="108">
        <v>8785648</v>
      </c>
      <c r="M31" s="108">
        <v>8874552</v>
      </c>
      <c r="N31" s="108">
        <v>8960304</v>
      </c>
      <c r="O31" s="108">
        <v>9040000</v>
      </c>
      <c r="P31" s="108">
        <v>9115576</v>
      </c>
      <c r="Q31" s="108">
        <v>9188968</v>
      </c>
      <c r="R31" s="108">
        <v>9257272</v>
      </c>
      <c r="S31" s="108">
        <v>9317584</v>
      </c>
      <c r="T31" s="108">
        <v>9367000</v>
      </c>
      <c r="U31" s="108">
        <v>9411000</v>
      </c>
      <c r="V31" s="108">
        <v>9463000</v>
      </c>
      <c r="W31" s="108">
        <v>9525000</v>
      </c>
      <c r="X31" s="108">
        <v>9584000</v>
      </c>
      <c r="Y31" s="108">
        <v>9643000</v>
      </c>
      <c r="Z31" s="108">
        <v>9710000</v>
      </c>
      <c r="AA31" s="108">
        <v>9776000</v>
      </c>
      <c r="AB31" s="108">
        <v>9843000</v>
      </c>
      <c r="AC31" s="108">
        <v>9910000</v>
      </c>
      <c r="AD31" s="108">
        <v>9975000</v>
      </c>
      <c r="AE31" s="108">
        <v>10043000</v>
      </c>
      <c r="AF31" s="108">
        <v>10111000</v>
      </c>
      <c r="AG31" s="108">
        <v>10140000</v>
      </c>
      <c r="AH31" s="108">
        <v>10170000</v>
      </c>
      <c r="AI31" s="108">
        <v>10189348</v>
      </c>
      <c r="AJ31" s="108">
        <v>10194050</v>
      </c>
      <c r="AK31" s="108">
        <v>10216470</v>
      </c>
      <c r="AL31" s="108">
        <v>10239050</v>
      </c>
      <c r="AM31" s="108">
        <v>10226955</v>
      </c>
      <c r="AN31" s="108">
        <v>10193831</v>
      </c>
      <c r="AO31" s="108">
        <v>10159569</v>
      </c>
      <c r="AP31" s="108">
        <v>10117433</v>
      </c>
      <c r="AQ31" s="108">
        <v>10071963</v>
      </c>
      <c r="AR31" s="108">
        <v>10026738</v>
      </c>
      <c r="AS31" s="108">
        <v>9979610</v>
      </c>
      <c r="AT31" s="108">
        <v>9928549</v>
      </c>
      <c r="AU31" s="108">
        <v>9865548</v>
      </c>
      <c r="AV31" s="108">
        <v>9796749</v>
      </c>
      <c r="AW31" s="108">
        <v>9730146</v>
      </c>
      <c r="AX31" s="108">
        <v>9663915</v>
      </c>
      <c r="AY31" s="108">
        <v>9604924</v>
      </c>
      <c r="AZ31" s="108">
        <v>9560953</v>
      </c>
      <c r="BA31" s="108">
        <v>9527985</v>
      </c>
      <c r="BB31" s="108">
        <v>9504583</v>
      </c>
      <c r="BC31" s="108">
        <v>9483836</v>
      </c>
      <c r="BD31" s="108">
        <v>9461643</v>
      </c>
      <c r="BE31" s="108">
        <v>9446836</v>
      </c>
      <c r="BF31" s="108">
        <v>9443211</v>
      </c>
      <c r="BG31" s="108">
        <v>9448515</v>
      </c>
      <c r="BH31" s="108">
        <v>9461076</v>
      </c>
      <c r="BI31" s="108">
        <v>9469379</v>
      </c>
      <c r="BJ31" s="108">
        <v>9458989</v>
      </c>
      <c r="BK31" s="108">
        <v>9438785</v>
      </c>
      <c r="BL31" s="108">
        <v>9419758</v>
      </c>
      <c r="BM31" s="108">
        <v>9379952</v>
      </c>
    </row>
    <row r="32" spans="1:65" x14ac:dyDescent="0.2">
      <c r="A32" s="108" t="s">
        <v>212</v>
      </c>
      <c r="B32" s="108" t="s">
        <v>213</v>
      </c>
      <c r="C32" s="108" t="s">
        <v>169</v>
      </c>
      <c r="D32" s="108" t="s">
        <v>170</v>
      </c>
      <c r="E32" s="108">
        <v>92068</v>
      </c>
      <c r="F32" s="108">
        <v>94700</v>
      </c>
      <c r="G32" s="108">
        <v>97392</v>
      </c>
      <c r="H32" s="108">
        <v>100165</v>
      </c>
      <c r="I32" s="108">
        <v>103069</v>
      </c>
      <c r="J32" s="108">
        <v>106120</v>
      </c>
      <c r="K32" s="108">
        <v>109348</v>
      </c>
      <c r="L32" s="108">
        <v>112707</v>
      </c>
      <c r="M32" s="108">
        <v>116065</v>
      </c>
      <c r="N32" s="108">
        <v>119269</v>
      </c>
      <c r="O32" s="108">
        <v>122184</v>
      </c>
      <c r="P32" s="108">
        <v>124795</v>
      </c>
      <c r="Q32" s="108">
        <v>127152</v>
      </c>
      <c r="R32" s="108">
        <v>129294</v>
      </c>
      <c r="S32" s="108">
        <v>131305</v>
      </c>
      <c r="T32" s="108">
        <v>133264</v>
      </c>
      <c r="U32" s="108">
        <v>135143</v>
      </c>
      <c r="V32" s="108">
        <v>136990</v>
      </c>
      <c r="W32" s="108">
        <v>138975</v>
      </c>
      <c r="X32" s="108">
        <v>141302</v>
      </c>
      <c r="Y32" s="108">
        <v>144142</v>
      </c>
      <c r="Z32" s="108">
        <v>147572</v>
      </c>
      <c r="AA32" s="108">
        <v>151486</v>
      </c>
      <c r="AB32" s="108">
        <v>155820</v>
      </c>
      <c r="AC32" s="108">
        <v>160341</v>
      </c>
      <c r="AD32" s="108">
        <v>164918</v>
      </c>
      <c r="AE32" s="108">
        <v>169569</v>
      </c>
      <c r="AF32" s="108">
        <v>174333</v>
      </c>
      <c r="AG32" s="108">
        <v>179023</v>
      </c>
      <c r="AH32" s="108">
        <v>183471</v>
      </c>
      <c r="AI32" s="108">
        <v>187554</v>
      </c>
      <c r="AJ32" s="108">
        <v>191136</v>
      </c>
      <c r="AK32" s="108">
        <v>194324</v>
      </c>
      <c r="AL32" s="108">
        <v>197625</v>
      </c>
      <c r="AM32" s="108">
        <v>201679</v>
      </c>
      <c r="AN32" s="108">
        <v>206962</v>
      </c>
      <c r="AO32" s="108">
        <v>213660</v>
      </c>
      <c r="AP32" s="108">
        <v>221575</v>
      </c>
      <c r="AQ32" s="108">
        <v>230248</v>
      </c>
      <c r="AR32" s="108">
        <v>238979</v>
      </c>
      <c r="AS32" s="108">
        <v>247310</v>
      </c>
      <c r="AT32" s="108">
        <v>255068</v>
      </c>
      <c r="AU32" s="108">
        <v>262387</v>
      </c>
      <c r="AV32" s="108">
        <v>269428</v>
      </c>
      <c r="AW32" s="108">
        <v>276516</v>
      </c>
      <c r="AX32" s="108">
        <v>283798</v>
      </c>
      <c r="AY32" s="108">
        <v>291338</v>
      </c>
      <c r="AZ32" s="108">
        <v>299031</v>
      </c>
      <c r="BA32" s="108">
        <v>306822</v>
      </c>
      <c r="BB32" s="108">
        <v>314655</v>
      </c>
      <c r="BC32" s="108">
        <v>322465</v>
      </c>
      <c r="BD32" s="108">
        <v>330236</v>
      </c>
      <c r="BE32" s="108">
        <v>338001</v>
      </c>
      <c r="BF32" s="108">
        <v>345707</v>
      </c>
      <c r="BG32" s="108">
        <v>353366</v>
      </c>
      <c r="BH32" s="108">
        <v>360926</v>
      </c>
      <c r="BI32" s="108">
        <v>368399</v>
      </c>
      <c r="BJ32" s="108">
        <v>375775</v>
      </c>
      <c r="BK32" s="108">
        <v>383071</v>
      </c>
      <c r="BL32" s="108">
        <v>390351</v>
      </c>
      <c r="BM32" s="108">
        <v>397621</v>
      </c>
    </row>
    <row r="33" spans="1:65" x14ac:dyDescent="0.2">
      <c r="A33" s="108" t="s">
        <v>214</v>
      </c>
      <c r="B33" s="108" t="s">
        <v>215</v>
      </c>
      <c r="C33" s="108" t="s">
        <v>169</v>
      </c>
      <c r="D33" s="108" t="s">
        <v>170</v>
      </c>
      <c r="E33" s="108">
        <v>44400</v>
      </c>
      <c r="F33" s="108">
        <v>45500</v>
      </c>
      <c r="G33" s="108">
        <v>46600</v>
      </c>
      <c r="H33" s="108">
        <v>47700</v>
      </c>
      <c r="I33" s="108">
        <v>48900</v>
      </c>
      <c r="J33" s="108">
        <v>50100</v>
      </c>
      <c r="K33" s="108">
        <v>51000</v>
      </c>
      <c r="L33" s="108">
        <v>52000</v>
      </c>
      <c r="M33" s="108">
        <v>53000</v>
      </c>
      <c r="N33" s="108">
        <v>54000</v>
      </c>
      <c r="O33" s="108">
        <v>55000</v>
      </c>
      <c r="P33" s="108">
        <v>54600</v>
      </c>
      <c r="Q33" s="108">
        <v>54200</v>
      </c>
      <c r="R33" s="108">
        <v>53800</v>
      </c>
      <c r="S33" s="108">
        <v>53400</v>
      </c>
      <c r="T33" s="108">
        <v>53000</v>
      </c>
      <c r="U33" s="108">
        <v>53200</v>
      </c>
      <c r="V33" s="108">
        <v>53400</v>
      </c>
      <c r="W33" s="108">
        <v>53600</v>
      </c>
      <c r="X33" s="108">
        <v>53800</v>
      </c>
      <c r="Y33" s="108">
        <v>54670</v>
      </c>
      <c r="Z33" s="108">
        <v>55050</v>
      </c>
      <c r="AA33" s="108">
        <v>55449</v>
      </c>
      <c r="AB33" s="108">
        <v>55930</v>
      </c>
      <c r="AC33" s="108">
        <v>56423</v>
      </c>
      <c r="AD33" s="108">
        <v>56898</v>
      </c>
      <c r="AE33" s="108">
        <v>57382</v>
      </c>
      <c r="AF33" s="108">
        <v>57849</v>
      </c>
      <c r="AG33" s="108">
        <v>58347</v>
      </c>
      <c r="AH33" s="108">
        <v>58841</v>
      </c>
      <c r="AI33" s="108">
        <v>59326</v>
      </c>
      <c r="AJ33" s="108">
        <v>59021</v>
      </c>
      <c r="AK33" s="108">
        <v>58595</v>
      </c>
      <c r="AL33" s="108">
        <v>58910</v>
      </c>
      <c r="AM33" s="108">
        <v>59320</v>
      </c>
      <c r="AN33" s="108">
        <v>59746</v>
      </c>
      <c r="AO33" s="108">
        <v>60129</v>
      </c>
      <c r="AP33" s="108">
        <v>60497</v>
      </c>
      <c r="AQ33" s="108">
        <v>60943</v>
      </c>
      <c r="AR33" s="108">
        <v>61285</v>
      </c>
      <c r="AS33" s="108">
        <v>61833</v>
      </c>
      <c r="AT33" s="108">
        <v>62504</v>
      </c>
      <c r="AU33" s="108">
        <v>62912</v>
      </c>
      <c r="AV33" s="108">
        <v>63325</v>
      </c>
      <c r="AW33" s="108">
        <v>63740</v>
      </c>
      <c r="AX33" s="108">
        <v>64154</v>
      </c>
      <c r="AY33" s="108">
        <v>64523</v>
      </c>
      <c r="AZ33" s="108">
        <v>64888</v>
      </c>
      <c r="BA33" s="108">
        <v>65273</v>
      </c>
      <c r="BB33" s="108">
        <v>65636</v>
      </c>
      <c r="BC33" s="108">
        <v>65124</v>
      </c>
      <c r="BD33" s="108">
        <v>64564</v>
      </c>
      <c r="BE33" s="108">
        <v>64798</v>
      </c>
      <c r="BF33" s="108">
        <v>65001</v>
      </c>
      <c r="BG33" s="108">
        <v>65138</v>
      </c>
      <c r="BH33" s="108">
        <v>65237</v>
      </c>
      <c r="BI33" s="108">
        <v>64554</v>
      </c>
      <c r="BJ33" s="108">
        <v>63873</v>
      </c>
      <c r="BK33" s="108">
        <v>63919</v>
      </c>
      <c r="BL33" s="108">
        <v>63913</v>
      </c>
      <c r="BM33" s="108">
        <v>63903</v>
      </c>
    </row>
    <row r="34" spans="1:65" x14ac:dyDescent="0.2">
      <c r="A34" s="108" t="s">
        <v>216</v>
      </c>
      <c r="B34" s="108" t="s">
        <v>217</v>
      </c>
      <c r="C34" s="108" t="s">
        <v>169</v>
      </c>
      <c r="D34" s="108" t="s">
        <v>170</v>
      </c>
      <c r="E34" s="108">
        <v>3656961</v>
      </c>
      <c r="F34" s="108">
        <v>3728954</v>
      </c>
      <c r="G34" s="108">
        <v>3802996</v>
      </c>
      <c r="H34" s="108">
        <v>3879191</v>
      </c>
      <c r="I34" s="108">
        <v>3957759</v>
      </c>
      <c r="J34" s="108">
        <v>4038865</v>
      </c>
      <c r="K34" s="108">
        <v>4122517</v>
      </c>
      <c r="L34" s="108">
        <v>4208683</v>
      </c>
      <c r="M34" s="108">
        <v>4297522</v>
      </c>
      <c r="N34" s="108">
        <v>4389248</v>
      </c>
      <c r="O34" s="108">
        <v>4484004</v>
      </c>
      <c r="P34" s="108">
        <v>4581752</v>
      </c>
      <c r="Q34" s="108">
        <v>4682392</v>
      </c>
      <c r="R34" s="108">
        <v>4785916</v>
      </c>
      <c r="S34" s="108">
        <v>4892294</v>
      </c>
      <c r="T34" s="108">
        <v>5001413</v>
      </c>
      <c r="U34" s="108">
        <v>5113458</v>
      </c>
      <c r="V34" s="108">
        <v>5228253</v>
      </c>
      <c r="W34" s="108">
        <v>5344946</v>
      </c>
      <c r="X34" s="108">
        <v>5462413</v>
      </c>
      <c r="Y34" s="108">
        <v>5579932</v>
      </c>
      <c r="Z34" s="108">
        <v>5697098</v>
      </c>
      <c r="AA34" s="108">
        <v>5814344</v>
      </c>
      <c r="AB34" s="108">
        <v>5932812</v>
      </c>
      <c r="AC34" s="108">
        <v>6054126</v>
      </c>
      <c r="AD34" s="108">
        <v>6179460</v>
      </c>
      <c r="AE34" s="108">
        <v>6309129</v>
      </c>
      <c r="AF34" s="108">
        <v>6442824</v>
      </c>
      <c r="AG34" s="108">
        <v>6580318</v>
      </c>
      <c r="AH34" s="108">
        <v>6721117</v>
      </c>
      <c r="AI34" s="108">
        <v>6864839</v>
      </c>
      <c r="AJ34" s="108">
        <v>7011456</v>
      </c>
      <c r="AK34" s="108">
        <v>7160917</v>
      </c>
      <c r="AL34" s="108">
        <v>7312857</v>
      </c>
      <c r="AM34" s="108">
        <v>7466792</v>
      </c>
      <c r="AN34" s="108">
        <v>7622334</v>
      </c>
      <c r="AO34" s="108">
        <v>7779268</v>
      </c>
      <c r="AP34" s="108">
        <v>7937453</v>
      </c>
      <c r="AQ34" s="108">
        <v>8096761</v>
      </c>
      <c r="AR34" s="108">
        <v>8257066</v>
      </c>
      <c r="AS34" s="108">
        <v>8418270</v>
      </c>
      <c r="AT34" s="108">
        <v>8580244</v>
      </c>
      <c r="AU34" s="108">
        <v>8742822</v>
      </c>
      <c r="AV34" s="108">
        <v>8905820</v>
      </c>
      <c r="AW34" s="108">
        <v>9069044</v>
      </c>
      <c r="AX34" s="108">
        <v>9232301</v>
      </c>
      <c r="AY34" s="108">
        <v>9395449</v>
      </c>
      <c r="AZ34" s="108">
        <v>9558438</v>
      </c>
      <c r="BA34" s="108">
        <v>9721457</v>
      </c>
      <c r="BB34" s="108">
        <v>9884790</v>
      </c>
      <c r="BC34" s="108">
        <v>10048597</v>
      </c>
      <c r="BD34" s="108">
        <v>10212951</v>
      </c>
      <c r="BE34" s="108">
        <v>10377677</v>
      </c>
      <c r="BF34" s="108">
        <v>10542375</v>
      </c>
      <c r="BG34" s="108">
        <v>10706517</v>
      </c>
      <c r="BH34" s="108">
        <v>10869732</v>
      </c>
      <c r="BI34" s="108">
        <v>11031822</v>
      </c>
      <c r="BJ34" s="108">
        <v>11192853</v>
      </c>
      <c r="BK34" s="108">
        <v>11353140</v>
      </c>
      <c r="BL34" s="108">
        <v>11513102</v>
      </c>
      <c r="BM34" s="108">
        <v>11673029</v>
      </c>
    </row>
    <row r="35" spans="1:65" x14ac:dyDescent="0.2">
      <c r="A35" s="108" t="s">
        <v>218</v>
      </c>
      <c r="B35" s="108" t="s">
        <v>219</v>
      </c>
      <c r="C35" s="108" t="s">
        <v>169</v>
      </c>
      <c r="D35" s="108" t="s">
        <v>170</v>
      </c>
      <c r="E35" s="108">
        <v>72179235</v>
      </c>
      <c r="F35" s="108">
        <v>74311338</v>
      </c>
      <c r="G35" s="108">
        <v>76514329</v>
      </c>
      <c r="H35" s="108">
        <v>78772647</v>
      </c>
      <c r="I35" s="108">
        <v>81064572</v>
      </c>
      <c r="J35" s="108">
        <v>83373533</v>
      </c>
      <c r="K35" s="108">
        <v>85696502</v>
      </c>
      <c r="L35" s="108">
        <v>88035815</v>
      </c>
      <c r="M35" s="108">
        <v>90387079</v>
      </c>
      <c r="N35" s="108">
        <v>92746607</v>
      </c>
      <c r="O35" s="108">
        <v>95113265</v>
      </c>
      <c r="P35" s="108">
        <v>97482928</v>
      </c>
      <c r="Q35" s="108">
        <v>99859388</v>
      </c>
      <c r="R35" s="108">
        <v>102259497</v>
      </c>
      <c r="S35" s="108">
        <v>104706193</v>
      </c>
      <c r="T35" s="108">
        <v>107216209</v>
      </c>
      <c r="U35" s="108">
        <v>109790943</v>
      </c>
      <c r="V35" s="108">
        <v>112425392</v>
      </c>
      <c r="W35" s="108">
        <v>115121158</v>
      </c>
      <c r="X35" s="108">
        <v>117878412</v>
      </c>
      <c r="Y35" s="108">
        <v>120694012</v>
      </c>
      <c r="Z35" s="108">
        <v>123570327</v>
      </c>
      <c r="AA35" s="108">
        <v>126498322</v>
      </c>
      <c r="AB35" s="108">
        <v>129448815</v>
      </c>
      <c r="AC35" s="108">
        <v>132383569</v>
      </c>
      <c r="AD35" s="108">
        <v>135274083</v>
      </c>
      <c r="AE35" s="108">
        <v>138108915</v>
      </c>
      <c r="AF35" s="108">
        <v>140891606</v>
      </c>
      <c r="AG35" s="108">
        <v>143627505</v>
      </c>
      <c r="AH35" s="108">
        <v>146328305</v>
      </c>
      <c r="AI35" s="108">
        <v>149003225</v>
      </c>
      <c r="AJ35" s="108">
        <v>151648007</v>
      </c>
      <c r="AK35" s="108">
        <v>154259382</v>
      </c>
      <c r="AL35" s="108">
        <v>156849086</v>
      </c>
      <c r="AM35" s="108">
        <v>159432717</v>
      </c>
      <c r="AN35" s="108">
        <v>162019889</v>
      </c>
      <c r="AO35" s="108">
        <v>164614682</v>
      </c>
      <c r="AP35" s="108">
        <v>167209046</v>
      </c>
      <c r="AQ35" s="108">
        <v>169785253</v>
      </c>
      <c r="AR35" s="108">
        <v>172318674</v>
      </c>
      <c r="AS35" s="108">
        <v>174790339</v>
      </c>
      <c r="AT35" s="108">
        <v>177196051</v>
      </c>
      <c r="AU35" s="108">
        <v>179537523</v>
      </c>
      <c r="AV35" s="108">
        <v>181809244</v>
      </c>
      <c r="AW35" s="108">
        <v>184006479</v>
      </c>
      <c r="AX35" s="108">
        <v>186127108</v>
      </c>
      <c r="AY35" s="108">
        <v>188167353</v>
      </c>
      <c r="AZ35" s="108">
        <v>190130445</v>
      </c>
      <c r="BA35" s="108">
        <v>192030362</v>
      </c>
      <c r="BB35" s="108">
        <v>193886505</v>
      </c>
      <c r="BC35" s="108">
        <v>195713637</v>
      </c>
      <c r="BD35" s="108">
        <v>197514541</v>
      </c>
      <c r="BE35" s="108">
        <v>199287292</v>
      </c>
      <c r="BF35" s="108">
        <v>201035904</v>
      </c>
      <c r="BG35" s="108">
        <v>202763744</v>
      </c>
      <c r="BH35" s="108">
        <v>204471759</v>
      </c>
      <c r="BI35" s="108">
        <v>206163056</v>
      </c>
      <c r="BJ35" s="108">
        <v>207833825</v>
      </c>
      <c r="BK35" s="108">
        <v>209469320</v>
      </c>
      <c r="BL35" s="108">
        <v>211049519</v>
      </c>
      <c r="BM35" s="108">
        <v>212559409</v>
      </c>
    </row>
    <row r="36" spans="1:65" x14ac:dyDescent="0.2">
      <c r="A36" s="108" t="s">
        <v>220</v>
      </c>
      <c r="B36" s="108" t="s">
        <v>221</v>
      </c>
      <c r="C36" s="108" t="s">
        <v>169</v>
      </c>
      <c r="D36" s="108" t="s">
        <v>170</v>
      </c>
      <c r="E36" s="108">
        <v>230985</v>
      </c>
      <c r="F36" s="108">
        <v>231718</v>
      </c>
      <c r="G36" s="108">
        <v>232623</v>
      </c>
      <c r="H36" s="108">
        <v>233632</v>
      </c>
      <c r="I36" s="108">
        <v>234588</v>
      </c>
      <c r="J36" s="108">
        <v>235415</v>
      </c>
      <c r="K36" s="108">
        <v>236084</v>
      </c>
      <c r="L36" s="108">
        <v>236661</v>
      </c>
      <c r="M36" s="108">
        <v>237241</v>
      </c>
      <c r="N36" s="108">
        <v>237963</v>
      </c>
      <c r="O36" s="108">
        <v>238895</v>
      </c>
      <c r="P36" s="108">
        <v>240093</v>
      </c>
      <c r="Q36" s="108">
        <v>241523</v>
      </c>
      <c r="R36" s="108">
        <v>243076</v>
      </c>
      <c r="S36" s="108">
        <v>244643</v>
      </c>
      <c r="T36" s="108">
        <v>246158</v>
      </c>
      <c r="U36" s="108">
        <v>247584</v>
      </c>
      <c r="V36" s="108">
        <v>248931</v>
      </c>
      <c r="W36" s="108">
        <v>250200</v>
      </c>
      <c r="X36" s="108">
        <v>251347</v>
      </c>
      <c r="Y36" s="108">
        <v>252388</v>
      </c>
      <c r="Z36" s="108">
        <v>253296</v>
      </c>
      <c r="AA36" s="108">
        <v>254078</v>
      </c>
      <c r="AB36" s="108">
        <v>254791</v>
      </c>
      <c r="AC36" s="108">
        <v>255493</v>
      </c>
      <c r="AD36" s="108">
        <v>256260</v>
      </c>
      <c r="AE36" s="108">
        <v>257117</v>
      </c>
      <c r="AF36" s="108">
        <v>258012</v>
      </c>
      <c r="AG36" s="108">
        <v>258970</v>
      </c>
      <c r="AH36" s="108">
        <v>259961</v>
      </c>
      <c r="AI36" s="108">
        <v>260933</v>
      </c>
      <c r="AJ36" s="108">
        <v>261912</v>
      </c>
      <c r="AK36" s="108">
        <v>262890</v>
      </c>
      <c r="AL36" s="108">
        <v>263869</v>
      </c>
      <c r="AM36" s="108">
        <v>264893</v>
      </c>
      <c r="AN36" s="108">
        <v>265955</v>
      </c>
      <c r="AO36" s="108">
        <v>267047</v>
      </c>
      <c r="AP36" s="108">
        <v>268183</v>
      </c>
      <c r="AQ36" s="108">
        <v>269334</v>
      </c>
      <c r="AR36" s="108">
        <v>270455</v>
      </c>
      <c r="AS36" s="108">
        <v>271511</v>
      </c>
      <c r="AT36" s="108">
        <v>272494</v>
      </c>
      <c r="AU36" s="108">
        <v>273423</v>
      </c>
      <c r="AV36" s="108">
        <v>274331</v>
      </c>
      <c r="AW36" s="108">
        <v>275283</v>
      </c>
      <c r="AX36" s="108">
        <v>276320</v>
      </c>
      <c r="AY36" s="108">
        <v>277475</v>
      </c>
      <c r="AZ36" s="108">
        <v>278701</v>
      </c>
      <c r="BA36" s="108">
        <v>279946</v>
      </c>
      <c r="BB36" s="108">
        <v>281107</v>
      </c>
      <c r="BC36" s="108">
        <v>282131</v>
      </c>
      <c r="BD36" s="108">
        <v>282987</v>
      </c>
      <c r="BE36" s="108">
        <v>283698</v>
      </c>
      <c r="BF36" s="108">
        <v>284294</v>
      </c>
      <c r="BG36" s="108">
        <v>284825</v>
      </c>
      <c r="BH36" s="108">
        <v>285327</v>
      </c>
      <c r="BI36" s="108">
        <v>285798</v>
      </c>
      <c r="BJ36" s="108">
        <v>286229</v>
      </c>
      <c r="BK36" s="108">
        <v>286640</v>
      </c>
      <c r="BL36" s="108">
        <v>287021</v>
      </c>
      <c r="BM36" s="108">
        <v>287371</v>
      </c>
    </row>
    <row r="37" spans="1:65" x14ac:dyDescent="0.2">
      <c r="A37" s="108" t="s">
        <v>222</v>
      </c>
      <c r="B37" s="108" t="s">
        <v>223</v>
      </c>
      <c r="C37" s="108" t="s">
        <v>169</v>
      </c>
      <c r="D37" s="108" t="s">
        <v>170</v>
      </c>
      <c r="E37" s="108">
        <v>81707</v>
      </c>
      <c r="F37" s="108">
        <v>85560</v>
      </c>
      <c r="G37" s="108">
        <v>89484</v>
      </c>
      <c r="H37" s="108">
        <v>93540</v>
      </c>
      <c r="I37" s="108">
        <v>97819</v>
      </c>
      <c r="J37" s="108">
        <v>102390</v>
      </c>
      <c r="K37" s="108">
        <v>107274</v>
      </c>
      <c r="L37" s="108">
        <v>112446</v>
      </c>
      <c r="M37" s="108">
        <v>117897</v>
      </c>
      <c r="N37" s="108">
        <v>123596</v>
      </c>
      <c r="O37" s="108">
        <v>129530</v>
      </c>
      <c r="P37" s="108">
        <v>135672</v>
      </c>
      <c r="Q37" s="108">
        <v>142015</v>
      </c>
      <c r="R37" s="108">
        <v>148516</v>
      </c>
      <c r="S37" s="108">
        <v>155069</v>
      </c>
      <c r="T37" s="108">
        <v>161635</v>
      </c>
      <c r="U37" s="108">
        <v>168173</v>
      </c>
      <c r="V37" s="108">
        <v>174717</v>
      </c>
      <c r="W37" s="108">
        <v>181201</v>
      </c>
      <c r="X37" s="108">
        <v>187596</v>
      </c>
      <c r="Y37" s="108">
        <v>193880</v>
      </c>
      <c r="Z37" s="108">
        <v>200027</v>
      </c>
      <c r="AA37" s="108">
        <v>206064</v>
      </c>
      <c r="AB37" s="108">
        <v>212073</v>
      </c>
      <c r="AC37" s="108">
        <v>218176</v>
      </c>
      <c r="AD37" s="108">
        <v>224440</v>
      </c>
      <c r="AE37" s="108">
        <v>230917</v>
      </c>
      <c r="AF37" s="108">
        <v>237565</v>
      </c>
      <c r="AG37" s="108">
        <v>244405</v>
      </c>
      <c r="AH37" s="108">
        <v>251456</v>
      </c>
      <c r="AI37" s="108">
        <v>258714</v>
      </c>
      <c r="AJ37" s="108">
        <v>266208</v>
      </c>
      <c r="AK37" s="108">
        <v>273888</v>
      </c>
      <c r="AL37" s="108">
        <v>281684</v>
      </c>
      <c r="AM37" s="108">
        <v>289452</v>
      </c>
      <c r="AN37" s="108">
        <v>297112</v>
      </c>
      <c r="AO37" s="108">
        <v>304620</v>
      </c>
      <c r="AP37" s="108">
        <v>311962</v>
      </c>
      <c r="AQ37" s="108">
        <v>319135</v>
      </c>
      <c r="AR37" s="108">
        <v>326214</v>
      </c>
      <c r="AS37" s="108">
        <v>333166</v>
      </c>
      <c r="AT37" s="108">
        <v>340037</v>
      </c>
      <c r="AU37" s="108">
        <v>346777</v>
      </c>
      <c r="AV37" s="108">
        <v>353295</v>
      </c>
      <c r="AW37" s="108">
        <v>359434</v>
      </c>
      <c r="AX37" s="108">
        <v>365112</v>
      </c>
      <c r="AY37" s="108">
        <v>370262</v>
      </c>
      <c r="AZ37" s="108">
        <v>374967</v>
      </c>
      <c r="BA37" s="108">
        <v>379418</v>
      </c>
      <c r="BB37" s="108">
        <v>383902</v>
      </c>
      <c r="BC37" s="108">
        <v>388634</v>
      </c>
      <c r="BD37" s="108">
        <v>393687</v>
      </c>
      <c r="BE37" s="108">
        <v>398997</v>
      </c>
      <c r="BF37" s="108">
        <v>404414</v>
      </c>
      <c r="BG37" s="108">
        <v>409778</v>
      </c>
      <c r="BH37" s="108">
        <v>414914</v>
      </c>
      <c r="BI37" s="108">
        <v>419791</v>
      </c>
      <c r="BJ37" s="108">
        <v>424481</v>
      </c>
      <c r="BK37" s="108">
        <v>428960</v>
      </c>
      <c r="BL37" s="108">
        <v>433296</v>
      </c>
      <c r="BM37" s="108">
        <v>437483</v>
      </c>
    </row>
    <row r="38" spans="1:65" x14ac:dyDescent="0.2">
      <c r="A38" s="108" t="s">
        <v>224</v>
      </c>
      <c r="B38" s="108" t="s">
        <v>225</v>
      </c>
      <c r="C38" s="108" t="s">
        <v>169</v>
      </c>
      <c r="D38" s="108" t="s">
        <v>170</v>
      </c>
      <c r="E38" s="108">
        <v>223284</v>
      </c>
      <c r="F38" s="108">
        <v>228849</v>
      </c>
      <c r="G38" s="108">
        <v>234552</v>
      </c>
      <c r="H38" s="108">
        <v>240529</v>
      </c>
      <c r="I38" s="108">
        <v>246961</v>
      </c>
      <c r="J38" s="108">
        <v>253993</v>
      </c>
      <c r="K38" s="108">
        <v>261664</v>
      </c>
      <c r="L38" s="108">
        <v>269944</v>
      </c>
      <c r="M38" s="108">
        <v>278731</v>
      </c>
      <c r="N38" s="108">
        <v>287886</v>
      </c>
      <c r="O38" s="108">
        <v>297307</v>
      </c>
      <c r="P38" s="108">
        <v>306957</v>
      </c>
      <c r="Q38" s="108">
        <v>316822</v>
      </c>
      <c r="R38" s="108">
        <v>326986</v>
      </c>
      <c r="S38" s="108">
        <v>337491</v>
      </c>
      <c r="T38" s="108">
        <v>348395</v>
      </c>
      <c r="U38" s="108">
        <v>359721</v>
      </c>
      <c r="V38" s="108">
        <v>371424</v>
      </c>
      <c r="W38" s="108">
        <v>383324</v>
      </c>
      <c r="X38" s="108">
        <v>395192</v>
      </c>
      <c r="Y38" s="108">
        <v>406883</v>
      </c>
      <c r="Z38" s="108">
        <v>418107</v>
      </c>
      <c r="AA38" s="108">
        <v>428938</v>
      </c>
      <c r="AB38" s="108">
        <v>439823</v>
      </c>
      <c r="AC38" s="108">
        <v>451471</v>
      </c>
      <c r="AD38" s="108">
        <v>464264</v>
      </c>
      <c r="AE38" s="108">
        <v>478683</v>
      </c>
      <c r="AF38" s="108">
        <v>494313</v>
      </c>
      <c r="AG38" s="108">
        <v>509532</v>
      </c>
      <c r="AH38" s="108">
        <v>522173</v>
      </c>
      <c r="AI38" s="108">
        <v>530801</v>
      </c>
      <c r="AJ38" s="108">
        <v>534637</v>
      </c>
      <c r="AK38" s="108">
        <v>534525</v>
      </c>
      <c r="AL38" s="108">
        <v>532590</v>
      </c>
      <c r="AM38" s="108">
        <v>531905</v>
      </c>
      <c r="AN38" s="108">
        <v>534629</v>
      </c>
      <c r="AO38" s="108">
        <v>541471</v>
      </c>
      <c r="AP38" s="108">
        <v>551713</v>
      </c>
      <c r="AQ38" s="108">
        <v>564378</v>
      </c>
      <c r="AR38" s="108">
        <v>577886</v>
      </c>
      <c r="AS38" s="108">
        <v>591014</v>
      </c>
      <c r="AT38" s="108">
        <v>603643</v>
      </c>
      <c r="AU38" s="108">
        <v>616025</v>
      </c>
      <c r="AV38" s="108">
        <v>627840</v>
      </c>
      <c r="AW38" s="108">
        <v>638809</v>
      </c>
      <c r="AX38" s="108">
        <v>648744</v>
      </c>
      <c r="AY38" s="108">
        <v>657404</v>
      </c>
      <c r="AZ38" s="108">
        <v>664873</v>
      </c>
      <c r="BA38" s="108">
        <v>671611</v>
      </c>
      <c r="BB38" s="108">
        <v>678329</v>
      </c>
      <c r="BC38" s="108">
        <v>685502</v>
      </c>
      <c r="BD38" s="108">
        <v>693297</v>
      </c>
      <c r="BE38" s="108">
        <v>701582</v>
      </c>
      <c r="BF38" s="108">
        <v>710235</v>
      </c>
      <c r="BG38" s="108">
        <v>719053</v>
      </c>
      <c r="BH38" s="108">
        <v>727885</v>
      </c>
      <c r="BI38" s="108">
        <v>736706</v>
      </c>
      <c r="BJ38" s="108">
        <v>745563</v>
      </c>
      <c r="BK38" s="108">
        <v>754396</v>
      </c>
      <c r="BL38" s="108">
        <v>763094</v>
      </c>
      <c r="BM38" s="108">
        <v>771612</v>
      </c>
    </row>
    <row r="39" spans="1:65" x14ac:dyDescent="0.2">
      <c r="A39" s="108" t="s">
        <v>226</v>
      </c>
      <c r="B39" s="108" t="s">
        <v>227</v>
      </c>
      <c r="C39" s="108" t="s">
        <v>169</v>
      </c>
      <c r="D39" s="108" t="s">
        <v>170</v>
      </c>
      <c r="E39" s="108">
        <v>502733</v>
      </c>
      <c r="F39" s="108">
        <v>512688</v>
      </c>
      <c r="G39" s="108">
        <v>523777</v>
      </c>
      <c r="H39" s="108">
        <v>535692</v>
      </c>
      <c r="I39" s="108">
        <v>547870</v>
      </c>
      <c r="J39" s="108">
        <v>559996</v>
      </c>
      <c r="K39" s="108">
        <v>571957</v>
      </c>
      <c r="L39" s="108">
        <v>584098</v>
      </c>
      <c r="M39" s="108">
        <v>596946</v>
      </c>
      <c r="N39" s="108">
        <v>611297</v>
      </c>
      <c r="O39" s="108">
        <v>627714</v>
      </c>
      <c r="P39" s="108">
        <v>646350</v>
      </c>
      <c r="Q39" s="108">
        <v>667096</v>
      </c>
      <c r="R39" s="108">
        <v>689906</v>
      </c>
      <c r="S39" s="108">
        <v>714701</v>
      </c>
      <c r="T39" s="108">
        <v>741346</v>
      </c>
      <c r="U39" s="108">
        <v>769982</v>
      </c>
      <c r="V39" s="108">
        <v>800532</v>
      </c>
      <c r="W39" s="108">
        <v>832467</v>
      </c>
      <c r="X39" s="108">
        <v>865073</v>
      </c>
      <c r="Y39" s="108">
        <v>897860</v>
      </c>
      <c r="Z39" s="108">
        <v>930412</v>
      </c>
      <c r="AA39" s="108">
        <v>962859</v>
      </c>
      <c r="AB39" s="108">
        <v>996124</v>
      </c>
      <c r="AC39" s="108">
        <v>1031439</v>
      </c>
      <c r="AD39" s="108">
        <v>1069585</v>
      </c>
      <c r="AE39" s="108">
        <v>1110948</v>
      </c>
      <c r="AF39" s="108">
        <v>1154904</v>
      </c>
      <c r="AG39" s="108">
        <v>1200073</v>
      </c>
      <c r="AH39" s="108">
        <v>1244484</v>
      </c>
      <c r="AI39" s="108">
        <v>1286756</v>
      </c>
      <c r="AJ39" s="108">
        <v>1326321</v>
      </c>
      <c r="AK39" s="108">
        <v>1363541</v>
      </c>
      <c r="AL39" s="108">
        <v>1399110</v>
      </c>
      <c r="AM39" s="108">
        <v>1434061</v>
      </c>
      <c r="AN39" s="108">
        <v>1469173</v>
      </c>
      <c r="AO39" s="108">
        <v>1504724</v>
      </c>
      <c r="AP39" s="108">
        <v>1540424</v>
      </c>
      <c r="AQ39" s="108">
        <v>1575827</v>
      </c>
      <c r="AR39" s="108">
        <v>1610260</v>
      </c>
      <c r="AS39" s="108">
        <v>1643333</v>
      </c>
      <c r="AT39" s="108">
        <v>1674674</v>
      </c>
      <c r="AU39" s="108">
        <v>1704637</v>
      </c>
      <c r="AV39" s="108">
        <v>1734387</v>
      </c>
      <c r="AW39" s="108">
        <v>1765533</v>
      </c>
      <c r="AX39" s="108">
        <v>1799077</v>
      </c>
      <c r="AY39" s="108">
        <v>1835911</v>
      </c>
      <c r="AZ39" s="108">
        <v>1875458</v>
      </c>
      <c r="BA39" s="108">
        <v>1915636</v>
      </c>
      <c r="BB39" s="108">
        <v>1953495</v>
      </c>
      <c r="BC39" s="108">
        <v>1987106</v>
      </c>
      <c r="BD39" s="108">
        <v>2015406</v>
      </c>
      <c r="BE39" s="108">
        <v>2039551</v>
      </c>
      <c r="BF39" s="108">
        <v>2062551</v>
      </c>
      <c r="BG39" s="108">
        <v>2088619</v>
      </c>
      <c r="BH39" s="108">
        <v>2120716</v>
      </c>
      <c r="BI39" s="108">
        <v>2159925</v>
      </c>
      <c r="BJ39" s="108">
        <v>2205076</v>
      </c>
      <c r="BK39" s="108">
        <v>2254067</v>
      </c>
      <c r="BL39" s="108">
        <v>2303703</v>
      </c>
      <c r="BM39" s="108">
        <v>2351625</v>
      </c>
    </row>
    <row r="40" spans="1:65" x14ac:dyDescent="0.2">
      <c r="A40" s="108" t="s">
        <v>228</v>
      </c>
      <c r="B40" s="108" t="s">
        <v>229</v>
      </c>
      <c r="C40" s="108" t="s">
        <v>169</v>
      </c>
      <c r="D40" s="108" t="s">
        <v>170</v>
      </c>
      <c r="E40" s="108">
        <v>1501668</v>
      </c>
      <c r="F40" s="108">
        <v>1526057</v>
      </c>
      <c r="G40" s="108">
        <v>1551908</v>
      </c>
      <c r="H40" s="108">
        <v>1579375</v>
      </c>
      <c r="I40" s="108">
        <v>1608618</v>
      </c>
      <c r="J40" s="108">
        <v>1639706</v>
      </c>
      <c r="K40" s="108">
        <v>1673019</v>
      </c>
      <c r="L40" s="108">
        <v>1708306</v>
      </c>
      <c r="M40" s="108">
        <v>1744198</v>
      </c>
      <c r="N40" s="108">
        <v>1778870</v>
      </c>
      <c r="O40" s="108">
        <v>1811157</v>
      </c>
      <c r="P40" s="108">
        <v>1840517</v>
      </c>
      <c r="Q40" s="108">
        <v>1867786</v>
      </c>
      <c r="R40" s="108">
        <v>1894850</v>
      </c>
      <c r="S40" s="108">
        <v>1924386</v>
      </c>
      <c r="T40" s="108">
        <v>1958367</v>
      </c>
      <c r="U40" s="108">
        <v>1997017</v>
      </c>
      <c r="V40" s="108">
        <v>2039914</v>
      </c>
      <c r="W40" s="108">
        <v>2087662</v>
      </c>
      <c r="X40" s="108">
        <v>2140778</v>
      </c>
      <c r="Y40" s="108">
        <v>2199359</v>
      </c>
      <c r="Z40" s="108">
        <v>2264441</v>
      </c>
      <c r="AA40" s="108">
        <v>2335339</v>
      </c>
      <c r="AB40" s="108">
        <v>2408322</v>
      </c>
      <c r="AC40" s="108">
        <v>2478382</v>
      </c>
      <c r="AD40" s="108">
        <v>2542170</v>
      </c>
      <c r="AE40" s="108">
        <v>2597765</v>
      </c>
      <c r="AF40" s="108">
        <v>2646836</v>
      </c>
      <c r="AG40" s="108">
        <v>2693974</v>
      </c>
      <c r="AH40" s="108">
        <v>2745735</v>
      </c>
      <c r="AI40" s="108">
        <v>2806740</v>
      </c>
      <c r="AJ40" s="108">
        <v>2878507</v>
      </c>
      <c r="AK40" s="108">
        <v>2959236</v>
      </c>
      <c r="AL40" s="108">
        <v>3046148</v>
      </c>
      <c r="AM40" s="108">
        <v>3135017</v>
      </c>
      <c r="AN40" s="108">
        <v>3222662</v>
      </c>
      <c r="AO40" s="108">
        <v>3308235</v>
      </c>
      <c r="AP40" s="108">
        <v>3392432</v>
      </c>
      <c r="AQ40" s="108">
        <v>3475485</v>
      </c>
      <c r="AR40" s="108">
        <v>3558019</v>
      </c>
      <c r="AS40" s="108">
        <v>3640421</v>
      </c>
      <c r="AT40" s="108">
        <v>3722016</v>
      </c>
      <c r="AU40" s="108">
        <v>3802129</v>
      </c>
      <c r="AV40" s="108">
        <v>3881185</v>
      </c>
      <c r="AW40" s="108">
        <v>3959883</v>
      </c>
      <c r="AX40" s="108">
        <v>4038380</v>
      </c>
      <c r="AY40" s="108">
        <v>4118075</v>
      </c>
      <c r="AZ40" s="108">
        <v>4198004</v>
      </c>
      <c r="BA40" s="108">
        <v>4273368</v>
      </c>
      <c r="BB40" s="108">
        <v>4337623</v>
      </c>
      <c r="BC40" s="108">
        <v>4386765</v>
      </c>
      <c r="BD40" s="108">
        <v>4418639</v>
      </c>
      <c r="BE40" s="108">
        <v>4436411</v>
      </c>
      <c r="BF40" s="108">
        <v>4447945</v>
      </c>
      <c r="BG40" s="108">
        <v>4464171</v>
      </c>
      <c r="BH40" s="108">
        <v>4493171</v>
      </c>
      <c r="BI40" s="108">
        <v>4537683</v>
      </c>
      <c r="BJ40" s="108">
        <v>4596023</v>
      </c>
      <c r="BK40" s="108">
        <v>4666375</v>
      </c>
      <c r="BL40" s="108">
        <v>4745179</v>
      </c>
      <c r="BM40" s="108">
        <v>4829764</v>
      </c>
    </row>
    <row r="41" spans="1:65" x14ac:dyDescent="0.2">
      <c r="A41" s="108" t="s">
        <v>230</v>
      </c>
      <c r="B41" s="108" t="s">
        <v>231</v>
      </c>
      <c r="C41" s="108" t="s">
        <v>169</v>
      </c>
      <c r="D41" s="108" t="s">
        <v>170</v>
      </c>
      <c r="E41" s="108">
        <v>17909009</v>
      </c>
      <c r="F41" s="108">
        <v>18271000</v>
      </c>
      <c r="G41" s="108">
        <v>18614000</v>
      </c>
      <c r="H41" s="108">
        <v>18964000</v>
      </c>
      <c r="I41" s="108">
        <v>19325000</v>
      </c>
      <c r="J41" s="108">
        <v>19678000</v>
      </c>
      <c r="K41" s="108">
        <v>20048000</v>
      </c>
      <c r="L41" s="108">
        <v>20412000</v>
      </c>
      <c r="M41" s="108">
        <v>20744000</v>
      </c>
      <c r="N41" s="108">
        <v>21028000</v>
      </c>
      <c r="O41" s="108">
        <v>21324000</v>
      </c>
      <c r="P41" s="108">
        <v>21962032</v>
      </c>
      <c r="Q41" s="108">
        <v>22218463</v>
      </c>
      <c r="R41" s="108">
        <v>22491777</v>
      </c>
      <c r="S41" s="108">
        <v>22807969</v>
      </c>
      <c r="T41" s="108">
        <v>23143275</v>
      </c>
      <c r="U41" s="108">
        <v>23449808</v>
      </c>
      <c r="V41" s="108">
        <v>23725843</v>
      </c>
      <c r="W41" s="108">
        <v>23963203</v>
      </c>
      <c r="X41" s="108">
        <v>24201544</v>
      </c>
      <c r="Y41" s="108">
        <v>24515667</v>
      </c>
      <c r="Z41" s="108">
        <v>24819915</v>
      </c>
      <c r="AA41" s="108">
        <v>25116942</v>
      </c>
      <c r="AB41" s="108">
        <v>25366451</v>
      </c>
      <c r="AC41" s="108">
        <v>25607053</v>
      </c>
      <c r="AD41" s="108">
        <v>25842116</v>
      </c>
      <c r="AE41" s="108">
        <v>26100278</v>
      </c>
      <c r="AF41" s="108">
        <v>26446601</v>
      </c>
      <c r="AG41" s="108">
        <v>26791747</v>
      </c>
      <c r="AH41" s="108">
        <v>27276781</v>
      </c>
      <c r="AI41" s="108">
        <v>27691138</v>
      </c>
      <c r="AJ41" s="108">
        <v>28037420</v>
      </c>
      <c r="AK41" s="108">
        <v>28371264</v>
      </c>
      <c r="AL41" s="108">
        <v>28684764</v>
      </c>
      <c r="AM41" s="108">
        <v>29000663</v>
      </c>
      <c r="AN41" s="108">
        <v>29302311</v>
      </c>
      <c r="AO41" s="108">
        <v>29610218</v>
      </c>
      <c r="AP41" s="108">
        <v>29905948</v>
      </c>
      <c r="AQ41" s="108">
        <v>30155173</v>
      </c>
      <c r="AR41" s="108">
        <v>30401286</v>
      </c>
      <c r="AS41" s="108">
        <v>30685730</v>
      </c>
      <c r="AT41" s="108">
        <v>31020902</v>
      </c>
      <c r="AU41" s="108">
        <v>31360079</v>
      </c>
      <c r="AV41" s="108">
        <v>31644028</v>
      </c>
      <c r="AW41" s="108">
        <v>31940655</v>
      </c>
      <c r="AX41" s="108">
        <v>32243753</v>
      </c>
      <c r="AY41" s="108">
        <v>32571174</v>
      </c>
      <c r="AZ41" s="108">
        <v>32889025</v>
      </c>
      <c r="BA41" s="108">
        <v>33247118</v>
      </c>
      <c r="BB41" s="108">
        <v>33628895</v>
      </c>
      <c r="BC41" s="108">
        <v>34004889</v>
      </c>
      <c r="BD41" s="108">
        <v>34339328</v>
      </c>
      <c r="BE41" s="108">
        <v>34714222</v>
      </c>
      <c r="BF41" s="108">
        <v>35082954</v>
      </c>
      <c r="BG41" s="108">
        <v>35437435</v>
      </c>
      <c r="BH41" s="108">
        <v>35702908</v>
      </c>
      <c r="BI41" s="108">
        <v>36109487</v>
      </c>
      <c r="BJ41" s="108">
        <v>36545295</v>
      </c>
      <c r="BK41" s="108">
        <v>37065178</v>
      </c>
      <c r="BL41" s="108">
        <v>37593384</v>
      </c>
      <c r="BM41" s="108">
        <v>38005238</v>
      </c>
    </row>
    <row r="42" spans="1:65" x14ac:dyDescent="0.2">
      <c r="A42" s="108" t="s">
        <v>232</v>
      </c>
      <c r="B42" s="108" t="s">
        <v>233</v>
      </c>
      <c r="C42" s="108" t="s">
        <v>169</v>
      </c>
      <c r="D42" s="108" t="s">
        <v>170</v>
      </c>
      <c r="E42" s="108">
        <v>91401764</v>
      </c>
      <c r="F42" s="108">
        <v>92232738</v>
      </c>
      <c r="G42" s="108">
        <v>93009498</v>
      </c>
      <c r="H42" s="108">
        <v>93840016</v>
      </c>
      <c r="I42" s="108">
        <v>94715795</v>
      </c>
      <c r="J42" s="108">
        <v>95440988</v>
      </c>
      <c r="K42" s="108">
        <v>96146336</v>
      </c>
      <c r="L42" s="108">
        <v>97043270</v>
      </c>
      <c r="M42" s="108">
        <v>97884022</v>
      </c>
      <c r="N42" s="108">
        <v>98606630</v>
      </c>
      <c r="O42" s="108">
        <v>99134548</v>
      </c>
      <c r="P42" s="108">
        <v>99635258</v>
      </c>
      <c r="Q42" s="108">
        <v>100357161</v>
      </c>
      <c r="R42" s="108">
        <v>101112680</v>
      </c>
      <c r="S42" s="108">
        <v>101939916</v>
      </c>
      <c r="T42" s="108">
        <v>102860571</v>
      </c>
      <c r="U42" s="108">
        <v>103776068</v>
      </c>
      <c r="V42" s="108">
        <v>104616884</v>
      </c>
      <c r="W42" s="108">
        <v>105329397</v>
      </c>
      <c r="X42" s="108">
        <v>105948616</v>
      </c>
      <c r="Y42" s="108">
        <v>106541316</v>
      </c>
      <c r="Z42" s="108">
        <v>107129392</v>
      </c>
      <c r="AA42" s="108">
        <v>107730380</v>
      </c>
      <c r="AB42" s="108">
        <v>108297837</v>
      </c>
      <c r="AC42" s="108">
        <v>108838073</v>
      </c>
      <c r="AD42" s="108">
        <v>109338285</v>
      </c>
      <c r="AE42" s="108">
        <v>109824166</v>
      </c>
      <c r="AF42" s="108">
        <v>110296425</v>
      </c>
      <c r="AG42" s="108">
        <v>110686740</v>
      </c>
      <c r="AH42" s="108">
        <v>110801640</v>
      </c>
      <c r="AI42" s="108">
        <v>110743128</v>
      </c>
      <c r="AJ42" s="108">
        <v>110469467</v>
      </c>
      <c r="AK42" s="108">
        <v>110111454</v>
      </c>
      <c r="AL42" s="108">
        <v>110041924</v>
      </c>
      <c r="AM42" s="108">
        <v>110021594</v>
      </c>
      <c r="AN42" s="108">
        <v>109864246</v>
      </c>
      <c r="AO42" s="108">
        <v>109626194</v>
      </c>
      <c r="AP42" s="108">
        <v>109422013</v>
      </c>
      <c r="AQ42" s="108">
        <v>109238340</v>
      </c>
      <c r="AR42" s="108">
        <v>109060951</v>
      </c>
      <c r="AS42" s="108">
        <v>108447824</v>
      </c>
      <c r="AT42" s="108">
        <v>107660041</v>
      </c>
      <c r="AU42" s="108">
        <v>106959751</v>
      </c>
      <c r="AV42" s="108">
        <v>106624167</v>
      </c>
      <c r="AW42" s="108">
        <v>106331716</v>
      </c>
      <c r="AX42" s="108">
        <v>106041911</v>
      </c>
      <c r="AY42" s="108">
        <v>105772481</v>
      </c>
      <c r="AZ42" s="108">
        <v>105378748</v>
      </c>
      <c r="BA42" s="108">
        <v>105001883</v>
      </c>
      <c r="BB42" s="108">
        <v>104800475</v>
      </c>
      <c r="BC42" s="108">
        <v>104421447</v>
      </c>
      <c r="BD42" s="108">
        <v>104174038</v>
      </c>
      <c r="BE42" s="108">
        <v>103935318</v>
      </c>
      <c r="BF42" s="108">
        <v>103713726</v>
      </c>
      <c r="BG42" s="108">
        <v>103496179</v>
      </c>
      <c r="BH42" s="108">
        <v>103257886</v>
      </c>
      <c r="BI42" s="108">
        <v>102994278</v>
      </c>
      <c r="BJ42" s="108">
        <v>102740078</v>
      </c>
      <c r="BK42" s="108">
        <v>102538451</v>
      </c>
      <c r="BL42" s="108">
        <v>102398537</v>
      </c>
      <c r="BM42" s="108">
        <v>102253057</v>
      </c>
    </row>
    <row r="43" spans="1:65" x14ac:dyDescent="0.2">
      <c r="A43" s="108" t="s">
        <v>108</v>
      </c>
      <c r="B43" s="108" t="s">
        <v>234</v>
      </c>
      <c r="C43" s="108" t="s">
        <v>169</v>
      </c>
      <c r="D43" s="108" t="s">
        <v>170</v>
      </c>
      <c r="E43" s="108">
        <v>5327827</v>
      </c>
      <c r="F43" s="108">
        <v>5434294</v>
      </c>
      <c r="G43" s="108">
        <v>5573815</v>
      </c>
      <c r="H43" s="108">
        <v>5694247</v>
      </c>
      <c r="I43" s="108">
        <v>5789228</v>
      </c>
      <c r="J43" s="108">
        <v>5856472</v>
      </c>
      <c r="K43" s="108">
        <v>5918002</v>
      </c>
      <c r="L43" s="108">
        <v>5991785</v>
      </c>
      <c r="M43" s="108">
        <v>6067714</v>
      </c>
      <c r="N43" s="108">
        <v>6136387</v>
      </c>
      <c r="O43" s="108">
        <v>6180877</v>
      </c>
      <c r="P43" s="108">
        <v>6213399</v>
      </c>
      <c r="Q43" s="108">
        <v>6260956</v>
      </c>
      <c r="R43" s="108">
        <v>6307347</v>
      </c>
      <c r="S43" s="108">
        <v>6341405</v>
      </c>
      <c r="T43" s="108">
        <v>6338632</v>
      </c>
      <c r="U43" s="108">
        <v>6302504</v>
      </c>
      <c r="V43" s="108">
        <v>6281174</v>
      </c>
      <c r="W43" s="108">
        <v>6281738</v>
      </c>
      <c r="X43" s="108">
        <v>6294365</v>
      </c>
      <c r="Y43" s="108">
        <v>6319408</v>
      </c>
      <c r="Z43" s="108">
        <v>6354074</v>
      </c>
      <c r="AA43" s="108">
        <v>6391309</v>
      </c>
      <c r="AB43" s="108">
        <v>6418773</v>
      </c>
      <c r="AC43" s="108">
        <v>6441865</v>
      </c>
      <c r="AD43" s="108">
        <v>6470365</v>
      </c>
      <c r="AE43" s="108">
        <v>6504124</v>
      </c>
      <c r="AF43" s="108">
        <v>6545106</v>
      </c>
      <c r="AG43" s="108">
        <v>6593386</v>
      </c>
      <c r="AH43" s="108">
        <v>6646912</v>
      </c>
      <c r="AI43" s="108">
        <v>6715519</v>
      </c>
      <c r="AJ43" s="108">
        <v>6799978</v>
      </c>
      <c r="AK43" s="108">
        <v>6875364</v>
      </c>
      <c r="AL43" s="108">
        <v>6938265</v>
      </c>
      <c r="AM43" s="108">
        <v>6993795</v>
      </c>
      <c r="AN43" s="108">
        <v>7040687</v>
      </c>
      <c r="AO43" s="108">
        <v>7071850</v>
      </c>
      <c r="AP43" s="108">
        <v>7088906</v>
      </c>
      <c r="AQ43" s="108">
        <v>7110001</v>
      </c>
      <c r="AR43" s="108">
        <v>7143991</v>
      </c>
      <c r="AS43" s="108">
        <v>7184250</v>
      </c>
      <c r="AT43" s="108">
        <v>7229854</v>
      </c>
      <c r="AU43" s="108">
        <v>7284753</v>
      </c>
      <c r="AV43" s="108">
        <v>7339001</v>
      </c>
      <c r="AW43" s="108">
        <v>7389625</v>
      </c>
      <c r="AX43" s="108">
        <v>7437115</v>
      </c>
      <c r="AY43" s="108">
        <v>7483934</v>
      </c>
      <c r="AZ43" s="108">
        <v>7551117</v>
      </c>
      <c r="BA43" s="108">
        <v>7647675</v>
      </c>
      <c r="BB43" s="108">
        <v>7743831</v>
      </c>
      <c r="BC43" s="108">
        <v>7824909</v>
      </c>
      <c r="BD43" s="108">
        <v>7912398</v>
      </c>
      <c r="BE43" s="108">
        <v>7996861</v>
      </c>
      <c r="BF43" s="108">
        <v>8089346</v>
      </c>
      <c r="BG43" s="108">
        <v>8188649</v>
      </c>
      <c r="BH43" s="108">
        <v>8282396</v>
      </c>
      <c r="BI43" s="108">
        <v>8373338</v>
      </c>
      <c r="BJ43" s="108">
        <v>8451840</v>
      </c>
      <c r="BK43" s="108">
        <v>8514329</v>
      </c>
      <c r="BL43" s="108">
        <v>8575280</v>
      </c>
      <c r="BM43" s="108">
        <v>8636896</v>
      </c>
    </row>
    <row r="44" spans="1:65" x14ac:dyDescent="0.2">
      <c r="A44" s="108" t="s">
        <v>235</v>
      </c>
      <c r="B44" s="108" t="s">
        <v>236</v>
      </c>
      <c r="C44" s="108" t="s">
        <v>169</v>
      </c>
      <c r="D44" s="108" t="s">
        <v>170</v>
      </c>
      <c r="E44" s="108">
        <v>109419</v>
      </c>
      <c r="F44" s="108">
        <v>110398</v>
      </c>
      <c r="G44" s="108">
        <v>111464</v>
      </c>
      <c r="H44" s="108">
        <v>112591</v>
      </c>
      <c r="I44" s="108">
        <v>113777</v>
      </c>
      <c r="J44" s="108">
        <v>114989</v>
      </c>
      <c r="K44" s="108">
        <v>116229</v>
      </c>
      <c r="L44" s="108">
        <v>117469</v>
      </c>
      <c r="M44" s="108">
        <v>118725</v>
      </c>
      <c r="N44" s="108">
        <v>119975</v>
      </c>
      <c r="O44" s="108">
        <v>121200</v>
      </c>
      <c r="P44" s="108">
        <v>122405</v>
      </c>
      <c r="Q44" s="108">
        <v>123611</v>
      </c>
      <c r="R44" s="108">
        <v>124722</v>
      </c>
      <c r="S44" s="108">
        <v>125680</v>
      </c>
      <c r="T44" s="108">
        <v>126420</v>
      </c>
      <c r="U44" s="108">
        <v>126908</v>
      </c>
      <c r="V44" s="108">
        <v>127186</v>
      </c>
      <c r="W44" s="108">
        <v>127395</v>
      </c>
      <c r="X44" s="108">
        <v>127691</v>
      </c>
      <c r="Y44" s="108">
        <v>128204</v>
      </c>
      <c r="Z44" s="108">
        <v>128986</v>
      </c>
      <c r="AA44" s="108">
        <v>129976</v>
      </c>
      <c r="AB44" s="108">
        <v>131153</v>
      </c>
      <c r="AC44" s="108">
        <v>132445</v>
      </c>
      <c r="AD44" s="108">
        <v>133800</v>
      </c>
      <c r="AE44" s="108">
        <v>135242</v>
      </c>
      <c r="AF44" s="108">
        <v>136762</v>
      </c>
      <c r="AG44" s="108">
        <v>138250</v>
      </c>
      <c r="AH44" s="108">
        <v>139580</v>
      </c>
      <c r="AI44" s="108">
        <v>140677</v>
      </c>
      <c r="AJ44" s="108">
        <v>141469</v>
      </c>
      <c r="AK44" s="108">
        <v>142006</v>
      </c>
      <c r="AL44" s="108">
        <v>142407</v>
      </c>
      <c r="AM44" s="108">
        <v>142867</v>
      </c>
      <c r="AN44" s="108">
        <v>143480</v>
      </c>
      <c r="AO44" s="108">
        <v>144348</v>
      </c>
      <c r="AP44" s="108">
        <v>145387</v>
      </c>
      <c r="AQ44" s="108">
        <v>146500</v>
      </c>
      <c r="AR44" s="108">
        <v>147553</v>
      </c>
      <c r="AS44" s="108">
        <v>148439</v>
      </c>
      <c r="AT44" s="108">
        <v>149097</v>
      </c>
      <c r="AU44" s="108">
        <v>149591</v>
      </c>
      <c r="AV44" s="108">
        <v>150070</v>
      </c>
      <c r="AW44" s="108">
        <v>150722</v>
      </c>
      <c r="AX44" s="108">
        <v>151674</v>
      </c>
      <c r="AY44" s="108">
        <v>152999</v>
      </c>
      <c r="AZ44" s="108">
        <v>154644</v>
      </c>
      <c r="BA44" s="108">
        <v>156441</v>
      </c>
      <c r="BB44" s="108">
        <v>158187</v>
      </c>
      <c r="BC44" s="108">
        <v>159718</v>
      </c>
      <c r="BD44" s="108">
        <v>160990</v>
      </c>
      <c r="BE44" s="108">
        <v>162051</v>
      </c>
      <c r="BF44" s="108">
        <v>163039</v>
      </c>
      <c r="BG44" s="108">
        <v>164107</v>
      </c>
      <c r="BH44" s="108">
        <v>165387</v>
      </c>
      <c r="BI44" s="108">
        <v>166922</v>
      </c>
      <c r="BJ44" s="108">
        <v>168666</v>
      </c>
      <c r="BK44" s="108">
        <v>170496</v>
      </c>
      <c r="BL44" s="108">
        <v>172264</v>
      </c>
      <c r="BM44" s="108">
        <v>173859</v>
      </c>
    </row>
    <row r="45" spans="1:65" x14ac:dyDescent="0.2">
      <c r="A45" s="108" t="s">
        <v>237</v>
      </c>
      <c r="B45" s="108" t="s">
        <v>238</v>
      </c>
      <c r="C45" s="108" t="s">
        <v>169</v>
      </c>
      <c r="D45" s="108" t="s">
        <v>170</v>
      </c>
      <c r="E45" s="108">
        <v>8132988</v>
      </c>
      <c r="F45" s="108">
        <v>8303804</v>
      </c>
      <c r="G45" s="108">
        <v>8476895</v>
      </c>
      <c r="H45" s="108">
        <v>8650390</v>
      </c>
      <c r="I45" s="108">
        <v>8821855</v>
      </c>
      <c r="J45" s="108">
        <v>8989607</v>
      </c>
      <c r="K45" s="108">
        <v>9152848</v>
      </c>
      <c r="L45" s="108">
        <v>9312091</v>
      </c>
      <c r="M45" s="108">
        <v>9468851</v>
      </c>
      <c r="N45" s="108">
        <v>9625304</v>
      </c>
      <c r="O45" s="108">
        <v>9783134</v>
      </c>
      <c r="P45" s="108">
        <v>9942716</v>
      </c>
      <c r="Q45" s="108">
        <v>10103675</v>
      </c>
      <c r="R45" s="108">
        <v>10265827</v>
      </c>
      <c r="S45" s="108">
        <v>10428803</v>
      </c>
      <c r="T45" s="108">
        <v>10592310</v>
      </c>
      <c r="U45" s="108">
        <v>10756876</v>
      </c>
      <c r="V45" s="108">
        <v>10922777</v>
      </c>
      <c r="W45" s="108">
        <v>11089165</v>
      </c>
      <c r="X45" s="108">
        <v>11254877</v>
      </c>
      <c r="Y45" s="108">
        <v>11419350</v>
      </c>
      <c r="Z45" s="108">
        <v>11582020</v>
      </c>
      <c r="AA45" s="108">
        <v>11743909</v>
      </c>
      <c r="AB45" s="108">
        <v>11907955</v>
      </c>
      <c r="AC45" s="108">
        <v>12078137</v>
      </c>
      <c r="AD45" s="108">
        <v>12257238</v>
      </c>
      <c r="AE45" s="108">
        <v>12445833</v>
      </c>
      <c r="AF45" s="108">
        <v>12642917</v>
      </c>
      <c r="AG45" s="108">
        <v>12847712</v>
      </c>
      <c r="AH45" s="108">
        <v>13058758</v>
      </c>
      <c r="AI45" s="108">
        <v>13274617</v>
      </c>
      <c r="AJ45" s="108">
        <v>13495255</v>
      </c>
      <c r="AK45" s="108">
        <v>13719818</v>
      </c>
      <c r="AL45" s="108">
        <v>13944934</v>
      </c>
      <c r="AM45" s="108">
        <v>14166346</v>
      </c>
      <c r="AN45" s="108">
        <v>14380864</v>
      </c>
      <c r="AO45" s="108">
        <v>14587367</v>
      </c>
      <c r="AP45" s="108">
        <v>14786227</v>
      </c>
      <c r="AQ45" s="108">
        <v>14977736</v>
      </c>
      <c r="AR45" s="108">
        <v>15162801</v>
      </c>
      <c r="AS45" s="108">
        <v>15342350</v>
      </c>
      <c r="AT45" s="108">
        <v>15516112</v>
      </c>
      <c r="AU45" s="108">
        <v>15684413</v>
      </c>
      <c r="AV45" s="108">
        <v>15849649</v>
      </c>
      <c r="AW45" s="108">
        <v>16014972</v>
      </c>
      <c r="AX45" s="108">
        <v>16182713</v>
      </c>
      <c r="AY45" s="108">
        <v>16354507</v>
      </c>
      <c r="AZ45" s="108">
        <v>16530201</v>
      </c>
      <c r="BA45" s="108">
        <v>16708255</v>
      </c>
      <c r="BB45" s="108">
        <v>16886184</v>
      </c>
      <c r="BC45" s="108">
        <v>17062531</v>
      </c>
      <c r="BD45" s="108">
        <v>17233584</v>
      </c>
      <c r="BE45" s="108">
        <v>17400359</v>
      </c>
      <c r="BF45" s="108">
        <v>17571511</v>
      </c>
      <c r="BG45" s="108">
        <v>17758969</v>
      </c>
      <c r="BH45" s="108">
        <v>17969356</v>
      </c>
      <c r="BI45" s="108">
        <v>18209072</v>
      </c>
      <c r="BJ45" s="108">
        <v>18470435</v>
      </c>
      <c r="BK45" s="108">
        <v>18729166</v>
      </c>
      <c r="BL45" s="108">
        <v>18952035</v>
      </c>
      <c r="BM45" s="108">
        <v>19116209</v>
      </c>
    </row>
    <row r="46" spans="1:65" x14ac:dyDescent="0.2">
      <c r="A46" s="108" t="s">
        <v>239</v>
      </c>
      <c r="B46" s="108" t="s">
        <v>240</v>
      </c>
      <c r="C46" s="108" t="s">
        <v>169</v>
      </c>
      <c r="D46" s="108" t="s">
        <v>170</v>
      </c>
      <c r="E46" s="108">
        <v>667070000</v>
      </c>
      <c r="F46" s="108">
        <v>660330000</v>
      </c>
      <c r="G46" s="108">
        <v>665770000</v>
      </c>
      <c r="H46" s="108">
        <v>682335000</v>
      </c>
      <c r="I46" s="108">
        <v>698355000</v>
      </c>
      <c r="J46" s="108">
        <v>715185000</v>
      </c>
      <c r="K46" s="108">
        <v>735400000</v>
      </c>
      <c r="L46" s="108">
        <v>754550000</v>
      </c>
      <c r="M46" s="108">
        <v>774510000</v>
      </c>
      <c r="N46" s="108">
        <v>796025000</v>
      </c>
      <c r="O46" s="108">
        <v>818315000</v>
      </c>
      <c r="P46" s="108">
        <v>841105000</v>
      </c>
      <c r="Q46" s="108">
        <v>862030000</v>
      </c>
      <c r="R46" s="108">
        <v>881940000</v>
      </c>
      <c r="S46" s="108">
        <v>900350000</v>
      </c>
      <c r="T46" s="108">
        <v>916395000</v>
      </c>
      <c r="U46" s="108">
        <v>930685000</v>
      </c>
      <c r="V46" s="108">
        <v>943455000</v>
      </c>
      <c r="W46" s="108">
        <v>956165000</v>
      </c>
      <c r="X46" s="108">
        <v>969005000</v>
      </c>
      <c r="Y46" s="108">
        <v>981235000</v>
      </c>
      <c r="Z46" s="108">
        <v>993885000</v>
      </c>
      <c r="AA46" s="108">
        <v>1008630000</v>
      </c>
      <c r="AB46" s="108">
        <v>1023310000</v>
      </c>
      <c r="AC46" s="108">
        <v>1036825000</v>
      </c>
      <c r="AD46" s="108">
        <v>1051040000</v>
      </c>
      <c r="AE46" s="108">
        <v>1066790000</v>
      </c>
      <c r="AF46" s="108">
        <v>1084035000</v>
      </c>
      <c r="AG46" s="108">
        <v>1101630000</v>
      </c>
      <c r="AH46" s="108">
        <v>1118650000</v>
      </c>
      <c r="AI46" s="108">
        <v>1135185000</v>
      </c>
      <c r="AJ46" s="108">
        <v>1150780000</v>
      </c>
      <c r="AK46" s="108">
        <v>1164970000</v>
      </c>
      <c r="AL46" s="108">
        <v>1178440000</v>
      </c>
      <c r="AM46" s="108">
        <v>1191835000</v>
      </c>
      <c r="AN46" s="108">
        <v>1204855000</v>
      </c>
      <c r="AO46" s="108">
        <v>1217550000</v>
      </c>
      <c r="AP46" s="108">
        <v>1230075000</v>
      </c>
      <c r="AQ46" s="108">
        <v>1241935000</v>
      </c>
      <c r="AR46" s="108">
        <v>1252735000</v>
      </c>
      <c r="AS46" s="108">
        <v>1262645000</v>
      </c>
      <c r="AT46" s="108">
        <v>1271850000</v>
      </c>
      <c r="AU46" s="108">
        <v>1280400000</v>
      </c>
      <c r="AV46" s="108">
        <v>1288400000</v>
      </c>
      <c r="AW46" s="108">
        <v>1296075000</v>
      </c>
      <c r="AX46" s="108">
        <v>1303720000</v>
      </c>
      <c r="AY46" s="108">
        <v>1311020000</v>
      </c>
      <c r="AZ46" s="108">
        <v>1317885000</v>
      </c>
      <c r="BA46" s="108">
        <v>1324655000</v>
      </c>
      <c r="BB46" s="108">
        <v>1331260000</v>
      </c>
      <c r="BC46" s="108">
        <v>1337705000</v>
      </c>
      <c r="BD46" s="108">
        <v>1345035000</v>
      </c>
      <c r="BE46" s="108">
        <v>1354190000</v>
      </c>
      <c r="BF46" s="108">
        <v>1363240000</v>
      </c>
      <c r="BG46" s="108">
        <v>1371860000</v>
      </c>
      <c r="BH46" s="108">
        <v>1379860000</v>
      </c>
      <c r="BI46" s="108">
        <v>1387790000</v>
      </c>
      <c r="BJ46" s="108">
        <v>1396215000</v>
      </c>
      <c r="BK46" s="108">
        <v>1402760000</v>
      </c>
      <c r="BL46" s="108">
        <v>1407745000</v>
      </c>
      <c r="BM46" s="108">
        <v>1410929362</v>
      </c>
    </row>
    <row r="47" spans="1:65" x14ac:dyDescent="0.2">
      <c r="A47" s="108" t="s">
        <v>241</v>
      </c>
      <c r="B47" s="108" t="s">
        <v>242</v>
      </c>
      <c r="C47" s="108" t="s">
        <v>169</v>
      </c>
      <c r="D47" s="108" t="s">
        <v>170</v>
      </c>
      <c r="E47" s="108">
        <v>3503559</v>
      </c>
      <c r="F47" s="108">
        <v>3631547</v>
      </c>
      <c r="G47" s="108">
        <v>3770756</v>
      </c>
      <c r="H47" s="108">
        <v>3918630</v>
      </c>
      <c r="I47" s="108">
        <v>4071411</v>
      </c>
      <c r="J47" s="108">
        <v>4226843</v>
      </c>
      <c r="K47" s="108">
        <v>4383723</v>
      </c>
      <c r="L47" s="108">
        <v>4544168</v>
      </c>
      <c r="M47" s="108">
        <v>4713134</v>
      </c>
      <c r="N47" s="108">
        <v>4897470</v>
      </c>
      <c r="O47" s="108">
        <v>5102070</v>
      </c>
      <c r="P47" s="108">
        <v>5328735</v>
      </c>
      <c r="Q47" s="108">
        <v>5576026</v>
      </c>
      <c r="R47" s="108">
        <v>5841513</v>
      </c>
      <c r="S47" s="108">
        <v>6121295</v>
      </c>
      <c r="T47" s="108">
        <v>6412409</v>
      </c>
      <c r="U47" s="108">
        <v>6713949</v>
      </c>
      <c r="V47" s="108">
        <v>7026497</v>
      </c>
      <c r="W47" s="108">
        <v>7350269</v>
      </c>
      <c r="X47" s="108">
        <v>7685927</v>
      </c>
      <c r="Y47" s="108">
        <v>8033652</v>
      </c>
      <c r="Z47" s="108">
        <v>8393689</v>
      </c>
      <c r="AA47" s="108">
        <v>8764991</v>
      </c>
      <c r="AB47" s="108">
        <v>9144940</v>
      </c>
      <c r="AC47" s="108">
        <v>9530103</v>
      </c>
      <c r="AD47" s="108">
        <v>9918204</v>
      </c>
      <c r="AE47" s="108">
        <v>10307268</v>
      </c>
      <c r="AF47" s="108">
        <v>10698188</v>
      </c>
      <c r="AG47" s="108">
        <v>11094740</v>
      </c>
      <c r="AH47" s="108">
        <v>11502453</v>
      </c>
      <c r="AI47" s="108">
        <v>11924873</v>
      </c>
      <c r="AJ47" s="108">
        <v>12362404</v>
      </c>
      <c r="AK47" s="108">
        <v>12812428</v>
      </c>
      <c r="AL47" s="108">
        <v>13271638</v>
      </c>
      <c r="AM47" s="108">
        <v>13735438</v>
      </c>
      <c r="AN47" s="108">
        <v>14199759</v>
      </c>
      <c r="AO47" s="108">
        <v>14665125</v>
      </c>
      <c r="AP47" s="108">
        <v>15130674</v>
      </c>
      <c r="AQ47" s="108">
        <v>15589407</v>
      </c>
      <c r="AR47" s="108">
        <v>16032573</v>
      </c>
      <c r="AS47" s="108">
        <v>16454660</v>
      </c>
      <c r="AT47" s="108">
        <v>16853027</v>
      </c>
      <c r="AU47" s="108">
        <v>17231539</v>
      </c>
      <c r="AV47" s="108">
        <v>17599613</v>
      </c>
      <c r="AW47" s="108">
        <v>17970493</v>
      </c>
      <c r="AX47" s="108">
        <v>18354513</v>
      </c>
      <c r="AY47" s="108">
        <v>18754914</v>
      </c>
      <c r="AZ47" s="108">
        <v>19171250</v>
      </c>
      <c r="BA47" s="108">
        <v>19605568</v>
      </c>
      <c r="BB47" s="108">
        <v>20059147</v>
      </c>
      <c r="BC47" s="108">
        <v>20532944</v>
      </c>
      <c r="BD47" s="108">
        <v>21028652</v>
      </c>
      <c r="BE47" s="108">
        <v>21547188</v>
      </c>
      <c r="BF47" s="108">
        <v>22087506</v>
      </c>
      <c r="BG47" s="108">
        <v>22647672</v>
      </c>
      <c r="BH47" s="108">
        <v>23226148</v>
      </c>
      <c r="BI47" s="108">
        <v>23822726</v>
      </c>
      <c r="BJ47" s="108">
        <v>24437475</v>
      </c>
      <c r="BK47" s="108">
        <v>25069226</v>
      </c>
      <c r="BL47" s="108">
        <v>25716554</v>
      </c>
      <c r="BM47" s="108">
        <v>26378275</v>
      </c>
    </row>
    <row r="48" spans="1:65" x14ac:dyDescent="0.2">
      <c r="A48" s="108" t="s">
        <v>243</v>
      </c>
      <c r="B48" s="108" t="s">
        <v>244</v>
      </c>
      <c r="C48" s="108" t="s">
        <v>169</v>
      </c>
      <c r="D48" s="108" t="s">
        <v>170</v>
      </c>
      <c r="E48" s="108">
        <v>5176920</v>
      </c>
      <c r="F48" s="108">
        <v>5285015</v>
      </c>
      <c r="G48" s="108">
        <v>5398730</v>
      </c>
      <c r="H48" s="108">
        <v>5518104</v>
      </c>
      <c r="I48" s="108">
        <v>5643039</v>
      </c>
      <c r="J48" s="108">
        <v>5773538</v>
      </c>
      <c r="K48" s="108">
        <v>5909874</v>
      </c>
      <c r="L48" s="108">
        <v>6052419</v>
      </c>
      <c r="M48" s="108">
        <v>6201410</v>
      </c>
      <c r="N48" s="108">
        <v>6357096</v>
      </c>
      <c r="O48" s="108">
        <v>6519754</v>
      </c>
      <c r="P48" s="108">
        <v>6689659</v>
      </c>
      <c r="Q48" s="108">
        <v>6867170</v>
      </c>
      <c r="R48" s="108">
        <v>7052847</v>
      </c>
      <c r="S48" s="108">
        <v>7247284</v>
      </c>
      <c r="T48" s="108">
        <v>7451057</v>
      </c>
      <c r="U48" s="108">
        <v>7664398</v>
      </c>
      <c r="V48" s="108">
        <v>7887571</v>
      </c>
      <c r="W48" s="108">
        <v>8121081</v>
      </c>
      <c r="X48" s="108">
        <v>8365560</v>
      </c>
      <c r="Y48" s="108">
        <v>8621409</v>
      </c>
      <c r="Z48" s="108">
        <v>8888534</v>
      </c>
      <c r="AA48" s="108">
        <v>9166813</v>
      </c>
      <c r="AB48" s="108">
        <v>9456496</v>
      </c>
      <c r="AC48" s="108">
        <v>9757849</v>
      </c>
      <c r="AD48" s="108">
        <v>10070806</v>
      </c>
      <c r="AE48" s="108">
        <v>10395481</v>
      </c>
      <c r="AF48" s="108">
        <v>10731058</v>
      </c>
      <c r="AG48" s="108">
        <v>11075423</v>
      </c>
      <c r="AH48" s="108">
        <v>11425807</v>
      </c>
      <c r="AI48" s="108">
        <v>11780086</v>
      </c>
      <c r="AJ48" s="108">
        <v>12137912</v>
      </c>
      <c r="AK48" s="108">
        <v>12499499</v>
      </c>
      <c r="AL48" s="108">
        <v>12864091</v>
      </c>
      <c r="AM48" s="108">
        <v>13230978</v>
      </c>
      <c r="AN48" s="108">
        <v>13599984</v>
      </c>
      <c r="AO48" s="108">
        <v>13970812</v>
      </c>
      <c r="AP48" s="108">
        <v>14344444</v>
      </c>
      <c r="AQ48" s="108">
        <v>14723772</v>
      </c>
      <c r="AR48" s="108">
        <v>15112598</v>
      </c>
      <c r="AS48" s="108">
        <v>15513944</v>
      </c>
      <c r="AT48" s="108">
        <v>15928910</v>
      </c>
      <c r="AU48" s="108">
        <v>16357605</v>
      </c>
      <c r="AV48" s="108">
        <v>16800869</v>
      </c>
      <c r="AW48" s="108">
        <v>17259322</v>
      </c>
      <c r="AX48" s="108">
        <v>17733408</v>
      </c>
      <c r="AY48" s="108">
        <v>18223677</v>
      </c>
      <c r="AZ48" s="108">
        <v>18730283</v>
      </c>
      <c r="BA48" s="108">
        <v>19252674</v>
      </c>
      <c r="BB48" s="108">
        <v>19789922</v>
      </c>
      <c r="BC48" s="108">
        <v>20341236</v>
      </c>
      <c r="BD48" s="108">
        <v>20906392</v>
      </c>
      <c r="BE48" s="108">
        <v>21485267</v>
      </c>
      <c r="BF48" s="108">
        <v>22077300</v>
      </c>
      <c r="BG48" s="108">
        <v>22681853</v>
      </c>
      <c r="BH48" s="108">
        <v>23298376</v>
      </c>
      <c r="BI48" s="108">
        <v>23926549</v>
      </c>
      <c r="BJ48" s="108">
        <v>24566070</v>
      </c>
      <c r="BK48" s="108">
        <v>25216261</v>
      </c>
      <c r="BL48" s="108">
        <v>25876387</v>
      </c>
      <c r="BM48" s="108">
        <v>26545864</v>
      </c>
    </row>
    <row r="49" spans="1:65" x14ac:dyDescent="0.2">
      <c r="A49" s="108" t="s">
        <v>245</v>
      </c>
      <c r="B49" s="108" t="s">
        <v>246</v>
      </c>
      <c r="C49" s="108" t="s">
        <v>169</v>
      </c>
      <c r="D49" s="108" t="s">
        <v>170</v>
      </c>
      <c r="E49" s="108">
        <v>15248256</v>
      </c>
      <c r="F49" s="108">
        <v>15637700</v>
      </c>
      <c r="G49" s="108">
        <v>16041187</v>
      </c>
      <c r="H49" s="108">
        <v>16461828</v>
      </c>
      <c r="I49" s="108">
        <v>16903830</v>
      </c>
      <c r="J49" s="108">
        <v>17369882</v>
      </c>
      <c r="K49" s="108">
        <v>17862052</v>
      </c>
      <c r="L49" s="108">
        <v>18378620</v>
      </c>
      <c r="M49" s="108">
        <v>18913874</v>
      </c>
      <c r="N49" s="108">
        <v>19459818</v>
      </c>
      <c r="O49" s="108">
        <v>20011033</v>
      </c>
      <c r="P49" s="108">
        <v>20564062</v>
      </c>
      <c r="Q49" s="108">
        <v>21121360</v>
      </c>
      <c r="R49" s="108">
        <v>21690448</v>
      </c>
      <c r="S49" s="108">
        <v>22282127</v>
      </c>
      <c r="T49" s="108">
        <v>22903587</v>
      </c>
      <c r="U49" s="108">
        <v>23560470</v>
      </c>
      <c r="V49" s="108">
        <v>24249127</v>
      </c>
      <c r="W49" s="108">
        <v>24956387</v>
      </c>
      <c r="X49" s="108">
        <v>25663598</v>
      </c>
      <c r="Y49" s="108">
        <v>26358905</v>
      </c>
      <c r="Z49" s="108">
        <v>27040329</v>
      </c>
      <c r="AA49" s="108">
        <v>27717293</v>
      </c>
      <c r="AB49" s="108">
        <v>28403858</v>
      </c>
      <c r="AC49" s="108">
        <v>29119663</v>
      </c>
      <c r="AD49" s="108">
        <v>29881222</v>
      </c>
      <c r="AE49" s="108">
        <v>30683877</v>
      </c>
      <c r="AF49" s="108">
        <v>31528702</v>
      </c>
      <c r="AG49" s="108">
        <v>32443784</v>
      </c>
      <c r="AH49" s="108">
        <v>33464767</v>
      </c>
      <c r="AI49" s="108">
        <v>34612023</v>
      </c>
      <c r="AJ49" s="108">
        <v>35908240</v>
      </c>
      <c r="AK49" s="108">
        <v>37333917</v>
      </c>
      <c r="AL49" s="108">
        <v>38815835</v>
      </c>
      <c r="AM49" s="108">
        <v>40252973</v>
      </c>
      <c r="AN49" s="108">
        <v>41576239</v>
      </c>
      <c r="AO49" s="108">
        <v>42757239</v>
      </c>
      <c r="AP49" s="108">
        <v>43827191</v>
      </c>
      <c r="AQ49" s="108">
        <v>44849968</v>
      </c>
      <c r="AR49" s="108">
        <v>45919615</v>
      </c>
      <c r="AS49" s="108">
        <v>47105830</v>
      </c>
      <c r="AT49" s="108">
        <v>48428534</v>
      </c>
      <c r="AU49" s="108">
        <v>49871670</v>
      </c>
      <c r="AV49" s="108">
        <v>51425583</v>
      </c>
      <c r="AW49" s="108">
        <v>53068869</v>
      </c>
      <c r="AX49" s="108">
        <v>54785894</v>
      </c>
      <c r="AY49" s="108">
        <v>56578046</v>
      </c>
      <c r="AZ49" s="108">
        <v>58453687</v>
      </c>
      <c r="BA49" s="108">
        <v>60411195</v>
      </c>
      <c r="BB49" s="108">
        <v>62448572</v>
      </c>
      <c r="BC49" s="108">
        <v>64563853</v>
      </c>
      <c r="BD49" s="108">
        <v>66755151</v>
      </c>
      <c r="BE49" s="108">
        <v>69020749</v>
      </c>
      <c r="BF49" s="108">
        <v>71358804</v>
      </c>
      <c r="BG49" s="108">
        <v>73767445</v>
      </c>
      <c r="BH49" s="108">
        <v>76244532</v>
      </c>
      <c r="BI49" s="108">
        <v>78789130</v>
      </c>
      <c r="BJ49" s="108">
        <v>81398765</v>
      </c>
      <c r="BK49" s="108">
        <v>84068092</v>
      </c>
      <c r="BL49" s="108">
        <v>86790568</v>
      </c>
      <c r="BM49" s="108">
        <v>89561404</v>
      </c>
    </row>
    <row r="50" spans="1:65" x14ac:dyDescent="0.2">
      <c r="A50" s="108" t="s">
        <v>247</v>
      </c>
      <c r="B50" s="108" t="s">
        <v>248</v>
      </c>
      <c r="C50" s="108" t="s">
        <v>169</v>
      </c>
      <c r="D50" s="108" t="s">
        <v>170</v>
      </c>
      <c r="E50" s="108">
        <v>1018254</v>
      </c>
      <c r="F50" s="108">
        <v>1043119</v>
      </c>
      <c r="G50" s="108">
        <v>1069236</v>
      </c>
      <c r="H50" s="108">
        <v>1096638</v>
      </c>
      <c r="I50" s="108">
        <v>1125354</v>
      </c>
      <c r="J50" s="108">
        <v>1155389</v>
      </c>
      <c r="K50" s="108">
        <v>1186782</v>
      </c>
      <c r="L50" s="108">
        <v>1219547</v>
      </c>
      <c r="M50" s="108">
        <v>1253761</v>
      </c>
      <c r="N50" s="108">
        <v>1289519</v>
      </c>
      <c r="O50" s="108">
        <v>1326894</v>
      </c>
      <c r="P50" s="108">
        <v>1365891</v>
      </c>
      <c r="Q50" s="108">
        <v>1406510</v>
      </c>
      <c r="R50" s="108">
        <v>1448632</v>
      </c>
      <c r="S50" s="108">
        <v>1492055</v>
      </c>
      <c r="T50" s="108">
        <v>1536658</v>
      </c>
      <c r="U50" s="108">
        <v>1582361</v>
      </c>
      <c r="V50" s="108">
        <v>1629218</v>
      </c>
      <c r="W50" s="108">
        <v>1677326</v>
      </c>
      <c r="X50" s="108">
        <v>1726865</v>
      </c>
      <c r="Y50" s="108">
        <v>1777932</v>
      </c>
      <c r="Z50" s="108">
        <v>1830629</v>
      </c>
      <c r="AA50" s="108">
        <v>1884873</v>
      </c>
      <c r="AB50" s="108">
        <v>1940454</v>
      </c>
      <c r="AC50" s="108">
        <v>1996994</v>
      </c>
      <c r="AD50" s="108">
        <v>2054308</v>
      </c>
      <c r="AE50" s="108">
        <v>2112359</v>
      </c>
      <c r="AF50" s="108">
        <v>2171319</v>
      </c>
      <c r="AG50" s="108">
        <v>2231462</v>
      </c>
      <c r="AH50" s="108">
        <v>2293161</v>
      </c>
      <c r="AI50" s="108">
        <v>2356740</v>
      </c>
      <c r="AJ50" s="108">
        <v>2422312</v>
      </c>
      <c r="AK50" s="108">
        <v>2489945</v>
      </c>
      <c r="AL50" s="108">
        <v>2559880</v>
      </c>
      <c r="AM50" s="108">
        <v>2632345</v>
      </c>
      <c r="AN50" s="108">
        <v>2707532</v>
      </c>
      <c r="AO50" s="108">
        <v>2785815</v>
      </c>
      <c r="AP50" s="108">
        <v>2867283</v>
      </c>
      <c r="AQ50" s="108">
        <v>2951651</v>
      </c>
      <c r="AR50" s="108">
        <v>3038432</v>
      </c>
      <c r="AS50" s="108">
        <v>3127420</v>
      </c>
      <c r="AT50" s="108">
        <v>3217930</v>
      </c>
      <c r="AU50" s="108">
        <v>3310376</v>
      </c>
      <c r="AV50" s="108">
        <v>3406915</v>
      </c>
      <c r="AW50" s="108">
        <v>3510468</v>
      </c>
      <c r="AX50" s="108">
        <v>3622775</v>
      </c>
      <c r="AY50" s="108">
        <v>3745143</v>
      </c>
      <c r="AZ50" s="108">
        <v>3876123</v>
      </c>
      <c r="BA50" s="108">
        <v>4011487</v>
      </c>
      <c r="BB50" s="108">
        <v>4145400</v>
      </c>
      <c r="BC50" s="108">
        <v>4273738</v>
      </c>
      <c r="BD50" s="108">
        <v>4394842</v>
      </c>
      <c r="BE50" s="108">
        <v>4510197</v>
      </c>
      <c r="BF50" s="108">
        <v>4622757</v>
      </c>
      <c r="BG50" s="108">
        <v>4736965</v>
      </c>
      <c r="BH50" s="108">
        <v>4856093</v>
      </c>
      <c r="BI50" s="108">
        <v>4980996</v>
      </c>
      <c r="BJ50" s="108">
        <v>5110701</v>
      </c>
      <c r="BK50" s="108">
        <v>5244363</v>
      </c>
      <c r="BL50" s="108">
        <v>5380504</v>
      </c>
      <c r="BM50" s="108">
        <v>5518092</v>
      </c>
    </row>
    <row r="51" spans="1:65" x14ac:dyDescent="0.2">
      <c r="A51" s="108" t="s">
        <v>249</v>
      </c>
      <c r="B51" s="108" t="s">
        <v>250</v>
      </c>
      <c r="C51" s="108" t="s">
        <v>169</v>
      </c>
      <c r="D51" s="108" t="s">
        <v>170</v>
      </c>
      <c r="E51" s="108">
        <v>16057714</v>
      </c>
      <c r="F51" s="108">
        <v>16567817</v>
      </c>
      <c r="G51" s="108">
        <v>17092919</v>
      </c>
      <c r="H51" s="108">
        <v>17629978</v>
      </c>
      <c r="I51" s="108">
        <v>18175187</v>
      </c>
      <c r="J51" s="108">
        <v>18725242</v>
      </c>
      <c r="K51" s="108">
        <v>19279734</v>
      </c>
      <c r="L51" s="108">
        <v>19837508</v>
      </c>
      <c r="M51" s="108">
        <v>20393704</v>
      </c>
      <c r="N51" s="108">
        <v>20942453</v>
      </c>
      <c r="O51" s="108">
        <v>21480064</v>
      </c>
      <c r="P51" s="108">
        <v>22003983</v>
      </c>
      <c r="Q51" s="108">
        <v>22516429</v>
      </c>
      <c r="R51" s="108">
        <v>23024512</v>
      </c>
      <c r="S51" s="108">
        <v>23538390</v>
      </c>
      <c r="T51" s="108">
        <v>24065502</v>
      </c>
      <c r="U51" s="108">
        <v>24608102</v>
      </c>
      <c r="V51" s="108">
        <v>25164544</v>
      </c>
      <c r="W51" s="108">
        <v>25733669</v>
      </c>
      <c r="X51" s="108">
        <v>26312996</v>
      </c>
      <c r="Y51" s="108">
        <v>26900508</v>
      </c>
      <c r="Z51" s="108">
        <v>27496608</v>
      </c>
      <c r="AA51" s="108">
        <v>28101824</v>
      </c>
      <c r="AB51" s="108">
        <v>28714183</v>
      </c>
      <c r="AC51" s="108">
        <v>29331230</v>
      </c>
      <c r="AD51" s="108">
        <v>29951194</v>
      </c>
      <c r="AE51" s="108">
        <v>30572479</v>
      </c>
      <c r="AF51" s="108">
        <v>31195417</v>
      </c>
      <c r="AG51" s="108">
        <v>31822527</v>
      </c>
      <c r="AH51" s="108">
        <v>32457497</v>
      </c>
      <c r="AI51" s="108">
        <v>33102569</v>
      </c>
      <c r="AJ51" s="108">
        <v>33758328</v>
      </c>
      <c r="AK51" s="108">
        <v>34422568</v>
      </c>
      <c r="AL51" s="108">
        <v>35091272</v>
      </c>
      <c r="AM51" s="108">
        <v>35758978</v>
      </c>
      <c r="AN51" s="108">
        <v>36421438</v>
      </c>
      <c r="AO51" s="108">
        <v>37076387</v>
      </c>
      <c r="AP51" s="108">
        <v>37723803</v>
      </c>
      <c r="AQ51" s="108">
        <v>38364307</v>
      </c>
      <c r="AR51" s="108">
        <v>38999468</v>
      </c>
      <c r="AS51" s="108">
        <v>39629965</v>
      </c>
      <c r="AT51" s="108">
        <v>40255956</v>
      </c>
      <c r="AU51" s="108">
        <v>40875363</v>
      </c>
      <c r="AV51" s="108">
        <v>41483872</v>
      </c>
      <c r="AW51" s="108">
        <v>42075953</v>
      </c>
      <c r="AX51" s="108">
        <v>42647731</v>
      </c>
      <c r="AY51" s="108">
        <v>43200901</v>
      </c>
      <c r="AZ51" s="108">
        <v>43737512</v>
      </c>
      <c r="BA51" s="108">
        <v>44254972</v>
      </c>
      <c r="BB51" s="108">
        <v>44750054</v>
      </c>
      <c r="BC51" s="108">
        <v>45222699</v>
      </c>
      <c r="BD51" s="108">
        <v>45662747</v>
      </c>
      <c r="BE51" s="108">
        <v>46075721</v>
      </c>
      <c r="BF51" s="108">
        <v>46495492</v>
      </c>
      <c r="BG51" s="108">
        <v>46967706</v>
      </c>
      <c r="BH51" s="108">
        <v>47520667</v>
      </c>
      <c r="BI51" s="108">
        <v>48175048</v>
      </c>
      <c r="BJ51" s="108">
        <v>48909844</v>
      </c>
      <c r="BK51" s="108">
        <v>49661056</v>
      </c>
      <c r="BL51" s="108">
        <v>50339443</v>
      </c>
      <c r="BM51" s="108">
        <v>50882884</v>
      </c>
    </row>
    <row r="52" spans="1:65" x14ac:dyDescent="0.2">
      <c r="A52" s="108" t="s">
        <v>251</v>
      </c>
      <c r="B52" s="108" t="s">
        <v>252</v>
      </c>
      <c r="C52" s="108" t="s">
        <v>169</v>
      </c>
      <c r="D52" s="108" t="s">
        <v>170</v>
      </c>
      <c r="E52" s="108">
        <v>191122</v>
      </c>
      <c r="F52" s="108">
        <v>194149</v>
      </c>
      <c r="G52" s="108">
        <v>197202</v>
      </c>
      <c r="H52" s="108">
        <v>200371</v>
      </c>
      <c r="I52" s="108">
        <v>203762</v>
      </c>
      <c r="J52" s="108">
        <v>207429</v>
      </c>
      <c r="K52" s="108">
        <v>211477</v>
      </c>
      <c r="L52" s="108">
        <v>215900</v>
      </c>
      <c r="M52" s="108">
        <v>220574</v>
      </c>
      <c r="N52" s="108">
        <v>225324</v>
      </c>
      <c r="O52" s="108">
        <v>230055</v>
      </c>
      <c r="P52" s="108">
        <v>234645</v>
      </c>
      <c r="Q52" s="108">
        <v>239229</v>
      </c>
      <c r="R52" s="108">
        <v>244207</v>
      </c>
      <c r="S52" s="108">
        <v>250107</v>
      </c>
      <c r="T52" s="108">
        <v>257285</v>
      </c>
      <c r="U52" s="108">
        <v>265958</v>
      </c>
      <c r="V52" s="108">
        <v>275903</v>
      </c>
      <c r="W52" s="108">
        <v>286628</v>
      </c>
      <c r="X52" s="108">
        <v>297451</v>
      </c>
      <c r="Y52" s="108">
        <v>307831</v>
      </c>
      <c r="Z52" s="108">
        <v>317617</v>
      </c>
      <c r="AA52" s="108">
        <v>326944</v>
      </c>
      <c r="AB52" s="108">
        <v>336088</v>
      </c>
      <c r="AC52" s="108">
        <v>345455</v>
      </c>
      <c r="AD52" s="108">
        <v>355337</v>
      </c>
      <c r="AE52" s="108">
        <v>365765</v>
      </c>
      <c r="AF52" s="108">
        <v>376647</v>
      </c>
      <c r="AG52" s="108">
        <v>387964</v>
      </c>
      <c r="AH52" s="108">
        <v>399638</v>
      </c>
      <c r="AI52" s="108">
        <v>411598</v>
      </c>
      <c r="AJ52" s="108">
        <v>423873</v>
      </c>
      <c r="AK52" s="108">
        <v>436454</v>
      </c>
      <c r="AL52" s="108">
        <v>449270</v>
      </c>
      <c r="AM52" s="108">
        <v>462280</v>
      </c>
      <c r="AN52" s="108">
        <v>475394</v>
      </c>
      <c r="AO52" s="108">
        <v>488625</v>
      </c>
      <c r="AP52" s="108">
        <v>501955</v>
      </c>
      <c r="AQ52" s="108">
        <v>515382</v>
      </c>
      <c r="AR52" s="108">
        <v>528853</v>
      </c>
      <c r="AS52" s="108">
        <v>542358</v>
      </c>
      <c r="AT52" s="108">
        <v>555895</v>
      </c>
      <c r="AU52" s="108">
        <v>569480</v>
      </c>
      <c r="AV52" s="108">
        <v>583213</v>
      </c>
      <c r="AW52" s="108">
        <v>597230</v>
      </c>
      <c r="AX52" s="108">
        <v>611625</v>
      </c>
      <c r="AY52" s="108">
        <v>626427</v>
      </c>
      <c r="AZ52" s="108">
        <v>641624</v>
      </c>
      <c r="BA52" s="108">
        <v>657227</v>
      </c>
      <c r="BB52" s="108">
        <v>673251</v>
      </c>
      <c r="BC52" s="108">
        <v>689696</v>
      </c>
      <c r="BD52" s="108">
        <v>706578</v>
      </c>
      <c r="BE52" s="108">
        <v>723865</v>
      </c>
      <c r="BF52" s="108">
        <v>741511</v>
      </c>
      <c r="BG52" s="108">
        <v>759390</v>
      </c>
      <c r="BH52" s="108">
        <v>777435</v>
      </c>
      <c r="BI52" s="108">
        <v>795597</v>
      </c>
      <c r="BJ52" s="108">
        <v>813890</v>
      </c>
      <c r="BK52" s="108">
        <v>832322</v>
      </c>
      <c r="BL52" s="108">
        <v>850891</v>
      </c>
      <c r="BM52" s="108">
        <v>869595</v>
      </c>
    </row>
    <row r="53" spans="1:65" x14ac:dyDescent="0.2">
      <c r="A53" s="108" t="s">
        <v>253</v>
      </c>
      <c r="B53" s="108" t="s">
        <v>254</v>
      </c>
      <c r="C53" s="108" t="s">
        <v>169</v>
      </c>
      <c r="D53" s="108" t="s">
        <v>170</v>
      </c>
      <c r="E53" s="108">
        <v>201770</v>
      </c>
      <c r="F53" s="108">
        <v>205321</v>
      </c>
      <c r="G53" s="108">
        <v>210141</v>
      </c>
      <c r="H53" s="108">
        <v>216087</v>
      </c>
      <c r="I53" s="108">
        <v>222949</v>
      </c>
      <c r="J53" s="108">
        <v>230421</v>
      </c>
      <c r="K53" s="108">
        <v>238655</v>
      </c>
      <c r="L53" s="108">
        <v>247522</v>
      </c>
      <c r="M53" s="108">
        <v>256169</v>
      </c>
      <c r="N53" s="108">
        <v>263461</v>
      </c>
      <c r="O53" s="108">
        <v>268633</v>
      </c>
      <c r="P53" s="108">
        <v>271315</v>
      </c>
      <c r="Q53" s="108">
        <v>271841</v>
      </c>
      <c r="R53" s="108">
        <v>271068</v>
      </c>
      <c r="S53" s="108">
        <v>270228</v>
      </c>
      <c r="T53" s="108">
        <v>270240</v>
      </c>
      <c r="U53" s="108">
        <v>271345</v>
      </c>
      <c r="V53" s="108">
        <v>273335</v>
      </c>
      <c r="W53" s="108">
        <v>276182</v>
      </c>
      <c r="X53" s="108">
        <v>279729</v>
      </c>
      <c r="Y53" s="108">
        <v>283848</v>
      </c>
      <c r="Z53" s="108">
        <v>288678</v>
      </c>
      <c r="AA53" s="108">
        <v>294244</v>
      </c>
      <c r="AB53" s="108">
        <v>300226</v>
      </c>
      <c r="AC53" s="108">
        <v>306140</v>
      </c>
      <c r="AD53" s="108">
        <v>311668</v>
      </c>
      <c r="AE53" s="108">
        <v>316613</v>
      </c>
      <c r="AF53" s="108">
        <v>321137</v>
      </c>
      <c r="AG53" s="108">
        <v>325744</v>
      </c>
      <c r="AH53" s="108">
        <v>331180</v>
      </c>
      <c r="AI53" s="108">
        <v>337953</v>
      </c>
      <c r="AJ53" s="108">
        <v>346229</v>
      </c>
      <c r="AK53" s="108">
        <v>355763</v>
      </c>
      <c r="AL53" s="108">
        <v>366057</v>
      </c>
      <c r="AM53" s="108">
        <v>376409</v>
      </c>
      <c r="AN53" s="108">
        <v>386288</v>
      </c>
      <c r="AO53" s="108">
        <v>395533</v>
      </c>
      <c r="AP53" s="108">
        <v>404248</v>
      </c>
      <c r="AQ53" s="108">
        <v>412513</v>
      </c>
      <c r="AR53" s="108">
        <v>420456</v>
      </c>
      <c r="AS53" s="108">
        <v>428178</v>
      </c>
      <c r="AT53" s="108">
        <v>435701</v>
      </c>
      <c r="AU53" s="108">
        <v>442955</v>
      </c>
      <c r="AV53" s="108">
        <v>449925</v>
      </c>
      <c r="AW53" s="108">
        <v>456619</v>
      </c>
      <c r="AX53" s="108">
        <v>463034</v>
      </c>
      <c r="AY53" s="108">
        <v>469171</v>
      </c>
      <c r="AZ53" s="108">
        <v>475067</v>
      </c>
      <c r="BA53" s="108">
        <v>480846</v>
      </c>
      <c r="BB53" s="108">
        <v>486667</v>
      </c>
      <c r="BC53" s="108">
        <v>492644</v>
      </c>
      <c r="BD53" s="108">
        <v>498858</v>
      </c>
      <c r="BE53" s="108">
        <v>505241</v>
      </c>
      <c r="BF53" s="108">
        <v>511740</v>
      </c>
      <c r="BG53" s="108">
        <v>518276</v>
      </c>
      <c r="BH53" s="108">
        <v>524740</v>
      </c>
      <c r="BI53" s="108">
        <v>531140</v>
      </c>
      <c r="BJ53" s="108">
        <v>537499</v>
      </c>
      <c r="BK53" s="108">
        <v>543764</v>
      </c>
      <c r="BL53" s="108">
        <v>549936</v>
      </c>
      <c r="BM53" s="108">
        <v>555988</v>
      </c>
    </row>
    <row r="54" spans="1:65" x14ac:dyDescent="0.2">
      <c r="A54" s="108" t="s">
        <v>255</v>
      </c>
      <c r="B54" s="108" t="s">
        <v>256</v>
      </c>
      <c r="C54" s="108" t="s">
        <v>169</v>
      </c>
      <c r="D54" s="108" t="s">
        <v>170</v>
      </c>
      <c r="E54" s="108">
        <v>1330787</v>
      </c>
      <c r="F54" s="108">
        <v>1381187</v>
      </c>
      <c r="G54" s="108">
        <v>1433346</v>
      </c>
      <c r="H54" s="108">
        <v>1486555</v>
      </c>
      <c r="I54" s="108">
        <v>1539942</v>
      </c>
      <c r="J54" s="108">
        <v>1592834</v>
      </c>
      <c r="K54" s="108">
        <v>1645076</v>
      </c>
      <c r="L54" s="108">
        <v>1696742</v>
      </c>
      <c r="M54" s="108">
        <v>1747690</v>
      </c>
      <c r="N54" s="108">
        <v>1797891</v>
      </c>
      <c r="O54" s="108">
        <v>1847394</v>
      </c>
      <c r="P54" s="108">
        <v>1896074</v>
      </c>
      <c r="Q54" s="108">
        <v>1944170</v>
      </c>
      <c r="R54" s="108">
        <v>1992522</v>
      </c>
      <c r="S54" s="108">
        <v>2042242</v>
      </c>
      <c r="T54" s="108">
        <v>2094186</v>
      </c>
      <c r="U54" s="108">
        <v>2148681</v>
      </c>
      <c r="V54" s="108">
        <v>2205618</v>
      </c>
      <c r="W54" s="108">
        <v>2264942</v>
      </c>
      <c r="X54" s="108">
        <v>2326460</v>
      </c>
      <c r="Y54" s="108">
        <v>2389973</v>
      </c>
      <c r="Z54" s="108">
        <v>2455593</v>
      </c>
      <c r="AA54" s="108">
        <v>2523358</v>
      </c>
      <c r="AB54" s="108">
        <v>2593015</v>
      </c>
      <c r="AC54" s="108">
        <v>2664220</v>
      </c>
      <c r="AD54" s="108">
        <v>2736719</v>
      </c>
      <c r="AE54" s="108">
        <v>2810245</v>
      </c>
      <c r="AF54" s="108">
        <v>2884856</v>
      </c>
      <c r="AG54" s="108">
        <v>2960932</v>
      </c>
      <c r="AH54" s="108">
        <v>3039015</v>
      </c>
      <c r="AI54" s="108">
        <v>3119436</v>
      </c>
      <c r="AJ54" s="108">
        <v>3202083</v>
      </c>
      <c r="AK54" s="108">
        <v>3286525</v>
      </c>
      <c r="AL54" s="108">
        <v>3372298</v>
      </c>
      <c r="AM54" s="108">
        <v>3458829</v>
      </c>
      <c r="AN54" s="108">
        <v>3545524</v>
      </c>
      <c r="AO54" s="108">
        <v>3632361</v>
      </c>
      <c r="AP54" s="108">
        <v>3718952</v>
      </c>
      <c r="AQ54" s="108">
        <v>3803893</v>
      </c>
      <c r="AR54" s="108">
        <v>3885428</v>
      </c>
      <c r="AS54" s="108">
        <v>3962369</v>
      </c>
      <c r="AT54" s="108">
        <v>4034074</v>
      </c>
      <c r="AU54" s="108">
        <v>4100922</v>
      </c>
      <c r="AV54" s="108">
        <v>4164053</v>
      </c>
      <c r="AW54" s="108">
        <v>4225156</v>
      </c>
      <c r="AX54" s="108">
        <v>4285504</v>
      </c>
      <c r="AY54" s="108">
        <v>4345421</v>
      </c>
      <c r="AZ54" s="108">
        <v>4404626</v>
      </c>
      <c r="BA54" s="108">
        <v>4463123</v>
      </c>
      <c r="BB54" s="108">
        <v>4520739</v>
      </c>
      <c r="BC54" s="108">
        <v>4577371</v>
      </c>
      <c r="BD54" s="108">
        <v>4633086</v>
      </c>
      <c r="BE54" s="108">
        <v>4688003</v>
      </c>
      <c r="BF54" s="108">
        <v>4742111</v>
      </c>
      <c r="BG54" s="108">
        <v>4795390</v>
      </c>
      <c r="BH54" s="108">
        <v>4847805</v>
      </c>
      <c r="BI54" s="108">
        <v>4899336</v>
      </c>
      <c r="BJ54" s="108">
        <v>4949955</v>
      </c>
      <c r="BK54" s="108">
        <v>4999443</v>
      </c>
      <c r="BL54" s="108">
        <v>5047561</v>
      </c>
      <c r="BM54" s="108">
        <v>5094114</v>
      </c>
    </row>
    <row r="55" spans="1:65" x14ac:dyDescent="0.2">
      <c r="A55" s="108" t="s">
        <v>257</v>
      </c>
      <c r="B55" s="108" t="s">
        <v>258</v>
      </c>
      <c r="C55" s="108" t="s">
        <v>169</v>
      </c>
      <c r="D55" s="108" t="s">
        <v>170</v>
      </c>
      <c r="E55" s="108">
        <v>4194711</v>
      </c>
      <c r="F55" s="108">
        <v>4274052</v>
      </c>
      <c r="G55" s="108">
        <v>4353623</v>
      </c>
      <c r="H55" s="108">
        <v>4432240</v>
      </c>
      <c r="I55" s="108">
        <v>4508189</v>
      </c>
      <c r="J55" s="108">
        <v>4580382</v>
      </c>
      <c r="K55" s="108">
        <v>4648353</v>
      </c>
      <c r="L55" s="108">
        <v>4712556</v>
      </c>
      <c r="M55" s="108">
        <v>4773890</v>
      </c>
      <c r="N55" s="108">
        <v>4833839</v>
      </c>
      <c r="O55" s="108">
        <v>4893444</v>
      </c>
      <c r="P55" s="108">
        <v>4953088</v>
      </c>
      <c r="Q55" s="108">
        <v>5012600</v>
      </c>
      <c r="R55" s="108">
        <v>5071912</v>
      </c>
      <c r="S55" s="108">
        <v>5130797</v>
      </c>
      <c r="T55" s="108">
        <v>5189174</v>
      </c>
      <c r="U55" s="108">
        <v>5246547</v>
      </c>
      <c r="V55" s="108">
        <v>5303289</v>
      </c>
      <c r="W55" s="108">
        <v>5360562</v>
      </c>
      <c r="X55" s="108">
        <v>5419911</v>
      </c>
      <c r="Y55" s="108">
        <v>5482191</v>
      </c>
      <c r="Z55" s="108">
        <v>5548521</v>
      </c>
      <c r="AA55" s="108">
        <v>5617902</v>
      </c>
      <c r="AB55" s="108">
        <v>5687113</v>
      </c>
      <c r="AC55" s="108">
        <v>5751508</v>
      </c>
      <c r="AD55" s="108">
        <v>5808206</v>
      </c>
      <c r="AE55" s="108">
        <v>5855445</v>
      </c>
      <c r="AF55" s="108">
        <v>5894820</v>
      </c>
      <c r="AG55" s="108">
        <v>5930153</v>
      </c>
      <c r="AH55" s="108">
        <v>5967028</v>
      </c>
      <c r="AI55" s="108">
        <v>6009262</v>
      </c>
      <c r="AJ55" s="108">
        <v>6058334</v>
      </c>
      <c r="AK55" s="108">
        <v>6112784</v>
      </c>
      <c r="AL55" s="108">
        <v>6170324</v>
      </c>
      <c r="AM55" s="108">
        <v>6227332</v>
      </c>
      <c r="AN55" s="108">
        <v>6281204</v>
      </c>
      <c r="AO55" s="108">
        <v>6331277</v>
      </c>
      <c r="AP55" s="108">
        <v>6378551</v>
      </c>
      <c r="AQ55" s="108">
        <v>6423851</v>
      </c>
      <c r="AR55" s="108">
        <v>6468461</v>
      </c>
      <c r="AS55" s="108">
        <v>6513486</v>
      </c>
      <c r="AT55" s="108">
        <v>6559097</v>
      </c>
      <c r="AU55" s="108">
        <v>6604966</v>
      </c>
      <c r="AV55" s="108">
        <v>6650981</v>
      </c>
      <c r="AW55" s="108">
        <v>6696985</v>
      </c>
      <c r="AX55" s="108">
        <v>6742657</v>
      </c>
      <c r="AY55" s="108">
        <v>6788122</v>
      </c>
      <c r="AZ55" s="108">
        <v>6833394</v>
      </c>
      <c r="BA55" s="108">
        <v>6878973</v>
      </c>
      <c r="BB55" s="108">
        <v>6925446</v>
      </c>
      <c r="BC55" s="108">
        <v>6973193</v>
      </c>
      <c r="BD55" s="108">
        <v>7022367</v>
      </c>
      <c r="BE55" s="108">
        <v>7072640</v>
      </c>
      <c r="BF55" s="108">
        <v>7123315</v>
      </c>
      <c r="BG55" s="108">
        <v>7173443</v>
      </c>
      <c r="BH55" s="108">
        <v>7222197</v>
      </c>
      <c r="BI55" s="108">
        <v>7269385</v>
      </c>
      <c r="BJ55" s="108">
        <v>7314956</v>
      </c>
      <c r="BK55" s="108">
        <v>7358929</v>
      </c>
      <c r="BL55" s="108">
        <v>7401389</v>
      </c>
      <c r="BM55" s="108">
        <v>7442291</v>
      </c>
    </row>
    <row r="56" spans="1:65" x14ac:dyDescent="0.2">
      <c r="A56" s="108" t="s">
        <v>259</v>
      </c>
      <c r="B56" s="108" t="s">
        <v>260</v>
      </c>
      <c r="C56" s="108" t="s">
        <v>169</v>
      </c>
      <c r="D56" s="108" t="s">
        <v>170</v>
      </c>
      <c r="E56" s="108">
        <v>7141241</v>
      </c>
      <c r="F56" s="108">
        <v>7291201</v>
      </c>
      <c r="G56" s="108">
        <v>7453535</v>
      </c>
      <c r="H56" s="108">
        <v>7623300</v>
      </c>
      <c r="I56" s="108">
        <v>7793258</v>
      </c>
      <c r="J56" s="108">
        <v>7958171</v>
      </c>
      <c r="K56" s="108">
        <v>8115487</v>
      </c>
      <c r="L56" s="108">
        <v>8266373</v>
      </c>
      <c r="M56" s="108">
        <v>8413549</v>
      </c>
      <c r="N56" s="108">
        <v>8561391</v>
      </c>
      <c r="O56" s="108">
        <v>8712535</v>
      </c>
      <c r="P56" s="108">
        <v>8868087</v>
      </c>
      <c r="Q56" s="108">
        <v>9025347</v>
      </c>
      <c r="R56" s="108">
        <v>9178809</v>
      </c>
      <c r="S56" s="108">
        <v>9320943</v>
      </c>
      <c r="T56" s="108">
        <v>9446441</v>
      </c>
      <c r="U56" s="108">
        <v>9554186</v>
      </c>
      <c r="V56" s="108">
        <v>9646142</v>
      </c>
      <c r="W56" s="108">
        <v>9724044</v>
      </c>
      <c r="X56" s="108">
        <v>9790850</v>
      </c>
      <c r="Y56" s="108">
        <v>9849457</v>
      </c>
      <c r="Z56" s="108">
        <v>9898891</v>
      </c>
      <c r="AA56" s="108">
        <v>9940314</v>
      </c>
      <c r="AB56" s="108">
        <v>9981303</v>
      </c>
      <c r="AC56" s="108">
        <v>10031651</v>
      </c>
      <c r="AD56" s="108">
        <v>10097910</v>
      </c>
      <c r="AE56" s="108">
        <v>10183894</v>
      </c>
      <c r="AF56" s="108">
        <v>10286645</v>
      </c>
      <c r="AG56" s="108">
        <v>10397519</v>
      </c>
      <c r="AH56" s="108">
        <v>10503967</v>
      </c>
      <c r="AI56" s="108">
        <v>10596986</v>
      </c>
      <c r="AJ56" s="108">
        <v>10673534</v>
      </c>
      <c r="AK56" s="108">
        <v>10736386</v>
      </c>
      <c r="AL56" s="108">
        <v>10789312</v>
      </c>
      <c r="AM56" s="108">
        <v>10838461</v>
      </c>
      <c r="AN56" s="108">
        <v>10888246</v>
      </c>
      <c r="AO56" s="108">
        <v>10939285</v>
      </c>
      <c r="AP56" s="108">
        <v>10989730</v>
      </c>
      <c r="AQ56" s="108">
        <v>11038706</v>
      </c>
      <c r="AR56" s="108">
        <v>11084673</v>
      </c>
      <c r="AS56" s="108">
        <v>11126423</v>
      </c>
      <c r="AT56" s="108">
        <v>11164676</v>
      </c>
      <c r="AU56" s="108">
        <v>11199664</v>
      </c>
      <c r="AV56" s="108">
        <v>11229185</v>
      </c>
      <c r="AW56" s="108">
        <v>11250369</v>
      </c>
      <c r="AX56" s="108">
        <v>11261586</v>
      </c>
      <c r="AY56" s="108">
        <v>11261241</v>
      </c>
      <c r="AZ56" s="108">
        <v>11251117</v>
      </c>
      <c r="BA56" s="108">
        <v>11236975</v>
      </c>
      <c r="BB56" s="108">
        <v>11226711</v>
      </c>
      <c r="BC56" s="108">
        <v>11225833</v>
      </c>
      <c r="BD56" s="108">
        <v>11236671</v>
      </c>
      <c r="BE56" s="108">
        <v>11257112</v>
      </c>
      <c r="BF56" s="108">
        <v>11282722</v>
      </c>
      <c r="BG56" s="108">
        <v>11306909</v>
      </c>
      <c r="BH56" s="108">
        <v>11324777</v>
      </c>
      <c r="BI56" s="108">
        <v>11335108</v>
      </c>
      <c r="BJ56" s="108">
        <v>11339255</v>
      </c>
      <c r="BK56" s="108">
        <v>11338146</v>
      </c>
      <c r="BL56" s="108">
        <v>11333484</v>
      </c>
      <c r="BM56" s="108">
        <v>11326616</v>
      </c>
    </row>
    <row r="57" spans="1:65" x14ac:dyDescent="0.2">
      <c r="A57" s="108" t="s">
        <v>261</v>
      </c>
      <c r="B57" s="108" t="s">
        <v>262</v>
      </c>
      <c r="C57" s="108" t="s">
        <v>169</v>
      </c>
      <c r="D57" s="108" t="s">
        <v>170</v>
      </c>
      <c r="E57" s="108">
        <v>124826</v>
      </c>
      <c r="F57" s="108">
        <v>126125</v>
      </c>
      <c r="G57" s="108">
        <v>128414</v>
      </c>
      <c r="H57" s="108">
        <v>130860</v>
      </c>
      <c r="I57" s="108">
        <v>133148</v>
      </c>
      <c r="J57" s="108">
        <v>135266</v>
      </c>
      <c r="K57" s="108">
        <v>136682</v>
      </c>
      <c r="L57" s="108">
        <v>138140</v>
      </c>
      <c r="M57" s="108">
        <v>140298</v>
      </c>
      <c r="N57" s="108">
        <v>142581</v>
      </c>
      <c r="O57" s="108">
        <v>144739</v>
      </c>
      <c r="P57" s="108">
        <v>147389</v>
      </c>
      <c r="Q57" s="108">
        <v>147710</v>
      </c>
      <c r="R57" s="108">
        <v>146912</v>
      </c>
      <c r="S57" s="108">
        <v>148351</v>
      </c>
      <c r="T57" s="108">
        <v>149129</v>
      </c>
      <c r="U57" s="108">
        <v>149399</v>
      </c>
      <c r="V57" s="108">
        <v>149459</v>
      </c>
      <c r="W57" s="108">
        <v>148341</v>
      </c>
      <c r="X57" s="108">
        <v>147851</v>
      </c>
      <c r="Y57" s="108">
        <v>148041</v>
      </c>
      <c r="Z57" s="108">
        <v>148629</v>
      </c>
      <c r="AA57" s="108">
        <v>150101</v>
      </c>
      <c r="AB57" s="108">
        <v>151159</v>
      </c>
      <c r="AC57" s="108">
        <v>151940</v>
      </c>
      <c r="AD57" s="108">
        <v>152711</v>
      </c>
      <c r="AE57" s="108">
        <v>152662</v>
      </c>
      <c r="AF57" s="108">
        <v>151456</v>
      </c>
      <c r="AG57" s="108">
        <v>149254</v>
      </c>
      <c r="AH57" s="108">
        <v>146937</v>
      </c>
      <c r="AI57" s="108">
        <v>145400</v>
      </c>
      <c r="AJ57" s="108">
        <v>144403</v>
      </c>
      <c r="AK57" s="108">
        <v>143912</v>
      </c>
      <c r="AL57" s="108">
        <v>144299</v>
      </c>
      <c r="AM57" s="108">
        <v>144630</v>
      </c>
      <c r="AN57" s="108">
        <v>145139</v>
      </c>
      <c r="AO57" s="108">
        <v>146306</v>
      </c>
      <c r="AP57" s="108">
        <v>146956</v>
      </c>
      <c r="AQ57" s="108">
        <v>144472</v>
      </c>
      <c r="AR57" s="108">
        <v>139428</v>
      </c>
      <c r="AS57" s="108">
        <v>133860</v>
      </c>
      <c r="AT57" s="108">
        <v>129047</v>
      </c>
      <c r="AU57" s="108">
        <v>129205</v>
      </c>
      <c r="AV57" s="108">
        <v>131897</v>
      </c>
      <c r="AW57" s="108">
        <v>134192</v>
      </c>
      <c r="AX57" s="108">
        <v>137658</v>
      </c>
      <c r="AY57" s="108">
        <v>141239</v>
      </c>
      <c r="AZ57" s="108">
        <v>144056</v>
      </c>
      <c r="BA57" s="108">
        <v>145880</v>
      </c>
      <c r="BB57" s="108">
        <v>146833</v>
      </c>
      <c r="BC57" s="108">
        <v>148703</v>
      </c>
      <c r="BD57" s="108">
        <v>150831</v>
      </c>
      <c r="BE57" s="108">
        <v>152088</v>
      </c>
      <c r="BF57" s="108">
        <v>153822</v>
      </c>
      <c r="BG57" s="108">
        <v>155909</v>
      </c>
      <c r="BH57" s="108">
        <v>157980</v>
      </c>
      <c r="BI57" s="108">
        <v>159664</v>
      </c>
      <c r="BJ57" s="108">
        <v>160175</v>
      </c>
      <c r="BK57" s="108">
        <v>159336</v>
      </c>
      <c r="BL57" s="108">
        <v>157441</v>
      </c>
      <c r="BM57" s="108">
        <v>155014</v>
      </c>
    </row>
    <row r="58" spans="1:65" x14ac:dyDescent="0.2">
      <c r="A58" s="108" t="s">
        <v>263</v>
      </c>
      <c r="B58" s="108" t="s">
        <v>264</v>
      </c>
      <c r="C58" s="108" t="s">
        <v>169</v>
      </c>
      <c r="D58" s="108" t="s">
        <v>170</v>
      </c>
      <c r="E58" s="108">
        <v>7870</v>
      </c>
      <c r="F58" s="108">
        <v>8024</v>
      </c>
      <c r="G58" s="108">
        <v>8141</v>
      </c>
      <c r="H58" s="108">
        <v>8219</v>
      </c>
      <c r="I58" s="108">
        <v>8299</v>
      </c>
      <c r="J58" s="108">
        <v>8370</v>
      </c>
      <c r="K58" s="108">
        <v>8444</v>
      </c>
      <c r="L58" s="108">
        <v>8518</v>
      </c>
      <c r="M58" s="108">
        <v>8638</v>
      </c>
      <c r="N58" s="108">
        <v>8833</v>
      </c>
      <c r="O58" s="108">
        <v>9143</v>
      </c>
      <c r="P58" s="108">
        <v>9588</v>
      </c>
      <c r="Q58" s="108">
        <v>10135</v>
      </c>
      <c r="R58" s="108">
        <v>10778</v>
      </c>
      <c r="S58" s="108">
        <v>11488</v>
      </c>
      <c r="T58" s="108">
        <v>12234</v>
      </c>
      <c r="U58" s="108">
        <v>13023</v>
      </c>
      <c r="V58" s="108">
        <v>13848</v>
      </c>
      <c r="W58" s="108">
        <v>14681</v>
      </c>
      <c r="X58" s="108">
        <v>15485</v>
      </c>
      <c r="Y58" s="108">
        <v>16207</v>
      </c>
      <c r="Z58" s="108">
        <v>16857</v>
      </c>
      <c r="AA58" s="108">
        <v>17436</v>
      </c>
      <c r="AB58" s="108">
        <v>18005</v>
      </c>
      <c r="AC58" s="108">
        <v>18662</v>
      </c>
      <c r="AD58" s="108">
        <v>19460</v>
      </c>
      <c r="AE58" s="108">
        <v>20426</v>
      </c>
      <c r="AF58" s="108">
        <v>21539</v>
      </c>
      <c r="AG58" s="108">
        <v>22775</v>
      </c>
      <c r="AH58" s="108">
        <v>24028</v>
      </c>
      <c r="AI58" s="108">
        <v>25307</v>
      </c>
      <c r="AJ58" s="108">
        <v>26540</v>
      </c>
      <c r="AK58" s="108">
        <v>27784</v>
      </c>
      <c r="AL58" s="108">
        <v>29068</v>
      </c>
      <c r="AM58" s="108">
        <v>30521</v>
      </c>
      <c r="AN58" s="108">
        <v>32161</v>
      </c>
      <c r="AO58" s="108">
        <v>34065</v>
      </c>
      <c r="AP58" s="108">
        <v>36155</v>
      </c>
      <c r="AQ58" s="108">
        <v>38330</v>
      </c>
      <c r="AR58" s="108">
        <v>40423</v>
      </c>
      <c r="AS58" s="108">
        <v>42305</v>
      </c>
      <c r="AT58" s="108">
        <v>43934</v>
      </c>
      <c r="AU58" s="108">
        <v>45347</v>
      </c>
      <c r="AV58" s="108">
        <v>46624</v>
      </c>
      <c r="AW58" s="108">
        <v>47899</v>
      </c>
      <c r="AX58" s="108">
        <v>49261</v>
      </c>
      <c r="AY58" s="108">
        <v>50729</v>
      </c>
      <c r="AZ58" s="108">
        <v>52280</v>
      </c>
      <c r="BA58" s="108">
        <v>53835</v>
      </c>
      <c r="BB58" s="108">
        <v>55321</v>
      </c>
      <c r="BC58" s="108">
        <v>56672</v>
      </c>
      <c r="BD58" s="108">
        <v>57877</v>
      </c>
      <c r="BE58" s="108">
        <v>58963</v>
      </c>
      <c r="BF58" s="108">
        <v>59933</v>
      </c>
      <c r="BG58" s="108">
        <v>60848</v>
      </c>
      <c r="BH58" s="108">
        <v>61721</v>
      </c>
      <c r="BI58" s="108">
        <v>62564</v>
      </c>
      <c r="BJ58" s="108">
        <v>63382</v>
      </c>
      <c r="BK58" s="108">
        <v>64172</v>
      </c>
      <c r="BL58" s="108">
        <v>64948</v>
      </c>
      <c r="BM58" s="108">
        <v>65720</v>
      </c>
    </row>
    <row r="59" spans="1:65" x14ac:dyDescent="0.2">
      <c r="A59" s="108" t="s">
        <v>31</v>
      </c>
      <c r="B59" s="108" t="s">
        <v>265</v>
      </c>
      <c r="C59" s="108" t="s">
        <v>169</v>
      </c>
      <c r="D59" s="108" t="s">
        <v>170</v>
      </c>
      <c r="E59" s="108">
        <v>572933</v>
      </c>
      <c r="F59" s="108">
        <v>576402</v>
      </c>
      <c r="G59" s="108">
        <v>577696</v>
      </c>
      <c r="H59" s="108">
        <v>577918</v>
      </c>
      <c r="I59" s="108">
        <v>578628</v>
      </c>
      <c r="J59" s="108">
        <v>580972</v>
      </c>
      <c r="K59" s="108">
        <v>585313</v>
      </c>
      <c r="L59" s="108">
        <v>591301</v>
      </c>
      <c r="M59" s="108">
        <v>598495</v>
      </c>
      <c r="N59" s="108">
        <v>606121</v>
      </c>
      <c r="O59" s="108">
        <v>613618</v>
      </c>
      <c r="P59" s="108">
        <v>620860</v>
      </c>
      <c r="Q59" s="108">
        <v>628002</v>
      </c>
      <c r="R59" s="108">
        <v>635105</v>
      </c>
      <c r="S59" s="108">
        <v>642322</v>
      </c>
      <c r="T59" s="108">
        <v>649753</v>
      </c>
      <c r="U59" s="108">
        <v>657524</v>
      </c>
      <c r="V59" s="108">
        <v>665521</v>
      </c>
      <c r="W59" s="108">
        <v>673253</v>
      </c>
      <c r="X59" s="108">
        <v>680010</v>
      </c>
      <c r="Y59" s="108">
        <v>685408</v>
      </c>
      <c r="Z59" s="108">
        <v>689170</v>
      </c>
      <c r="AA59" s="108">
        <v>691716</v>
      </c>
      <c r="AB59" s="108">
        <v>694076</v>
      </c>
      <c r="AC59" s="108">
        <v>697715</v>
      </c>
      <c r="AD59" s="108">
        <v>703694</v>
      </c>
      <c r="AE59" s="108">
        <v>712335</v>
      </c>
      <c r="AF59" s="108">
        <v>723384</v>
      </c>
      <c r="AG59" s="108">
        <v>736476</v>
      </c>
      <c r="AH59" s="108">
        <v>751043</v>
      </c>
      <c r="AI59" s="108">
        <v>766616</v>
      </c>
      <c r="AJ59" s="108">
        <v>783121</v>
      </c>
      <c r="AK59" s="108">
        <v>800610</v>
      </c>
      <c r="AL59" s="108">
        <v>818750</v>
      </c>
      <c r="AM59" s="108">
        <v>837104</v>
      </c>
      <c r="AN59" s="108">
        <v>855391</v>
      </c>
      <c r="AO59" s="108">
        <v>873426</v>
      </c>
      <c r="AP59" s="108">
        <v>891190</v>
      </c>
      <c r="AQ59" s="108">
        <v>908710</v>
      </c>
      <c r="AR59" s="108">
        <v>926049</v>
      </c>
      <c r="AS59" s="108">
        <v>943288</v>
      </c>
      <c r="AT59" s="108">
        <v>960274</v>
      </c>
      <c r="AU59" s="108">
        <v>976968</v>
      </c>
      <c r="AV59" s="108">
        <v>993562</v>
      </c>
      <c r="AW59" s="108">
        <v>1010410</v>
      </c>
      <c r="AX59" s="108">
        <v>1027657</v>
      </c>
      <c r="AY59" s="108">
        <v>1045508</v>
      </c>
      <c r="AZ59" s="108">
        <v>1063708</v>
      </c>
      <c r="BA59" s="108">
        <v>1081568</v>
      </c>
      <c r="BB59" s="108">
        <v>1098089</v>
      </c>
      <c r="BC59" s="108">
        <v>1112617</v>
      </c>
      <c r="BD59" s="108">
        <v>1124837</v>
      </c>
      <c r="BE59" s="108">
        <v>1135046</v>
      </c>
      <c r="BF59" s="108">
        <v>1143866</v>
      </c>
      <c r="BG59" s="108">
        <v>1152297</v>
      </c>
      <c r="BH59" s="108">
        <v>1160987</v>
      </c>
      <c r="BI59" s="108">
        <v>1170189</v>
      </c>
      <c r="BJ59" s="108">
        <v>1179685</v>
      </c>
      <c r="BK59" s="108">
        <v>1189262</v>
      </c>
      <c r="BL59" s="108">
        <v>1198574</v>
      </c>
      <c r="BM59" s="108">
        <v>1207361</v>
      </c>
    </row>
    <row r="60" spans="1:65" x14ac:dyDescent="0.2">
      <c r="A60" s="108" t="s">
        <v>33</v>
      </c>
      <c r="B60" s="108" t="s">
        <v>266</v>
      </c>
      <c r="C60" s="108" t="s">
        <v>169</v>
      </c>
      <c r="D60" s="108" t="s">
        <v>170</v>
      </c>
      <c r="E60" s="108">
        <v>9602006</v>
      </c>
      <c r="F60" s="108">
        <v>9586651</v>
      </c>
      <c r="G60" s="108">
        <v>9624660</v>
      </c>
      <c r="H60" s="108">
        <v>9670685</v>
      </c>
      <c r="I60" s="108">
        <v>9727804</v>
      </c>
      <c r="J60" s="108">
        <v>9779358</v>
      </c>
      <c r="K60" s="108">
        <v>9821040</v>
      </c>
      <c r="L60" s="108">
        <v>9852899</v>
      </c>
      <c r="M60" s="108">
        <v>9876346</v>
      </c>
      <c r="N60" s="108">
        <v>9896580</v>
      </c>
      <c r="O60" s="108">
        <v>9858071</v>
      </c>
      <c r="P60" s="108">
        <v>9826815</v>
      </c>
      <c r="Q60" s="108">
        <v>9867632</v>
      </c>
      <c r="R60" s="108">
        <v>9922266</v>
      </c>
      <c r="S60" s="108">
        <v>9988459</v>
      </c>
      <c r="T60" s="108">
        <v>10058620</v>
      </c>
      <c r="U60" s="108">
        <v>10125939</v>
      </c>
      <c r="V60" s="108">
        <v>10186755</v>
      </c>
      <c r="W60" s="108">
        <v>10242098</v>
      </c>
      <c r="X60" s="108">
        <v>10292341</v>
      </c>
      <c r="Y60" s="108">
        <v>10304193</v>
      </c>
      <c r="Z60" s="108">
        <v>10300591</v>
      </c>
      <c r="AA60" s="108">
        <v>10314826</v>
      </c>
      <c r="AB60" s="108">
        <v>10323856</v>
      </c>
      <c r="AC60" s="108">
        <v>10330213</v>
      </c>
      <c r="AD60" s="108">
        <v>10337118</v>
      </c>
      <c r="AE60" s="108">
        <v>10342227</v>
      </c>
      <c r="AF60" s="108">
        <v>10347318</v>
      </c>
      <c r="AG60" s="108">
        <v>10355276</v>
      </c>
      <c r="AH60" s="108">
        <v>10361068</v>
      </c>
      <c r="AI60" s="108">
        <v>10333355</v>
      </c>
      <c r="AJ60" s="108">
        <v>10308578</v>
      </c>
      <c r="AK60" s="108">
        <v>10319123</v>
      </c>
      <c r="AL60" s="108">
        <v>10329855</v>
      </c>
      <c r="AM60" s="108">
        <v>10333587</v>
      </c>
      <c r="AN60" s="108">
        <v>10327253</v>
      </c>
      <c r="AO60" s="108">
        <v>10315241</v>
      </c>
      <c r="AP60" s="108">
        <v>10304131</v>
      </c>
      <c r="AQ60" s="108">
        <v>10294373</v>
      </c>
      <c r="AR60" s="108">
        <v>10283860</v>
      </c>
      <c r="AS60" s="108">
        <v>10255063</v>
      </c>
      <c r="AT60" s="108">
        <v>10216605</v>
      </c>
      <c r="AU60" s="108">
        <v>10196916</v>
      </c>
      <c r="AV60" s="108">
        <v>10193998</v>
      </c>
      <c r="AW60" s="108">
        <v>10197101</v>
      </c>
      <c r="AX60" s="108">
        <v>10211216</v>
      </c>
      <c r="AY60" s="108">
        <v>10238905</v>
      </c>
      <c r="AZ60" s="108">
        <v>10298828</v>
      </c>
      <c r="BA60" s="108">
        <v>10384603</v>
      </c>
      <c r="BB60" s="108">
        <v>10443936</v>
      </c>
      <c r="BC60" s="108">
        <v>10474410</v>
      </c>
      <c r="BD60" s="108">
        <v>10496088</v>
      </c>
      <c r="BE60" s="108">
        <v>10510785</v>
      </c>
      <c r="BF60" s="108">
        <v>10514272</v>
      </c>
      <c r="BG60" s="108">
        <v>10525347</v>
      </c>
      <c r="BH60" s="108">
        <v>10546059</v>
      </c>
      <c r="BI60" s="108">
        <v>10566332</v>
      </c>
      <c r="BJ60" s="108">
        <v>10594438</v>
      </c>
      <c r="BK60" s="108">
        <v>10629928</v>
      </c>
      <c r="BL60" s="108">
        <v>10671870</v>
      </c>
      <c r="BM60" s="108">
        <v>10698896</v>
      </c>
    </row>
    <row r="61" spans="1:65" x14ac:dyDescent="0.2">
      <c r="A61" s="108" t="s">
        <v>34</v>
      </c>
      <c r="B61" s="108" t="s">
        <v>267</v>
      </c>
      <c r="C61" s="108" t="s">
        <v>169</v>
      </c>
      <c r="D61" s="108" t="s">
        <v>170</v>
      </c>
      <c r="E61" s="108">
        <v>72814900</v>
      </c>
      <c r="F61" s="108">
        <v>73377632</v>
      </c>
      <c r="G61" s="108">
        <v>74025784</v>
      </c>
      <c r="H61" s="108">
        <v>74714353</v>
      </c>
      <c r="I61" s="108">
        <v>75318337</v>
      </c>
      <c r="J61" s="108">
        <v>75963695</v>
      </c>
      <c r="K61" s="108">
        <v>76600311</v>
      </c>
      <c r="L61" s="108">
        <v>76951336</v>
      </c>
      <c r="M61" s="108">
        <v>77294314</v>
      </c>
      <c r="N61" s="108">
        <v>77909682</v>
      </c>
      <c r="O61" s="108">
        <v>78169289</v>
      </c>
      <c r="P61" s="108">
        <v>78312842</v>
      </c>
      <c r="Q61" s="108">
        <v>78688452</v>
      </c>
      <c r="R61" s="108">
        <v>78936666</v>
      </c>
      <c r="S61" s="108">
        <v>78967433</v>
      </c>
      <c r="T61" s="108">
        <v>78673554</v>
      </c>
      <c r="U61" s="108">
        <v>78336950</v>
      </c>
      <c r="V61" s="108">
        <v>78159814</v>
      </c>
      <c r="W61" s="108">
        <v>78091820</v>
      </c>
      <c r="X61" s="108">
        <v>78126350</v>
      </c>
      <c r="Y61" s="108">
        <v>78288576</v>
      </c>
      <c r="Z61" s="108">
        <v>78407907</v>
      </c>
      <c r="AA61" s="108">
        <v>78333366</v>
      </c>
      <c r="AB61" s="108">
        <v>78128282</v>
      </c>
      <c r="AC61" s="108">
        <v>77858685</v>
      </c>
      <c r="AD61" s="108">
        <v>77684873</v>
      </c>
      <c r="AE61" s="108">
        <v>77720436</v>
      </c>
      <c r="AF61" s="108">
        <v>77839920</v>
      </c>
      <c r="AG61" s="108">
        <v>78144619</v>
      </c>
      <c r="AH61" s="108">
        <v>78751283</v>
      </c>
      <c r="AI61" s="108">
        <v>79433029</v>
      </c>
      <c r="AJ61" s="108">
        <v>80013896</v>
      </c>
      <c r="AK61" s="108">
        <v>80624598</v>
      </c>
      <c r="AL61" s="108">
        <v>81156363</v>
      </c>
      <c r="AM61" s="108">
        <v>81438348</v>
      </c>
      <c r="AN61" s="108">
        <v>81678051</v>
      </c>
      <c r="AO61" s="108">
        <v>81914831</v>
      </c>
      <c r="AP61" s="108">
        <v>82034771</v>
      </c>
      <c r="AQ61" s="108">
        <v>82047195</v>
      </c>
      <c r="AR61" s="108">
        <v>82100243</v>
      </c>
      <c r="AS61" s="108">
        <v>82211508</v>
      </c>
      <c r="AT61" s="108">
        <v>82349925</v>
      </c>
      <c r="AU61" s="108">
        <v>82488495</v>
      </c>
      <c r="AV61" s="108">
        <v>82534176</v>
      </c>
      <c r="AW61" s="108">
        <v>82516260</v>
      </c>
      <c r="AX61" s="108">
        <v>82469422</v>
      </c>
      <c r="AY61" s="108">
        <v>82376451</v>
      </c>
      <c r="AZ61" s="108">
        <v>82266372</v>
      </c>
      <c r="BA61" s="108">
        <v>82110097</v>
      </c>
      <c r="BB61" s="108">
        <v>81902307</v>
      </c>
      <c r="BC61" s="108">
        <v>81776930</v>
      </c>
      <c r="BD61" s="108">
        <v>80274983</v>
      </c>
      <c r="BE61" s="108">
        <v>80425823</v>
      </c>
      <c r="BF61" s="108">
        <v>80645605</v>
      </c>
      <c r="BG61" s="108">
        <v>80982500</v>
      </c>
      <c r="BH61" s="108">
        <v>81686611</v>
      </c>
      <c r="BI61" s="108">
        <v>82348669</v>
      </c>
      <c r="BJ61" s="108">
        <v>82657002</v>
      </c>
      <c r="BK61" s="108">
        <v>82905782</v>
      </c>
      <c r="BL61" s="108">
        <v>83092962</v>
      </c>
      <c r="BM61" s="108">
        <v>83240525</v>
      </c>
    </row>
    <row r="62" spans="1:65" x14ac:dyDescent="0.2">
      <c r="A62" s="108" t="s">
        <v>268</v>
      </c>
      <c r="B62" s="108" t="s">
        <v>269</v>
      </c>
      <c r="C62" s="108" t="s">
        <v>169</v>
      </c>
      <c r="D62" s="108" t="s">
        <v>170</v>
      </c>
      <c r="E62" s="108">
        <v>83634</v>
      </c>
      <c r="F62" s="108">
        <v>88503</v>
      </c>
      <c r="G62" s="108">
        <v>94203</v>
      </c>
      <c r="H62" s="108">
        <v>100618</v>
      </c>
      <c r="I62" s="108">
        <v>107582</v>
      </c>
      <c r="J62" s="108">
        <v>114976</v>
      </c>
      <c r="K62" s="108">
        <v>122876</v>
      </c>
      <c r="L62" s="108">
        <v>131405</v>
      </c>
      <c r="M62" s="108">
        <v>140462</v>
      </c>
      <c r="N62" s="108">
        <v>149889</v>
      </c>
      <c r="O62" s="108">
        <v>159662</v>
      </c>
      <c r="P62" s="108">
        <v>169372</v>
      </c>
      <c r="Q62" s="108">
        <v>179237</v>
      </c>
      <c r="R62" s="108">
        <v>190569</v>
      </c>
      <c r="S62" s="108">
        <v>205180</v>
      </c>
      <c r="T62" s="108">
        <v>224177</v>
      </c>
      <c r="U62" s="108">
        <v>248556</v>
      </c>
      <c r="V62" s="108">
        <v>277472</v>
      </c>
      <c r="W62" s="108">
        <v>308008</v>
      </c>
      <c r="X62" s="108">
        <v>336080</v>
      </c>
      <c r="Y62" s="108">
        <v>358960</v>
      </c>
      <c r="Z62" s="108">
        <v>374934</v>
      </c>
      <c r="AA62" s="108">
        <v>385268</v>
      </c>
      <c r="AB62" s="108">
        <v>393800</v>
      </c>
      <c r="AC62" s="108">
        <v>406018</v>
      </c>
      <c r="AD62" s="108">
        <v>425608</v>
      </c>
      <c r="AE62" s="108">
        <v>454359</v>
      </c>
      <c r="AF62" s="108">
        <v>490337</v>
      </c>
      <c r="AG62" s="108">
        <v>528993</v>
      </c>
      <c r="AH62" s="108">
        <v>563855</v>
      </c>
      <c r="AI62" s="108">
        <v>590393</v>
      </c>
      <c r="AJ62" s="108">
        <v>606843</v>
      </c>
      <c r="AK62" s="108">
        <v>615050</v>
      </c>
      <c r="AL62" s="108">
        <v>618504</v>
      </c>
      <c r="AM62" s="108">
        <v>622364</v>
      </c>
      <c r="AN62" s="108">
        <v>630385</v>
      </c>
      <c r="AO62" s="108">
        <v>643649</v>
      </c>
      <c r="AP62" s="108">
        <v>660858</v>
      </c>
      <c r="AQ62" s="108">
        <v>680465</v>
      </c>
      <c r="AR62" s="108">
        <v>699973</v>
      </c>
      <c r="AS62" s="108">
        <v>717577</v>
      </c>
      <c r="AT62" s="108">
        <v>733019</v>
      </c>
      <c r="AU62" s="108">
        <v>746947</v>
      </c>
      <c r="AV62" s="108">
        <v>759639</v>
      </c>
      <c r="AW62" s="108">
        <v>771599</v>
      </c>
      <c r="AX62" s="108">
        <v>783248</v>
      </c>
      <c r="AY62" s="108">
        <v>794554</v>
      </c>
      <c r="AZ62" s="108">
        <v>805456</v>
      </c>
      <c r="BA62" s="108">
        <v>816361</v>
      </c>
      <c r="BB62" s="108">
        <v>827820</v>
      </c>
      <c r="BC62" s="108">
        <v>840194</v>
      </c>
      <c r="BD62" s="108">
        <v>853671</v>
      </c>
      <c r="BE62" s="108">
        <v>868136</v>
      </c>
      <c r="BF62" s="108">
        <v>883296</v>
      </c>
      <c r="BG62" s="108">
        <v>898707</v>
      </c>
      <c r="BH62" s="108">
        <v>913998</v>
      </c>
      <c r="BI62" s="108">
        <v>929117</v>
      </c>
      <c r="BJ62" s="108">
        <v>944100</v>
      </c>
      <c r="BK62" s="108">
        <v>958923</v>
      </c>
      <c r="BL62" s="108">
        <v>973557</v>
      </c>
      <c r="BM62" s="108">
        <v>988002</v>
      </c>
    </row>
    <row r="63" spans="1:65" x14ac:dyDescent="0.2">
      <c r="A63" s="108" t="s">
        <v>270</v>
      </c>
      <c r="B63" s="108" t="s">
        <v>271</v>
      </c>
      <c r="C63" s="108" t="s">
        <v>169</v>
      </c>
      <c r="D63" s="108" t="s">
        <v>170</v>
      </c>
      <c r="E63" s="108">
        <v>60020</v>
      </c>
      <c r="F63" s="108">
        <v>61036</v>
      </c>
      <c r="G63" s="108">
        <v>61978</v>
      </c>
      <c r="H63" s="108">
        <v>62917</v>
      </c>
      <c r="I63" s="108">
        <v>63921</v>
      </c>
      <c r="J63" s="108">
        <v>65044</v>
      </c>
      <c r="K63" s="108">
        <v>66300</v>
      </c>
      <c r="L63" s="108">
        <v>67687</v>
      </c>
      <c r="M63" s="108">
        <v>69034</v>
      </c>
      <c r="N63" s="108">
        <v>70214</v>
      </c>
      <c r="O63" s="108">
        <v>71084</v>
      </c>
      <c r="P63" s="108">
        <v>71569</v>
      </c>
      <c r="Q63" s="108">
        <v>71731</v>
      </c>
      <c r="R63" s="108">
        <v>71739</v>
      </c>
      <c r="S63" s="108">
        <v>71814</v>
      </c>
      <c r="T63" s="108">
        <v>72088</v>
      </c>
      <c r="U63" s="108">
        <v>72662</v>
      </c>
      <c r="V63" s="108">
        <v>73443</v>
      </c>
      <c r="W63" s="108">
        <v>74280</v>
      </c>
      <c r="X63" s="108">
        <v>74960</v>
      </c>
      <c r="Y63" s="108">
        <v>75318</v>
      </c>
      <c r="Z63" s="108">
        <v>75314</v>
      </c>
      <c r="AA63" s="108">
        <v>75012</v>
      </c>
      <c r="AB63" s="108">
        <v>74484</v>
      </c>
      <c r="AC63" s="108">
        <v>73846</v>
      </c>
      <c r="AD63" s="108">
        <v>73207</v>
      </c>
      <c r="AE63" s="108">
        <v>72531</v>
      </c>
      <c r="AF63" s="108">
        <v>71842</v>
      </c>
      <c r="AG63" s="108">
        <v>71212</v>
      </c>
      <c r="AH63" s="108">
        <v>70722</v>
      </c>
      <c r="AI63" s="108">
        <v>70422</v>
      </c>
      <c r="AJ63" s="108">
        <v>70377</v>
      </c>
      <c r="AK63" s="108">
        <v>70546</v>
      </c>
      <c r="AL63" s="108">
        <v>70818</v>
      </c>
      <c r="AM63" s="108">
        <v>71044</v>
      </c>
      <c r="AN63" s="108">
        <v>71105</v>
      </c>
      <c r="AO63" s="108">
        <v>70933</v>
      </c>
      <c r="AP63" s="108">
        <v>70592</v>
      </c>
      <c r="AQ63" s="108">
        <v>70183</v>
      </c>
      <c r="AR63" s="108">
        <v>69828</v>
      </c>
      <c r="AS63" s="108">
        <v>69650</v>
      </c>
      <c r="AT63" s="108">
        <v>69671</v>
      </c>
      <c r="AU63" s="108">
        <v>69840</v>
      </c>
      <c r="AV63" s="108">
        <v>70102</v>
      </c>
      <c r="AW63" s="108">
        <v>70387</v>
      </c>
      <c r="AX63" s="108">
        <v>70580</v>
      </c>
      <c r="AY63" s="108">
        <v>70718</v>
      </c>
      <c r="AZ63" s="108">
        <v>70797</v>
      </c>
      <c r="BA63" s="108">
        <v>70829</v>
      </c>
      <c r="BB63" s="108">
        <v>70848</v>
      </c>
      <c r="BC63" s="108">
        <v>70877</v>
      </c>
      <c r="BD63" s="108">
        <v>70912</v>
      </c>
      <c r="BE63" s="108">
        <v>70954</v>
      </c>
      <c r="BF63" s="108">
        <v>71019</v>
      </c>
      <c r="BG63" s="108">
        <v>71091</v>
      </c>
      <c r="BH63" s="108">
        <v>71175</v>
      </c>
      <c r="BI63" s="108">
        <v>71307</v>
      </c>
      <c r="BJ63" s="108">
        <v>71460</v>
      </c>
      <c r="BK63" s="108">
        <v>71626</v>
      </c>
      <c r="BL63" s="108">
        <v>71808</v>
      </c>
      <c r="BM63" s="108">
        <v>71991</v>
      </c>
    </row>
    <row r="64" spans="1:65" x14ac:dyDescent="0.2">
      <c r="A64" s="108" t="s">
        <v>24</v>
      </c>
      <c r="B64" s="108" t="s">
        <v>272</v>
      </c>
      <c r="C64" s="108" t="s">
        <v>169</v>
      </c>
      <c r="D64" s="108" t="s">
        <v>170</v>
      </c>
      <c r="E64" s="108">
        <v>4579603</v>
      </c>
      <c r="F64" s="108">
        <v>4611687</v>
      </c>
      <c r="G64" s="108">
        <v>4647727</v>
      </c>
      <c r="H64" s="108">
        <v>4684483</v>
      </c>
      <c r="I64" s="108">
        <v>4722072</v>
      </c>
      <c r="J64" s="108">
        <v>4759012</v>
      </c>
      <c r="K64" s="108">
        <v>4797381</v>
      </c>
      <c r="L64" s="108">
        <v>4835354</v>
      </c>
      <c r="M64" s="108">
        <v>4864883</v>
      </c>
      <c r="N64" s="108">
        <v>4891860</v>
      </c>
      <c r="O64" s="108">
        <v>4928757</v>
      </c>
      <c r="P64" s="108">
        <v>4963126</v>
      </c>
      <c r="Q64" s="108">
        <v>4991596</v>
      </c>
      <c r="R64" s="108">
        <v>5021861</v>
      </c>
      <c r="S64" s="108">
        <v>5045297</v>
      </c>
      <c r="T64" s="108">
        <v>5059862</v>
      </c>
      <c r="U64" s="108">
        <v>5072596</v>
      </c>
      <c r="V64" s="108">
        <v>5088419</v>
      </c>
      <c r="W64" s="108">
        <v>5104248</v>
      </c>
      <c r="X64" s="108">
        <v>5116801</v>
      </c>
      <c r="Y64" s="108">
        <v>5123027</v>
      </c>
      <c r="Z64" s="108">
        <v>5121572</v>
      </c>
      <c r="AA64" s="108">
        <v>5117810</v>
      </c>
      <c r="AB64" s="108">
        <v>5114297</v>
      </c>
      <c r="AC64" s="108">
        <v>5111619</v>
      </c>
      <c r="AD64" s="108">
        <v>5113691</v>
      </c>
      <c r="AE64" s="108">
        <v>5120534</v>
      </c>
      <c r="AF64" s="108">
        <v>5127024</v>
      </c>
      <c r="AG64" s="108">
        <v>5129516</v>
      </c>
      <c r="AH64" s="108">
        <v>5132594</v>
      </c>
      <c r="AI64" s="108">
        <v>5140939</v>
      </c>
      <c r="AJ64" s="108">
        <v>5154298</v>
      </c>
      <c r="AK64" s="108">
        <v>5171370</v>
      </c>
      <c r="AL64" s="108">
        <v>5188628</v>
      </c>
      <c r="AM64" s="108">
        <v>5206180</v>
      </c>
      <c r="AN64" s="108">
        <v>5233373</v>
      </c>
      <c r="AO64" s="108">
        <v>5263074</v>
      </c>
      <c r="AP64" s="108">
        <v>5284991</v>
      </c>
      <c r="AQ64" s="108">
        <v>5304219</v>
      </c>
      <c r="AR64" s="108">
        <v>5321799</v>
      </c>
      <c r="AS64" s="108">
        <v>5339616</v>
      </c>
      <c r="AT64" s="108">
        <v>5358783</v>
      </c>
      <c r="AU64" s="108">
        <v>5375931</v>
      </c>
      <c r="AV64" s="108">
        <v>5390574</v>
      </c>
      <c r="AW64" s="108">
        <v>5404523</v>
      </c>
      <c r="AX64" s="108">
        <v>5419432</v>
      </c>
      <c r="AY64" s="108">
        <v>5437272</v>
      </c>
      <c r="AZ64" s="108">
        <v>5461438</v>
      </c>
      <c r="BA64" s="108">
        <v>5493621</v>
      </c>
      <c r="BB64" s="108">
        <v>5523095</v>
      </c>
      <c r="BC64" s="108">
        <v>5547683</v>
      </c>
      <c r="BD64" s="108">
        <v>5570572</v>
      </c>
      <c r="BE64" s="108">
        <v>5591572</v>
      </c>
      <c r="BF64" s="108">
        <v>5614932</v>
      </c>
      <c r="BG64" s="108">
        <v>5643475</v>
      </c>
      <c r="BH64" s="108">
        <v>5683483</v>
      </c>
      <c r="BI64" s="108">
        <v>5728010</v>
      </c>
      <c r="BJ64" s="108">
        <v>5764980</v>
      </c>
      <c r="BK64" s="108">
        <v>5793636</v>
      </c>
      <c r="BL64" s="108">
        <v>5814422</v>
      </c>
      <c r="BM64" s="108">
        <v>5831404</v>
      </c>
    </row>
    <row r="65" spans="1:65" x14ac:dyDescent="0.2">
      <c r="A65" s="108" t="s">
        <v>273</v>
      </c>
      <c r="B65" s="108" t="s">
        <v>274</v>
      </c>
      <c r="C65" s="108" t="s">
        <v>169</v>
      </c>
      <c r="D65" s="108" t="s">
        <v>170</v>
      </c>
      <c r="E65" s="108">
        <v>3294222</v>
      </c>
      <c r="F65" s="108">
        <v>3406282</v>
      </c>
      <c r="G65" s="108">
        <v>3521018</v>
      </c>
      <c r="H65" s="108">
        <v>3638110</v>
      </c>
      <c r="I65" s="108">
        <v>3757123</v>
      </c>
      <c r="J65" s="108">
        <v>3877768</v>
      </c>
      <c r="K65" s="108">
        <v>3999796</v>
      </c>
      <c r="L65" s="108">
        <v>4123100</v>
      </c>
      <c r="M65" s="108">
        <v>4247559</v>
      </c>
      <c r="N65" s="108">
        <v>4373127</v>
      </c>
      <c r="O65" s="108">
        <v>4499722</v>
      </c>
      <c r="P65" s="108">
        <v>4627202</v>
      </c>
      <c r="Q65" s="108">
        <v>4755464</v>
      </c>
      <c r="R65" s="108">
        <v>4884460</v>
      </c>
      <c r="S65" s="108">
        <v>5014187</v>
      </c>
      <c r="T65" s="108">
        <v>5144632</v>
      </c>
      <c r="U65" s="108">
        <v>5275767</v>
      </c>
      <c r="V65" s="108">
        <v>5407496</v>
      </c>
      <c r="W65" s="108">
        <v>5539596</v>
      </c>
      <c r="X65" s="108">
        <v>5671801</v>
      </c>
      <c r="Y65" s="108">
        <v>5803929</v>
      </c>
      <c r="Z65" s="108">
        <v>5935895</v>
      </c>
      <c r="AA65" s="108">
        <v>6067769</v>
      </c>
      <c r="AB65" s="108">
        <v>6199657</v>
      </c>
      <c r="AC65" s="108">
        <v>6331760</v>
      </c>
      <c r="AD65" s="108">
        <v>6464229</v>
      </c>
      <c r="AE65" s="108">
        <v>6596967</v>
      </c>
      <c r="AF65" s="108">
        <v>6729930</v>
      </c>
      <c r="AG65" s="108">
        <v>6863438</v>
      </c>
      <c r="AH65" s="108">
        <v>6997877</v>
      </c>
      <c r="AI65" s="108">
        <v>7133491</v>
      </c>
      <c r="AJ65" s="108">
        <v>7270413</v>
      </c>
      <c r="AK65" s="108">
        <v>7408339</v>
      </c>
      <c r="AL65" s="108">
        <v>7546467</v>
      </c>
      <c r="AM65" s="108">
        <v>7683707</v>
      </c>
      <c r="AN65" s="108">
        <v>7819239</v>
      </c>
      <c r="AO65" s="108">
        <v>7952766</v>
      </c>
      <c r="AP65" s="108">
        <v>8084407</v>
      </c>
      <c r="AQ65" s="108">
        <v>8214427</v>
      </c>
      <c r="AR65" s="108">
        <v>8343288</v>
      </c>
      <c r="AS65" s="108">
        <v>8471317</v>
      </c>
      <c r="AT65" s="108">
        <v>8598599</v>
      </c>
      <c r="AU65" s="108">
        <v>8724974</v>
      </c>
      <c r="AV65" s="108">
        <v>8850317</v>
      </c>
      <c r="AW65" s="108">
        <v>8974444</v>
      </c>
      <c r="AX65" s="108">
        <v>9097262</v>
      </c>
      <c r="AY65" s="108">
        <v>9218681</v>
      </c>
      <c r="AZ65" s="108">
        <v>9338856</v>
      </c>
      <c r="BA65" s="108">
        <v>9458079</v>
      </c>
      <c r="BB65" s="108">
        <v>9576736</v>
      </c>
      <c r="BC65" s="108">
        <v>9695117</v>
      </c>
      <c r="BD65" s="108">
        <v>9813219</v>
      </c>
      <c r="BE65" s="108">
        <v>9930916</v>
      </c>
      <c r="BF65" s="108">
        <v>10048226</v>
      </c>
      <c r="BG65" s="108">
        <v>10165182</v>
      </c>
      <c r="BH65" s="108">
        <v>10281675</v>
      </c>
      <c r="BI65" s="108">
        <v>10397738</v>
      </c>
      <c r="BJ65" s="108">
        <v>10513111</v>
      </c>
      <c r="BK65" s="108">
        <v>10627147</v>
      </c>
      <c r="BL65" s="108">
        <v>10738957</v>
      </c>
      <c r="BM65" s="108">
        <v>10847904</v>
      </c>
    </row>
    <row r="66" spans="1:65" x14ac:dyDescent="0.2">
      <c r="A66" s="108" t="s">
        <v>275</v>
      </c>
      <c r="B66" s="108" t="s">
        <v>276</v>
      </c>
      <c r="C66" s="108" t="s">
        <v>169</v>
      </c>
      <c r="D66" s="108" t="s">
        <v>170</v>
      </c>
      <c r="E66" s="108">
        <v>11057864</v>
      </c>
      <c r="F66" s="108">
        <v>11336336</v>
      </c>
      <c r="G66" s="108">
        <v>11619828</v>
      </c>
      <c r="H66" s="108">
        <v>11912800</v>
      </c>
      <c r="I66" s="108">
        <v>12221675</v>
      </c>
      <c r="J66" s="108">
        <v>12550880</v>
      </c>
      <c r="K66" s="108">
        <v>12902626</v>
      </c>
      <c r="L66" s="108">
        <v>13275020</v>
      </c>
      <c r="M66" s="108">
        <v>13663581</v>
      </c>
      <c r="N66" s="108">
        <v>14061724</v>
      </c>
      <c r="O66" s="108">
        <v>14464992</v>
      </c>
      <c r="P66" s="108">
        <v>14872253</v>
      </c>
      <c r="Q66" s="108">
        <v>15285992</v>
      </c>
      <c r="R66" s="108">
        <v>15709831</v>
      </c>
      <c r="S66" s="108">
        <v>16149018</v>
      </c>
      <c r="T66" s="108">
        <v>16607706</v>
      </c>
      <c r="U66" s="108">
        <v>17085799</v>
      </c>
      <c r="V66" s="108">
        <v>17582899</v>
      </c>
      <c r="W66" s="108">
        <v>18102266</v>
      </c>
      <c r="X66" s="108">
        <v>18647801</v>
      </c>
      <c r="Y66" s="108">
        <v>19221659</v>
      </c>
      <c r="Z66" s="108">
        <v>19824297</v>
      </c>
      <c r="AA66" s="108">
        <v>20452901</v>
      </c>
      <c r="AB66" s="108">
        <v>21101875</v>
      </c>
      <c r="AC66" s="108">
        <v>21763578</v>
      </c>
      <c r="AD66" s="108">
        <v>22431507</v>
      </c>
      <c r="AE66" s="108">
        <v>23102386</v>
      </c>
      <c r="AF66" s="108">
        <v>23774287</v>
      </c>
      <c r="AG66" s="108">
        <v>24443472</v>
      </c>
      <c r="AH66" s="108">
        <v>25106192</v>
      </c>
      <c r="AI66" s="108">
        <v>25758872</v>
      </c>
      <c r="AJ66" s="108">
        <v>26400468</v>
      </c>
      <c r="AK66" s="108">
        <v>27028330</v>
      </c>
      <c r="AL66" s="108">
        <v>27635517</v>
      </c>
      <c r="AM66" s="108">
        <v>28213777</v>
      </c>
      <c r="AN66" s="108">
        <v>28757788</v>
      </c>
      <c r="AO66" s="108">
        <v>29266415</v>
      </c>
      <c r="AP66" s="108">
        <v>29742980</v>
      </c>
      <c r="AQ66" s="108">
        <v>30192750</v>
      </c>
      <c r="AR66" s="108">
        <v>30623406</v>
      </c>
      <c r="AS66" s="108">
        <v>31042238</v>
      </c>
      <c r="AT66" s="108">
        <v>31451513</v>
      </c>
      <c r="AU66" s="108">
        <v>31855110</v>
      </c>
      <c r="AV66" s="108">
        <v>32264159</v>
      </c>
      <c r="AW66" s="108">
        <v>32692153</v>
      </c>
      <c r="AX66" s="108">
        <v>33149720</v>
      </c>
      <c r="AY66" s="108">
        <v>33641007</v>
      </c>
      <c r="AZ66" s="108">
        <v>34166976</v>
      </c>
      <c r="BA66" s="108">
        <v>34730604</v>
      </c>
      <c r="BB66" s="108">
        <v>35333882</v>
      </c>
      <c r="BC66" s="108">
        <v>35977451</v>
      </c>
      <c r="BD66" s="108">
        <v>36661438</v>
      </c>
      <c r="BE66" s="108">
        <v>37383899</v>
      </c>
      <c r="BF66" s="108">
        <v>38140135</v>
      </c>
      <c r="BG66" s="108">
        <v>38923688</v>
      </c>
      <c r="BH66" s="108">
        <v>39728020</v>
      </c>
      <c r="BI66" s="108">
        <v>40551398</v>
      </c>
      <c r="BJ66" s="108">
        <v>41389174</v>
      </c>
      <c r="BK66" s="108">
        <v>42228415</v>
      </c>
      <c r="BL66" s="108">
        <v>43053054</v>
      </c>
      <c r="BM66" s="108">
        <v>43851043</v>
      </c>
    </row>
    <row r="67" spans="1:65" x14ac:dyDescent="0.2">
      <c r="A67" s="108" t="s">
        <v>277</v>
      </c>
      <c r="B67" s="108" t="s">
        <v>278</v>
      </c>
      <c r="C67" s="108" t="s">
        <v>169</v>
      </c>
      <c r="D67" s="108" t="s">
        <v>170</v>
      </c>
      <c r="E67" s="108">
        <v>894875757</v>
      </c>
      <c r="F67" s="108">
        <v>894479503</v>
      </c>
      <c r="G67" s="108">
        <v>906413903</v>
      </c>
      <c r="H67" s="108">
        <v>929634719</v>
      </c>
      <c r="I67" s="108">
        <v>952494226</v>
      </c>
      <c r="J67" s="108">
        <v>976360559</v>
      </c>
      <c r="K67" s="108">
        <v>1003799539</v>
      </c>
      <c r="L67" s="108">
        <v>1030341030</v>
      </c>
      <c r="M67" s="108">
        <v>1057848841</v>
      </c>
      <c r="N67" s="108">
        <v>1087054621</v>
      </c>
      <c r="O67" s="108">
        <v>1117162921</v>
      </c>
      <c r="P67" s="108">
        <v>1147907376</v>
      </c>
      <c r="Q67" s="108">
        <v>1176909425</v>
      </c>
      <c r="R67" s="108">
        <v>1204956207</v>
      </c>
      <c r="S67" s="108">
        <v>1231481379</v>
      </c>
      <c r="T67" s="108">
        <v>1255568332</v>
      </c>
      <c r="U67" s="108">
        <v>1277786882</v>
      </c>
      <c r="V67" s="108">
        <v>1298403379</v>
      </c>
      <c r="W67" s="108">
        <v>1318985502</v>
      </c>
      <c r="X67" s="108">
        <v>1339874993</v>
      </c>
      <c r="Y67" s="108">
        <v>1360437112</v>
      </c>
      <c r="Z67" s="108">
        <v>1381732250</v>
      </c>
      <c r="AA67" s="108">
        <v>1405388781</v>
      </c>
      <c r="AB67" s="108">
        <v>1429179263</v>
      </c>
      <c r="AC67" s="108">
        <v>1451901724</v>
      </c>
      <c r="AD67" s="108">
        <v>1475340043</v>
      </c>
      <c r="AE67" s="108">
        <v>1500310495</v>
      </c>
      <c r="AF67" s="108">
        <v>1526774417</v>
      </c>
      <c r="AG67" s="108">
        <v>1553548236</v>
      </c>
      <c r="AH67" s="108">
        <v>1579666262</v>
      </c>
      <c r="AI67" s="108">
        <v>1605187660</v>
      </c>
      <c r="AJ67" s="108">
        <v>1629631622</v>
      </c>
      <c r="AK67" s="108">
        <v>1652528279</v>
      </c>
      <c r="AL67" s="108">
        <v>1674580221</v>
      </c>
      <c r="AM67" s="108">
        <v>1696464118</v>
      </c>
      <c r="AN67" s="108">
        <v>1717901663</v>
      </c>
      <c r="AO67" s="108">
        <v>1738949771</v>
      </c>
      <c r="AP67" s="108">
        <v>1759750554</v>
      </c>
      <c r="AQ67" s="108">
        <v>1779788454</v>
      </c>
      <c r="AR67" s="108">
        <v>1798639494</v>
      </c>
      <c r="AS67" s="108">
        <v>1816455800</v>
      </c>
      <c r="AT67" s="108">
        <v>1833422980</v>
      </c>
      <c r="AU67" s="108">
        <v>1849607527</v>
      </c>
      <c r="AV67" s="108">
        <v>1865132738</v>
      </c>
      <c r="AW67" s="108">
        <v>1880248912</v>
      </c>
      <c r="AX67" s="108">
        <v>1895275475</v>
      </c>
      <c r="AY67" s="108">
        <v>1909891482</v>
      </c>
      <c r="AZ67" s="108">
        <v>1924018171</v>
      </c>
      <c r="BA67" s="108">
        <v>1938057262</v>
      </c>
      <c r="BB67" s="108">
        <v>1952017377</v>
      </c>
      <c r="BC67" s="108">
        <v>1965954326</v>
      </c>
      <c r="BD67" s="108">
        <v>1980940204</v>
      </c>
      <c r="BE67" s="108">
        <v>1997884913</v>
      </c>
      <c r="BF67" s="108">
        <v>2014779318</v>
      </c>
      <c r="BG67" s="108">
        <v>2031185907</v>
      </c>
      <c r="BH67" s="108">
        <v>2046830024</v>
      </c>
      <c r="BI67" s="108">
        <v>2062232304</v>
      </c>
      <c r="BJ67" s="108">
        <v>2077970870</v>
      </c>
      <c r="BK67" s="108">
        <v>2091680327</v>
      </c>
      <c r="BL67" s="108">
        <v>2103705075</v>
      </c>
      <c r="BM67" s="108">
        <v>2113820753</v>
      </c>
    </row>
    <row r="68" spans="1:65" x14ac:dyDescent="0.2">
      <c r="A68" s="108" t="s">
        <v>279</v>
      </c>
      <c r="B68" s="108" t="s">
        <v>280</v>
      </c>
      <c r="C68" s="108" t="s">
        <v>169</v>
      </c>
      <c r="D68" s="108" t="s">
        <v>170</v>
      </c>
      <c r="E68" s="108">
        <v>980003345</v>
      </c>
      <c r="F68" s="108">
        <v>1003194972</v>
      </c>
      <c r="G68" s="108">
        <v>1027204700</v>
      </c>
      <c r="H68" s="108">
        <v>1051972834</v>
      </c>
      <c r="I68" s="108">
        <v>1077531237</v>
      </c>
      <c r="J68" s="108">
        <v>1103859981</v>
      </c>
      <c r="K68" s="108">
        <v>1130947721</v>
      </c>
      <c r="L68" s="108">
        <v>1158861175</v>
      </c>
      <c r="M68" s="108">
        <v>1187474694</v>
      </c>
      <c r="N68" s="108">
        <v>1216839339</v>
      </c>
      <c r="O68" s="108">
        <v>1246947673</v>
      </c>
      <c r="P68" s="108">
        <v>1277799456</v>
      </c>
      <c r="Q68" s="108">
        <v>1309397210</v>
      </c>
      <c r="R68" s="108">
        <v>1341779503</v>
      </c>
      <c r="S68" s="108">
        <v>1374824941</v>
      </c>
      <c r="T68" s="108">
        <v>1408534717</v>
      </c>
      <c r="U68" s="108">
        <v>1442862522</v>
      </c>
      <c r="V68" s="108">
        <v>1477869964</v>
      </c>
      <c r="W68" s="108">
        <v>1513819992</v>
      </c>
      <c r="X68" s="108">
        <v>1551093148</v>
      </c>
      <c r="Y68" s="108">
        <v>1589897378</v>
      </c>
      <c r="Z68" s="108">
        <v>1630293423</v>
      </c>
      <c r="AA68" s="108">
        <v>1672134835</v>
      </c>
      <c r="AB68" s="108">
        <v>1715134126</v>
      </c>
      <c r="AC68" s="108">
        <v>1758863284</v>
      </c>
      <c r="AD68" s="108">
        <v>1803032659</v>
      </c>
      <c r="AE68" s="108">
        <v>1847526576</v>
      </c>
      <c r="AF68" s="108">
        <v>1892336352</v>
      </c>
      <c r="AG68" s="108">
        <v>1937278919</v>
      </c>
      <c r="AH68" s="108">
        <v>1982160339</v>
      </c>
      <c r="AI68" s="108">
        <v>2028993568</v>
      </c>
      <c r="AJ68" s="108">
        <v>2073591177</v>
      </c>
      <c r="AK68" s="108">
        <v>2117785781</v>
      </c>
      <c r="AL68" s="108">
        <v>2161761687</v>
      </c>
      <c r="AM68" s="108">
        <v>2205758867</v>
      </c>
      <c r="AN68" s="108">
        <v>2249993925</v>
      </c>
      <c r="AO68" s="108">
        <v>2294576653</v>
      </c>
      <c r="AP68" s="108">
        <v>2339379359</v>
      </c>
      <c r="AQ68" s="108">
        <v>2384127937</v>
      </c>
      <c r="AR68" s="108">
        <v>2428606122</v>
      </c>
      <c r="AS68" s="108">
        <v>2472852816</v>
      </c>
      <c r="AT68" s="108">
        <v>2516662185</v>
      </c>
      <c r="AU68" s="108">
        <v>2560101448</v>
      </c>
      <c r="AV68" s="108">
        <v>2603300762</v>
      </c>
      <c r="AW68" s="108">
        <v>2646483605</v>
      </c>
      <c r="AX68" s="108">
        <v>2689792006</v>
      </c>
      <c r="AY68" s="108">
        <v>2733278857</v>
      </c>
      <c r="AZ68" s="108">
        <v>2776922505</v>
      </c>
      <c r="BA68" s="108">
        <v>2820636607</v>
      </c>
      <c r="BB68" s="108">
        <v>2864298814</v>
      </c>
      <c r="BC68" s="108">
        <v>2907916947</v>
      </c>
      <c r="BD68" s="108">
        <v>2951423688</v>
      </c>
      <c r="BE68" s="108">
        <v>2994346938</v>
      </c>
      <c r="BF68" s="108">
        <v>3037084158</v>
      </c>
      <c r="BG68" s="108">
        <v>3079685581</v>
      </c>
      <c r="BH68" s="108">
        <v>3122156833</v>
      </c>
      <c r="BI68" s="108">
        <v>3164439749</v>
      </c>
      <c r="BJ68" s="108">
        <v>3206485623</v>
      </c>
      <c r="BK68" s="108">
        <v>3248413593</v>
      </c>
      <c r="BL68" s="108">
        <v>3290291029</v>
      </c>
      <c r="BM68" s="108">
        <v>3332105361</v>
      </c>
    </row>
    <row r="69" spans="1:65" x14ac:dyDescent="0.2">
      <c r="A69" s="108" t="s">
        <v>281</v>
      </c>
      <c r="B69" s="108" t="s">
        <v>282</v>
      </c>
      <c r="C69" s="108" t="s">
        <v>169</v>
      </c>
      <c r="D69" s="108" t="s">
        <v>170</v>
      </c>
      <c r="E69" s="108">
        <v>1041673567</v>
      </c>
      <c r="F69" s="108">
        <v>1043656626</v>
      </c>
      <c r="G69" s="108">
        <v>1058119847</v>
      </c>
      <c r="H69" s="108">
        <v>1083884354</v>
      </c>
      <c r="I69" s="108">
        <v>1109291332</v>
      </c>
      <c r="J69" s="108">
        <v>1135760430</v>
      </c>
      <c r="K69" s="108">
        <v>1165660993</v>
      </c>
      <c r="L69" s="108">
        <v>1194423916</v>
      </c>
      <c r="M69" s="108">
        <v>1224481196</v>
      </c>
      <c r="N69" s="108">
        <v>1256501888</v>
      </c>
      <c r="O69" s="108">
        <v>1289442011</v>
      </c>
      <c r="P69" s="108">
        <v>1324084663</v>
      </c>
      <c r="Q69" s="108">
        <v>1355934840</v>
      </c>
      <c r="R69" s="108">
        <v>1386816705</v>
      </c>
      <c r="S69" s="108">
        <v>1416257332</v>
      </c>
      <c r="T69" s="108">
        <v>1442992143</v>
      </c>
      <c r="U69" s="108">
        <v>1467572978</v>
      </c>
      <c r="V69" s="108">
        <v>1490458433</v>
      </c>
      <c r="W69" s="108">
        <v>1513242365</v>
      </c>
      <c r="X69" s="108">
        <v>1536454977</v>
      </c>
      <c r="Y69" s="108">
        <v>1559219642</v>
      </c>
      <c r="Z69" s="108">
        <v>1582802675</v>
      </c>
      <c r="AA69" s="108">
        <v>1608709544</v>
      </c>
      <c r="AB69" s="108">
        <v>1634587947</v>
      </c>
      <c r="AC69" s="108">
        <v>1659196213</v>
      </c>
      <c r="AD69" s="108">
        <v>1684377898</v>
      </c>
      <c r="AE69" s="108">
        <v>1710979840</v>
      </c>
      <c r="AF69" s="108">
        <v>1739049562</v>
      </c>
      <c r="AG69" s="108">
        <v>1767394678</v>
      </c>
      <c r="AH69" s="108">
        <v>1795112149</v>
      </c>
      <c r="AI69" s="108">
        <v>1822134188</v>
      </c>
      <c r="AJ69" s="108">
        <v>1848265154</v>
      </c>
      <c r="AK69" s="108">
        <v>1872676768</v>
      </c>
      <c r="AL69" s="108">
        <v>1896190507</v>
      </c>
      <c r="AM69" s="108">
        <v>1919576721</v>
      </c>
      <c r="AN69" s="108">
        <v>1942464423</v>
      </c>
      <c r="AO69" s="108">
        <v>1965146473</v>
      </c>
      <c r="AP69" s="108">
        <v>1987315524</v>
      </c>
      <c r="AQ69" s="108">
        <v>2008705487</v>
      </c>
      <c r="AR69" s="108">
        <v>2028650228</v>
      </c>
      <c r="AS69" s="108">
        <v>2047640091</v>
      </c>
      <c r="AT69" s="108">
        <v>2065912033</v>
      </c>
      <c r="AU69" s="108">
        <v>2083186086</v>
      </c>
      <c r="AV69" s="108">
        <v>2099602481</v>
      </c>
      <c r="AW69" s="108">
        <v>2115458625</v>
      </c>
      <c r="AX69" s="108">
        <v>2131146847</v>
      </c>
      <c r="AY69" s="108">
        <v>2146744105</v>
      </c>
      <c r="AZ69" s="108">
        <v>2161785511</v>
      </c>
      <c r="BA69" s="108">
        <v>2177119138</v>
      </c>
      <c r="BB69" s="108">
        <v>2192059400</v>
      </c>
      <c r="BC69" s="108">
        <v>2206884622</v>
      </c>
      <c r="BD69" s="108">
        <v>2222577723</v>
      </c>
      <c r="BE69" s="108">
        <v>2240312711</v>
      </c>
      <c r="BF69" s="108">
        <v>2257904491</v>
      </c>
      <c r="BG69" s="108">
        <v>2275075985</v>
      </c>
      <c r="BH69" s="108">
        <v>2291503725</v>
      </c>
      <c r="BI69" s="108">
        <v>2307625738</v>
      </c>
      <c r="BJ69" s="108">
        <v>2323932848</v>
      </c>
      <c r="BK69" s="108">
        <v>2338223462</v>
      </c>
      <c r="BL69" s="108">
        <v>2350703749</v>
      </c>
      <c r="BM69" s="108">
        <v>2360855079</v>
      </c>
    </row>
    <row r="70" spans="1:65" x14ac:dyDescent="0.2">
      <c r="A70" s="108" t="s">
        <v>283</v>
      </c>
      <c r="B70" s="108" t="s">
        <v>284</v>
      </c>
      <c r="C70" s="108" t="s">
        <v>169</v>
      </c>
      <c r="D70" s="108" t="s">
        <v>170</v>
      </c>
      <c r="E70" s="108">
        <v>274647228</v>
      </c>
      <c r="F70" s="108">
        <v>278931566</v>
      </c>
      <c r="G70" s="108">
        <v>283238943</v>
      </c>
      <c r="H70" s="108">
        <v>287564681</v>
      </c>
      <c r="I70" s="108">
        <v>291878870</v>
      </c>
      <c r="J70" s="108">
        <v>296127062</v>
      </c>
      <c r="K70" s="108">
        <v>299713085</v>
      </c>
      <c r="L70" s="108">
        <v>303366987</v>
      </c>
      <c r="M70" s="108">
        <v>306934517</v>
      </c>
      <c r="N70" s="108">
        <v>310433036</v>
      </c>
      <c r="O70" s="108">
        <v>313941308</v>
      </c>
      <c r="P70" s="108">
        <v>317445710</v>
      </c>
      <c r="Q70" s="108">
        <v>320945150</v>
      </c>
      <c r="R70" s="108">
        <v>324422297</v>
      </c>
      <c r="S70" s="108">
        <v>327916784</v>
      </c>
      <c r="T70" s="108">
        <v>331431777</v>
      </c>
      <c r="U70" s="108">
        <v>335100864</v>
      </c>
      <c r="V70" s="108">
        <v>338710487</v>
      </c>
      <c r="W70" s="108">
        <v>342280107</v>
      </c>
      <c r="X70" s="108">
        <v>345827999</v>
      </c>
      <c r="Y70" s="108">
        <v>349436199</v>
      </c>
      <c r="Z70" s="108">
        <v>353122612</v>
      </c>
      <c r="AA70" s="108">
        <v>356678273</v>
      </c>
      <c r="AB70" s="108">
        <v>360204222</v>
      </c>
      <c r="AC70" s="108">
        <v>363975241</v>
      </c>
      <c r="AD70" s="108">
        <v>367739486</v>
      </c>
      <c r="AE70" s="108">
        <v>371479741</v>
      </c>
      <c r="AF70" s="108">
        <v>375227253</v>
      </c>
      <c r="AG70" s="108">
        <v>378837514</v>
      </c>
      <c r="AH70" s="108">
        <v>382076660</v>
      </c>
      <c r="AI70" s="108">
        <v>384394041</v>
      </c>
      <c r="AJ70" s="108">
        <v>386438145</v>
      </c>
      <c r="AK70" s="108">
        <v>388126100</v>
      </c>
      <c r="AL70" s="108">
        <v>389516759</v>
      </c>
      <c r="AM70" s="108">
        <v>390275789</v>
      </c>
      <c r="AN70" s="108">
        <v>390571887</v>
      </c>
      <c r="AO70" s="108">
        <v>390931927</v>
      </c>
      <c r="AP70" s="108">
        <v>391287354</v>
      </c>
      <c r="AQ70" s="108">
        <v>391524989</v>
      </c>
      <c r="AR70" s="108">
        <v>391488162</v>
      </c>
      <c r="AS70" s="108">
        <v>391578161</v>
      </c>
      <c r="AT70" s="108">
        <v>391307324</v>
      </c>
      <c r="AU70" s="108">
        <v>390980067</v>
      </c>
      <c r="AV70" s="108">
        <v>391145628</v>
      </c>
      <c r="AW70" s="108">
        <v>391510958</v>
      </c>
      <c r="AX70" s="108">
        <v>391928793</v>
      </c>
      <c r="AY70" s="108">
        <v>392488997</v>
      </c>
      <c r="AZ70" s="108">
        <v>393193724</v>
      </c>
      <c r="BA70" s="108">
        <v>394372190</v>
      </c>
      <c r="BB70" s="108">
        <v>396021638</v>
      </c>
      <c r="BC70" s="108">
        <v>398060162</v>
      </c>
      <c r="BD70" s="108">
        <v>400286509</v>
      </c>
      <c r="BE70" s="108">
        <v>402534958</v>
      </c>
      <c r="BF70" s="108">
        <v>405034557</v>
      </c>
      <c r="BG70" s="108">
        <v>407530837</v>
      </c>
      <c r="BH70" s="108">
        <v>410073645</v>
      </c>
      <c r="BI70" s="108">
        <v>412538477</v>
      </c>
      <c r="BJ70" s="108">
        <v>414846200</v>
      </c>
      <c r="BK70" s="108">
        <v>416880073</v>
      </c>
      <c r="BL70" s="108">
        <v>418757748</v>
      </c>
      <c r="BM70" s="108">
        <v>420211696</v>
      </c>
    </row>
    <row r="71" spans="1:65" x14ac:dyDescent="0.2">
      <c r="A71" s="108" t="s">
        <v>285</v>
      </c>
      <c r="B71" s="108" t="s">
        <v>286</v>
      </c>
      <c r="C71" s="108" t="s">
        <v>169</v>
      </c>
      <c r="D71" s="108" t="s">
        <v>170</v>
      </c>
      <c r="E71" s="108">
        <v>666753356</v>
      </c>
      <c r="F71" s="108">
        <v>674450666</v>
      </c>
      <c r="G71" s="108">
        <v>682397828</v>
      </c>
      <c r="H71" s="108">
        <v>690411692</v>
      </c>
      <c r="I71" s="108">
        <v>698355574</v>
      </c>
      <c r="J71" s="108">
        <v>706070460</v>
      </c>
      <c r="K71" s="108">
        <v>712830312</v>
      </c>
      <c r="L71" s="108">
        <v>719406020</v>
      </c>
      <c r="M71" s="108">
        <v>725725300</v>
      </c>
      <c r="N71" s="108">
        <v>731903738</v>
      </c>
      <c r="O71" s="108">
        <v>737524825</v>
      </c>
      <c r="P71" s="108">
        <v>743140589</v>
      </c>
      <c r="Q71" s="108">
        <v>749283635</v>
      </c>
      <c r="R71" s="108">
        <v>755259488</v>
      </c>
      <c r="S71" s="108">
        <v>761029417</v>
      </c>
      <c r="T71" s="108">
        <v>766625562</v>
      </c>
      <c r="U71" s="108">
        <v>772129341</v>
      </c>
      <c r="V71" s="108">
        <v>777422111</v>
      </c>
      <c r="W71" s="108">
        <v>782653852</v>
      </c>
      <c r="X71" s="108">
        <v>787910910</v>
      </c>
      <c r="Y71" s="108">
        <v>793299463</v>
      </c>
      <c r="Z71" s="108">
        <v>798559755</v>
      </c>
      <c r="AA71" s="108">
        <v>803342746</v>
      </c>
      <c r="AB71" s="108">
        <v>807903880</v>
      </c>
      <c r="AC71" s="108">
        <v>812662217</v>
      </c>
      <c r="AD71" s="108">
        <v>817497806</v>
      </c>
      <c r="AE71" s="108">
        <v>822470047</v>
      </c>
      <c r="AF71" s="108">
        <v>827505281</v>
      </c>
      <c r="AG71" s="108">
        <v>832553390</v>
      </c>
      <c r="AH71" s="108">
        <v>837438555</v>
      </c>
      <c r="AI71" s="108">
        <v>841536999</v>
      </c>
      <c r="AJ71" s="108">
        <v>845399658</v>
      </c>
      <c r="AK71" s="108">
        <v>848878429</v>
      </c>
      <c r="AL71" s="108">
        <v>851973886</v>
      </c>
      <c r="AM71" s="108">
        <v>854082087</v>
      </c>
      <c r="AN71" s="108">
        <v>855490982</v>
      </c>
      <c r="AO71" s="108">
        <v>856856802</v>
      </c>
      <c r="AP71" s="108">
        <v>858163120</v>
      </c>
      <c r="AQ71" s="108">
        <v>859296518</v>
      </c>
      <c r="AR71" s="108">
        <v>860311870</v>
      </c>
      <c r="AS71" s="108">
        <v>861270071</v>
      </c>
      <c r="AT71" s="108">
        <v>862339994</v>
      </c>
      <c r="AU71" s="108">
        <v>863908064</v>
      </c>
      <c r="AV71" s="108">
        <v>866189044</v>
      </c>
      <c r="AW71" s="108">
        <v>868783653</v>
      </c>
      <c r="AX71" s="108">
        <v>871433207</v>
      </c>
      <c r="AY71" s="108">
        <v>874134287</v>
      </c>
      <c r="AZ71" s="108">
        <v>877278821</v>
      </c>
      <c r="BA71" s="108">
        <v>880911644</v>
      </c>
      <c r="BB71" s="108">
        <v>884448855</v>
      </c>
      <c r="BC71" s="108">
        <v>887904313</v>
      </c>
      <c r="BD71" s="108">
        <v>890136603</v>
      </c>
      <c r="BE71" s="108">
        <v>893755804</v>
      </c>
      <c r="BF71" s="108">
        <v>898022522</v>
      </c>
      <c r="BG71" s="108">
        <v>902367876</v>
      </c>
      <c r="BH71" s="108">
        <v>906669764</v>
      </c>
      <c r="BI71" s="108">
        <v>910870489</v>
      </c>
      <c r="BJ71" s="108">
        <v>914608312</v>
      </c>
      <c r="BK71" s="108">
        <v>918031055</v>
      </c>
      <c r="BL71" s="108">
        <v>920806339</v>
      </c>
      <c r="BM71" s="108">
        <v>923452178</v>
      </c>
    </row>
    <row r="72" spans="1:65" x14ac:dyDescent="0.2">
      <c r="A72" s="108" t="s">
        <v>287</v>
      </c>
      <c r="B72" s="108" t="s">
        <v>288</v>
      </c>
      <c r="C72" s="108" t="s">
        <v>169</v>
      </c>
      <c r="D72" s="108" t="s">
        <v>170</v>
      </c>
      <c r="E72" s="108">
        <v>4543658</v>
      </c>
      <c r="F72" s="108">
        <v>4674176</v>
      </c>
      <c r="G72" s="108">
        <v>4809194</v>
      </c>
      <c r="H72" s="108">
        <v>4948991</v>
      </c>
      <c r="I72" s="108">
        <v>5093848</v>
      </c>
      <c r="J72" s="108">
        <v>5243980</v>
      </c>
      <c r="K72" s="108">
        <v>5399423</v>
      </c>
      <c r="L72" s="108">
        <v>5560013</v>
      </c>
      <c r="M72" s="108">
        <v>5725462</v>
      </c>
      <c r="N72" s="108">
        <v>5895368</v>
      </c>
      <c r="O72" s="108">
        <v>6069375</v>
      </c>
      <c r="P72" s="108">
        <v>6247421</v>
      </c>
      <c r="Q72" s="108">
        <v>6429377</v>
      </c>
      <c r="R72" s="108">
        <v>6614840</v>
      </c>
      <c r="S72" s="108">
        <v>6803271</v>
      </c>
      <c r="T72" s="108">
        <v>6994331</v>
      </c>
      <c r="U72" s="108">
        <v>7187794</v>
      </c>
      <c r="V72" s="108">
        <v>7383713</v>
      </c>
      <c r="W72" s="108">
        <v>7582357</v>
      </c>
      <c r="X72" s="108">
        <v>7784074</v>
      </c>
      <c r="Y72" s="108">
        <v>7989178</v>
      </c>
      <c r="Z72" s="108">
        <v>8197648</v>
      </c>
      <c r="AA72" s="108">
        <v>8409396</v>
      </c>
      <c r="AB72" s="108">
        <v>8624594</v>
      </c>
      <c r="AC72" s="108">
        <v>8843463</v>
      </c>
      <c r="AD72" s="108">
        <v>9066100</v>
      </c>
      <c r="AE72" s="108">
        <v>9292481</v>
      </c>
      <c r="AF72" s="108">
        <v>9522362</v>
      </c>
      <c r="AG72" s="108">
        <v>9755576</v>
      </c>
      <c r="AH72" s="108">
        <v>9991870</v>
      </c>
      <c r="AI72" s="108">
        <v>10230931</v>
      </c>
      <c r="AJ72" s="108">
        <v>10472476</v>
      </c>
      <c r="AK72" s="108">
        <v>10716131</v>
      </c>
      <c r="AL72" s="108">
        <v>10961460</v>
      </c>
      <c r="AM72" s="108">
        <v>11207999</v>
      </c>
      <c r="AN72" s="108">
        <v>11455205</v>
      </c>
      <c r="AO72" s="108">
        <v>11703169</v>
      </c>
      <c r="AP72" s="108">
        <v>11951457</v>
      </c>
      <c r="AQ72" s="108">
        <v>12198449</v>
      </c>
      <c r="AR72" s="108">
        <v>12442109</v>
      </c>
      <c r="AS72" s="108">
        <v>12681123</v>
      </c>
      <c r="AT72" s="108">
        <v>12914660</v>
      </c>
      <c r="AU72" s="108">
        <v>13143465</v>
      </c>
      <c r="AV72" s="108">
        <v>13369678</v>
      </c>
      <c r="AW72" s="108">
        <v>13596390</v>
      </c>
      <c r="AX72" s="108">
        <v>13825839</v>
      </c>
      <c r="AY72" s="108">
        <v>14059379</v>
      </c>
      <c r="AZ72" s="108">
        <v>14296554</v>
      </c>
      <c r="BA72" s="108">
        <v>14535740</v>
      </c>
      <c r="BB72" s="108">
        <v>14774412</v>
      </c>
      <c r="BC72" s="108">
        <v>15011114</v>
      </c>
      <c r="BD72" s="108">
        <v>15243885</v>
      </c>
      <c r="BE72" s="108">
        <v>15474099</v>
      </c>
      <c r="BF72" s="108">
        <v>15707473</v>
      </c>
      <c r="BG72" s="108">
        <v>15951832</v>
      </c>
      <c r="BH72" s="108">
        <v>16212022</v>
      </c>
      <c r="BI72" s="108">
        <v>16491116</v>
      </c>
      <c r="BJ72" s="108">
        <v>16785356</v>
      </c>
      <c r="BK72" s="108">
        <v>17084359</v>
      </c>
      <c r="BL72" s="108">
        <v>17373657</v>
      </c>
      <c r="BM72" s="108">
        <v>17643060</v>
      </c>
    </row>
    <row r="73" spans="1:65" x14ac:dyDescent="0.2">
      <c r="A73" s="108" t="s">
        <v>289</v>
      </c>
      <c r="B73" s="108" t="s">
        <v>290</v>
      </c>
      <c r="C73" s="108" t="s">
        <v>169</v>
      </c>
      <c r="D73" s="108" t="s">
        <v>170</v>
      </c>
      <c r="E73" s="108">
        <v>26632891</v>
      </c>
      <c r="F73" s="108">
        <v>27366239</v>
      </c>
      <c r="G73" s="108">
        <v>28112258</v>
      </c>
      <c r="H73" s="108">
        <v>28871383</v>
      </c>
      <c r="I73" s="108">
        <v>29644875</v>
      </c>
      <c r="J73" s="108">
        <v>30433024</v>
      </c>
      <c r="K73" s="108">
        <v>31237597</v>
      </c>
      <c r="L73" s="108">
        <v>32056506</v>
      </c>
      <c r="M73" s="108">
        <v>32881852</v>
      </c>
      <c r="N73" s="108">
        <v>33703127</v>
      </c>
      <c r="O73" s="108">
        <v>34513851</v>
      </c>
      <c r="P73" s="108">
        <v>35311905</v>
      </c>
      <c r="Q73" s="108">
        <v>36102670</v>
      </c>
      <c r="R73" s="108">
        <v>36896551</v>
      </c>
      <c r="S73" s="108">
        <v>37708144</v>
      </c>
      <c r="T73" s="108">
        <v>38549133</v>
      </c>
      <c r="U73" s="108">
        <v>39422731</v>
      </c>
      <c r="V73" s="108">
        <v>40329589</v>
      </c>
      <c r="W73" s="108">
        <v>41275728</v>
      </c>
      <c r="X73" s="108">
        <v>42267429</v>
      </c>
      <c r="Y73" s="108">
        <v>43309063</v>
      </c>
      <c r="Z73" s="108">
        <v>44400113</v>
      </c>
      <c r="AA73" s="108">
        <v>45539295</v>
      </c>
      <c r="AB73" s="108">
        <v>46728284</v>
      </c>
      <c r="AC73" s="108">
        <v>47968643</v>
      </c>
      <c r="AD73" s="108">
        <v>49258726</v>
      </c>
      <c r="AE73" s="108">
        <v>50602360</v>
      </c>
      <c r="AF73" s="108">
        <v>51991696</v>
      </c>
      <c r="AG73" s="108">
        <v>53399243</v>
      </c>
      <c r="AH73" s="108">
        <v>54788680</v>
      </c>
      <c r="AI73" s="108">
        <v>56134478</v>
      </c>
      <c r="AJ73" s="108">
        <v>57424552</v>
      </c>
      <c r="AK73" s="108">
        <v>58666812</v>
      </c>
      <c r="AL73" s="108">
        <v>59880656</v>
      </c>
      <c r="AM73" s="108">
        <v>61095804</v>
      </c>
      <c r="AN73" s="108">
        <v>62334025</v>
      </c>
      <c r="AO73" s="108">
        <v>63601632</v>
      </c>
      <c r="AP73" s="108">
        <v>64892269</v>
      </c>
      <c r="AQ73" s="108">
        <v>66200259</v>
      </c>
      <c r="AR73" s="108">
        <v>67515591</v>
      </c>
      <c r="AS73" s="108">
        <v>68831561</v>
      </c>
      <c r="AT73" s="108">
        <v>70152662</v>
      </c>
      <c r="AU73" s="108">
        <v>71485044</v>
      </c>
      <c r="AV73" s="108">
        <v>72826102</v>
      </c>
      <c r="AW73" s="108">
        <v>74172073</v>
      </c>
      <c r="AX73" s="108">
        <v>75523576</v>
      </c>
      <c r="AY73" s="108">
        <v>76873670</v>
      </c>
      <c r="AZ73" s="108">
        <v>78232124</v>
      </c>
      <c r="BA73" s="108">
        <v>79636081</v>
      </c>
      <c r="BB73" s="108">
        <v>81134789</v>
      </c>
      <c r="BC73" s="108">
        <v>82761244</v>
      </c>
      <c r="BD73" s="108">
        <v>84529251</v>
      </c>
      <c r="BE73" s="108">
        <v>86422240</v>
      </c>
      <c r="BF73" s="108">
        <v>88404652</v>
      </c>
      <c r="BG73" s="108">
        <v>90424668</v>
      </c>
      <c r="BH73" s="108">
        <v>92442549</v>
      </c>
      <c r="BI73" s="108">
        <v>94447071</v>
      </c>
      <c r="BJ73" s="108">
        <v>96442590</v>
      </c>
      <c r="BK73" s="108">
        <v>98423602</v>
      </c>
      <c r="BL73" s="108">
        <v>100388076</v>
      </c>
      <c r="BM73" s="108">
        <v>102334403</v>
      </c>
    </row>
    <row r="74" spans="1:65" x14ac:dyDescent="0.2">
      <c r="A74" s="108" t="s">
        <v>291</v>
      </c>
      <c r="B74" s="108" t="s">
        <v>292</v>
      </c>
      <c r="C74" s="108" t="s">
        <v>169</v>
      </c>
      <c r="D74" s="108" t="s">
        <v>170</v>
      </c>
      <c r="E74" s="108">
        <v>265203956</v>
      </c>
      <c r="F74" s="108">
        <v>267621091</v>
      </c>
      <c r="G74" s="108">
        <v>270110063</v>
      </c>
      <c r="H74" s="108">
        <v>272655396</v>
      </c>
      <c r="I74" s="108">
        <v>275163380</v>
      </c>
      <c r="J74" s="108">
        <v>277650954</v>
      </c>
      <c r="K74" s="108">
        <v>279969050</v>
      </c>
      <c r="L74" s="108">
        <v>281974870</v>
      </c>
      <c r="M74" s="108">
        <v>283866408</v>
      </c>
      <c r="N74" s="108">
        <v>285778639</v>
      </c>
      <c r="O74" s="108">
        <v>287338854</v>
      </c>
      <c r="P74" s="108">
        <v>288923399</v>
      </c>
      <c r="Q74" s="108">
        <v>290874612</v>
      </c>
      <c r="R74" s="108">
        <v>292728242</v>
      </c>
      <c r="S74" s="108">
        <v>294399217</v>
      </c>
      <c r="T74" s="108">
        <v>295923529</v>
      </c>
      <c r="U74" s="108">
        <v>297251532</v>
      </c>
      <c r="V74" s="108">
        <v>298441848</v>
      </c>
      <c r="W74" s="108">
        <v>299652841</v>
      </c>
      <c r="X74" s="108">
        <v>300886487</v>
      </c>
      <c r="Y74" s="108">
        <v>302184216</v>
      </c>
      <c r="Z74" s="108">
        <v>303343114</v>
      </c>
      <c r="AA74" s="108">
        <v>304174261</v>
      </c>
      <c r="AB74" s="108">
        <v>304787497</v>
      </c>
      <c r="AC74" s="108">
        <v>305299144</v>
      </c>
      <c r="AD74" s="108">
        <v>305877743</v>
      </c>
      <c r="AE74" s="108">
        <v>306640636</v>
      </c>
      <c r="AF74" s="108">
        <v>307488377</v>
      </c>
      <c r="AG74" s="108">
        <v>308516476</v>
      </c>
      <c r="AH74" s="108">
        <v>309837575</v>
      </c>
      <c r="AI74" s="108">
        <v>311262608</v>
      </c>
      <c r="AJ74" s="108">
        <v>312708132</v>
      </c>
      <c r="AK74" s="108">
        <v>314162056</v>
      </c>
      <c r="AL74" s="108">
        <v>315449093</v>
      </c>
      <c r="AM74" s="108">
        <v>316366781</v>
      </c>
      <c r="AN74" s="108">
        <v>317181461</v>
      </c>
      <c r="AO74" s="108">
        <v>318003013</v>
      </c>
      <c r="AP74" s="108">
        <v>318761752</v>
      </c>
      <c r="AQ74" s="108">
        <v>319433985</v>
      </c>
      <c r="AR74" s="108">
        <v>320258891</v>
      </c>
      <c r="AS74" s="108">
        <v>321310789</v>
      </c>
      <c r="AT74" s="108">
        <v>322547874</v>
      </c>
      <c r="AU74" s="108">
        <v>324125339</v>
      </c>
      <c r="AV74" s="108">
        <v>325885957</v>
      </c>
      <c r="AW74" s="108">
        <v>327682513</v>
      </c>
      <c r="AX74" s="108">
        <v>329380417</v>
      </c>
      <c r="AY74" s="108">
        <v>330922785</v>
      </c>
      <c r="AZ74" s="108">
        <v>332645162</v>
      </c>
      <c r="BA74" s="108">
        <v>334274725</v>
      </c>
      <c r="BB74" s="108">
        <v>335360891</v>
      </c>
      <c r="BC74" s="108">
        <v>336151482</v>
      </c>
      <c r="BD74" s="108">
        <v>335419656</v>
      </c>
      <c r="BE74" s="108">
        <v>336159199</v>
      </c>
      <c r="BF74" s="108">
        <v>337302111</v>
      </c>
      <c r="BG74" s="108">
        <v>338462234</v>
      </c>
      <c r="BH74" s="108">
        <v>339488382</v>
      </c>
      <c r="BI74" s="108">
        <v>340481755</v>
      </c>
      <c r="BJ74" s="108">
        <v>341217243</v>
      </c>
      <c r="BK74" s="108">
        <v>341979171</v>
      </c>
      <c r="BL74" s="108">
        <v>342282081</v>
      </c>
      <c r="BM74" s="108">
        <v>342949773</v>
      </c>
    </row>
    <row r="75" spans="1:65" x14ac:dyDescent="0.2">
      <c r="A75" s="108" t="s">
        <v>293</v>
      </c>
      <c r="B75" s="108" t="s">
        <v>294</v>
      </c>
      <c r="C75" s="108" t="s">
        <v>169</v>
      </c>
      <c r="D75" s="108" t="s">
        <v>170</v>
      </c>
      <c r="E75" s="108">
        <v>1007586</v>
      </c>
      <c r="F75" s="108">
        <v>1033320</v>
      </c>
      <c r="G75" s="108">
        <v>1060489</v>
      </c>
      <c r="H75" s="108">
        <v>1088859</v>
      </c>
      <c r="I75" s="108">
        <v>1118152</v>
      </c>
      <c r="J75" s="108">
        <v>1148188</v>
      </c>
      <c r="K75" s="108">
        <v>1178875</v>
      </c>
      <c r="L75" s="108">
        <v>1210304</v>
      </c>
      <c r="M75" s="108">
        <v>1242633</v>
      </c>
      <c r="N75" s="108">
        <v>1276122</v>
      </c>
      <c r="O75" s="108">
        <v>1310947</v>
      </c>
      <c r="P75" s="108">
        <v>1347180</v>
      </c>
      <c r="Q75" s="108">
        <v>1384789</v>
      </c>
      <c r="R75" s="108">
        <v>1423749</v>
      </c>
      <c r="S75" s="108">
        <v>1463986</v>
      </c>
      <c r="T75" s="108">
        <v>1505438</v>
      </c>
      <c r="U75" s="108">
        <v>1547978</v>
      </c>
      <c r="V75" s="108">
        <v>1591622</v>
      </c>
      <c r="W75" s="108">
        <v>1636771</v>
      </c>
      <c r="X75" s="108">
        <v>1683932</v>
      </c>
      <c r="Y75" s="108">
        <v>1733423</v>
      </c>
      <c r="Z75" s="108">
        <v>1784557</v>
      </c>
      <c r="AA75" s="108">
        <v>1836825</v>
      </c>
      <c r="AB75" s="108">
        <v>1890556</v>
      </c>
      <c r="AC75" s="108">
        <v>1946299</v>
      </c>
      <c r="AD75" s="108">
        <v>2003942</v>
      </c>
      <c r="AE75" s="108">
        <v>2064803</v>
      </c>
      <c r="AF75" s="108">
        <v>2127421</v>
      </c>
      <c r="AG75" s="108">
        <v>2185607</v>
      </c>
      <c r="AH75" s="108">
        <v>2231144</v>
      </c>
      <c r="AI75" s="108">
        <v>2258649</v>
      </c>
      <c r="AJ75" s="108">
        <v>2266356</v>
      </c>
      <c r="AK75" s="108">
        <v>2257593</v>
      </c>
      <c r="AL75" s="108">
        <v>2238631</v>
      </c>
      <c r="AM75" s="108">
        <v>2218436</v>
      </c>
      <c r="AN75" s="108">
        <v>2204227</v>
      </c>
      <c r="AO75" s="108">
        <v>2196467</v>
      </c>
      <c r="AP75" s="108">
        <v>2195192</v>
      </c>
      <c r="AQ75" s="108">
        <v>2206439</v>
      </c>
      <c r="AR75" s="108">
        <v>2237412</v>
      </c>
      <c r="AS75" s="108">
        <v>2292413</v>
      </c>
      <c r="AT75" s="108">
        <v>2374721</v>
      </c>
      <c r="AU75" s="108">
        <v>2481059</v>
      </c>
      <c r="AV75" s="108">
        <v>2600972</v>
      </c>
      <c r="AW75" s="108">
        <v>2719809</v>
      </c>
      <c r="AX75" s="108">
        <v>2826653</v>
      </c>
      <c r="AY75" s="108">
        <v>2918209</v>
      </c>
      <c r="AZ75" s="108">
        <v>2996540</v>
      </c>
      <c r="BA75" s="108">
        <v>3062782</v>
      </c>
      <c r="BB75" s="108">
        <v>3119920</v>
      </c>
      <c r="BC75" s="108">
        <v>3170437</v>
      </c>
      <c r="BD75" s="108">
        <v>3213969</v>
      </c>
    </row>
    <row r="76" spans="1:65" x14ac:dyDescent="0.2">
      <c r="A76" s="108" t="s">
        <v>45</v>
      </c>
      <c r="B76" s="108" t="s">
        <v>295</v>
      </c>
      <c r="C76" s="108" t="s">
        <v>169</v>
      </c>
      <c r="D76" s="108" t="s">
        <v>170</v>
      </c>
      <c r="E76" s="108">
        <v>30455000</v>
      </c>
      <c r="F76" s="108">
        <v>30739250</v>
      </c>
      <c r="G76" s="108">
        <v>31023366</v>
      </c>
      <c r="H76" s="108">
        <v>31296651</v>
      </c>
      <c r="I76" s="108">
        <v>31609195</v>
      </c>
      <c r="J76" s="108">
        <v>31954292</v>
      </c>
      <c r="K76" s="108">
        <v>32283194</v>
      </c>
      <c r="L76" s="108">
        <v>32682947</v>
      </c>
      <c r="M76" s="108">
        <v>33113134</v>
      </c>
      <c r="N76" s="108">
        <v>33441054</v>
      </c>
      <c r="O76" s="108">
        <v>33814531</v>
      </c>
      <c r="P76" s="108">
        <v>34224490</v>
      </c>
      <c r="Q76" s="108">
        <v>34604469</v>
      </c>
      <c r="R76" s="108">
        <v>34988947</v>
      </c>
      <c r="S76" s="108">
        <v>35373335</v>
      </c>
      <c r="T76" s="108">
        <v>35757900</v>
      </c>
      <c r="U76" s="108">
        <v>36137812</v>
      </c>
      <c r="V76" s="108">
        <v>36511638</v>
      </c>
      <c r="W76" s="108">
        <v>36864898</v>
      </c>
      <c r="X76" s="108">
        <v>37191330</v>
      </c>
      <c r="Y76" s="108">
        <v>37491165</v>
      </c>
      <c r="Z76" s="108">
        <v>37758631</v>
      </c>
      <c r="AA76" s="108">
        <v>37986012</v>
      </c>
      <c r="AB76" s="108">
        <v>38171525</v>
      </c>
      <c r="AC76" s="108">
        <v>38330364</v>
      </c>
      <c r="AD76" s="108">
        <v>38469512</v>
      </c>
      <c r="AE76" s="108">
        <v>38584624</v>
      </c>
      <c r="AF76" s="108">
        <v>38684815</v>
      </c>
      <c r="AG76" s="108">
        <v>38766939</v>
      </c>
      <c r="AH76" s="108">
        <v>38827764</v>
      </c>
      <c r="AI76" s="108">
        <v>38867322</v>
      </c>
      <c r="AJ76" s="108">
        <v>38966376</v>
      </c>
      <c r="AK76" s="108">
        <v>39157685</v>
      </c>
      <c r="AL76" s="108">
        <v>39361262</v>
      </c>
      <c r="AM76" s="108">
        <v>39549108</v>
      </c>
      <c r="AN76" s="108">
        <v>39724050</v>
      </c>
      <c r="AO76" s="108">
        <v>39889852</v>
      </c>
      <c r="AP76" s="108">
        <v>40057389</v>
      </c>
      <c r="AQ76" s="108">
        <v>40223509</v>
      </c>
      <c r="AR76" s="108">
        <v>40386875</v>
      </c>
      <c r="AS76" s="108">
        <v>40567864</v>
      </c>
      <c r="AT76" s="108">
        <v>40850412</v>
      </c>
      <c r="AU76" s="108">
        <v>41431558</v>
      </c>
      <c r="AV76" s="108">
        <v>42187645</v>
      </c>
      <c r="AW76" s="108">
        <v>42921895</v>
      </c>
      <c r="AX76" s="108">
        <v>43653155</v>
      </c>
      <c r="AY76" s="108">
        <v>44397319</v>
      </c>
      <c r="AZ76" s="108">
        <v>45226803</v>
      </c>
      <c r="BA76" s="108">
        <v>45954106</v>
      </c>
      <c r="BB76" s="108">
        <v>46362946</v>
      </c>
      <c r="BC76" s="108">
        <v>46576897</v>
      </c>
      <c r="BD76" s="108">
        <v>46742697</v>
      </c>
      <c r="BE76" s="108">
        <v>46773055</v>
      </c>
      <c r="BF76" s="108">
        <v>46620045</v>
      </c>
      <c r="BG76" s="108">
        <v>46480882</v>
      </c>
      <c r="BH76" s="108">
        <v>46444832</v>
      </c>
      <c r="BI76" s="108">
        <v>46484062</v>
      </c>
      <c r="BJ76" s="108">
        <v>46593236</v>
      </c>
      <c r="BK76" s="108">
        <v>46797754</v>
      </c>
      <c r="BL76" s="108">
        <v>47133521</v>
      </c>
      <c r="BM76" s="108">
        <v>47351567</v>
      </c>
    </row>
    <row r="77" spans="1:65" x14ac:dyDescent="0.2">
      <c r="A77" s="108" t="s">
        <v>22</v>
      </c>
      <c r="B77" s="108" t="s">
        <v>296</v>
      </c>
      <c r="C77" s="108" t="s">
        <v>169</v>
      </c>
      <c r="D77" s="108" t="s">
        <v>170</v>
      </c>
      <c r="E77" s="108">
        <v>1211537</v>
      </c>
      <c r="F77" s="108">
        <v>1225077</v>
      </c>
      <c r="G77" s="108">
        <v>1241623</v>
      </c>
      <c r="H77" s="108">
        <v>1258857</v>
      </c>
      <c r="I77" s="108">
        <v>1277086</v>
      </c>
      <c r="J77" s="108">
        <v>1294566</v>
      </c>
      <c r="K77" s="108">
        <v>1308597</v>
      </c>
      <c r="L77" s="108">
        <v>1318946</v>
      </c>
      <c r="M77" s="108">
        <v>1331214</v>
      </c>
      <c r="N77" s="108">
        <v>1345249</v>
      </c>
      <c r="O77" s="108">
        <v>1360076</v>
      </c>
      <c r="P77" s="108">
        <v>1376955</v>
      </c>
      <c r="Q77" s="108">
        <v>1392518</v>
      </c>
      <c r="R77" s="108">
        <v>1405951</v>
      </c>
      <c r="S77" s="108">
        <v>1418169</v>
      </c>
      <c r="T77" s="108">
        <v>1429352</v>
      </c>
      <c r="U77" s="108">
        <v>1439576</v>
      </c>
      <c r="V77" s="108">
        <v>1450211</v>
      </c>
      <c r="W77" s="108">
        <v>1460188</v>
      </c>
      <c r="X77" s="108">
        <v>1468333</v>
      </c>
      <c r="Y77" s="108">
        <v>1477219</v>
      </c>
      <c r="Z77" s="108">
        <v>1487666</v>
      </c>
      <c r="AA77" s="108">
        <v>1498414</v>
      </c>
      <c r="AB77" s="108">
        <v>1508745</v>
      </c>
      <c r="AC77" s="108">
        <v>1518617</v>
      </c>
      <c r="AD77" s="108">
        <v>1528781</v>
      </c>
      <c r="AE77" s="108">
        <v>1540190</v>
      </c>
      <c r="AF77" s="108">
        <v>1552221</v>
      </c>
      <c r="AG77" s="108">
        <v>1561900</v>
      </c>
      <c r="AH77" s="108">
        <v>1568131</v>
      </c>
      <c r="AI77" s="108">
        <v>1569174</v>
      </c>
      <c r="AJ77" s="108">
        <v>1561314</v>
      </c>
      <c r="AK77" s="108">
        <v>1533091</v>
      </c>
      <c r="AL77" s="108">
        <v>1494128</v>
      </c>
      <c r="AM77" s="108">
        <v>1462514</v>
      </c>
      <c r="AN77" s="108">
        <v>1436634</v>
      </c>
      <c r="AO77" s="108">
        <v>1415594</v>
      </c>
      <c r="AP77" s="108">
        <v>1399535</v>
      </c>
      <c r="AQ77" s="108">
        <v>1386156</v>
      </c>
      <c r="AR77" s="108">
        <v>1390244</v>
      </c>
      <c r="AS77" s="108">
        <v>1396985</v>
      </c>
      <c r="AT77" s="108">
        <v>1388115</v>
      </c>
      <c r="AU77" s="108">
        <v>1379350</v>
      </c>
      <c r="AV77" s="108">
        <v>1370720</v>
      </c>
      <c r="AW77" s="108">
        <v>1362550</v>
      </c>
      <c r="AX77" s="108">
        <v>1354775</v>
      </c>
      <c r="AY77" s="108">
        <v>1346810</v>
      </c>
      <c r="AZ77" s="108">
        <v>1340680</v>
      </c>
      <c r="BA77" s="108">
        <v>1337090</v>
      </c>
      <c r="BB77" s="108">
        <v>1334515</v>
      </c>
      <c r="BC77" s="108">
        <v>1331475</v>
      </c>
      <c r="BD77" s="108">
        <v>1327439</v>
      </c>
      <c r="BE77" s="108">
        <v>1322696</v>
      </c>
      <c r="BF77" s="108">
        <v>1317997</v>
      </c>
      <c r="BG77" s="108">
        <v>1314545</v>
      </c>
      <c r="BH77" s="108">
        <v>1315407</v>
      </c>
      <c r="BI77" s="108">
        <v>1315790</v>
      </c>
      <c r="BJ77" s="108">
        <v>1317384</v>
      </c>
      <c r="BK77" s="108">
        <v>1321977</v>
      </c>
      <c r="BL77" s="108">
        <v>1326898</v>
      </c>
      <c r="BM77" s="108">
        <v>1331057</v>
      </c>
    </row>
    <row r="78" spans="1:65" x14ac:dyDescent="0.2">
      <c r="A78" s="108" t="s">
        <v>297</v>
      </c>
      <c r="B78" s="108" t="s">
        <v>298</v>
      </c>
      <c r="C78" s="108" t="s">
        <v>169</v>
      </c>
      <c r="D78" s="108" t="s">
        <v>170</v>
      </c>
      <c r="E78" s="108">
        <v>22151284</v>
      </c>
      <c r="F78" s="108">
        <v>22671193</v>
      </c>
      <c r="G78" s="108">
        <v>23221385</v>
      </c>
      <c r="H78" s="108">
        <v>23798418</v>
      </c>
      <c r="I78" s="108">
        <v>24397010</v>
      </c>
      <c r="J78" s="108">
        <v>25013634</v>
      </c>
      <c r="K78" s="108">
        <v>25641040</v>
      </c>
      <c r="L78" s="108">
        <v>26280135</v>
      </c>
      <c r="M78" s="108">
        <v>26944386</v>
      </c>
      <c r="N78" s="108">
        <v>27652715</v>
      </c>
      <c r="O78" s="108">
        <v>28415080</v>
      </c>
      <c r="P78" s="108">
        <v>29248650</v>
      </c>
      <c r="Q78" s="108">
        <v>30140799</v>
      </c>
      <c r="R78" s="108">
        <v>31036670</v>
      </c>
      <c r="S78" s="108">
        <v>31861353</v>
      </c>
      <c r="T78" s="108">
        <v>32566855</v>
      </c>
      <c r="U78" s="108">
        <v>33128151</v>
      </c>
      <c r="V78" s="108">
        <v>33577240</v>
      </c>
      <c r="W78" s="108">
        <v>33993301</v>
      </c>
      <c r="X78" s="108">
        <v>34487806</v>
      </c>
      <c r="Y78" s="108">
        <v>35141703</v>
      </c>
      <c r="Z78" s="108">
        <v>35984531</v>
      </c>
      <c r="AA78" s="108">
        <v>36995246</v>
      </c>
      <c r="AB78" s="108">
        <v>38142679</v>
      </c>
      <c r="AC78" s="108">
        <v>39374346</v>
      </c>
      <c r="AD78" s="108">
        <v>40652146</v>
      </c>
      <c r="AE78" s="108">
        <v>41965696</v>
      </c>
      <c r="AF78" s="108">
        <v>43329238</v>
      </c>
      <c r="AG78" s="108">
        <v>44757205</v>
      </c>
      <c r="AH78" s="108">
        <v>46272308</v>
      </c>
      <c r="AI78" s="108">
        <v>47887864</v>
      </c>
      <c r="AJ78" s="108">
        <v>49609976</v>
      </c>
      <c r="AK78" s="108">
        <v>51423591</v>
      </c>
      <c r="AL78" s="108">
        <v>53295556</v>
      </c>
      <c r="AM78" s="108">
        <v>55180993</v>
      </c>
      <c r="AN78" s="108">
        <v>57047906</v>
      </c>
      <c r="AO78" s="108">
        <v>58883531</v>
      </c>
      <c r="AP78" s="108">
        <v>60697443</v>
      </c>
      <c r="AQ78" s="108">
        <v>62507724</v>
      </c>
      <c r="AR78" s="108">
        <v>64343008</v>
      </c>
      <c r="AS78" s="108">
        <v>66224809</v>
      </c>
      <c r="AT78" s="108">
        <v>68159422</v>
      </c>
      <c r="AU78" s="108">
        <v>70142090</v>
      </c>
      <c r="AV78" s="108">
        <v>72170581</v>
      </c>
      <c r="AW78" s="108">
        <v>74239508</v>
      </c>
      <c r="AX78" s="108">
        <v>76346310</v>
      </c>
      <c r="AY78" s="108">
        <v>78489205</v>
      </c>
      <c r="AZ78" s="108">
        <v>80674343</v>
      </c>
      <c r="BA78" s="108">
        <v>82916236</v>
      </c>
      <c r="BB78" s="108">
        <v>85233923</v>
      </c>
      <c r="BC78" s="108">
        <v>87639962</v>
      </c>
      <c r="BD78" s="108">
        <v>90139928</v>
      </c>
      <c r="BE78" s="108">
        <v>92726982</v>
      </c>
      <c r="BF78" s="108">
        <v>95385793</v>
      </c>
      <c r="BG78" s="108">
        <v>98094264</v>
      </c>
      <c r="BH78" s="108">
        <v>100835453</v>
      </c>
      <c r="BI78" s="108">
        <v>103603461</v>
      </c>
      <c r="BJ78" s="108">
        <v>106399926</v>
      </c>
      <c r="BK78" s="108">
        <v>109224410</v>
      </c>
      <c r="BL78" s="108">
        <v>112078727</v>
      </c>
      <c r="BM78" s="108">
        <v>114963583</v>
      </c>
    </row>
    <row r="79" spans="1:65" x14ac:dyDescent="0.2">
      <c r="A79" s="108" t="s">
        <v>299</v>
      </c>
      <c r="B79" s="108" t="s">
        <v>300</v>
      </c>
      <c r="C79" s="108" t="s">
        <v>169</v>
      </c>
      <c r="D79" s="108" t="s">
        <v>170</v>
      </c>
      <c r="E79" s="108">
        <v>356906098</v>
      </c>
      <c r="F79" s="108">
        <v>359998408</v>
      </c>
      <c r="G79" s="108">
        <v>363200480</v>
      </c>
      <c r="H79" s="108">
        <v>366516509</v>
      </c>
      <c r="I79" s="108">
        <v>369850237</v>
      </c>
      <c r="J79" s="108">
        <v>373032729</v>
      </c>
      <c r="K79" s="108">
        <v>376039129</v>
      </c>
      <c r="L79" s="108">
        <v>378917964</v>
      </c>
      <c r="M79" s="108">
        <v>381605442</v>
      </c>
      <c r="N79" s="108">
        <v>384216977</v>
      </c>
      <c r="O79" s="108">
        <v>386322917</v>
      </c>
      <c r="P79" s="108">
        <v>388391948</v>
      </c>
      <c r="Q79" s="108">
        <v>390995000</v>
      </c>
      <c r="R79" s="108">
        <v>393524745</v>
      </c>
      <c r="S79" s="108">
        <v>395949381</v>
      </c>
      <c r="T79" s="108">
        <v>398316579</v>
      </c>
      <c r="U79" s="108">
        <v>400473497</v>
      </c>
      <c r="V79" s="108">
        <v>402425493</v>
      </c>
      <c r="W79" s="108">
        <v>404271789</v>
      </c>
      <c r="X79" s="108">
        <v>406051882</v>
      </c>
      <c r="Y79" s="108">
        <v>407875838</v>
      </c>
      <c r="Z79" s="108">
        <v>409551911</v>
      </c>
      <c r="AA79" s="108">
        <v>410895608</v>
      </c>
      <c r="AB79" s="108">
        <v>411974424</v>
      </c>
      <c r="AC79" s="108">
        <v>412931321</v>
      </c>
      <c r="AD79" s="108">
        <v>413924499</v>
      </c>
      <c r="AE79" s="108">
        <v>415076367</v>
      </c>
      <c r="AF79" s="108">
        <v>416301843</v>
      </c>
      <c r="AG79" s="108">
        <v>417653046</v>
      </c>
      <c r="AH79" s="108">
        <v>419073139</v>
      </c>
      <c r="AI79" s="108">
        <v>420477999</v>
      </c>
      <c r="AJ79" s="108">
        <v>421730520</v>
      </c>
      <c r="AK79" s="108">
        <v>422963890</v>
      </c>
      <c r="AL79" s="108">
        <v>424341124</v>
      </c>
      <c r="AM79" s="108">
        <v>425399126</v>
      </c>
      <c r="AN79" s="108">
        <v>426203356</v>
      </c>
      <c r="AO79" s="108">
        <v>426896861</v>
      </c>
      <c r="AP79" s="108">
        <v>427538048</v>
      </c>
      <c r="AQ79" s="108">
        <v>428109867</v>
      </c>
      <c r="AR79" s="108">
        <v>428815486</v>
      </c>
      <c r="AS79" s="108">
        <v>429328622</v>
      </c>
      <c r="AT79" s="108">
        <v>429895628</v>
      </c>
      <c r="AU79" s="108">
        <v>430881947</v>
      </c>
      <c r="AV79" s="108">
        <v>432415932</v>
      </c>
      <c r="AW79" s="108">
        <v>434040244</v>
      </c>
      <c r="AX79" s="108">
        <v>435581949</v>
      </c>
      <c r="AY79" s="108">
        <v>436998045</v>
      </c>
      <c r="AZ79" s="108">
        <v>438468397</v>
      </c>
      <c r="BA79" s="108">
        <v>439876674</v>
      </c>
      <c r="BB79" s="108">
        <v>440917801</v>
      </c>
      <c r="BC79" s="108">
        <v>441532415</v>
      </c>
      <c r="BD79" s="108">
        <v>440746989</v>
      </c>
      <c r="BE79" s="108">
        <v>441395937</v>
      </c>
      <c r="BF79" s="108">
        <v>442469469</v>
      </c>
      <c r="BG79" s="108">
        <v>443576675</v>
      </c>
      <c r="BH79" s="108">
        <v>444543761</v>
      </c>
      <c r="BI79" s="108">
        <v>445487730</v>
      </c>
      <c r="BJ79" s="108">
        <v>446186344</v>
      </c>
      <c r="BK79" s="108">
        <v>446915113</v>
      </c>
      <c r="BL79" s="108">
        <v>447196538</v>
      </c>
      <c r="BM79" s="108">
        <v>447801418</v>
      </c>
    </row>
    <row r="80" spans="1:65" x14ac:dyDescent="0.2">
      <c r="A80" s="108" t="s">
        <v>301</v>
      </c>
      <c r="B80" s="108" t="s">
        <v>302</v>
      </c>
      <c r="C80" s="108" t="s">
        <v>169</v>
      </c>
      <c r="D80" s="108" t="s">
        <v>170</v>
      </c>
      <c r="E80" s="108">
        <v>208280083</v>
      </c>
      <c r="F80" s="108">
        <v>213082100</v>
      </c>
      <c r="G80" s="108">
        <v>218087139</v>
      </c>
      <c r="H80" s="108">
        <v>223284589</v>
      </c>
      <c r="I80" s="108">
        <v>228670583</v>
      </c>
      <c r="J80" s="108">
        <v>234243249</v>
      </c>
      <c r="K80" s="108">
        <v>240005133</v>
      </c>
      <c r="L80" s="108">
        <v>245962230</v>
      </c>
      <c r="M80" s="108">
        <v>252116419</v>
      </c>
      <c r="N80" s="108">
        <v>258473157</v>
      </c>
      <c r="O80" s="108">
        <v>265037231</v>
      </c>
      <c r="P80" s="108">
        <v>271800288</v>
      </c>
      <c r="Q80" s="108">
        <v>278767597</v>
      </c>
      <c r="R80" s="108">
        <v>285961194</v>
      </c>
      <c r="S80" s="108">
        <v>293417700</v>
      </c>
      <c r="T80" s="108">
        <v>301154406</v>
      </c>
      <c r="U80" s="108">
        <v>309196463</v>
      </c>
      <c r="V80" s="108">
        <v>317520801</v>
      </c>
      <c r="W80" s="108">
        <v>326050578</v>
      </c>
      <c r="X80" s="108">
        <v>334679714</v>
      </c>
      <c r="Y80" s="108">
        <v>343334222</v>
      </c>
      <c r="Z80" s="108">
        <v>352006783</v>
      </c>
      <c r="AA80" s="108">
        <v>360736356</v>
      </c>
      <c r="AB80" s="108">
        <v>369569548</v>
      </c>
      <c r="AC80" s="108">
        <v>378570396</v>
      </c>
      <c r="AD80" s="108">
        <v>387802210</v>
      </c>
      <c r="AE80" s="108">
        <v>397235010</v>
      </c>
      <c r="AF80" s="108">
        <v>406892515</v>
      </c>
      <c r="AG80" s="108">
        <v>416947257</v>
      </c>
      <c r="AH80" s="108">
        <v>427617018</v>
      </c>
      <c r="AI80" s="108">
        <v>440953223</v>
      </c>
      <c r="AJ80" s="108">
        <v>453319569</v>
      </c>
      <c r="AK80" s="108">
        <v>466482801</v>
      </c>
      <c r="AL80" s="108">
        <v>480127968</v>
      </c>
      <c r="AM80" s="108">
        <v>493815261</v>
      </c>
      <c r="AN80" s="108">
        <v>507247352</v>
      </c>
      <c r="AO80" s="108">
        <v>520303326</v>
      </c>
      <c r="AP80" s="108">
        <v>533112558</v>
      </c>
      <c r="AQ80" s="108">
        <v>545728172</v>
      </c>
      <c r="AR80" s="108">
        <v>558627550</v>
      </c>
      <c r="AS80" s="108">
        <v>572303917</v>
      </c>
      <c r="AT80" s="108">
        <v>586760366</v>
      </c>
      <c r="AU80" s="108">
        <v>601848734</v>
      </c>
      <c r="AV80" s="108">
        <v>617468591</v>
      </c>
      <c r="AW80" s="108">
        <v>633460044</v>
      </c>
      <c r="AX80" s="108">
        <v>649704454</v>
      </c>
      <c r="AY80" s="108">
        <v>666174377</v>
      </c>
      <c r="AZ80" s="108">
        <v>682901570</v>
      </c>
      <c r="BA80" s="108">
        <v>700030438</v>
      </c>
      <c r="BB80" s="108">
        <v>717553793</v>
      </c>
      <c r="BC80" s="108">
        <v>735448194</v>
      </c>
      <c r="BD80" s="108">
        <v>753858934</v>
      </c>
      <c r="BE80" s="108">
        <v>772742559</v>
      </c>
      <c r="BF80" s="108">
        <v>791943328</v>
      </c>
      <c r="BG80" s="108">
        <v>811249811</v>
      </c>
      <c r="BH80" s="108">
        <v>830536041</v>
      </c>
      <c r="BI80" s="108">
        <v>849739853</v>
      </c>
      <c r="BJ80" s="108">
        <v>868954263</v>
      </c>
      <c r="BK80" s="108">
        <v>888488369</v>
      </c>
      <c r="BL80" s="108">
        <v>908739462</v>
      </c>
      <c r="BM80" s="108">
        <v>929989551</v>
      </c>
    </row>
    <row r="81" spans="1:65" x14ac:dyDescent="0.2">
      <c r="A81" s="108" t="s">
        <v>20</v>
      </c>
      <c r="B81" s="108" t="s">
        <v>303</v>
      </c>
      <c r="C81" s="108" t="s">
        <v>169</v>
      </c>
      <c r="D81" s="108" t="s">
        <v>170</v>
      </c>
      <c r="E81" s="108">
        <v>4429634</v>
      </c>
      <c r="F81" s="108">
        <v>4461005</v>
      </c>
      <c r="G81" s="108">
        <v>4491443</v>
      </c>
      <c r="H81" s="108">
        <v>4523309</v>
      </c>
      <c r="I81" s="108">
        <v>4548543</v>
      </c>
      <c r="J81" s="108">
        <v>4563732</v>
      </c>
      <c r="K81" s="108">
        <v>4580869</v>
      </c>
      <c r="L81" s="108">
        <v>4605744</v>
      </c>
      <c r="M81" s="108">
        <v>4626469</v>
      </c>
      <c r="N81" s="108">
        <v>4623785</v>
      </c>
      <c r="O81" s="108">
        <v>4606307</v>
      </c>
      <c r="P81" s="108">
        <v>4612124</v>
      </c>
      <c r="Q81" s="108">
        <v>4639657</v>
      </c>
      <c r="R81" s="108">
        <v>4666081</v>
      </c>
      <c r="S81" s="108">
        <v>4690574</v>
      </c>
      <c r="T81" s="108">
        <v>4711440</v>
      </c>
      <c r="U81" s="108">
        <v>4725664</v>
      </c>
      <c r="V81" s="108">
        <v>4738902</v>
      </c>
      <c r="W81" s="108">
        <v>4752528</v>
      </c>
      <c r="X81" s="108">
        <v>4764690</v>
      </c>
      <c r="Y81" s="108">
        <v>4779535</v>
      </c>
      <c r="Z81" s="108">
        <v>4799964</v>
      </c>
      <c r="AA81" s="108">
        <v>4826933</v>
      </c>
      <c r="AB81" s="108">
        <v>4855787</v>
      </c>
      <c r="AC81" s="108">
        <v>4881803</v>
      </c>
      <c r="AD81" s="108">
        <v>4902206</v>
      </c>
      <c r="AE81" s="108">
        <v>4918154</v>
      </c>
      <c r="AF81" s="108">
        <v>4932123</v>
      </c>
      <c r="AG81" s="108">
        <v>4946481</v>
      </c>
      <c r="AH81" s="108">
        <v>4964371</v>
      </c>
      <c r="AI81" s="108">
        <v>4986431</v>
      </c>
      <c r="AJ81" s="108">
        <v>5013740</v>
      </c>
      <c r="AK81" s="108">
        <v>5041992</v>
      </c>
      <c r="AL81" s="108">
        <v>5066447</v>
      </c>
      <c r="AM81" s="108">
        <v>5088333</v>
      </c>
      <c r="AN81" s="108">
        <v>5107790</v>
      </c>
      <c r="AO81" s="108">
        <v>5124573</v>
      </c>
      <c r="AP81" s="108">
        <v>5139835</v>
      </c>
      <c r="AQ81" s="108">
        <v>5153498</v>
      </c>
      <c r="AR81" s="108">
        <v>5165474</v>
      </c>
      <c r="AS81" s="108">
        <v>5176209</v>
      </c>
      <c r="AT81" s="108">
        <v>5188008</v>
      </c>
      <c r="AU81" s="108">
        <v>5200598</v>
      </c>
      <c r="AV81" s="108">
        <v>5213014</v>
      </c>
      <c r="AW81" s="108">
        <v>5228172</v>
      </c>
      <c r="AX81" s="108">
        <v>5246096</v>
      </c>
      <c r="AY81" s="108">
        <v>5266268</v>
      </c>
      <c r="AZ81" s="108">
        <v>5288720</v>
      </c>
      <c r="BA81" s="108">
        <v>5313399</v>
      </c>
      <c r="BB81" s="108">
        <v>5338871</v>
      </c>
      <c r="BC81" s="108">
        <v>5363352</v>
      </c>
      <c r="BD81" s="108">
        <v>5388272</v>
      </c>
      <c r="BE81" s="108">
        <v>5413971</v>
      </c>
      <c r="BF81" s="108">
        <v>5438972</v>
      </c>
      <c r="BG81" s="108">
        <v>5461512</v>
      </c>
      <c r="BH81" s="108">
        <v>5479531</v>
      </c>
      <c r="BI81" s="108">
        <v>5495303</v>
      </c>
      <c r="BJ81" s="108">
        <v>5508214</v>
      </c>
      <c r="BK81" s="108">
        <v>5515525</v>
      </c>
      <c r="BL81" s="108">
        <v>5521606</v>
      </c>
      <c r="BM81" s="108">
        <v>5530719</v>
      </c>
    </row>
    <row r="82" spans="1:65" x14ac:dyDescent="0.2">
      <c r="A82" s="108" t="s">
        <v>304</v>
      </c>
      <c r="B82" s="108" t="s">
        <v>305</v>
      </c>
      <c r="C82" s="108" t="s">
        <v>169</v>
      </c>
      <c r="D82" s="108" t="s">
        <v>170</v>
      </c>
      <c r="E82" s="108">
        <v>393480</v>
      </c>
      <c r="F82" s="108">
        <v>407244</v>
      </c>
      <c r="G82" s="108">
        <v>421673</v>
      </c>
      <c r="H82" s="108">
        <v>436303</v>
      </c>
      <c r="I82" s="108">
        <v>450538</v>
      </c>
      <c r="J82" s="108">
        <v>463960</v>
      </c>
      <c r="K82" s="108">
        <v>476399</v>
      </c>
      <c r="L82" s="108">
        <v>487973</v>
      </c>
      <c r="M82" s="108">
        <v>498944</v>
      </c>
      <c r="N82" s="108">
        <v>509708</v>
      </c>
      <c r="O82" s="108">
        <v>520561</v>
      </c>
      <c r="P82" s="108">
        <v>531622</v>
      </c>
      <c r="Q82" s="108">
        <v>542843</v>
      </c>
      <c r="R82" s="108">
        <v>554143</v>
      </c>
      <c r="S82" s="108">
        <v>565418</v>
      </c>
      <c r="T82" s="108">
        <v>576626</v>
      </c>
      <c r="U82" s="108">
        <v>587561</v>
      </c>
      <c r="V82" s="108">
        <v>598299</v>
      </c>
      <c r="W82" s="108">
        <v>609383</v>
      </c>
      <c r="X82" s="108">
        <v>621584</v>
      </c>
      <c r="Y82" s="108">
        <v>635312</v>
      </c>
      <c r="Z82" s="108">
        <v>651032</v>
      </c>
      <c r="AA82" s="108">
        <v>668281</v>
      </c>
      <c r="AB82" s="108">
        <v>685497</v>
      </c>
      <c r="AC82" s="108">
        <v>700478</v>
      </c>
      <c r="AD82" s="108">
        <v>711770</v>
      </c>
      <c r="AE82" s="108">
        <v>718642</v>
      </c>
      <c r="AF82" s="108">
        <v>721776</v>
      </c>
      <c r="AG82" s="108">
        <v>722924</v>
      </c>
      <c r="AH82" s="108">
        <v>724602</v>
      </c>
      <c r="AI82" s="108">
        <v>728575</v>
      </c>
      <c r="AJ82" s="108">
        <v>735398</v>
      </c>
      <c r="AK82" s="108">
        <v>744470</v>
      </c>
      <c r="AL82" s="108">
        <v>754962</v>
      </c>
      <c r="AM82" s="108">
        <v>765607</v>
      </c>
      <c r="AN82" s="108">
        <v>775428</v>
      </c>
      <c r="AO82" s="108">
        <v>784389</v>
      </c>
      <c r="AP82" s="108">
        <v>792736</v>
      </c>
      <c r="AQ82" s="108">
        <v>800148</v>
      </c>
      <c r="AR82" s="108">
        <v>806302</v>
      </c>
      <c r="AS82" s="108">
        <v>811011</v>
      </c>
      <c r="AT82" s="108">
        <v>813923</v>
      </c>
      <c r="AU82" s="108">
        <v>815257</v>
      </c>
      <c r="AV82" s="108">
        <v>816078</v>
      </c>
      <c r="AW82" s="108">
        <v>817864</v>
      </c>
      <c r="AX82" s="108">
        <v>821606</v>
      </c>
      <c r="AY82" s="108">
        <v>827869</v>
      </c>
      <c r="AZ82" s="108">
        <v>836185</v>
      </c>
      <c r="BA82" s="108">
        <v>845356</v>
      </c>
      <c r="BB82" s="108">
        <v>853636</v>
      </c>
      <c r="BC82" s="108">
        <v>859816</v>
      </c>
      <c r="BD82" s="108">
        <v>863451</v>
      </c>
      <c r="BE82" s="108">
        <v>865065</v>
      </c>
      <c r="BF82" s="108">
        <v>865602</v>
      </c>
      <c r="BG82" s="108">
        <v>866447</v>
      </c>
      <c r="BH82" s="108">
        <v>868632</v>
      </c>
      <c r="BI82" s="108">
        <v>872406</v>
      </c>
      <c r="BJ82" s="108">
        <v>877460</v>
      </c>
      <c r="BK82" s="108">
        <v>883490</v>
      </c>
      <c r="BL82" s="108">
        <v>889955</v>
      </c>
      <c r="BM82" s="108">
        <v>896444</v>
      </c>
    </row>
    <row r="83" spans="1:65" x14ac:dyDescent="0.2">
      <c r="A83" s="108" t="s">
        <v>42</v>
      </c>
      <c r="B83" s="108" t="s">
        <v>306</v>
      </c>
      <c r="C83" s="108" t="s">
        <v>169</v>
      </c>
      <c r="D83" s="108" t="s">
        <v>170</v>
      </c>
      <c r="E83" s="108">
        <v>46621688</v>
      </c>
      <c r="F83" s="108">
        <v>47240526</v>
      </c>
      <c r="G83" s="108">
        <v>47904879</v>
      </c>
      <c r="H83" s="108">
        <v>48582624</v>
      </c>
      <c r="I83" s="108">
        <v>49230585</v>
      </c>
      <c r="J83" s="108">
        <v>49818019</v>
      </c>
      <c r="K83" s="108">
        <v>50330268</v>
      </c>
      <c r="L83" s="108">
        <v>50775788</v>
      </c>
      <c r="M83" s="108">
        <v>51175507</v>
      </c>
      <c r="N83" s="108">
        <v>51561833</v>
      </c>
      <c r="O83" s="108">
        <v>51957747</v>
      </c>
      <c r="P83" s="108">
        <v>52371320</v>
      </c>
      <c r="Q83" s="108">
        <v>52793151</v>
      </c>
      <c r="R83" s="108">
        <v>53207744</v>
      </c>
      <c r="S83" s="108">
        <v>53592235</v>
      </c>
      <c r="T83" s="108">
        <v>53931390</v>
      </c>
      <c r="U83" s="108">
        <v>54220033</v>
      </c>
      <c r="V83" s="108">
        <v>54467709</v>
      </c>
      <c r="W83" s="108">
        <v>54691866</v>
      </c>
      <c r="X83" s="108">
        <v>54917110</v>
      </c>
      <c r="Y83" s="108">
        <v>55161510</v>
      </c>
      <c r="Z83" s="108">
        <v>55430278</v>
      </c>
      <c r="AA83" s="108">
        <v>55718940</v>
      </c>
      <c r="AB83" s="108">
        <v>56023775</v>
      </c>
      <c r="AC83" s="108">
        <v>56337675</v>
      </c>
      <c r="AD83" s="108">
        <v>56654703</v>
      </c>
      <c r="AE83" s="108">
        <v>56976126</v>
      </c>
      <c r="AF83" s="108">
        <v>57302642</v>
      </c>
      <c r="AG83" s="108">
        <v>57627106</v>
      </c>
      <c r="AH83" s="108">
        <v>57940199</v>
      </c>
      <c r="AI83" s="108">
        <v>58235716</v>
      </c>
      <c r="AJ83" s="108">
        <v>58559309</v>
      </c>
      <c r="AK83" s="108">
        <v>58851216</v>
      </c>
      <c r="AL83" s="108">
        <v>59106758</v>
      </c>
      <c r="AM83" s="108">
        <v>59327200</v>
      </c>
      <c r="AN83" s="108">
        <v>59541904</v>
      </c>
      <c r="AO83" s="108">
        <v>59753095</v>
      </c>
      <c r="AP83" s="108">
        <v>59964841</v>
      </c>
      <c r="AQ83" s="108">
        <v>60186284</v>
      </c>
      <c r="AR83" s="108">
        <v>60496708</v>
      </c>
      <c r="AS83" s="108">
        <v>60912500</v>
      </c>
      <c r="AT83" s="108">
        <v>61357432</v>
      </c>
      <c r="AU83" s="108">
        <v>61805266</v>
      </c>
      <c r="AV83" s="108">
        <v>62244880</v>
      </c>
      <c r="AW83" s="108">
        <v>62704901</v>
      </c>
      <c r="AX83" s="108">
        <v>63179356</v>
      </c>
      <c r="AY83" s="108">
        <v>63621376</v>
      </c>
      <c r="AZ83" s="108">
        <v>64016227</v>
      </c>
      <c r="BA83" s="108">
        <v>64374979</v>
      </c>
      <c r="BB83" s="108">
        <v>64707035</v>
      </c>
      <c r="BC83" s="108">
        <v>65027505</v>
      </c>
      <c r="BD83" s="108">
        <v>65342789</v>
      </c>
      <c r="BE83" s="108">
        <v>65659814</v>
      </c>
      <c r="BF83" s="108">
        <v>65998685</v>
      </c>
      <c r="BG83" s="108">
        <v>66312067</v>
      </c>
      <c r="BH83" s="108">
        <v>66548272</v>
      </c>
      <c r="BI83" s="108">
        <v>66724104</v>
      </c>
      <c r="BJ83" s="108">
        <v>66918020</v>
      </c>
      <c r="BK83" s="108">
        <v>67101930</v>
      </c>
      <c r="BL83" s="108">
        <v>67248926</v>
      </c>
      <c r="BM83" s="108">
        <v>67391582</v>
      </c>
    </row>
    <row r="84" spans="1:65" x14ac:dyDescent="0.2">
      <c r="A84" s="108" t="s">
        <v>307</v>
      </c>
      <c r="B84" s="108" t="s">
        <v>308</v>
      </c>
      <c r="C84" s="108" t="s">
        <v>169</v>
      </c>
      <c r="D84" s="108" t="s">
        <v>170</v>
      </c>
      <c r="E84" s="108">
        <v>34624</v>
      </c>
      <c r="F84" s="108">
        <v>35074</v>
      </c>
      <c r="G84" s="108">
        <v>35521</v>
      </c>
      <c r="H84" s="108">
        <v>35965</v>
      </c>
      <c r="I84" s="108">
        <v>36409</v>
      </c>
      <c r="J84" s="108">
        <v>36843</v>
      </c>
      <c r="K84" s="108">
        <v>37283</v>
      </c>
      <c r="L84" s="108">
        <v>37705</v>
      </c>
      <c r="M84" s="108">
        <v>38131</v>
      </c>
      <c r="N84" s="108">
        <v>38560</v>
      </c>
      <c r="O84" s="108">
        <v>39008</v>
      </c>
      <c r="P84" s="108">
        <v>39456</v>
      </c>
      <c r="Q84" s="108">
        <v>39915</v>
      </c>
      <c r="R84" s="108">
        <v>40395</v>
      </c>
      <c r="S84" s="108">
        <v>40847</v>
      </c>
      <c r="T84" s="108">
        <v>41292</v>
      </c>
      <c r="U84" s="108">
        <v>41724</v>
      </c>
      <c r="V84" s="108">
        <v>42133</v>
      </c>
      <c r="W84" s="108">
        <v>42539</v>
      </c>
      <c r="X84" s="108">
        <v>42941</v>
      </c>
      <c r="Y84" s="108">
        <v>43339</v>
      </c>
      <c r="Z84" s="108">
        <v>43725</v>
      </c>
      <c r="AA84" s="108">
        <v>44101</v>
      </c>
      <c r="AB84" s="108">
        <v>44483</v>
      </c>
      <c r="AC84" s="108">
        <v>44895</v>
      </c>
      <c r="AD84" s="108">
        <v>45328</v>
      </c>
      <c r="AE84" s="108">
        <v>45812</v>
      </c>
      <c r="AF84" s="108">
        <v>46340</v>
      </c>
      <c r="AG84" s="108">
        <v>46833</v>
      </c>
      <c r="AH84" s="108">
        <v>47159</v>
      </c>
      <c r="AI84" s="108">
        <v>47276</v>
      </c>
      <c r="AJ84" s="108">
        <v>47123</v>
      </c>
      <c r="AK84" s="108">
        <v>46746</v>
      </c>
      <c r="AL84" s="108">
        <v>46277</v>
      </c>
      <c r="AM84" s="108">
        <v>45848</v>
      </c>
      <c r="AN84" s="108">
        <v>45625</v>
      </c>
      <c r="AO84" s="108">
        <v>45624</v>
      </c>
      <c r="AP84" s="108">
        <v>45789</v>
      </c>
      <c r="AQ84" s="108">
        <v>46094</v>
      </c>
      <c r="AR84" s="108">
        <v>46428</v>
      </c>
      <c r="AS84" s="108">
        <v>46738</v>
      </c>
      <c r="AT84" s="108">
        <v>46999</v>
      </c>
      <c r="AU84" s="108">
        <v>47235</v>
      </c>
      <c r="AV84" s="108">
        <v>47439</v>
      </c>
      <c r="AW84" s="108">
        <v>47600</v>
      </c>
      <c r="AX84" s="108">
        <v>47731</v>
      </c>
      <c r="AY84" s="108">
        <v>47793</v>
      </c>
      <c r="AZ84" s="108">
        <v>47825</v>
      </c>
      <c r="BA84" s="108">
        <v>47822</v>
      </c>
      <c r="BB84" s="108">
        <v>47814</v>
      </c>
      <c r="BC84" s="108">
        <v>47803</v>
      </c>
      <c r="BD84" s="108">
        <v>47815</v>
      </c>
      <c r="BE84" s="108">
        <v>47843</v>
      </c>
      <c r="BF84" s="108">
        <v>47901</v>
      </c>
      <c r="BG84" s="108">
        <v>47965</v>
      </c>
      <c r="BH84" s="108">
        <v>48055</v>
      </c>
      <c r="BI84" s="108">
        <v>48173</v>
      </c>
      <c r="BJ84" s="108">
        <v>48326</v>
      </c>
      <c r="BK84" s="108">
        <v>48497</v>
      </c>
      <c r="BL84" s="108">
        <v>48677</v>
      </c>
      <c r="BM84" s="108">
        <v>48865</v>
      </c>
    </row>
    <row r="85" spans="1:65" x14ac:dyDescent="0.2">
      <c r="A85" s="108" t="s">
        <v>309</v>
      </c>
      <c r="B85" s="108" t="s">
        <v>310</v>
      </c>
      <c r="C85" s="108" t="s">
        <v>169</v>
      </c>
      <c r="D85" s="108" t="s">
        <v>170</v>
      </c>
      <c r="E85" s="108">
        <v>44510</v>
      </c>
      <c r="F85" s="108">
        <v>45939</v>
      </c>
      <c r="G85" s="108">
        <v>47372</v>
      </c>
      <c r="H85" s="108">
        <v>48856</v>
      </c>
      <c r="I85" s="108">
        <v>50476</v>
      </c>
      <c r="J85" s="108">
        <v>52224</v>
      </c>
      <c r="K85" s="108">
        <v>54192</v>
      </c>
      <c r="L85" s="108">
        <v>56308</v>
      </c>
      <c r="M85" s="108">
        <v>58386</v>
      </c>
      <c r="N85" s="108">
        <v>60146</v>
      </c>
      <c r="O85" s="108">
        <v>61415</v>
      </c>
      <c r="P85" s="108">
        <v>62089</v>
      </c>
      <c r="Q85" s="108">
        <v>62275</v>
      </c>
      <c r="R85" s="108">
        <v>62268</v>
      </c>
      <c r="S85" s="108">
        <v>62456</v>
      </c>
      <c r="T85" s="108">
        <v>63122</v>
      </c>
      <c r="U85" s="108">
        <v>64360</v>
      </c>
      <c r="V85" s="108">
        <v>66079</v>
      </c>
      <c r="W85" s="108">
        <v>68196</v>
      </c>
      <c r="X85" s="108">
        <v>70515</v>
      </c>
      <c r="Y85" s="108">
        <v>72936</v>
      </c>
      <c r="Z85" s="108">
        <v>75422</v>
      </c>
      <c r="AA85" s="108">
        <v>78015</v>
      </c>
      <c r="AB85" s="108">
        <v>80630</v>
      </c>
      <c r="AC85" s="108">
        <v>83192</v>
      </c>
      <c r="AD85" s="108">
        <v>85641</v>
      </c>
      <c r="AE85" s="108">
        <v>87904</v>
      </c>
      <c r="AF85" s="108">
        <v>89985</v>
      </c>
      <c r="AG85" s="108">
        <v>91984</v>
      </c>
      <c r="AH85" s="108">
        <v>94062</v>
      </c>
      <c r="AI85" s="108">
        <v>96304</v>
      </c>
      <c r="AJ85" s="108">
        <v>98779</v>
      </c>
      <c r="AK85" s="108">
        <v>101386</v>
      </c>
      <c r="AL85" s="108">
        <v>103901</v>
      </c>
      <c r="AM85" s="108">
        <v>106030</v>
      </c>
      <c r="AN85" s="108">
        <v>107535</v>
      </c>
      <c r="AO85" s="108">
        <v>108311</v>
      </c>
      <c r="AP85" s="108">
        <v>108473</v>
      </c>
      <c r="AQ85" s="108">
        <v>108206</v>
      </c>
      <c r="AR85" s="108">
        <v>107769</v>
      </c>
      <c r="AS85" s="108">
        <v>107405</v>
      </c>
      <c r="AT85" s="108">
        <v>107170</v>
      </c>
      <c r="AU85" s="108">
        <v>107027</v>
      </c>
      <c r="AV85" s="108">
        <v>106902</v>
      </c>
      <c r="AW85" s="108">
        <v>106624</v>
      </c>
      <c r="AX85" s="108">
        <v>106135</v>
      </c>
      <c r="AY85" s="108">
        <v>105374</v>
      </c>
      <c r="AZ85" s="108">
        <v>104442</v>
      </c>
      <c r="BA85" s="108">
        <v>103549</v>
      </c>
      <c r="BB85" s="108">
        <v>102971</v>
      </c>
      <c r="BC85" s="108">
        <v>102916</v>
      </c>
      <c r="BD85" s="108">
        <v>103448</v>
      </c>
      <c r="BE85" s="108">
        <v>104506</v>
      </c>
      <c r="BF85" s="108">
        <v>105922</v>
      </c>
      <c r="BG85" s="108">
        <v>107444</v>
      </c>
      <c r="BH85" s="108">
        <v>108886</v>
      </c>
      <c r="BI85" s="108">
        <v>110215</v>
      </c>
      <c r="BJ85" s="108">
        <v>111461</v>
      </c>
      <c r="BK85" s="108">
        <v>112640</v>
      </c>
      <c r="BL85" s="108">
        <v>113811</v>
      </c>
      <c r="BM85" s="108">
        <v>115021</v>
      </c>
    </row>
    <row r="86" spans="1:65" x14ac:dyDescent="0.2">
      <c r="A86" s="108" t="s">
        <v>311</v>
      </c>
      <c r="B86" s="108" t="s">
        <v>312</v>
      </c>
      <c r="C86" s="108" t="s">
        <v>169</v>
      </c>
      <c r="D86" s="108" t="s">
        <v>170</v>
      </c>
      <c r="E86" s="108">
        <v>500922</v>
      </c>
      <c r="F86" s="108">
        <v>505793</v>
      </c>
      <c r="G86" s="108">
        <v>511285</v>
      </c>
      <c r="H86" s="108">
        <v>517573</v>
      </c>
      <c r="I86" s="108">
        <v>524891</v>
      </c>
      <c r="J86" s="108">
        <v>533357</v>
      </c>
      <c r="K86" s="108">
        <v>543119</v>
      </c>
      <c r="L86" s="108">
        <v>554054</v>
      </c>
      <c r="M86" s="108">
        <v>565763</v>
      </c>
      <c r="N86" s="108">
        <v>577644</v>
      </c>
      <c r="O86" s="108">
        <v>589317</v>
      </c>
      <c r="P86" s="108">
        <v>600608</v>
      </c>
      <c r="Q86" s="108">
        <v>611705</v>
      </c>
      <c r="R86" s="108">
        <v>622914</v>
      </c>
      <c r="S86" s="108">
        <v>634739</v>
      </c>
      <c r="T86" s="108">
        <v>647538</v>
      </c>
      <c r="U86" s="108">
        <v>661398</v>
      </c>
      <c r="V86" s="108">
        <v>676264</v>
      </c>
      <c r="W86" s="108">
        <v>692078</v>
      </c>
      <c r="X86" s="108">
        <v>708788</v>
      </c>
      <c r="Y86" s="108">
        <v>726335</v>
      </c>
      <c r="Z86" s="108">
        <v>744695</v>
      </c>
      <c r="AA86" s="108">
        <v>763932</v>
      </c>
      <c r="AB86" s="108">
        <v>784056</v>
      </c>
      <c r="AC86" s="108">
        <v>805117</v>
      </c>
      <c r="AD86" s="108">
        <v>827107</v>
      </c>
      <c r="AE86" s="108">
        <v>850052</v>
      </c>
      <c r="AF86" s="108">
        <v>873871</v>
      </c>
      <c r="AG86" s="108">
        <v>898472</v>
      </c>
      <c r="AH86" s="108">
        <v>923714</v>
      </c>
      <c r="AI86" s="108">
        <v>949493</v>
      </c>
      <c r="AJ86" s="108">
        <v>975785</v>
      </c>
      <c r="AK86" s="108">
        <v>1002573</v>
      </c>
      <c r="AL86" s="108">
        <v>1029769</v>
      </c>
      <c r="AM86" s="108">
        <v>1057252</v>
      </c>
      <c r="AN86" s="108">
        <v>1084951</v>
      </c>
      <c r="AO86" s="108">
        <v>1112944</v>
      </c>
      <c r="AP86" s="108">
        <v>1141332</v>
      </c>
      <c r="AQ86" s="108">
        <v>1170061</v>
      </c>
      <c r="AR86" s="108">
        <v>1199058</v>
      </c>
      <c r="AS86" s="108">
        <v>1228359</v>
      </c>
      <c r="AT86" s="108">
        <v>1258008</v>
      </c>
      <c r="AU86" s="108">
        <v>1288310</v>
      </c>
      <c r="AV86" s="108">
        <v>1319946</v>
      </c>
      <c r="AW86" s="108">
        <v>1353788</v>
      </c>
      <c r="AX86" s="108">
        <v>1390550</v>
      </c>
      <c r="AY86" s="108">
        <v>1430144</v>
      </c>
      <c r="AZ86" s="108">
        <v>1472565</v>
      </c>
      <c r="BA86" s="108">
        <v>1518538</v>
      </c>
      <c r="BB86" s="108">
        <v>1568925</v>
      </c>
      <c r="BC86" s="108">
        <v>1624146</v>
      </c>
      <c r="BD86" s="108">
        <v>1684629</v>
      </c>
      <c r="BE86" s="108">
        <v>1749677</v>
      </c>
      <c r="BF86" s="108">
        <v>1817070</v>
      </c>
      <c r="BG86" s="108">
        <v>1883801</v>
      </c>
      <c r="BH86" s="108">
        <v>1947690</v>
      </c>
      <c r="BI86" s="108">
        <v>2007882</v>
      </c>
      <c r="BJ86" s="108">
        <v>2064812</v>
      </c>
      <c r="BK86" s="108">
        <v>2119275</v>
      </c>
      <c r="BL86" s="108">
        <v>2172578</v>
      </c>
      <c r="BM86" s="108">
        <v>2225728</v>
      </c>
    </row>
    <row r="87" spans="1:65" x14ac:dyDescent="0.2">
      <c r="A87" s="108" t="s">
        <v>46</v>
      </c>
      <c r="B87" s="108" t="s">
        <v>313</v>
      </c>
      <c r="C87" s="108" t="s">
        <v>169</v>
      </c>
      <c r="D87" s="108" t="s">
        <v>170</v>
      </c>
      <c r="E87" s="108">
        <v>52400000</v>
      </c>
      <c r="F87" s="108">
        <v>52800000</v>
      </c>
      <c r="G87" s="108">
        <v>53250000</v>
      </c>
      <c r="H87" s="108">
        <v>53650000</v>
      </c>
      <c r="I87" s="108">
        <v>54000000</v>
      </c>
      <c r="J87" s="108">
        <v>54348050</v>
      </c>
      <c r="K87" s="108">
        <v>54648500</v>
      </c>
      <c r="L87" s="108">
        <v>54943600</v>
      </c>
      <c r="M87" s="108">
        <v>55211700</v>
      </c>
      <c r="N87" s="108">
        <v>55441750</v>
      </c>
      <c r="O87" s="108">
        <v>55663250</v>
      </c>
      <c r="P87" s="108">
        <v>55896223</v>
      </c>
      <c r="Q87" s="108">
        <v>56086065</v>
      </c>
      <c r="R87" s="108">
        <v>56194527</v>
      </c>
      <c r="S87" s="108">
        <v>56229974</v>
      </c>
      <c r="T87" s="108">
        <v>56225800</v>
      </c>
      <c r="U87" s="108">
        <v>56211968</v>
      </c>
      <c r="V87" s="108">
        <v>56193492</v>
      </c>
      <c r="W87" s="108">
        <v>56196504</v>
      </c>
      <c r="X87" s="108">
        <v>56246951</v>
      </c>
      <c r="Y87" s="108">
        <v>56314216</v>
      </c>
      <c r="Z87" s="108">
        <v>56333829</v>
      </c>
      <c r="AA87" s="108">
        <v>56313641</v>
      </c>
      <c r="AB87" s="108">
        <v>56332848</v>
      </c>
      <c r="AC87" s="108">
        <v>56422072</v>
      </c>
      <c r="AD87" s="108">
        <v>56550268</v>
      </c>
      <c r="AE87" s="108">
        <v>56681396</v>
      </c>
      <c r="AF87" s="108">
        <v>56802050</v>
      </c>
      <c r="AG87" s="108">
        <v>56928327</v>
      </c>
      <c r="AH87" s="108">
        <v>57076711</v>
      </c>
      <c r="AI87" s="108">
        <v>57247586</v>
      </c>
      <c r="AJ87" s="108">
        <v>57424897</v>
      </c>
      <c r="AK87" s="108">
        <v>57580402</v>
      </c>
      <c r="AL87" s="108">
        <v>57718614</v>
      </c>
      <c r="AM87" s="108">
        <v>57865745</v>
      </c>
      <c r="AN87" s="108">
        <v>58019030</v>
      </c>
      <c r="AO87" s="108">
        <v>58166950</v>
      </c>
      <c r="AP87" s="108">
        <v>58316954</v>
      </c>
      <c r="AQ87" s="108">
        <v>58487141</v>
      </c>
      <c r="AR87" s="108">
        <v>58682466</v>
      </c>
      <c r="AS87" s="108">
        <v>58892514</v>
      </c>
      <c r="AT87" s="108">
        <v>59119673</v>
      </c>
      <c r="AU87" s="108">
        <v>59370479</v>
      </c>
      <c r="AV87" s="108">
        <v>59647577</v>
      </c>
      <c r="AW87" s="108">
        <v>59987905</v>
      </c>
      <c r="AX87" s="108">
        <v>60401206</v>
      </c>
      <c r="AY87" s="108">
        <v>60846820</v>
      </c>
      <c r="AZ87" s="108">
        <v>61322463</v>
      </c>
      <c r="BA87" s="108">
        <v>61806995</v>
      </c>
      <c r="BB87" s="108">
        <v>62276270</v>
      </c>
      <c r="BC87" s="108">
        <v>62766365</v>
      </c>
      <c r="BD87" s="108">
        <v>63258810</v>
      </c>
      <c r="BE87" s="108">
        <v>63700215</v>
      </c>
      <c r="BF87" s="108">
        <v>64128273</v>
      </c>
      <c r="BG87" s="108">
        <v>64602298</v>
      </c>
      <c r="BH87" s="108">
        <v>65116219</v>
      </c>
      <c r="BI87" s="108">
        <v>65611593</v>
      </c>
      <c r="BJ87" s="108">
        <v>66058859</v>
      </c>
      <c r="BK87" s="108">
        <v>66460344</v>
      </c>
      <c r="BL87" s="108">
        <v>66836327</v>
      </c>
      <c r="BM87" s="108">
        <v>67215293</v>
      </c>
    </row>
    <row r="88" spans="1:65" x14ac:dyDescent="0.2">
      <c r="A88" s="108" t="s">
        <v>314</v>
      </c>
      <c r="B88" s="108" t="s">
        <v>93</v>
      </c>
      <c r="C88" s="108" t="s">
        <v>169</v>
      </c>
      <c r="D88" s="108" t="s">
        <v>170</v>
      </c>
      <c r="E88" s="108">
        <v>3645600</v>
      </c>
      <c r="F88" s="108">
        <v>3703600</v>
      </c>
      <c r="G88" s="108">
        <v>3760300</v>
      </c>
      <c r="H88" s="108">
        <v>3816100</v>
      </c>
      <c r="I88" s="108">
        <v>3870300</v>
      </c>
      <c r="J88" s="108">
        <v>3921600</v>
      </c>
      <c r="K88" s="108">
        <v>3966700</v>
      </c>
      <c r="L88" s="108">
        <v>4005800</v>
      </c>
      <c r="M88" s="108">
        <v>4042300</v>
      </c>
      <c r="N88" s="108">
        <v>4080300</v>
      </c>
      <c r="O88" s="108">
        <v>4119900</v>
      </c>
      <c r="P88" s="108">
        <v>4163000</v>
      </c>
      <c r="Q88" s="108">
        <v>4205300</v>
      </c>
      <c r="R88" s="108">
        <v>4242500</v>
      </c>
      <c r="S88" s="108">
        <v>4279500</v>
      </c>
      <c r="T88" s="108">
        <v>4311200</v>
      </c>
      <c r="U88" s="108">
        <v>4342400</v>
      </c>
      <c r="V88" s="108">
        <v>4372100</v>
      </c>
      <c r="W88" s="108">
        <v>4397700</v>
      </c>
      <c r="X88" s="108">
        <v>4430200</v>
      </c>
      <c r="Y88" s="108">
        <v>4467700</v>
      </c>
      <c r="Z88" s="108">
        <v>4504500</v>
      </c>
      <c r="AA88" s="108">
        <v>4542800</v>
      </c>
      <c r="AB88" s="108">
        <v>4582900</v>
      </c>
      <c r="AC88" s="108">
        <v>4622200</v>
      </c>
      <c r="AD88" s="108">
        <v>4662900</v>
      </c>
      <c r="AE88" s="108">
        <v>4704500</v>
      </c>
      <c r="AF88" s="108">
        <v>4743500</v>
      </c>
      <c r="AG88" s="108">
        <v>4790700</v>
      </c>
      <c r="AH88" s="108">
        <v>4803300</v>
      </c>
      <c r="AI88" s="108">
        <v>4802000</v>
      </c>
      <c r="AJ88" s="108">
        <v>4835900</v>
      </c>
      <c r="AK88" s="108">
        <v>4873500</v>
      </c>
      <c r="AL88" s="108">
        <v>4911100</v>
      </c>
      <c r="AM88" s="108">
        <v>4836076</v>
      </c>
      <c r="AN88" s="108">
        <v>4657722</v>
      </c>
      <c r="AO88" s="108">
        <v>4491699</v>
      </c>
      <c r="AP88" s="108">
        <v>4349913</v>
      </c>
      <c r="AQ88" s="108">
        <v>4243607</v>
      </c>
      <c r="AR88" s="108">
        <v>4157192</v>
      </c>
      <c r="AS88" s="108">
        <v>4077131</v>
      </c>
      <c r="AT88" s="108">
        <v>4014373</v>
      </c>
      <c r="AU88" s="108">
        <v>3978515</v>
      </c>
      <c r="AV88" s="108">
        <v>3951736</v>
      </c>
      <c r="AW88" s="108">
        <v>3927340</v>
      </c>
      <c r="AX88" s="108">
        <v>3902469</v>
      </c>
      <c r="AY88" s="108">
        <v>3880347</v>
      </c>
      <c r="AZ88" s="108">
        <v>3860158</v>
      </c>
      <c r="BA88" s="108">
        <v>3848449</v>
      </c>
      <c r="BB88" s="108">
        <v>3814419</v>
      </c>
      <c r="BC88" s="108">
        <v>3786695</v>
      </c>
      <c r="BD88" s="108">
        <v>3756441</v>
      </c>
      <c r="BE88" s="108">
        <v>3728874</v>
      </c>
      <c r="BF88" s="108">
        <v>3717668</v>
      </c>
      <c r="BG88" s="108">
        <v>3719414</v>
      </c>
      <c r="BH88" s="108">
        <v>3725276</v>
      </c>
      <c r="BI88" s="108">
        <v>3727505</v>
      </c>
      <c r="BJ88" s="108">
        <v>3728004</v>
      </c>
      <c r="BK88" s="108">
        <v>3726549</v>
      </c>
      <c r="BL88" s="108">
        <v>3720161</v>
      </c>
      <c r="BM88" s="108">
        <v>3714000</v>
      </c>
    </row>
    <row r="89" spans="1:65" x14ac:dyDescent="0.2">
      <c r="A89" s="108" t="s">
        <v>315</v>
      </c>
      <c r="B89" s="108" t="s">
        <v>316</v>
      </c>
      <c r="C89" s="108" t="s">
        <v>169</v>
      </c>
      <c r="D89" s="108" t="s">
        <v>170</v>
      </c>
      <c r="E89" s="108">
        <v>6635229</v>
      </c>
      <c r="F89" s="108">
        <v>6848291</v>
      </c>
      <c r="G89" s="108">
        <v>7071966</v>
      </c>
      <c r="H89" s="108">
        <v>7300124</v>
      </c>
      <c r="I89" s="108">
        <v>7524470</v>
      </c>
      <c r="J89" s="108">
        <v>7739463</v>
      </c>
      <c r="K89" s="108">
        <v>7941418</v>
      </c>
      <c r="L89" s="108">
        <v>8132803</v>
      </c>
      <c r="M89" s="108">
        <v>8321773</v>
      </c>
      <c r="N89" s="108">
        <v>8520018</v>
      </c>
      <c r="O89" s="108">
        <v>8735493</v>
      </c>
      <c r="P89" s="108">
        <v>8973247</v>
      </c>
      <c r="Q89" s="108">
        <v>9229640</v>
      </c>
      <c r="R89" s="108">
        <v>9493552</v>
      </c>
      <c r="S89" s="108">
        <v>9749098</v>
      </c>
      <c r="T89" s="108">
        <v>9985946</v>
      </c>
      <c r="U89" s="108">
        <v>10199164</v>
      </c>
      <c r="V89" s="108">
        <v>10395453</v>
      </c>
      <c r="W89" s="108">
        <v>10590265</v>
      </c>
      <c r="X89" s="108">
        <v>10805318</v>
      </c>
      <c r="Y89" s="108">
        <v>11056112</v>
      </c>
      <c r="Z89" s="108">
        <v>11348287</v>
      </c>
      <c r="AA89" s="108">
        <v>11676828</v>
      </c>
      <c r="AB89" s="108">
        <v>12033559</v>
      </c>
      <c r="AC89" s="108">
        <v>12405659</v>
      </c>
      <c r="AD89" s="108">
        <v>12783617</v>
      </c>
      <c r="AE89" s="108">
        <v>13164839</v>
      </c>
      <c r="AF89" s="108">
        <v>13552021</v>
      </c>
      <c r="AG89" s="108">
        <v>13947047</v>
      </c>
      <c r="AH89" s="108">
        <v>14353409</v>
      </c>
      <c r="AI89" s="108">
        <v>14773274</v>
      </c>
      <c r="AJ89" s="108">
        <v>15207360</v>
      </c>
      <c r="AK89" s="108">
        <v>15653345</v>
      </c>
      <c r="AL89" s="108">
        <v>16106756</v>
      </c>
      <c r="AM89" s="108">
        <v>16561677</v>
      </c>
      <c r="AN89" s="108">
        <v>17014058</v>
      </c>
      <c r="AO89" s="108">
        <v>17462504</v>
      </c>
      <c r="AP89" s="108">
        <v>17908977</v>
      </c>
      <c r="AQ89" s="108">
        <v>18357159</v>
      </c>
      <c r="AR89" s="108">
        <v>18812369</v>
      </c>
      <c r="AS89" s="108">
        <v>19278850</v>
      </c>
      <c r="AT89" s="108">
        <v>19756929</v>
      </c>
      <c r="AU89" s="108">
        <v>20246376</v>
      </c>
      <c r="AV89" s="108">
        <v>20750308</v>
      </c>
      <c r="AW89" s="108">
        <v>21272328</v>
      </c>
      <c r="AX89" s="108">
        <v>21814648</v>
      </c>
      <c r="AY89" s="108">
        <v>22379057</v>
      </c>
      <c r="AZ89" s="108">
        <v>22963946</v>
      </c>
      <c r="BA89" s="108">
        <v>23563832</v>
      </c>
      <c r="BB89" s="108">
        <v>24170943</v>
      </c>
      <c r="BC89" s="108">
        <v>24779614</v>
      </c>
      <c r="BD89" s="108">
        <v>25387713</v>
      </c>
      <c r="BE89" s="108">
        <v>25996454</v>
      </c>
      <c r="BF89" s="108">
        <v>26607641</v>
      </c>
      <c r="BG89" s="108">
        <v>27224480</v>
      </c>
      <c r="BH89" s="108">
        <v>27849203</v>
      </c>
      <c r="BI89" s="108">
        <v>28481947</v>
      </c>
      <c r="BJ89" s="108">
        <v>29121464</v>
      </c>
      <c r="BK89" s="108">
        <v>29767108</v>
      </c>
      <c r="BL89" s="108">
        <v>30417858</v>
      </c>
      <c r="BM89" s="108">
        <v>31072945</v>
      </c>
    </row>
    <row r="90" spans="1:65" x14ac:dyDescent="0.2">
      <c r="A90" s="108" t="s">
        <v>317</v>
      </c>
      <c r="B90" s="108" t="s">
        <v>318</v>
      </c>
      <c r="C90" s="108" t="s">
        <v>169</v>
      </c>
      <c r="D90" s="108" t="s">
        <v>170</v>
      </c>
      <c r="E90" s="108">
        <v>23420</v>
      </c>
      <c r="F90" s="108">
        <v>23808</v>
      </c>
      <c r="G90" s="108">
        <v>24307</v>
      </c>
      <c r="H90" s="108">
        <v>24889</v>
      </c>
      <c r="I90" s="108">
        <v>25478</v>
      </c>
      <c r="J90" s="108">
        <v>26079</v>
      </c>
      <c r="K90" s="108">
        <v>26631</v>
      </c>
      <c r="L90" s="108">
        <v>27172</v>
      </c>
      <c r="M90" s="108">
        <v>27693</v>
      </c>
      <c r="N90" s="108">
        <v>28165</v>
      </c>
      <c r="O90" s="108">
        <v>28601</v>
      </c>
      <c r="P90" s="108">
        <v>29007</v>
      </c>
      <c r="Q90" s="108">
        <v>29353</v>
      </c>
      <c r="R90" s="108">
        <v>29657</v>
      </c>
      <c r="S90" s="108">
        <v>29886</v>
      </c>
      <c r="T90" s="108">
        <v>30062</v>
      </c>
      <c r="U90" s="108">
        <v>30179</v>
      </c>
      <c r="V90" s="108">
        <v>30228</v>
      </c>
      <c r="W90" s="108">
        <v>30224</v>
      </c>
      <c r="X90" s="108">
        <v>30172</v>
      </c>
      <c r="Y90" s="108">
        <v>30068</v>
      </c>
      <c r="Z90" s="108">
        <v>29902</v>
      </c>
      <c r="AA90" s="108">
        <v>29698</v>
      </c>
      <c r="AB90" s="108">
        <v>29481</v>
      </c>
      <c r="AC90" s="108">
        <v>29284</v>
      </c>
      <c r="AD90" s="108">
        <v>29151</v>
      </c>
      <c r="AE90" s="108">
        <v>29096</v>
      </c>
      <c r="AF90" s="108">
        <v>29114</v>
      </c>
      <c r="AG90" s="108">
        <v>29164</v>
      </c>
      <c r="AH90" s="108">
        <v>29187</v>
      </c>
      <c r="AI90" s="108">
        <v>29149</v>
      </c>
      <c r="AJ90" s="108">
        <v>29021</v>
      </c>
      <c r="AK90" s="108">
        <v>28844</v>
      </c>
      <c r="AL90" s="108">
        <v>28680</v>
      </c>
      <c r="AM90" s="108">
        <v>28605</v>
      </c>
      <c r="AN90" s="108">
        <v>28688</v>
      </c>
      <c r="AO90" s="108">
        <v>28970</v>
      </c>
      <c r="AP90" s="108">
        <v>29404</v>
      </c>
      <c r="AQ90" s="108">
        <v>29945</v>
      </c>
      <c r="AR90" s="108">
        <v>30526</v>
      </c>
      <c r="AS90" s="108">
        <v>31081</v>
      </c>
      <c r="AT90" s="108">
        <v>31604</v>
      </c>
      <c r="AU90" s="108">
        <v>32097</v>
      </c>
      <c r="AV90" s="108">
        <v>32556</v>
      </c>
      <c r="AW90" s="108">
        <v>32930</v>
      </c>
      <c r="AX90" s="108">
        <v>33222</v>
      </c>
      <c r="AY90" s="108">
        <v>33420</v>
      </c>
      <c r="AZ90" s="108">
        <v>33524</v>
      </c>
      <c r="BA90" s="108">
        <v>33570</v>
      </c>
      <c r="BB90" s="108">
        <v>33562</v>
      </c>
      <c r="BC90" s="108">
        <v>33585</v>
      </c>
      <c r="BD90" s="108">
        <v>33608</v>
      </c>
      <c r="BE90" s="108">
        <v>33653</v>
      </c>
      <c r="BF90" s="108">
        <v>33694</v>
      </c>
      <c r="BG90" s="108">
        <v>33726</v>
      </c>
      <c r="BH90" s="108">
        <v>33742</v>
      </c>
      <c r="BI90" s="108">
        <v>33738</v>
      </c>
      <c r="BJ90" s="108">
        <v>33723</v>
      </c>
      <c r="BK90" s="108">
        <v>33715</v>
      </c>
      <c r="BL90" s="108">
        <v>33706</v>
      </c>
      <c r="BM90" s="108">
        <v>33691</v>
      </c>
    </row>
    <row r="91" spans="1:65" x14ac:dyDescent="0.2">
      <c r="A91" s="108" t="s">
        <v>319</v>
      </c>
      <c r="B91" s="108" t="s">
        <v>320</v>
      </c>
      <c r="C91" s="108" t="s">
        <v>169</v>
      </c>
      <c r="D91" s="108" t="s">
        <v>170</v>
      </c>
      <c r="E91" s="108">
        <v>3494164</v>
      </c>
      <c r="F91" s="108">
        <v>3552068</v>
      </c>
      <c r="G91" s="108">
        <v>3611428</v>
      </c>
      <c r="H91" s="108">
        <v>3672560</v>
      </c>
      <c r="I91" s="108">
        <v>3735912</v>
      </c>
      <c r="J91" s="108">
        <v>3801711</v>
      </c>
      <c r="K91" s="108">
        <v>3870204</v>
      </c>
      <c r="L91" s="108">
        <v>3941046</v>
      </c>
      <c r="M91" s="108">
        <v>4013050</v>
      </c>
      <c r="N91" s="108">
        <v>4084601</v>
      </c>
      <c r="O91" s="108">
        <v>4154606</v>
      </c>
      <c r="P91" s="108">
        <v>4223056</v>
      </c>
      <c r="Q91" s="108">
        <v>4290544</v>
      </c>
      <c r="R91" s="108">
        <v>4357357</v>
      </c>
      <c r="S91" s="108">
        <v>4424030</v>
      </c>
      <c r="T91" s="108">
        <v>4491248</v>
      </c>
      <c r="U91" s="108">
        <v>4559239</v>
      </c>
      <c r="V91" s="108">
        <v>4628881</v>
      </c>
      <c r="W91" s="108">
        <v>4702371</v>
      </c>
      <c r="X91" s="108">
        <v>4782491</v>
      </c>
      <c r="Y91" s="108">
        <v>4871446</v>
      </c>
      <c r="Z91" s="108">
        <v>4969595</v>
      </c>
      <c r="AA91" s="108">
        <v>5077073</v>
      </c>
      <c r="AB91" s="108">
        <v>5195443</v>
      </c>
      <c r="AC91" s="108">
        <v>5326369</v>
      </c>
      <c r="AD91" s="108">
        <v>5470716</v>
      </c>
      <c r="AE91" s="108">
        <v>5629420</v>
      </c>
      <c r="AF91" s="108">
        <v>5801323</v>
      </c>
      <c r="AG91" s="108">
        <v>5982484</v>
      </c>
      <c r="AH91" s="108">
        <v>6167480</v>
      </c>
      <c r="AI91" s="108">
        <v>6352282</v>
      </c>
      <c r="AJ91" s="108">
        <v>6534936</v>
      </c>
      <c r="AK91" s="108">
        <v>6716032</v>
      </c>
      <c r="AL91" s="108">
        <v>6897171</v>
      </c>
      <c r="AM91" s="108">
        <v>7081119</v>
      </c>
      <c r="AN91" s="108">
        <v>7269631</v>
      </c>
      <c r="AO91" s="108">
        <v>7463782</v>
      </c>
      <c r="AP91" s="108">
        <v>7662071</v>
      </c>
      <c r="AQ91" s="108">
        <v>7860772</v>
      </c>
      <c r="AR91" s="108">
        <v>8054745</v>
      </c>
      <c r="AS91" s="108">
        <v>8240735</v>
      </c>
      <c r="AT91" s="108">
        <v>8417082</v>
      </c>
      <c r="AU91" s="108">
        <v>8586077</v>
      </c>
      <c r="AV91" s="108">
        <v>8753097</v>
      </c>
      <c r="AW91" s="108">
        <v>8925729</v>
      </c>
      <c r="AX91" s="108">
        <v>9109585</v>
      </c>
      <c r="AY91" s="108">
        <v>9307421</v>
      </c>
      <c r="AZ91" s="108">
        <v>9518159</v>
      </c>
      <c r="BA91" s="108">
        <v>9738796</v>
      </c>
      <c r="BB91" s="108">
        <v>9964470</v>
      </c>
      <c r="BC91" s="108">
        <v>10192168</v>
      </c>
      <c r="BD91" s="108">
        <v>10420459</v>
      </c>
      <c r="BE91" s="108">
        <v>10652032</v>
      </c>
      <c r="BF91" s="108">
        <v>10892821</v>
      </c>
      <c r="BG91" s="108">
        <v>11150970</v>
      </c>
      <c r="BH91" s="108">
        <v>11432096</v>
      </c>
      <c r="BI91" s="108">
        <v>11738434</v>
      </c>
      <c r="BJ91" s="108">
        <v>12067516</v>
      </c>
      <c r="BK91" s="108">
        <v>12414292</v>
      </c>
      <c r="BL91" s="108">
        <v>12771246</v>
      </c>
      <c r="BM91" s="108">
        <v>13132792</v>
      </c>
    </row>
    <row r="92" spans="1:65" x14ac:dyDescent="0.2">
      <c r="A92" s="108" t="s">
        <v>321</v>
      </c>
      <c r="B92" s="108" t="s">
        <v>322</v>
      </c>
      <c r="C92" s="108" t="s">
        <v>169</v>
      </c>
      <c r="D92" s="108" t="s">
        <v>170</v>
      </c>
      <c r="E92" s="108">
        <v>365049</v>
      </c>
      <c r="F92" s="108">
        <v>372436</v>
      </c>
      <c r="G92" s="108">
        <v>379886</v>
      </c>
      <c r="H92" s="108">
        <v>387635</v>
      </c>
      <c r="I92" s="108">
        <v>396012</v>
      </c>
      <c r="J92" s="108">
        <v>405258</v>
      </c>
      <c r="K92" s="108">
        <v>415478</v>
      </c>
      <c r="L92" s="108">
        <v>426622</v>
      </c>
      <c r="M92" s="108">
        <v>438590</v>
      </c>
      <c r="N92" s="108">
        <v>451228</v>
      </c>
      <c r="O92" s="108">
        <v>464404</v>
      </c>
      <c r="P92" s="108">
        <v>478106</v>
      </c>
      <c r="Q92" s="108">
        <v>492424</v>
      </c>
      <c r="R92" s="108">
        <v>507428</v>
      </c>
      <c r="S92" s="108">
        <v>523250</v>
      </c>
      <c r="T92" s="108">
        <v>539985</v>
      </c>
      <c r="U92" s="108">
        <v>557810</v>
      </c>
      <c r="V92" s="108">
        <v>576755</v>
      </c>
      <c r="W92" s="108">
        <v>596540</v>
      </c>
      <c r="X92" s="108">
        <v>616770</v>
      </c>
      <c r="Y92" s="108">
        <v>637252</v>
      </c>
      <c r="Z92" s="108">
        <v>657581</v>
      </c>
      <c r="AA92" s="108">
        <v>678111</v>
      </c>
      <c r="AB92" s="108">
        <v>700198</v>
      </c>
      <c r="AC92" s="108">
        <v>725688</v>
      </c>
      <c r="AD92" s="108">
        <v>755791</v>
      </c>
      <c r="AE92" s="108">
        <v>791141</v>
      </c>
      <c r="AF92" s="108">
        <v>831011</v>
      </c>
      <c r="AG92" s="108">
        <v>873440</v>
      </c>
      <c r="AH92" s="108">
        <v>915631</v>
      </c>
      <c r="AI92" s="108">
        <v>955595</v>
      </c>
      <c r="AJ92" s="108">
        <v>992671</v>
      </c>
      <c r="AK92" s="108">
        <v>1027476</v>
      </c>
      <c r="AL92" s="108">
        <v>1060861</v>
      </c>
      <c r="AM92" s="108">
        <v>1094219</v>
      </c>
      <c r="AN92" s="108">
        <v>1128577</v>
      </c>
      <c r="AO92" s="108">
        <v>1164091</v>
      </c>
      <c r="AP92" s="108">
        <v>1200522</v>
      </c>
      <c r="AQ92" s="108">
        <v>1238124</v>
      </c>
      <c r="AR92" s="108">
        <v>1277118</v>
      </c>
      <c r="AS92" s="108">
        <v>1317708</v>
      </c>
      <c r="AT92" s="108">
        <v>1360070</v>
      </c>
      <c r="AU92" s="108">
        <v>1404263</v>
      </c>
      <c r="AV92" s="108">
        <v>1449925</v>
      </c>
      <c r="AW92" s="108">
        <v>1496524</v>
      </c>
      <c r="AX92" s="108">
        <v>1543745</v>
      </c>
      <c r="AY92" s="108">
        <v>1591444</v>
      </c>
      <c r="AZ92" s="108">
        <v>1639846</v>
      </c>
      <c r="BA92" s="108">
        <v>1689288</v>
      </c>
      <c r="BB92" s="108">
        <v>1740277</v>
      </c>
      <c r="BC92" s="108">
        <v>1793199</v>
      </c>
      <c r="BD92" s="108">
        <v>1848142</v>
      </c>
      <c r="BE92" s="108">
        <v>1905020</v>
      </c>
      <c r="BF92" s="108">
        <v>1963708</v>
      </c>
      <c r="BG92" s="108">
        <v>2024037</v>
      </c>
      <c r="BH92" s="108">
        <v>2085860</v>
      </c>
      <c r="BI92" s="108">
        <v>2149134</v>
      </c>
      <c r="BJ92" s="108">
        <v>2213900</v>
      </c>
      <c r="BK92" s="108">
        <v>2280092</v>
      </c>
      <c r="BL92" s="108">
        <v>2347696</v>
      </c>
      <c r="BM92" s="108">
        <v>2416664</v>
      </c>
    </row>
    <row r="93" spans="1:65" x14ac:dyDescent="0.2">
      <c r="A93" s="108" t="s">
        <v>323</v>
      </c>
      <c r="B93" s="108" t="s">
        <v>324</v>
      </c>
      <c r="C93" s="108" t="s">
        <v>169</v>
      </c>
      <c r="D93" s="108" t="s">
        <v>170</v>
      </c>
      <c r="E93" s="108">
        <v>616140</v>
      </c>
      <c r="F93" s="108">
        <v>622754</v>
      </c>
      <c r="G93" s="108">
        <v>628877</v>
      </c>
      <c r="H93" s="108">
        <v>635008</v>
      </c>
      <c r="I93" s="108">
        <v>641821</v>
      </c>
      <c r="J93" s="108">
        <v>649795</v>
      </c>
      <c r="K93" s="108">
        <v>658998</v>
      </c>
      <c r="L93" s="108">
        <v>669243</v>
      </c>
      <c r="M93" s="108">
        <v>680431</v>
      </c>
      <c r="N93" s="108">
        <v>692407</v>
      </c>
      <c r="O93" s="108">
        <v>704937</v>
      </c>
      <c r="P93" s="108">
        <v>718359</v>
      </c>
      <c r="Q93" s="108">
        <v>732516</v>
      </c>
      <c r="R93" s="108">
        <v>746178</v>
      </c>
      <c r="S93" s="108">
        <v>757668</v>
      </c>
      <c r="T93" s="108">
        <v>765985</v>
      </c>
      <c r="U93" s="108">
        <v>770415</v>
      </c>
      <c r="V93" s="108">
        <v>771732</v>
      </c>
      <c r="W93" s="108">
        <v>772137</v>
      </c>
      <c r="X93" s="108">
        <v>774726</v>
      </c>
      <c r="Y93" s="108">
        <v>781678</v>
      </c>
      <c r="Z93" s="108">
        <v>793804</v>
      </c>
      <c r="AA93" s="108">
        <v>810402</v>
      </c>
      <c r="AB93" s="108">
        <v>830212</v>
      </c>
      <c r="AC93" s="108">
        <v>851276</v>
      </c>
      <c r="AD93" s="108">
        <v>872163</v>
      </c>
      <c r="AE93" s="108">
        <v>892530</v>
      </c>
      <c r="AF93" s="108">
        <v>912755</v>
      </c>
      <c r="AG93" s="108">
        <v>933046</v>
      </c>
      <c r="AH93" s="108">
        <v>953782</v>
      </c>
      <c r="AI93" s="108">
        <v>975265</v>
      </c>
      <c r="AJ93" s="108">
        <v>997522</v>
      </c>
      <c r="AK93" s="108">
        <v>1020353</v>
      </c>
      <c r="AL93" s="108">
        <v>1043421</v>
      </c>
      <c r="AM93" s="108">
        <v>1066345</v>
      </c>
      <c r="AN93" s="108">
        <v>1088850</v>
      </c>
      <c r="AO93" s="108">
        <v>1110835</v>
      </c>
      <c r="AP93" s="108">
        <v>1132505</v>
      </c>
      <c r="AQ93" s="108">
        <v>1154372</v>
      </c>
      <c r="AR93" s="108">
        <v>1177133</v>
      </c>
      <c r="AS93" s="108">
        <v>1201305</v>
      </c>
      <c r="AT93" s="108">
        <v>1227105</v>
      </c>
      <c r="AU93" s="108">
        <v>1254454</v>
      </c>
      <c r="AV93" s="108">
        <v>1283297</v>
      </c>
      <c r="AW93" s="108">
        <v>1313492</v>
      </c>
      <c r="AX93" s="108">
        <v>1344931</v>
      </c>
      <c r="AY93" s="108">
        <v>1377582</v>
      </c>
      <c r="AZ93" s="108">
        <v>1411545</v>
      </c>
      <c r="BA93" s="108">
        <v>1446936</v>
      </c>
      <c r="BB93" s="108">
        <v>1483920</v>
      </c>
      <c r="BC93" s="108">
        <v>1522603</v>
      </c>
      <c r="BD93" s="108">
        <v>1562996</v>
      </c>
      <c r="BE93" s="108">
        <v>1604981</v>
      </c>
      <c r="BF93" s="108">
        <v>1648259</v>
      </c>
      <c r="BG93" s="108">
        <v>1692433</v>
      </c>
      <c r="BH93" s="108">
        <v>1737207</v>
      </c>
      <c r="BI93" s="108">
        <v>1782434</v>
      </c>
      <c r="BJ93" s="108">
        <v>1828146</v>
      </c>
      <c r="BK93" s="108">
        <v>1874304</v>
      </c>
      <c r="BL93" s="108">
        <v>1920917</v>
      </c>
      <c r="BM93" s="108">
        <v>1967998</v>
      </c>
    </row>
    <row r="94" spans="1:65" x14ac:dyDescent="0.2">
      <c r="A94" s="108" t="s">
        <v>325</v>
      </c>
      <c r="B94" s="108" t="s">
        <v>326</v>
      </c>
      <c r="C94" s="108" t="s">
        <v>169</v>
      </c>
      <c r="D94" s="108" t="s">
        <v>170</v>
      </c>
      <c r="E94" s="108">
        <v>255338</v>
      </c>
      <c r="F94" s="108">
        <v>258786</v>
      </c>
      <c r="G94" s="108">
        <v>262219</v>
      </c>
      <c r="H94" s="108">
        <v>266005</v>
      </c>
      <c r="I94" s="108">
        <v>270616</v>
      </c>
      <c r="J94" s="108">
        <v>276296</v>
      </c>
      <c r="K94" s="108">
        <v>283506</v>
      </c>
      <c r="L94" s="108">
        <v>291786</v>
      </c>
      <c r="M94" s="108">
        <v>299416</v>
      </c>
      <c r="N94" s="108">
        <v>304000</v>
      </c>
      <c r="O94" s="108">
        <v>303986</v>
      </c>
      <c r="P94" s="108">
        <v>298852</v>
      </c>
      <c r="Q94" s="108">
        <v>289508</v>
      </c>
      <c r="R94" s="108">
        <v>277656</v>
      </c>
      <c r="S94" s="108">
        <v>265762</v>
      </c>
      <c r="T94" s="108">
        <v>255808</v>
      </c>
      <c r="U94" s="108">
        <v>247969</v>
      </c>
      <c r="V94" s="108">
        <v>242160</v>
      </c>
      <c r="W94" s="108">
        <v>239681</v>
      </c>
      <c r="X94" s="108">
        <v>241977</v>
      </c>
      <c r="Y94" s="108">
        <v>249931</v>
      </c>
      <c r="Z94" s="108">
        <v>264370</v>
      </c>
      <c r="AA94" s="108">
        <v>284638</v>
      </c>
      <c r="AB94" s="108">
        <v>308208</v>
      </c>
      <c r="AC94" s="108">
        <v>331554</v>
      </c>
      <c r="AD94" s="108">
        <v>352116</v>
      </c>
      <c r="AE94" s="108">
        <v>369024</v>
      </c>
      <c r="AF94" s="108">
        <v>382977</v>
      </c>
      <c r="AG94" s="108">
        <v>394973</v>
      </c>
      <c r="AH94" s="108">
        <v>406620</v>
      </c>
      <c r="AI94" s="108">
        <v>419188</v>
      </c>
      <c r="AJ94" s="108">
        <v>432844</v>
      </c>
      <c r="AK94" s="108">
        <v>447269</v>
      </c>
      <c r="AL94" s="108">
        <v>462637</v>
      </c>
      <c r="AM94" s="108">
        <v>479099</v>
      </c>
      <c r="AN94" s="108">
        <v>496768</v>
      </c>
      <c r="AO94" s="108">
        <v>515844</v>
      </c>
      <c r="AP94" s="108">
        <v>536459</v>
      </c>
      <c r="AQ94" s="108">
        <v>558496</v>
      </c>
      <c r="AR94" s="108">
        <v>581765</v>
      </c>
      <c r="AS94" s="108">
        <v>606180</v>
      </c>
      <c r="AT94" s="108">
        <v>631662</v>
      </c>
      <c r="AU94" s="108">
        <v>658388</v>
      </c>
      <c r="AV94" s="108">
        <v>686670</v>
      </c>
      <c r="AW94" s="108">
        <v>716949</v>
      </c>
      <c r="AX94" s="108">
        <v>749527</v>
      </c>
      <c r="AY94" s="108">
        <v>784494</v>
      </c>
      <c r="AZ94" s="108">
        <v>821686</v>
      </c>
      <c r="BA94" s="108">
        <v>860839</v>
      </c>
      <c r="BB94" s="108">
        <v>901589</v>
      </c>
      <c r="BC94" s="108">
        <v>943640</v>
      </c>
      <c r="BD94" s="108">
        <v>986861</v>
      </c>
      <c r="BE94" s="108">
        <v>1031191</v>
      </c>
      <c r="BF94" s="108">
        <v>1076412</v>
      </c>
      <c r="BG94" s="108">
        <v>1122273</v>
      </c>
      <c r="BH94" s="108">
        <v>1168575</v>
      </c>
      <c r="BI94" s="108">
        <v>1215181</v>
      </c>
      <c r="BJ94" s="108">
        <v>1262008</v>
      </c>
      <c r="BK94" s="108">
        <v>1308966</v>
      </c>
      <c r="BL94" s="108">
        <v>1355982</v>
      </c>
      <c r="BM94" s="108">
        <v>1402985</v>
      </c>
    </row>
    <row r="95" spans="1:65" x14ac:dyDescent="0.2">
      <c r="A95" s="108" t="s">
        <v>41</v>
      </c>
      <c r="B95" s="108" t="s">
        <v>327</v>
      </c>
      <c r="C95" s="108" t="s">
        <v>169</v>
      </c>
      <c r="D95" s="108" t="s">
        <v>170</v>
      </c>
      <c r="E95" s="108">
        <v>8331725</v>
      </c>
      <c r="F95" s="108">
        <v>8398050</v>
      </c>
      <c r="G95" s="108">
        <v>8448233</v>
      </c>
      <c r="H95" s="108">
        <v>8479625</v>
      </c>
      <c r="I95" s="108">
        <v>8510429</v>
      </c>
      <c r="J95" s="108">
        <v>8550333</v>
      </c>
      <c r="K95" s="108">
        <v>8613651</v>
      </c>
      <c r="L95" s="108">
        <v>8684088</v>
      </c>
      <c r="M95" s="108">
        <v>8740765</v>
      </c>
      <c r="N95" s="108">
        <v>8772764</v>
      </c>
      <c r="O95" s="108">
        <v>8792806</v>
      </c>
      <c r="P95" s="108">
        <v>8831036</v>
      </c>
      <c r="Q95" s="108">
        <v>8888628</v>
      </c>
      <c r="R95" s="108">
        <v>8929086</v>
      </c>
      <c r="S95" s="108">
        <v>8962022</v>
      </c>
      <c r="T95" s="108">
        <v>9046541</v>
      </c>
      <c r="U95" s="108">
        <v>9188150</v>
      </c>
      <c r="V95" s="108">
        <v>9308479</v>
      </c>
      <c r="W95" s="108">
        <v>9429959</v>
      </c>
      <c r="X95" s="108">
        <v>9548258</v>
      </c>
      <c r="Y95" s="108">
        <v>9642505</v>
      </c>
      <c r="Z95" s="108">
        <v>9729350</v>
      </c>
      <c r="AA95" s="108">
        <v>9789513</v>
      </c>
      <c r="AB95" s="108">
        <v>9846627</v>
      </c>
      <c r="AC95" s="108">
        <v>9895801</v>
      </c>
      <c r="AD95" s="108">
        <v>9934300</v>
      </c>
      <c r="AE95" s="108">
        <v>9967213</v>
      </c>
      <c r="AF95" s="108">
        <v>10000595</v>
      </c>
      <c r="AG95" s="108">
        <v>10036983</v>
      </c>
      <c r="AH95" s="108">
        <v>10089498</v>
      </c>
      <c r="AI95" s="108">
        <v>10196792</v>
      </c>
      <c r="AJ95" s="108">
        <v>10319927</v>
      </c>
      <c r="AK95" s="108">
        <v>10399061</v>
      </c>
      <c r="AL95" s="108">
        <v>10460415</v>
      </c>
      <c r="AM95" s="108">
        <v>10512922</v>
      </c>
      <c r="AN95" s="108">
        <v>10562153</v>
      </c>
      <c r="AO95" s="108">
        <v>10608800</v>
      </c>
      <c r="AP95" s="108">
        <v>10661259</v>
      </c>
      <c r="AQ95" s="108">
        <v>10720509</v>
      </c>
      <c r="AR95" s="108">
        <v>10761698</v>
      </c>
      <c r="AS95" s="108">
        <v>10805808</v>
      </c>
      <c r="AT95" s="108">
        <v>10862132</v>
      </c>
      <c r="AU95" s="108">
        <v>10902022</v>
      </c>
      <c r="AV95" s="108">
        <v>10928070</v>
      </c>
      <c r="AW95" s="108">
        <v>10955141</v>
      </c>
      <c r="AX95" s="108">
        <v>10987314</v>
      </c>
      <c r="AY95" s="108">
        <v>11020362</v>
      </c>
      <c r="AZ95" s="108">
        <v>11048473</v>
      </c>
      <c r="BA95" s="108">
        <v>11077841</v>
      </c>
      <c r="BB95" s="108">
        <v>11107017</v>
      </c>
      <c r="BC95" s="108">
        <v>11121341</v>
      </c>
      <c r="BD95" s="108">
        <v>11104899</v>
      </c>
      <c r="BE95" s="108">
        <v>11045011</v>
      </c>
      <c r="BF95" s="108">
        <v>10965211</v>
      </c>
      <c r="BG95" s="108">
        <v>10892413</v>
      </c>
      <c r="BH95" s="108">
        <v>10820883</v>
      </c>
      <c r="BI95" s="108">
        <v>10775971</v>
      </c>
      <c r="BJ95" s="108">
        <v>10754679</v>
      </c>
      <c r="BK95" s="108">
        <v>10732882</v>
      </c>
      <c r="BL95" s="108">
        <v>10721582</v>
      </c>
      <c r="BM95" s="108">
        <v>10715549</v>
      </c>
    </row>
    <row r="96" spans="1:65" x14ac:dyDescent="0.2">
      <c r="A96" s="108" t="s">
        <v>328</v>
      </c>
      <c r="B96" s="108" t="s">
        <v>329</v>
      </c>
      <c r="C96" s="108" t="s">
        <v>169</v>
      </c>
      <c r="D96" s="108" t="s">
        <v>170</v>
      </c>
      <c r="E96" s="108">
        <v>89927</v>
      </c>
      <c r="F96" s="108">
        <v>91324</v>
      </c>
      <c r="G96" s="108">
        <v>92481</v>
      </c>
      <c r="H96" s="108">
        <v>93409</v>
      </c>
      <c r="I96" s="108">
        <v>94122</v>
      </c>
      <c r="J96" s="108">
        <v>94634</v>
      </c>
      <c r="K96" s="108">
        <v>94936</v>
      </c>
      <c r="L96" s="108">
        <v>95012</v>
      </c>
      <c r="M96" s="108">
        <v>94929</v>
      </c>
      <c r="N96" s="108">
        <v>94723</v>
      </c>
      <c r="O96" s="108">
        <v>94476</v>
      </c>
      <c r="P96" s="108">
        <v>94212</v>
      </c>
      <c r="Q96" s="108">
        <v>93984</v>
      </c>
      <c r="R96" s="108">
        <v>93661</v>
      </c>
      <c r="S96" s="108">
        <v>93190</v>
      </c>
      <c r="T96" s="108">
        <v>92494</v>
      </c>
      <c r="U96" s="108">
        <v>91469</v>
      </c>
      <c r="V96" s="108">
        <v>90219</v>
      </c>
      <c r="W96" s="108">
        <v>89104</v>
      </c>
      <c r="X96" s="108">
        <v>88603</v>
      </c>
      <c r="Y96" s="108">
        <v>89032</v>
      </c>
      <c r="Z96" s="108">
        <v>90610</v>
      </c>
      <c r="AA96" s="108">
        <v>93132</v>
      </c>
      <c r="AB96" s="108">
        <v>96020</v>
      </c>
      <c r="AC96" s="108">
        <v>98472</v>
      </c>
      <c r="AD96" s="108">
        <v>99953</v>
      </c>
      <c r="AE96" s="108">
        <v>100183</v>
      </c>
      <c r="AF96" s="108">
        <v>99425</v>
      </c>
      <c r="AG96" s="108">
        <v>98126</v>
      </c>
      <c r="AH96" s="108">
        <v>96932</v>
      </c>
      <c r="AI96" s="108">
        <v>96328</v>
      </c>
      <c r="AJ96" s="108">
        <v>96462</v>
      </c>
      <c r="AK96" s="108">
        <v>97161</v>
      </c>
      <c r="AL96" s="108">
        <v>98234</v>
      </c>
      <c r="AM96" s="108">
        <v>99345</v>
      </c>
      <c r="AN96" s="108">
        <v>100286</v>
      </c>
      <c r="AO96" s="108">
        <v>101003</v>
      </c>
      <c r="AP96" s="108">
        <v>101567</v>
      </c>
      <c r="AQ96" s="108">
        <v>102023</v>
      </c>
      <c r="AR96" s="108">
        <v>102429</v>
      </c>
      <c r="AS96" s="108">
        <v>102837</v>
      </c>
      <c r="AT96" s="108">
        <v>103242</v>
      </c>
      <c r="AU96" s="108">
        <v>103636</v>
      </c>
      <c r="AV96" s="108">
        <v>104003</v>
      </c>
      <c r="AW96" s="108">
        <v>104346</v>
      </c>
      <c r="AX96" s="108">
        <v>104658</v>
      </c>
      <c r="AY96" s="108">
        <v>104938</v>
      </c>
      <c r="AZ96" s="108">
        <v>105183</v>
      </c>
      <c r="BA96" s="108">
        <v>105457</v>
      </c>
      <c r="BB96" s="108">
        <v>105787</v>
      </c>
      <c r="BC96" s="108">
        <v>106227</v>
      </c>
      <c r="BD96" s="108">
        <v>106786</v>
      </c>
      <c r="BE96" s="108">
        <v>107452</v>
      </c>
      <c r="BF96" s="108">
        <v>108172</v>
      </c>
      <c r="BG96" s="108">
        <v>108900</v>
      </c>
      <c r="BH96" s="108">
        <v>109603</v>
      </c>
      <c r="BI96" s="108">
        <v>110263</v>
      </c>
      <c r="BJ96" s="108">
        <v>110874</v>
      </c>
      <c r="BK96" s="108">
        <v>111449</v>
      </c>
      <c r="BL96" s="108">
        <v>112002</v>
      </c>
      <c r="BM96" s="108">
        <v>112519</v>
      </c>
    </row>
    <row r="97" spans="1:65" x14ac:dyDescent="0.2">
      <c r="A97" s="108" t="s">
        <v>330</v>
      </c>
      <c r="B97" s="108" t="s">
        <v>331</v>
      </c>
      <c r="C97" s="108" t="s">
        <v>169</v>
      </c>
      <c r="D97" s="108" t="s">
        <v>170</v>
      </c>
      <c r="E97" s="108">
        <v>32500</v>
      </c>
      <c r="F97" s="108">
        <v>33700</v>
      </c>
      <c r="G97" s="108">
        <v>35000</v>
      </c>
      <c r="H97" s="108">
        <v>36400</v>
      </c>
      <c r="I97" s="108">
        <v>37600</v>
      </c>
      <c r="J97" s="108">
        <v>39200</v>
      </c>
      <c r="K97" s="108">
        <v>40500</v>
      </c>
      <c r="L97" s="108">
        <v>41900</v>
      </c>
      <c r="M97" s="108">
        <v>43400</v>
      </c>
      <c r="N97" s="108">
        <v>44900</v>
      </c>
      <c r="O97" s="108">
        <v>46400</v>
      </c>
      <c r="P97" s="108">
        <v>47200</v>
      </c>
      <c r="Q97" s="108">
        <v>48300</v>
      </c>
      <c r="R97" s="108">
        <v>49000</v>
      </c>
      <c r="S97" s="108">
        <v>49500</v>
      </c>
      <c r="T97" s="108">
        <v>49600</v>
      </c>
      <c r="U97" s="108">
        <v>49700</v>
      </c>
      <c r="V97" s="108">
        <v>49400</v>
      </c>
      <c r="W97" s="108">
        <v>49200</v>
      </c>
      <c r="X97" s="108">
        <v>49600</v>
      </c>
      <c r="Y97" s="108">
        <v>50200</v>
      </c>
      <c r="Z97" s="108">
        <v>51000</v>
      </c>
      <c r="AA97" s="108">
        <v>51500</v>
      </c>
      <c r="AB97" s="108">
        <v>52100</v>
      </c>
      <c r="AC97" s="108">
        <v>52700</v>
      </c>
      <c r="AD97" s="108">
        <v>53200</v>
      </c>
      <c r="AE97" s="108">
        <v>53500</v>
      </c>
      <c r="AF97" s="108">
        <v>54100</v>
      </c>
      <c r="AG97" s="108">
        <v>54800</v>
      </c>
      <c r="AH97" s="108">
        <v>55300</v>
      </c>
      <c r="AI97" s="108">
        <v>55600</v>
      </c>
      <c r="AJ97" s="108">
        <v>55500</v>
      </c>
      <c r="AK97" s="108">
        <v>55300</v>
      </c>
      <c r="AL97" s="108">
        <v>55200</v>
      </c>
      <c r="AM97" s="108">
        <v>55500</v>
      </c>
      <c r="AN97" s="108">
        <v>55800</v>
      </c>
      <c r="AO97" s="108">
        <v>55900</v>
      </c>
      <c r="AP97" s="108">
        <v>56000</v>
      </c>
      <c r="AQ97" s="108">
        <v>56100</v>
      </c>
      <c r="AR97" s="108">
        <v>56100</v>
      </c>
      <c r="AS97" s="108">
        <v>56200</v>
      </c>
      <c r="AT97" s="108">
        <v>56350</v>
      </c>
      <c r="AU97" s="108">
        <v>56609</v>
      </c>
      <c r="AV97" s="108">
        <v>56765</v>
      </c>
      <c r="AW97" s="108">
        <v>56911</v>
      </c>
      <c r="AX97" s="108">
        <v>56935</v>
      </c>
      <c r="AY97" s="108">
        <v>56774</v>
      </c>
      <c r="AZ97" s="108">
        <v>56555</v>
      </c>
      <c r="BA97" s="108">
        <v>56328</v>
      </c>
      <c r="BB97" s="108">
        <v>56323</v>
      </c>
      <c r="BC97" s="108">
        <v>56905</v>
      </c>
      <c r="BD97" s="108">
        <v>56890</v>
      </c>
      <c r="BE97" s="108">
        <v>56810</v>
      </c>
      <c r="BF97" s="108">
        <v>56483</v>
      </c>
      <c r="BG97" s="108">
        <v>56295</v>
      </c>
      <c r="BH97" s="108">
        <v>56114</v>
      </c>
      <c r="BI97" s="108">
        <v>56186</v>
      </c>
      <c r="BJ97" s="108">
        <v>56172</v>
      </c>
      <c r="BK97" s="108">
        <v>56023</v>
      </c>
      <c r="BL97" s="108">
        <v>56225</v>
      </c>
      <c r="BM97" s="108">
        <v>56367</v>
      </c>
    </row>
    <row r="98" spans="1:65" x14ac:dyDescent="0.2">
      <c r="A98" s="108" t="s">
        <v>332</v>
      </c>
      <c r="B98" s="108" t="s">
        <v>333</v>
      </c>
      <c r="C98" s="108" t="s">
        <v>169</v>
      </c>
      <c r="D98" s="108" t="s">
        <v>170</v>
      </c>
      <c r="E98" s="108">
        <v>4128880</v>
      </c>
      <c r="F98" s="108">
        <v>4251911</v>
      </c>
      <c r="G98" s="108">
        <v>4378604</v>
      </c>
      <c r="H98" s="108">
        <v>4508444</v>
      </c>
      <c r="I98" s="108">
        <v>4640795</v>
      </c>
      <c r="J98" s="108">
        <v>4774984</v>
      </c>
      <c r="K98" s="108">
        <v>4910790</v>
      </c>
      <c r="L98" s="108">
        <v>5047435</v>
      </c>
      <c r="M98" s="108">
        <v>5184095</v>
      </c>
      <c r="N98" s="108">
        <v>5320100</v>
      </c>
      <c r="O98" s="108">
        <v>5455197</v>
      </c>
      <c r="P98" s="108">
        <v>5589563</v>
      </c>
      <c r="Q98" s="108">
        <v>5723759</v>
      </c>
      <c r="R98" s="108">
        <v>5858466</v>
      </c>
      <c r="S98" s="108">
        <v>5994300</v>
      </c>
      <c r="T98" s="108">
        <v>6131151</v>
      </c>
      <c r="U98" s="108">
        <v>6269983</v>
      </c>
      <c r="V98" s="108">
        <v>6412667</v>
      </c>
      <c r="W98" s="108">
        <v>6561919</v>
      </c>
      <c r="X98" s="108">
        <v>6720582</v>
      </c>
      <c r="Y98" s="108">
        <v>6890346</v>
      </c>
      <c r="Z98" s="108">
        <v>7071186</v>
      </c>
      <c r="AA98" s="108">
        <v>7262658</v>
      </c>
      <c r="AB98" s="108">
        <v>7462585</v>
      </c>
      <c r="AC98" s="108">
        <v>7669863</v>
      </c>
      <c r="AD98" s="108">
        <v>7884034</v>
      </c>
      <c r="AE98" s="108">
        <v>8104921</v>
      </c>
      <c r="AF98" s="108">
        <v>8332446</v>
      </c>
      <c r="AG98" s="108">
        <v>8566331</v>
      </c>
      <c r="AH98" s="108">
        <v>8805995</v>
      </c>
      <c r="AI98" s="108">
        <v>9050115</v>
      </c>
      <c r="AJ98" s="108">
        <v>9296814</v>
      </c>
      <c r="AK98" s="108">
        <v>9544055</v>
      </c>
      <c r="AL98" s="108">
        <v>9790619</v>
      </c>
      <c r="AM98" s="108">
        <v>10037522</v>
      </c>
      <c r="AN98" s="108">
        <v>10286786</v>
      </c>
      <c r="AO98" s="108">
        <v>10536942</v>
      </c>
      <c r="AP98" s="108">
        <v>10788362</v>
      </c>
      <c r="AQ98" s="108">
        <v>11046215</v>
      </c>
      <c r="AR98" s="108">
        <v>11311078</v>
      </c>
      <c r="AS98" s="108">
        <v>11589761</v>
      </c>
      <c r="AT98" s="108">
        <v>11871565</v>
      </c>
      <c r="AU98" s="108">
        <v>12147518</v>
      </c>
      <c r="AV98" s="108">
        <v>12415334</v>
      </c>
      <c r="AW98" s="108">
        <v>12682108</v>
      </c>
      <c r="AX98" s="108">
        <v>12948292</v>
      </c>
      <c r="AY98" s="108">
        <v>13213330</v>
      </c>
      <c r="AZ98" s="108">
        <v>13477017</v>
      </c>
      <c r="BA98" s="108">
        <v>13739299</v>
      </c>
      <c r="BB98" s="108">
        <v>14000190</v>
      </c>
      <c r="BC98" s="108">
        <v>14259687</v>
      </c>
      <c r="BD98" s="108">
        <v>14521515</v>
      </c>
      <c r="BE98" s="108">
        <v>14781942</v>
      </c>
      <c r="BF98" s="108">
        <v>15043981</v>
      </c>
      <c r="BG98" s="108">
        <v>15306316</v>
      </c>
      <c r="BH98" s="108">
        <v>15567419</v>
      </c>
      <c r="BI98" s="108">
        <v>15827690</v>
      </c>
      <c r="BJ98" s="108">
        <v>16087418</v>
      </c>
      <c r="BK98" s="108">
        <v>16346950</v>
      </c>
      <c r="BL98" s="108">
        <v>16604026</v>
      </c>
      <c r="BM98" s="108">
        <v>16858333</v>
      </c>
    </row>
    <row r="99" spans="1:65" x14ac:dyDescent="0.2">
      <c r="A99" s="108" t="s">
        <v>334</v>
      </c>
      <c r="B99" s="108" t="s">
        <v>335</v>
      </c>
      <c r="C99" s="108" t="s">
        <v>169</v>
      </c>
      <c r="D99" s="108" t="s">
        <v>170</v>
      </c>
      <c r="E99" s="108">
        <v>66733</v>
      </c>
      <c r="F99" s="108">
        <v>68065</v>
      </c>
      <c r="G99" s="108">
        <v>69605</v>
      </c>
      <c r="H99" s="108">
        <v>71289</v>
      </c>
      <c r="I99" s="108">
        <v>73047</v>
      </c>
      <c r="J99" s="108">
        <v>74828</v>
      </c>
      <c r="K99" s="108">
        <v>76611</v>
      </c>
      <c r="L99" s="108">
        <v>78412</v>
      </c>
      <c r="M99" s="108">
        <v>80212</v>
      </c>
      <c r="N99" s="108">
        <v>82040</v>
      </c>
      <c r="O99" s="108">
        <v>83875</v>
      </c>
      <c r="P99" s="108">
        <v>85729</v>
      </c>
      <c r="Q99" s="108">
        <v>87580</v>
      </c>
      <c r="R99" s="108">
        <v>89459</v>
      </c>
      <c r="S99" s="108">
        <v>91378</v>
      </c>
      <c r="T99" s="108">
        <v>93351</v>
      </c>
      <c r="U99" s="108">
        <v>95380</v>
      </c>
      <c r="V99" s="108">
        <v>97477</v>
      </c>
      <c r="W99" s="108">
        <v>99629</v>
      </c>
      <c r="X99" s="108">
        <v>101837</v>
      </c>
      <c r="Y99" s="108">
        <v>104134</v>
      </c>
      <c r="Z99" s="108">
        <v>106482</v>
      </c>
      <c r="AA99" s="108">
        <v>108901</v>
      </c>
      <c r="AB99" s="108">
        <v>111403</v>
      </c>
      <c r="AC99" s="108">
        <v>113953</v>
      </c>
      <c r="AD99" s="108">
        <v>116576</v>
      </c>
      <c r="AE99" s="108">
        <v>119228</v>
      </c>
      <c r="AF99" s="108">
        <v>121923</v>
      </c>
      <c r="AG99" s="108">
        <v>124674</v>
      </c>
      <c r="AH99" s="108">
        <v>127525</v>
      </c>
      <c r="AI99" s="108">
        <v>130480</v>
      </c>
      <c r="AJ99" s="108">
        <v>133553</v>
      </c>
      <c r="AK99" s="108">
        <v>136693</v>
      </c>
      <c r="AL99" s="108">
        <v>139813</v>
      </c>
      <c r="AM99" s="108">
        <v>142806</v>
      </c>
      <c r="AN99" s="108">
        <v>145559</v>
      </c>
      <c r="AO99" s="108">
        <v>148061</v>
      </c>
      <c r="AP99" s="108">
        <v>150303</v>
      </c>
      <c r="AQ99" s="108">
        <v>152274</v>
      </c>
      <c r="AR99" s="108">
        <v>153955</v>
      </c>
      <c r="AS99" s="108">
        <v>155323</v>
      </c>
      <c r="AT99" s="108">
        <v>156395</v>
      </c>
      <c r="AU99" s="108">
        <v>157173</v>
      </c>
      <c r="AV99" s="108">
        <v>157723</v>
      </c>
      <c r="AW99" s="108">
        <v>158094</v>
      </c>
      <c r="AX99" s="108">
        <v>158406</v>
      </c>
      <c r="AY99" s="108">
        <v>158649</v>
      </c>
      <c r="AZ99" s="108">
        <v>158848</v>
      </c>
      <c r="BA99" s="108">
        <v>159037</v>
      </c>
      <c r="BB99" s="108">
        <v>159232</v>
      </c>
      <c r="BC99" s="108">
        <v>159439</v>
      </c>
      <c r="BD99" s="108">
        <v>159690</v>
      </c>
      <c r="BE99" s="108">
        <v>159990</v>
      </c>
      <c r="BF99" s="108">
        <v>160415</v>
      </c>
      <c r="BG99" s="108">
        <v>161007</v>
      </c>
      <c r="BH99" s="108">
        <v>161851</v>
      </c>
      <c r="BI99" s="108">
        <v>162948</v>
      </c>
      <c r="BJ99" s="108">
        <v>164281</v>
      </c>
      <c r="BK99" s="108">
        <v>165770</v>
      </c>
      <c r="BL99" s="108">
        <v>167295</v>
      </c>
      <c r="BM99" s="108">
        <v>168783</v>
      </c>
    </row>
    <row r="100" spans="1:65" x14ac:dyDescent="0.2">
      <c r="A100" s="108" t="s">
        <v>336</v>
      </c>
      <c r="B100" s="108" t="s">
        <v>337</v>
      </c>
      <c r="C100" s="108" t="s">
        <v>169</v>
      </c>
      <c r="D100" s="108" t="s">
        <v>170</v>
      </c>
      <c r="E100" s="108">
        <v>571813</v>
      </c>
      <c r="F100" s="108">
        <v>589274</v>
      </c>
      <c r="G100" s="108">
        <v>606286</v>
      </c>
      <c r="H100" s="108">
        <v>622580</v>
      </c>
      <c r="I100" s="108">
        <v>637835</v>
      </c>
      <c r="J100" s="108">
        <v>651865</v>
      </c>
      <c r="K100" s="108">
        <v>664518</v>
      </c>
      <c r="L100" s="108">
        <v>675861</v>
      </c>
      <c r="M100" s="108">
        <v>686144</v>
      </c>
      <c r="N100" s="108">
        <v>695743</v>
      </c>
      <c r="O100" s="108">
        <v>704930</v>
      </c>
      <c r="P100" s="108">
        <v>713684</v>
      </c>
      <c r="Q100" s="108">
        <v>721949</v>
      </c>
      <c r="R100" s="108">
        <v>729909</v>
      </c>
      <c r="S100" s="108">
        <v>737846</v>
      </c>
      <c r="T100" s="108">
        <v>745847</v>
      </c>
      <c r="U100" s="108">
        <v>754101</v>
      </c>
      <c r="V100" s="108">
        <v>762424</v>
      </c>
      <c r="W100" s="108">
        <v>770128</v>
      </c>
      <c r="X100" s="108">
        <v>776257</v>
      </c>
      <c r="Y100" s="108">
        <v>780153</v>
      </c>
      <c r="Z100" s="108">
        <v>781734</v>
      </c>
      <c r="AA100" s="108">
        <v>781249</v>
      </c>
      <c r="AB100" s="108">
        <v>778953</v>
      </c>
      <c r="AC100" s="108">
        <v>775217</v>
      </c>
      <c r="AD100" s="108">
        <v>770439</v>
      </c>
      <c r="AE100" s="108">
        <v>764447</v>
      </c>
      <c r="AF100" s="108">
        <v>757451</v>
      </c>
      <c r="AG100" s="108">
        <v>750641</v>
      </c>
      <c r="AH100" s="108">
        <v>745581</v>
      </c>
      <c r="AI100" s="108">
        <v>743306</v>
      </c>
      <c r="AJ100" s="108">
        <v>744477</v>
      </c>
      <c r="AK100" s="108">
        <v>748596</v>
      </c>
      <c r="AL100" s="108">
        <v>754141</v>
      </c>
      <c r="AM100" s="108">
        <v>758896</v>
      </c>
      <c r="AN100" s="108">
        <v>761298</v>
      </c>
      <c r="AO100" s="108">
        <v>760801</v>
      </c>
      <c r="AP100" s="108">
        <v>757975</v>
      </c>
      <c r="AQ100" s="108">
        <v>753778</v>
      </c>
      <c r="AR100" s="108">
        <v>749676</v>
      </c>
      <c r="AS100" s="108">
        <v>746718</v>
      </c>
      <c r="AT100" s="108">
        <v>745206</v>
      </c>
      <c r="AU100" s="108">
        <v>744789</v>
      </c>
      <c r="AV100" s="108">
        <v>745142</v>
      </c>
      <c r="AW100" s="108">
        <v>745737</v>
      </c>
      <c r="AX100" s="108">
        <v>746156</v>
      </c>
      <c r="AY100" s="108">
        <v>746335</v>
      </c>
      <c r="AZ100" s="108">
        <v>746477</v>
      </c>
      <c r="BA100" s="108">
        <v>746815</v>
      </c>
      <c r="BB100" s="108">
        <v>747718</v>
      </c>
      <c r="BC100" s="108">
        <v>749430</v>
      </c>
      <c r="BD100" s="108">
        <v>752029</v>
      </c>
      <c r="BE100" s="108">
        <v>755388</v>
      </c>
      <c r="BF100" s="108">
        <v>759281</v>
      </c>
      <c r="BG100" s="108">
        <v>763371</v>
      </c>
      <c r="BH100" s="108">
        <v>767433</v>
      </c>
      <c r="BI100" s="108">
        <v>771363</v>
      </c>
      <c r="BJ100" s="108">
        <v>775218</v>
      </c>
      <c r="BK100" s="108">
        <v>779007</v>
      </c>
      <c r="BL100" s="108">
        <v>782775</v>
      </c>
      <c r="BM100" s="108">
        <v>786559</v>
      </c>
    </row>
    <row r="101" spans="1:65" x14ac:dyDescent="0.2">
      <c r="A101" s="108" t="s">
        <v>338</v>
      </c>
      <c r="B101" s="108" t="s">
        <v>339</v>
      </c>
      <c r="C101" s="108" t="s">
        <v>169</v>
      </c>
      <c r="D101" s="108" t="s">
        <v>170</v>
      </c>
      <c r="E101" s="108">
        <v>759783611</v>
      </c>
      <c r="F101" s="108">
        <v>769499360</v>
      </c>
      <c r="G101" s="108">
        <v>779465348</v>
      </c>
      <c r="H101" s="108">
        <v>789358853</v>
      </c>
      <c r="I101" s="108">
        <v>799159797</v>
      </c>
      <c r="J101" s="108">
        <v>808596600</v>
      </c>
      <c r="K101" s="108">
        <v>817426786</v>
      </c>
      <c r="L101" s="108">
        <v>825698975</v>
      </c>
      <c r="M101" s="108">
        <v>833895491</v>
      </c>
      <c r="N101" s="108">
        <v>842260894</v>
      </c>
      <c r="O101" s="108">
        <v>850563450</v>
      </c>
      <c r="P101" s="108">
        <v>860560048</v>
      </c>
      <c r="Q101" s="108">
        <v>869313732</v>
      </c>
      <c r="R101" s="108">
        <v>877805133</v>
      </c>
      <c r="S101" s="108">
        <v>886141034</v>
      </c>
      <c r="T101" s="108">
        <v>894227661</v>
      </c>
      <c r="U101" s="108">
        <v>901732072</v>
      </c>
      <c r="V101" s="108">
        <v>909139852</v>
      </c>
      <c r="W101" s="108">
        <v>916611800</v>
      </c>
      <c r="X101" s="108">
        <v>924450013</v>
      </c>
      <c r="Y101" s="108">
        <v>932075328</v>
      </c>
      <c r="Z101" s="108">
        <v>939681156</v>
      </c>
      <c r="AA101" s="108">
        <v>946904804</v>
      </c>
      <c r="AB101" s="108">
        <v>953688382</v>
      </c>
      <c r="AC101" s="108">
        <v>960111311</v>
      </c>
      <c r="AD101" s="108">
        <v>966563677</v>
      </c>
      <c r="AE101" s="108">
        <v>973188301</v>
      </c>
      <c r="AF101" s="108">
        <v>979874901</v>
      </c>
      <c r="AG101" s="108">
        <v>986702713</v>
      </c>
      <c r="AH101" s="108">
        <v>993966356</v>
      </c>
      <c r="AI101" s="108">
        <v>1001677611</v>
      </c>
      <c r="AJ101" s="108">
        <v>1010166079</v>
      </c>
      <c r="AK101" s="108">
        <v>1016513603</v>
      </c>
      <c r="AL101" s="108">
        <v>1024551207</v>
      </c>
      <c r="AM101" s="108">
        <v>1032035681</v>
      </c>
      <c r="AN101" s="108">
        <v>1040719622</v>
      </c>
      <c r="AO101" s="108">
        <v>1047818942</v>
      </c>
      <c r="AP101" s="108">
        <v>1054747601</v>
      </c>
      <c r="AQ101" s="108">
        <v>1061501831</v>
      </c>
      <c r="AR101" s="108">
        <v>1068197515</v>
      </c>
      <c r="AS101" s="108">
        <v>1074819578</v>
      </c>
      <c r="AT101" s="108">
        <v>1081809509</v>
      </c>
      <c r="AU101" s="108">
        <v>1089036403</v>
      </c>
      <c r="AV101" s="108">
        <v>1096166107</v>
      </c>
      <c r="AW101" s="108">
        <v>1103693618</v>
      </c>
      <c r="AX101" s="108">
        <v>1111423301</v>
      </c>
      <c r="AY101" s="108">
        <v>1119840651</v>
      </c>
      <c r="AZ101" s="108">
        <v>1128710968</v>
      </c>
      <c r="BA101" s="108">
        <v>1138167727</v>
      </c>
      <c r="BB101" s="108">
        <v>1146611428</v>
      </c>
      <c r="BC101" s="108">
        <v>1154194529</v>
      </c>
      <c r="BD101" s="108">
        <v>1159642350</v>
      </c>
      <c r="BE101" s="108">
        <v>1166465944</v>
      </c>
      <c r="BF101" s="108">
        <v>1173351852</v>
      </c>
      <c r="BG101" s="108">
        <v>1180423771</v>
      </c>
      <c r="BH101" s="108">
        <v>1187317397</v>
      </c>
      <c r="BI101" s="108">
        <v>1194191812</v>
      </c>
      <c r="BJ101" s="108">
        <v>1200273639</v>
      </c>
      <c r="BK101" s="108">
        <v>1205941621</v>
      </c>
      <c r="BL101" s="108">
        <v>1210795776</v>
      </c>
      <c r="BM101" s="108">
        <v>1214930230</v>
      </c>
    </row>
    <row r="102" spans="1:65" x14ac:dyDescent="0.2">
      <c r="A102" s="108" t="s">
        <v>340</v>
      </c>
      <c r="B102" s="108" t="s">
        <v>341</v>
      </c>
      <c r="C102" s="108" t="s">
        <v>169</v>
      </c>
      <c r="D102" s="108" t="s">
        <v>170</v>
      </c>
      <c r="E102" s="108">
        <v>3075605</v>
      </c>
      <c r="F102" s="108">
        <v>3168100</v>
      </c>
      <c r="G102" s="108">
        <v>3305200</v>
      </c>
      <c r="H102" s="108">
        <v>3420900</v>
      </c>
      <c r="I102" s="108">
        <v>3504600</v>
      </c>
      <c r="J102" s="108">
        <v>3597900</v>
      </c>
      <c r="K102" s="108">
        <v>3629900</v>
      </c>
      <c r="L102" s="108">
        <v>3722800</v>
      </c>
      <c r="M102" s="108">
        <v>3802700</v>
      </c>
      <c r="N102" s="108">
        <v>3863900</v>
      </c>
      <c r="O102" s="108">
        <v>3959000</v>
      </c>
      <c r="P102" s="108">
        <v>4045300</v>
      </c>
      <c r="Q102" s="108">
        <v>4123600</v>
      </c>
      <c r="R102" s="108">
        <v>4241600</v>
      </c>
      <c r="S102" s="108">
        <v>4377800</v>
      </c>
      <c r="T102" s="108">
        <v>4461600</v>
      </c>
      <c r="U102" s="108">
        <v>4518000</v>
      </c>
      <c r="V102" s="108">
        <v>4583700</v>
      </c>
      <c r="W102" s="108">
        <v>4667500</v>
      </c>
      <c r="X102" s="108">
        <v>4929700</v>
      </c>
      <c r="Y102" s="108">
        <v>5063100</v>
      </c>
      <c r="Z102" s="108">
        <v>5183400</v>
      </c>
      <c r="AA102" s="108">
        <v>5264500</v>
      </c>
      <c r="AB102" s="108">
        <v>5345100</v>
      </c>
      <c r="AC102" s="108">
        <v>5397900</v>
      </c>
      <c r="AD102" s="108">
        <v>5456200</v>
      </c>
      <c r="AE102" s="108">
        <v>5524600</v>
      </c>
      <c r="AF102" s="108">
        <v>5580500</v>
      </c>
      <c r="AG102" s="108">
        <v>5627600</v>
      </c>
      <c r="AH102" s="108">
        <v>5686200</v>
      </c>
      <c r="AI102" s="108">
        <v>5704500</v>
      </c>
      <c r="AJ102" s="108">
        <v>5752000</v>
      </c>
      <c r="AK102" s="108">
        <v>5800500</v>
      </c>
      <c r="AL102" s="108">
        <v>5901000</v>
      </c>
      <c r="AM102" s="108">
        <v>6035400</v>
      </c>
      <c r="AN102" s="108">
        <v>6156100</v>
      </c>
      <c r="AO102" s="108">
        <v>6435500</v>
      </c>
      <c r="AP102" s="108">
        <v>6489300</v>
      </c>
      <c r="AQ102" s="108">
        <v>6543700</v>
      </c>
      <c r="AR102" s="108">
        <v>6606500</v>
      </c>
      <c r="AS102" s="108">
        <v>6665000</v>
      </c>
      <c r="AT102" s="108">
        <v>6714300</v>
      </c>
      <c r="AU102" s="108">
        <v>6744100</v>
      </c>
      <c r="AV102" s="108">
        <v>6730800</v>
      </c>
      <c r="AW102" s="108">
        <v>6783500</v>
      </c>
      <c r="AX102" s="108">
        <v>6813200</v>
      </c>
      <c r="AY102" s="108">
        <v>6857100</v>
      </c>
      <c r="AZ102" s="108">
        <v>6916300</v>
      </c>
      <c r="BA102" s="108">
        <v>6957800</v>
      </c>
      <c r="BB102" s="108">
        <v>6972800</v>
      </c>
      <c r="BC102" s="108">
        <v>7024200</v>
      </c>
      <c r="BD102" s="108">
        <v>7071600</v>
      </c>
      <c r="BE102" s="108">
        <v>7150100</v>
      </c>
      <c r="BF102" s="108">
        <v>7178900</v>
      </c>
      <c r="BG102" s="108">
        <v>7229500</v>
      </c>
      <c r="BH102" s="108">
        <v>7291300</v>
      </c>
      <c r="BI102" s="108">
        <v>7336600</v>
      </c>
      <c r="BJ102" s="108">
        <v>7391700</v>
      </c>
      <c r="BK102" s="108">
        <v>7451000</v>
      </c>
      <c r="BL102" s="108">
        <v>7507400</v>
      </c>
      <c r="BM102" s="108">
        <v>7481800</v>
      </c>
    </row>
    <row r="103" spans="1:65" x14ac:dyDescent="0.2">
      <c r="A103" s="108" t="s">
        <v>342</v>
      </c>
      <c r="B103" s="108" t="s">
        <v>343</v>
      </c>
      <c r="C103" s="108" t="s">
        <v>169</v>
      </c>
      <c r="D103" s="108" t="s">
        <v>170</v>
      </c>
      <c r="E103" s="108">
        <v>2038636</v>
      </c>
      <c r="F103" s="108">
        <v>2096407</v>
      </c>
      <c r="G103" s="108">
        <v>2155648</v>
      </c>
      <c r="H103" s="108">
        <v>2216712</v>
      </c>
      <c r="I103" s="108">
        <v>2280044</v>
      </c>
      <c r="J103" s="108">
        <v>2346005</v>
      </c>
      <c r="K103" s="108">
        <v>2414805</v>
      </c>
      <c r="L103" s="108">
        <v>2486418</v>
      </c>
      <c r="M103" s="108">
        <v>2560723</v>
      </c>
      <c r="N103" s="108">
        <v>2637515</v>
      </c>
      <c r="O103" s="108">
        <v>2716652</v>
      </c>
      <c r="P103" s="108">
        <v>2798125</v>
      </c>
      <c r="Q103" s="108">
        <v>2882102</v>
      </c>
      <c r="R103" s="108">
        <v>2968978</v>
      </c>
      <c r="S103" s="108">
        <v>3059245</v>
      </c>
      <c r="T103" s="108">
        <v>3153252</v>
      </c>
      <c r="U103" s="108">
        <v>3251145</v>
      </c>
      <c r="V103" s="108">
        <v>3352825</v>
      </c>
      <c r="W103" s="108">
        <v>3458102</v>
      </c>
      <c r="X103" s="108">
        <v>3566661</v>
      </c>
      <c r="Y103" s="108">
        <v>3678274</v>
      </c>
      <c r="Z103" s="108">
        <v>3792922</v>
      </c>
      <c r="AA103" s="108">
        <v>3910642</v>
      </c>
      <c r="AB103" s="108">
        <v>4031333</v>
      </c>
      <c r="AC103" s="108">
        <v>4154864</v>
      </c>
      <c r="AD103" s="108">
        <v>4281167</v>
      </c>
      <c r="AE103" s="108">
        <v>4410270</v>
      </c>
      <c r="AF103" s="108">
        <v>4542218</v>
      </c>
      <c r="AG103" s="108">
        <v>4677023</v>
      </c>
      <c r="AH103" s="108">
        <v>4814696</v>
      </c>
      <c r="AI103" s="108">
        <v>4955302</v>
      </c>
      <c r="AJ103" s="108">
        <v>5098594</v>
      </c>
      <c r="AK103" s="108">
        <v>5244677</v>
      </c>
      <c r="AL103" s="108">
        <v>5394416</v>
      </c>
      <c r="AM103" s="108">
        <v>5548969</v>
      </c>
      <c r="AN103" s="108">
        <v>5709010</v>
      </c>
      <c r="AO103" s="108">
        <v>5874814</v>
      </c>
      <c r="AP103" s="108">
        <v>6045704</v>
      </c>
      <c r="AQ103" s="108">
        <v>6220405</v>
      </c>
      <c r="AR103" s="108">
        <v>6397140</v>
      </c>
      <c r="AS103" s="108">
        <v>6574510</v>
      </c>
      <c r="AT103" s="108">
        <v>6751912</v>
      </c>
      <c r="AU103" s="108">
        <v>6929267</v>
      </c>
      <c r="AV103" s="108">
        <v>7106323</v>
      </c>
      <c r="AW103" s="108">
        <v>7282953</v>
      </c>
      <c r="AX103" s="108">
        <v>7458982</v>
      </c>
      <c r="AY103" s="108">
        <v>7634295</v>
      </c>
      <c r="AZ103" s="108">
        <v>7808520</v>
      </c>
      <c r="BA103" s="108">
        <v>7980955</v>
      </c>
      <c r="BB103" s="108">
        <v>8150780</v>
      </c>
      <c r="BC103" s="108">
        <v>8317467</v>
      </c>
      <c r="BD103" s="108">
        <v>8480670</v>
      </c>
      <c r="BE103" s="108">
        <v>8640692</v>
      </c>
      <c r="BF103" s="108">
        <v>8798524</v>
      </c>
      <c r="BG103" s="108">
        <v>8955579</v>
      </c>
      <c r="BH103" s="108">
        <v>9112904</v>
      </c>
      <c r="BI103" s="108">
        <v>9270794</v>
      </c>
      <c r="BJ103" s="108">
        <v>9429016</v>
      </c>
      <c r="BK103" s="108">
        <v>9587523</v>
      </c>
      <c r="BL103" s="108">
        <v>9746115</v>
      </c>
      <c r="BM103" s="108">
        <v>9904608</v>
      </c>
    </row>
    <row r="104" spans="1:65" x14ac:dyDescent="0.2">
      <c r="A104" s="108" t="s">
        <v>344</v>
      </c>
      <c r="B104" s="108" t="s">
        <v>345</v>
      </c>
      <c r="C104" s="108" t="s">
        <v>169</v>
      </c>
      <c r="D104" s="108" t="s">
        <v>170</v>
      </c>
      <c r="E104" s="108">
        <v>161734348</v>
      </c>
      <c r="F104" s="108">
        <v>165573136</v>
      </c>
      <c r="G104" s="108">
        <v>169567052</v>
      </c>
      <c r="H104" s="108">
        <v>173722891</v>
      </c>
      <c r="I104" s="108">
        <v>178048131</v>
      </c>
      <c r="J104" s="108">
        <v>182548798</v>
      </c>
      <c r="K104" s="108">
        <v>187227553</v>
      </c>
      <c r="L104" s="108">
        <v>192084675</v>
      </c>
      <c r="M104" s="108">
        <v>197119416</v>
      </c>
      <c r="N104" s="108">
        <v>202329958</v>
      </c>
      <c r="O104" s="108">
        <v>207714326</v>
      </c>
      <c r="P104" s="108">
        <v>213272593</v>
      </c>
      <c r="Q104" s="108">
        <v>219004306</v>
      </c>
      <c r="R104" s="108">
        <v>224905337</v>
      </c>
      <c r="S104" s="108">
        <v>230970270</v>
      </c>
      <c r="T104" s="108">
        <v>237195030</v>
      </c>
      <c r="U104" s="108">
        <v>243590882</v>
      </c>
      <c r="V104" s="108">
        <v>250160343</v>
      </c>
      <c r="W104" s="108">
        <v>256880818</v>
      </c>
      <c r="X104" s="108">
        <v>263721632</v>
      </c>
      <c r="Y104" s="108">
        <v>270668519</v>
      </c>
      <c r="Z104" s="108">
        <v>277719154</v>
      </c>
      <c r="AA104" s="108">
        <v>284905161</v>
      </c>
      <c r="AB104" s="108">
        <v>292290400</v>
      </c>
      <c r="AC104" s="108">
        <v>299959455</v>
      </c>
      <c r="AD104" s="108">
        <v>307980326</v>
      </c>
      <c r="AE104" s="108">
        <v>316358167</v>
      </c>
      <c r="AF104" s="108">
        <v>325095129</v>
      </c>
      <c r="AG104" s="108">
        <v>334249174</v>
      </c>
      <c r="AH104" s="108">
        <v>343887503</v>
      </c>
      <c r="AI104" s="108">
        <v>354047283</v>
      </c>
      <c r="AJ104" s="108">
        <v>364782214</v>
      </c>
      <c r="AK104" s="108">
        <v>376055877</v>
      </c>
      <c r="AL104" s="108">
        <v>387705086</v>
      </c>
      <c r="AM104" s="108">
        <v>399503994</v>
      </c>
      <c r="AN104" s="108">
        <v>411298637</v>
      </c>
      <c r="AO104" s="108">
        <v>423019239</v>
      </c>
      <c r="AP104" s="108">
        <v>434736157</v>
      </c>
      <c r="AQ104" s="108">
        <v>446608371</v>
      </c>
      <c r="AR104" s="108">
        <v>458867418</v>
      </c>
      <c r="AS104" s="108">
        <v>471680803</v>
      </c>
      <c r="AT104" s="108">
        <v>485112670</v>
      </c>
      <c r="AU104" s="108">
        <v>499113608</v>
      </c>
      <c r="AV104" s="108">
        <v>513601222</v>
      </c>
      <c r="AW104" s="108">
        <v>528444638</v>
      </c>
      <c r="AX104" s="108">
        <v>543555314</v>
      </c>
      <c r="AY104" s="108">
        <v>558909246</v>
      </c>
      <c r="AZ104" s="108">
        <v>574560319</v>
      </c>
      <c r="BA104" s="108">
        <v>590590409</v>
      </c>
      <c r="BB104" s="108">
        <v>607115601</v>
      </c>
      <c r="BC104" s="108">
        <v>624219296</v>
      </c>
      <c r="BD104" s="108">
        <v>641921373</v>
      </c>
      <c r="BE104" s="108">
        <v>660193919</v>
      </c>
      <c r="BF104" s="108">
        <v>679013004</v>
      </c>
      <c r="BG104" s="108">
        <v>698336663</v>
      </c>
      <c r="BH104" s="108">
        <v>718128408</v>
      </c>
      <c r="BI104" s="108">
        <v>738387077</v>
      </c>
      <c r="BJ104" s="108">
        <v>759106118</v>
      </c>
      <c r="BK104" s="108">
        <v>780234453</v>
      </c>
      <c r="BL104" s="108">
        <v>801708019</v>
      </c>
      <c r="BM104" s="108">
        <v>823480038</v>
      </c>
    </row>
    <row r="105" spans="1:65" x14ac:dyDescent="0.2">
      <c r="A105" s="108" t="s">
        <v>43</v>
      </c>
      <c r="B105" s="108" t="s">
        <v>346</v>
      </c>
      <c r="C105" s="108" t="s">
        <v>169</v>
      </c>
      <c r="D105" s="108" t="s">
        <v>170</v>
      </c>
      <c r="E105" s="108">
        <v>4140181</v>
      </c>
      <c r="F105" s="108">
        <v>4167292</v>
      </c>
      <c r="G105" s="108">
        <v>4196712</v>
      </c>
      <c r="H105" s="108">
        <v>4225675</v>
      </c>
      <c r="I105" s="108">
        <v>4252876</v>
      </c>
      <c r="J105" s="108">
        <v>4280923</v>
      </c>
      <c r="K105" s="108">
        <v>4310701</v>
      </c>
      <c r="L105" s="108">
        <v>4338683</v>
      </c>
      <c r="M105" s="108">
        <v>4365628</v>
      </c>
      <c r="N105" s="108">
        <v>4391490</v>
      </c>
      <c r="O105" s="108">
        <v>4412252</v>
      </c>
      <c r="P105" s="108">
        <v>4431275</v>
      </c>
      <c r="Q105" s="108">
        <v>4450564</v>
      </c>
      <c r="R105" s="108">
        <v>4470161</v>
      </c>
      <c r="S105" s="108">
        <v>4490660</v>
      </c>
      <c r="T105" s="108">
        <v>4512082</v>
      </c>
      <c r="U105" s="108">
        <v>4535934</v>
      </c>
      <c r="V105" s="108">
        <v>4559571</v>
      </c>
      <c r="W105" s="108">
        <v>4581085</v>
      </c>
      <c r="X105" s="108">
        <v>4594778</v>
      </c>
      <c r="Y105" s="108">
        <v>4599782</v>
      </c>
      <c r="Z105" s="108">
        <v>4611509</v>
      </c>
      <c r="AA105" s="108">
        <v>4634234</v>
      </c>
      <c r="AB105" s="108">
        <v>4658254</v>
      </c>
      <c r="AC105" s="108">
        <v>4680285</v>
      </c>
      <c r="AD105" s="108">
        <v>4701417</v>
      </c>
      <c r="AE105" s="108">
        <v>4721446</v>
      </c>
      <c r="AF105" s="108">
        <v>4739745</v>
      </c>
      <c r="AG105" s="108">
        <v>4755207</v>
      </c>
      <c r="AH105" s="108">
        <v>4767260</v>
      </c>
      <c r="AI105" s="108">
        <v>4777368</v>
      </c>
      <c r="AJ105" s="108">
        <v>4689022</v>
      </c>
      <c r="AK105" s="108">
        <v>4575818</v>
      </c>
      <c r="AL105" s="108">
        <v>4600463</v>
      </c>
      <c r="AM105" s="108">
        <v>4652024</v>
      </c>
      <c r="AN105" s="108">
        <v>4620030</v>
      </c>
      <c r="AO105" s="108">
        <v>4557097</v>
      </c>
      <c r="AP105" s="108">
        <v>4534920</v>
      </c>
      <c r="AQ105" s="108">
        <v>4532135</v>
      </c>
      <c r="AR105" s="108">
        <v>4512597</v>
      </c>
      <c r="AS105" s="108">
        <v>4468302</v>
      </c>
      <c r="AT105" s="108">
        <v>4299642</v>
      </c>
      <c r="AU105" s="108">
        <v>4302174</v>
      </c>
      <c r="AV105" s="108">
        <v>4303399</v>
      </c>
      <c r="AW105" s="108">
        <v>4304600</v>
      </c>
      <c r="AX105" s="108">
        <v>4310145</v>
      </c>
      <c r="AY105" s="108">
        <v>4311159</v>
      </c>
      <c r="AZ105" s="108">
        <v>4310217</v>
      </c>
      <c r="BA105" s="108">
        <v>4309705</v>
      </c>
      <c r="BB105" s="108">
        <v>4305181</v>
      </c>
      <c r="BC105" s="108">
        <v>4295427</v>
      </c>
      <c r="BD105" s="108">
        <v>4280622</v>
      </c>
      <c r="BE105" s="108">
        <v>4267558</v>
      </c>
      <c r="BF105" s="108">
        <v>4255689</v>
      </c>
      <c r="BG105" s="108">
        <v>4238389</v>
      </c>
      <c r="BH105" s="108">
        <v>4203604</v>
      </c>
      <c r="BI105" s="108">
        <v>4174349</v>
      </c>
      <c r="BJ105" s="108">
        <v>4124531</v>
      </c>
      <c r="BK105" s="108">
        <v>4087843</v>
      </c>
      <c r="BL105" s="108">
        <v>4065253</v>
      </c>
      <c r="BM105" s="108">
        <v>4047200</v>
      </c>
    </row>
    <row r="106" spans="1:65" x14ac:dyDescent="0.2">
      <c r="A106" s="108" t="s">
        <v>347</v>
      </c>
      <c r="B106" s="108" t="s">
        <v>348</v>
      </c>
      <c r="C106" s="108" t="s">
        <v>169</v>
      </c>
      <c r="D106" s="108" t="s">
        <v>170</v>
      </c>
      <c r="E106" s="108">
        <v>3866162</v>
      </c>
      <c r="F106" s="108">
        <v>3941956</v>
      </c>
      <c r="G106" s="108">
        <v>4019171</v>
      </c>
      <c r="H106" s="108">
        <v>4097755</v>
      </c>
      <c r="I106" s="108">
        <v>4177631</v>
      </c>
      <c r="J106" s="108">
        <v>4258734</v>
      </c>
      <c r="K106" s="108">
        <v>4341325</v>
      </c>
      <c r="L106" s="108">
        <v>4425318</v>
      </c>
      <c r="M106" s="108">
        <v>4509811</v>
      </c>
      <c r="N106" s="108">
        <v>4593666</v>
      </c>
      <c r="O106" s="108">
        <v>4676237</v>
      </c>
      <c r="P106" s="108">
        <v>4757175</v>
      </c>
      <c r="Q106" s="108">
        <v>4837334</v>
      </c>
      <c r="R106" s="108">
        <v>4918625</v>
      </c>
      <c r="S106" s="108">
        <v>5003708</v>
      </c>
      <c r="T106" s="108">
        <v>5094570</v>
      </c>
      <c r="U106" s="108">
        <v>5191637</v>
      </c>
      <c r="V106" s="108">
        <v>5294625</v>
      </c>
      <c r="W106" s="108">
        <v>5404020</v>
      </c>
      <c r="X106" s="108">
        <v>5520187</v>
      </c>
      <c r="Y106" s="108">
        <v>5643175</v>
      </c>
      <c r="Z106" s="108">
        <v>5773367</v>
      </c>
      <c r="AA106" s="108">
        <v>5910223</v>
      </c>
      <c r="AB106" s="108">
        <v>6051617</v>
      </c>
      <c r="AC106" s="108">
        <v>6194686</v>
      </c>
      <c r="AD106" s="108">
        <v>6337275</v>
      </c>
      <c r="AE106" s="108">
        <v>6478537</v>
      </c>
      <c r="AF106" s="108">
        <v>6618742</v>
      </c>
      <c r="AG106" s="108">
        <v>6758222</v>
      </c>
      <c r="AH106" s="108">
        <v>6897755</v>
      </c>
      <c r="AI106" s="108">
        <v>7037915</v>
      </c>
      <c r="AJ106" s="108">
        <v>7178611</v>
      </c>
      <c r="AK106" s="108">
        <v>7319491</v>
      </c>
      <c r="AL106" s="108">
        <v>7460684</v>
      </c>
      <c r="AM106" s="108">
        <v>7602318</v>
      </c>
      <c r="AN106" s="108">
        <v>7744509</v>
      </c>
      <c r="AO106" s="108">
        <v>7887312</v>
      </c>
      <c r="AP106" s="108">
        <v>8030721</v>
      </c>
      <c r="AQ106" s="108">
        <v>8174680</v>
      </c>
      <c r="AR106" s="108">
        <v>8319070</v>
      </c>
      <c r="AS106" s="108">
        <v>8463802</v>
      </c>
      <c r="AT106" s="108">
        <v>8608810</v>
      </c>
      <c r="AU106" s="108">
        <v>8754148</v>
      </c>
      <c r="AV106" s="108">
        <v>8900108</v>
      </c>
      <c r="AW106" s="108">
        <v>9047082</v>
      </c>
      <c r="AX106" s="108">
        <v>9195289</v>
      </c>
      <c r="AY106" s="108">
        <v>9344784</v>
      </c>
      <c r="AZ106" s="108">
        <v>9495336</v>
      </c>
      <c r="BA106" s="108">
        <v>9646570</v>
      </c>
      <c r="BB106" s="108">
        <v>9798046</v>
      </c>
      <c r="BC106" s="108">
        <v>9949318</v>
      </c>
      <c r="BD106" s="108">
        <v>10100320</v>
      </c>
      <c r="BE106" s="108">
        <v>10250922</v>
      </c>
      <c r="BF106" s="108">
        <v>10400672</v>
      </c>
      <c r="BG106" s="108">
        <v>10549007</v>
      </c>
      <c r="BH106" s="108">
        <v>10695540</v>
      </c>
      <c r="BI106" s="108">
        <v>10839976</v>
      </c>
      <c r="BJ106" s="108">
        <v>10982367</v>
      </c>
      <c r="BK106" s="108">
        <v>11123183</v>
      </c>
      <c r="BL106" s="108">
        <v>11263079</v>
      </c>
      <c r="BM106" s="108">
        <v>11402533</v>
      </c>
    </row>
    <row r="107" spans="1:65" x14ac:dyDescent="0.2">
      <c r="A107" s="108" t="s">
        <v>40</v>
      </c>
      <c r="B107" s="108" t="s">
        <v>349</v>
      </c>
      <c r="C107" s="108" t="s">
        <v>169</v>
      </c>
      <c r="D107" s="108" t="s">
        <v>170</v>
      </c>
      <c r="E107" s="108">
        <v>9983967</v>
      </c>
      <c r="F107" s="108">
        <v>10029321</v>
      </c>
      <c r="G107" s="108">
        <v>10061734</v>
      </c>
      <c r="H107" s="108">
        <v>10087947</v>
      </c>
      <c r="I107" s="108">
        <v>10119835</v>
      </c>
      <c r="J107" s="108">
        <v>10147935</v>
      </c>
      <c r="K107" s="108">
        <v>10178653</v>
      </c>
      <c r="L107" s="108">
        <v>10216604</v>
      </c>
      <c r="M107" s="108">
        <v>10255815</v>
      </c>
      <c r="N107" s="108">
        <v>10298723</v>
      </c>
      <c r="O107" s="108">
        <v>10337910</v>
      </c>
      <c r="P107" s="108">
        <v>10367537</v>
      </c>
      <c r="Q107" s="108">
        <v>10398489</v>
      </c>
      <c r="R107" s="108">
        <v>10432055</v>
      </c>
      <c r="S107" s="108">
        <v>10478720</v>
      </c>
      <c r="T107" s="108">
        <v>10540525</v>
      </c>
      <c r="U107" s="108">
        <v>10598677</v>
      </c>
      <c r="V107" s="108">
        <v>10648031</v>
      </c>
      <c r="W107" s="108">
        <v>10684822</v>
      </c>
      <c r="X107" s="108">
        <v>10704152</v>
      </c>
      <c r="Y107" s="108">
        <v>10711122</v>
      </c>
      <c r="Z107" s="108">
        <v>10711848</v>
      </c>
      <c r="AA107" s="108">
        <v>10705535</v>
      </c>
      <c r="AB107" s="108">
        <v>10689463</v>
      </c>
      <c r="AC107" s="108">
        <v>10668095</v>
      </c>
      <c r="AD107" s="108">
        <v>10648713</v>
      </c>
      <c r="AE107" s="108">
        <v>10630564</v>
      </c>
      <c r="AF107" s="108">
        <v>10612741</v>
      </c>
      <c r="AG107" s="108">
        <v>10596487</v>
      </c>
      <c r="AH107" s="108">
        <v>10481719</v>
      </c>
      <c r="AI107" s="108">
        <v>10373988</v>
      </c>
      <c r="AJ107" s="108">
        <v>10373400</v>
      </c>
      <c r="AK107" s="108">
        <v>10369341</v>
      </c>
      <c r="AL107" s="108">
        <v>10357523</v>
      </c>
      <c r="AM107" s="108">
        <v>10343355</v>
      </c>
      <c r="AN107" s="108">
        <v>10328965</v>
      </c>
      <c r="AO107" s="108">
        <v>10311238</v>
      </c>
      <c r="AP107" s="108">
        <v>10290486</v>
      </c>
      <c r="AQ107" s="108">
        <v>10266570</v>
      </c>
      <c r="AR107" s="108">
        <v>10237530</v>
      </c>
      <c r="AS107" s="108">
        <v>10210971</v>
      </c>
      <c r="AT107" s="108">
        <v>10187576</v>
      </c>
      <c r="AU107" s="108">
        <v>10158608</v>
      </c>
      <c r="AV107" s="108">
        <v>10129552</v>
      </c>
      <c r="AW107" s="108">
        <v>10107146</v>
      </c>
      <c r="AX107" s="108">
        <v>10087065</v>
      </c>
      <c r="AY107" s="108">
        <v>10071370</v>
      </c>
      <c r="AZ107" s="108">
        <v>10055780</v>
      </c>
      <c r="BA107" s="108">
        <v>10038188</v>
      </c>
      <c r="BB107" s="108">
        <v>10022650</v>
      </c>
      <c r="BC107" s="108">
        <v>10000023</v>
      </c>
      <c r="BD107" s="108">
        <v>9971727</v>
      </c>
      <c r="BE107" s="108">
        <v>9920362</v>
      </c>
      <c r="BF107" s="108">
        <v>9893082</v>
      </c>
      <c r="BG107" s="108">
        <v>9866468</v>
      </c>
      <c r="BH107" s="108">
        <v>9843028</v>
      </c>
      <c r="BI107" s="108">
        <v>9814023</v>
      </c>
      <c r="BJ107" s="108">
        <v>9787966</v>
      </c>
      <c r="BK107" s="108">
        <v>9775564</v>
      </c>
      <c r="BL107" s="108">
        <v>9771141</v>
      </c>
      <c r="BM107" s="108">
        <v>9749763</v>
      </c>
    </row>
    <row r="108" spans="1:65" x14ac:dyDescent="0.2">
      <c r="A108" s="108" t="s">
        <v>350</v>
      </c>
      <c r="B108" s="108" t="s">
        <v>351</v>
      </c>
      <c r="C108" s="108" t="s">
        <v>169</v>
      </c>
      <c r="D108" s="108" t="s">
        <v>170</v>
      </c>
      <c r="E108" s="108">
        <v>1919643259</v>
      </c>
      <c r="F108" s="108">
        <v>1940356959</v>
      </c>
      <c r="G108" s="108">
        <v>1974018983</v>
      </c>
      <c r="H108" s="108">
        <v>2019553695</v>
      </c>
      <c r="I108" s="108">
        <v>2065153294</v>
      </c>
      <c r="J108" s="108">
        <v>2111931236</v>
      </c>
      <c r="K108" s="108">
        <v>2161881347</v>
      </c>
      <c r="L108" s="108">
        <v>2211446261</v>
      </c>
      <c r="M108" s="108">
        <v>2262350288</v>
      </c>
      <c r="N108" s="108">
        <v>2315407668</v>
      </c>
      <c r="O108" s="108">
        <v>2369907013</v>
      </c>
      <c r="P108" s="108">
        <v>2425733326</v>
      </c>
      <c r="Q108" s="108">
        <v>2480636089</v>
      </c>
      <c r="R108" s="108">
        <v>2535259156</v>
      </c>
      <c r="S108" s="108">
        <v>2589035943</v>
      </c>
      <c r="T108" s="108">
        <v>2641036429</v>
      </c>
      <c r="U108" s="108">
        <v>2691929607</v>
      </c>
      <c r="V108" s="108">
        <v>2741759767</v>
      </c>
      <c r="W108" s="108">
        <v>2792102883</v>
      </c>
      <c r="X108" s="108">
        <v>2843436775</v>
      </c>
      <c r="Y108" s="108">
        <v>2895270850</v>
      </c>
      <c r="Z108" s="108">
        <v>2948643246</v>
      </c>
      <c r="AA108" s="108">
        <v>3004914790</v>
      </c>
      <c r="AB108" s="108">
        <v>3061809639</v>
      </c>
      <c r="AC108" s="108">
        <v>3118212761</v>
      </c>
      <c r="AD108" s="108">
        <v>3175484847</v>
      </c>
      <c r="AE108" s="108">
        <v>3234352999</v>
      </c>
      <c r="AF108" s="108">
        <v>3294789920</v>
      </c>
      <c r="AG108" s="108">
        <v>3355391546</v>
      </c>
      <c r="AH108" s="108">
        <v>3414926034</v>
      </c>
      <c r="AI108" s="108">
        <v>3472795732</v>
      </c>
      <c r="AJ108" s="108">
        <v>3529273394</v>
      </c>
      <c r="AK108" s="108">
        <v>3583654056</v>
      </c>
      <c r="AL108" s="108">
        <v>3636953514</v>
      </c>
      <c r="AM108" s="108">
        <v>3689444106</v>
      </c>
      <c r="AN108" s="108">
        <v>3740821342</v>
      </c>
      <c r="AO108" s="108">
        <v>3791695401</v>
      </c>
      <c r="AP108" s="108">
        <v>3842263818</v>
      </c>
      <c r="AQ108" s="108">
        <v>3892057436</v>
      </c>
      <c r="AR108" s="108">
        <v>3940452377</v>
      </c>
      <c r="AS108" s="108">
        <v>3987186829</v>
      </c>
      <c r="AT108" s="108">
        <v>4032814517</v>
      </c>
      <c r="AU108" s="108">
        <v>4077635144</v>
      </c>
      <c r="AV108" s="108">
        <v>4122139637</v>
      </c>
      <c r="AW108" s="108">
        <v>4166298061</v>
      </c>
      <c r="AX108" s="108">
        <v>4210302243</v>
      </c>
      <c r="AY108" s="108">
        <v>4253850306</v>
      </c>
      <c r="AZ108" s="108">
        <v>4296851873</v>
      </c>
      <c r="BA108" s="108">
        <v>4340107147</v>
      </c>
      <c r="BB108" s="108">
        <v>4383682686</v>
      </c>
      <c r="BC108" s="108">
        <v>4427039470</v>
      </c>
      <c r="BD108" s="108">
        <v>4471931983</v>
      </c>
      <c r="BE108" s="108">
        <v>4518944265</v>
      </c>
      <c r="BF108" s="108">
        <v>4566062769</v>
      </c>
      <c r="BG108" s="108">
        <v>4612371789</v>
      </c>
      <c r="BH108" s="108">
        <v>4657516187</v>
      </c>
      <c r="BI108" s="108">
        <v>4701907494</v>
      </c>
      <c r="BJ108" s="108">
        <v>4746018766</v>
      </c>
      <c r="BK108" s="108">
        <v>4787343661</v>
      </c>
      <c r="BL108" s="108">
        <v>4826259460</v>
      </c>
      <c r="BM108" s="108">
        <v>4862388283</v>
      </c>
    </row>
    <row r="109" spans="1:65" x14ac:dyDescent="0.2">
      <c r="A109" s="108" t="s">
        <v>352</v>
      </c>
      <c r="B109" s="108" t="s">
        <v>353</v>
      </c>
      <c r="C109" s="108" t="s">
        <v>169</v>
      </c>
      <c r="D109" s="108" t="s">
        <v>170</v>
      </c>
      <c r="E109" s="108">
        <v>2299245319</v>
      </c>
      <c r="F109" s="108">
        <v>2329154652</v>
      </c>
      <c r="G109" s="108">
        <v>2372380699</v>
      </c>
      <c r="H109" s="108">
        <v>2427869417</v>
      </c>
      <c r="I109" s="108">
        <v>2483839827</v>
      </c>
      <c r="J109" s="108">
        <v>2541414856</v>
      </c>
      <c r="K109" s="108">
        <v>2602626879</v>
      </c>
      <c r="L109" s="108">
        <v>2663895780</v>
      </c>
      <c r="M109" s="108">
        <v>2726850543</v>
      </c>
      <c r="N109" s="108">
        <v>2792171255</v>
      </c>
      <c r="O109" s="108">
        <v>2859058030</v>
      </c>
      <c r="P109" s="108">
        <v>2927364907</v>
      </c>
      <c r="Q109" s="108">
        <v>2994908497</v>
      </c>
      <c r="R109" s="108">
        <v>3062459678</v>
      </c>
      <c r="S109" s="108">
        <v>3129647875</v>
      </c>
      <c r="T109" s="108">
        <v>3195675150</v>
      </c>
      <c r="U109" s="108">
        <v>3261263509</v>
      </c>
      <c r="V109" s="108">
        <v>3326428526</v>
      </c>
      <c r="W109" s="108">
        <v>3392709227</v>
      </c>
      <c r="X109" s="108">
        <v>3460519136</v>
      </c>
      <c r="Y109" s="108">
        <v>3529315742</v>
      </c>
      <c r="Z109" s="108">
        <v>3600136821</v>
      </c>
      <c r="AA109" s="108">
        <v>3674370514</v>
      </c>
      <c r="AB109" s="108">
        <v>3749764704</v>
      </c>
      <c r="AC109" s="108">
        <v>3825225748</v>
      </c>
      <c r="AD109" s="108">
        <v>3902131693</v>
      </c>
      <c r="AE109" s="108">
        <v>3981206664</v>
      </c>
      <c r="AF109" s="108">
        <v>4062409031</v>
      </c>
      <c r="AG109" s="108">
        <v>4144329655</v>
      </c>
      <c r="AH109" s="108">
        <v>4225751603</v>
      </c>
      <c r="AI109" s="108">
        <v>4306159746</v>
      </c>
      <c r="AJ109" s="108">
        <v>4385564153</v>
      </c>
      <c r="AK109" s="108">
        <v>4463428329</v>
      </c>
      <c r="AL109" s="108">
        <v>4540599237</v>
      </c>
      <c r="AM109" s="108">
        <v>4617236728</v>
      </c>
      <c r="AN109" s="108">
        <v>4693043793</v>
      </c>
      <c r="AO109" s="108">
        <v>4768632422</v>
      </c>
      <c r="AP109" s="108">
        <v>4844171403</v>
      </c>
      <c r="AQ109" s="108">
        <v>4919044671</v>
      </c>
      <c r="AR109" s="108">
        <v>4992700760</v>
      </c>
      <c r="AS109" s="108">
        <v>5065355830</v>
      </c>
      <c r="AT109" s="108">
        <v>5137393838</v>
      </c>
      <c r="AU109" s="108">
        <v>5209071406</v>
      </c>
      <c r="AV109" s="108">
        <v>5280906028</v>
      </c>
      <c r="AW109" s="108">
        <v>5352906491</v>
      </c>
      <c r="AX109" s="108">
        <v>5425273244</v>
      </c>
      <c r="AY109" s="108">
        <v>5497768362</v>
      </c>
      <c r="AZ109" s="108">
        <v>5570325587</v>
      </c>
      <c r="BA109" s="108">
        <v>5643683607</v>
      </c>
      <c r="BB109" s="108">
        <v>5717805879</v>
      </c>
      <c r="BC109" s="108">
        <v>5792386087</v>
      </c>
      <c r="BD109" s="108">
        <v>5868805803</v>
      </c>
      <c r="BE109" s="108">
        <v>5947406419</v>
      </c>
      <c r="BF109" s="108">
        <v>6026674017</v>
      </c>
      <c r="BG109" s="108">
        <v>6105863361</v>
      </c>
      <c r="BH109" s="108">
        <v>6184735051</v>
      </c>
      <c r="BI109" s="108">
        <v>6263736146</v>
      </c>
      <c r="BJ109" s="108">
        <v>6343292514</v>
      </c>
      <c r="BK109" s="108">
        <v>6420905201</v>
      </c>
      <c r="BL109" s="108">
        <v>6496952025</v>
      </c>
      <c r="BM109" s="108">
        <v>6570991956</v>
      </c>
    </row>
    <row r="110" spans="1:65" x14ac:dyDescent="0.2">
      <c r="A110" s="108" t="s">
        <v>354</v>
      </c>
      <c r="B110" s="108" t="s">
        <v>355</v>
      </c>
      <c r="C110" s="108" t="s">
        <v>169</v>
      </c>
      <c r="D110" s="108" t="s">
        <v>170</v>
      </c>
      <c r="E110" s="108">
        <v>379602060</v>
      </c>
      <c r="F110" s="108">
        <v>388797693</v>
      </c>
      <c r="G110" s="108">
        <v>398361716</v>
      </c>
      <c r="H110" s="108">
        <v>408315722</v>
      </c>
      <c r="I110" s="108">
        <v>418686533</v>
      </c>
      <c r="J110" s="108">
        <v>429483620</v>
      </c>
      <c r="K110" s="108">
        <v>440745532</v>
      </c>
      <c r="L110" s="108">
        <v>452449519</v>
      </c>
      <c r="M110" s="108">
        <v>464500255</v>
      </c>
      <c r="N110" s="108">
        <v>476763587</v>
      </c>
      <c r="O110" s="108">
        <v>489151017</v>
      </c>
      <c r="P110" s="108">
        <v>501631581</v>
      </c>
      <c r="Q110" s="108">
        <v>514272408</v>
      </c>
      <c r="R110" s="108">
        <v>527200522</v>
      </c>
      <c r="S110" s="108">
        <v>540611932</v>
      </c>
      <c r="T110" s="108">
        <v>554638721</v>
      </c>
      <c r="U110" s="108">
        <v>569333902</v>
      </c>
      <c r="V110" s="108">
        <v>584668759</v>
      </c>
      <c r="W110" s="108">
        <v>600606344</v>
      </c>
      <c r="X110" s="108">
        <v>617082361</v>
      </c>
      <c r="Y110" s="108">
        <v>634044892</v>
      </c>
      <c r="Z110" s="108">
        <v>651493575</v>
      </c>
      <c r="AA110" s="108">
        <v>669455724</v>
      </c>
      <c r="AB110" s="108">
        <v>687955065</v>
      </c>
      <c r="AC110" s="108">
        <v>707012987</v>
      </c>
      <c r="AD110" s="108">
        <v>726646846</v>
      </c>
      <c r="AE110" s="108">
        <v>746853665</v>
      </c>
      <c r="AF110" s="108">
        <v>767619111</v>
      </c>
      <c r="AG110" s="108">
        <v>788938109</v>
      </c>
      <c r="AH110" s="108">
        <v>810825569</v>
      </c>
      <c r="AI110" s="108">
        <v>833364014</v>
      </c>
      <c r="AJ110" s="108">
        <v>856290759</v>
      </c>
      <c r="AK110" s="108">
        <v>879774273</v>
      </c>
      <c r="AL110" s="108">
        <v>903645723</v>
      </c>
      <c r="AM110" s="108">
        <v>927792622</v>
      </c>
      <c r="AN110" s="108">
        <v>952222451</v>
      </c>
      <c r="AO110" s="108">
        <v>976937021</v>
      </c>
      <c r="AP110" s="108">
        <v>1001907585</v>
      </c>
      <c r="AQ110" s="108">
        <v>1026987235</v>
      </c>
      <c r="AR110" s="108">
        <v>1052248383</v>
      </c>
      <c r="AS110" s="108">
        <v>1078169001</v>
      </c>
      <c r="AT110" s="108">
        <v>1104579321</v>
      </c>
      <c r="AU110" s="108">
        <v>1131436262</v>
      </c>
      <c r="AV110" s="108">
        <v>1158766391</v>
      </c>
      <c r="AW110" s="108">
        <v>1186608430</v>
      </c>
      <c r="AX110" s="108">
        <v>1214971001</v>
      </c>
      <c r="AY110" s="108">
        <v>1243918056</v>
      </c>
      <c r="AZ110" s="108">
        <v>1273473714</v>
      </c>
      <c r="BA110" s="108">
        <v>1303576460</v>
      </c>
      <c r="BB110" s="108">
        <v>1334123193</v>
      </c>
      <c r="BC110" s="108">
        <v>1365346617</v>
      </c>
      <c r="BD110" s="108">
        <v>1396873820</v>
      </c>
      <c r="BE110" s="108">
        <v>1428462154</v>
      </c>
      <c r="BF110" s="108">
        <v>1460611248</v>
      </c>
      <c r="BG110" s="108">
        <v>1493491572</v>
      </c>
      <c r="BH110" s="108">
        <v>1527218864</v>
      </c>
      <c r="BI110" s="108">
        <v>1561828652</v>
      </c>
      <c r="BJ110" s="108">
        <v>1597273748</v>
      </c>
      <c r="BK110" s="108">
        <v>1633561540</v>
      </c>
      <c r="BL110" s="108">
        <v>1670692565</v>
      </c>
      <c r="BM110" s="108">
        <v>1708603673</v>
      </c>
    </row>
    <row r="111" spans="1:65" x14ac:dyDescent="0.2">
      <c r="A111" s="108" t="s">
        <v>356</v>
      </c>
      <c r="B111" s="108" t="s">
        <v>357</v>
      </c>
      <c r="C111" s="108" t="s">
        <v>169</v>
      </c>
      <c r="D111" s="108" t="s">
        <v>170</v>
      </c>
      <c r="E111" s="108">
        <v>120391642</v>
      </c>
      <c r="F111" s="108">
        <v>123270998</v>
      </c>
      <c r="G111" s="108">
        <v>126289838</v>
      </c>
      <c r="H111" s="108">
        <v>129443834</v>
      </c>
      <c r="I111" s="108">
        <v>132726682</v>
      </c>
      <c r="J111" s="108">
        <v>136134348</v>
      </c>
      <c r="K111" s="108">
        <v>139672971</v>
      </c>
      <c r="L111" s="108">
        <v>143347860</v>
      </c>
      <c r="M111" s="108">
        <v>147154758</v>
      </c>
      <c r="N111" s="108">
        <v>151087339</v>
      </c>
      <c r="O111" s="108">
        <v>155145837</v>
      </c>
      <c r="P111" s="108">
        <v>159323709</v>
      </c>
      <c r="Q111" s="108">
        <v>163635977</v>
      </c>
      <c r="R111" s="108">
        <v>168129765</v>
      </c>
      <c r="S111" s="108">
        <v>172867304</v>
      </c>
      <c r="T111" s="108">
        <v>177892039</v>
      </c>
      <c r="U111" s="108">
        <v>183221937</v>
      </c>
      <c r="V111" s="108">
        <v>188841826</v>
      </c>
      <c r="W111" s="108">
        <v>194720560</v>
      </c>
      <c r="X111" s="108">
        <v>200810543</v>
      </c>
      <c r="Y111" s="108">
        <v>207074946</v>
      </c>
      <c r="Z111" s="108">
        <v>213499720</v>
      </c>
      <c r="AA111" s="108">
        <v>220088448</v>
      </c>
      <c r="AB111" s="108">
        <v>226841896</v>
      </c>
      <c r="AC111" s="108">
        <v>233765810</v>
      </c>
      <c r="AD111" s="108">
        <v>240860675</v>
      </c>
      <c r="AE111" s="108">
        <v>248127780</v>
      </c>
      <c r="AF111" s="108">
        <v>255551895</v>
      </c>
      <c r="AG111" s="108">
        <v>263097505</v>
      </c>
      <c r="AH111" s="108">
        <v>270718966</v>
      </c>
      <c r="AI111" s="108">
        <v>278496624</v>
      </c>
      <c r="AJ111" s="108">
        <v>286142541</v>
      </c>
      <c r="AK111" s="108">
        <v>293874928</v>
      </c>
      <c r="AL111" s="108">
        <v>301679823</v>
      </c>
      <c r="AM111" s="108">
        <v>309568084</v>
      </c>
      <c r="AN111" s="108">
        <v>317616125</v>
      </c>
      <c r="AO111" s="108">
        <v>325908669</v>
      </c>
      <c r="AP111" s="108">
        <v>334399195</v>
      </c>
      <c r="AQ111" s="108">
        <v>342980973</v>
      </c>
      <c r="AR111" s="108">
        <v>351519915</v>
      </c>
      <c r="AS111" s="108">
        <v>360173395</v>
      </c>
      <c r="AT111" s="108">
        <v>368820674</v>
      </c>
      <c r="AU111" s="108">
        <v>377512139</v>
      </c>
      <c r="AV111" s="108">
        <v>386309887</v>
      </c>
      <c r="AW111" s="108">
        <v>395320129</v>
      </c>
      <c r="AX111" s="108">
        <v>404615733</v>
      </c>
      <c r="AY111" s="108">
        <v>414232540</v>
      </c>
      <c r="AZ111" s="108">
        <v>424192620</v>
      </c>
      <c r="BA111" s="108">
        <v>434469632</v>
      </c>
      <c r="BB111" s="108">
        <v>444998547</v>
      </c>
      <c r="BC111" s="108">
        <v>456049577</v>
      </c>
      <c r="BD111" s="108">
        <v>467267685</v>
      </c>
      <c r="BE111" s="108">
        <v>478335316</v>
      </c>
      <c r="BF111" s="108">
        <v>489624577</v>
      </c>
      <c r="BG111" s="108">
        <v>501146189</v>
      </c>
      <c r="BH111" s="108">
        <v>512877239</v>
      </c>
      <c r="BI111" s="108">
        <v>524794580</v>
      </c>
      <c r="BJ111" s="108">
        <v>536871945</v>
      </c>
      <c r="BK111" s="108">
        <v>549127807</v>
      </c>
      <c r="BL111" s="108">
        <v>561571929</v>
      </c>
      <c r="BM111" s="108">
        <v>574159138</v>
      </c>
    </row>
    <row r="112" spans="1:65" x14ac:dyDescent="0.2">
      <c r="A112" s="108" t="s">
        <v>358</v>
      </c>
      <c r="B112" s="108" t="s">
        <v>359</v>
      </c>
      <c r="C112" s="108" t="s">
        <v>169</v>
      </c>
      <c r="D112" s="108" t="s">
        <v>170</v>
      </c>
      <c r="E112" s="108">
        <v>87751066</v>
      </c>
      <c r="F112" s="108">
        <v>90098396</v>
      </c>
      <c r="G112" s="108">
        <v>92518373</v>
      </c>
      <c r="H112" s="108">
        <v>95015295</v>
      </c>
      <c r="I112" s="108">
        <v>97596728</v>
      </c>
      <c r="J112" s="108">
        <v>100267070</v>
      </c>
      <c r="K112" s="108">
        <v>103025423</v>
      </c>
      <c r="L112" s="108">
        <v>105865576</v>
      </c>
      <c r="M112" s="108">
        <v>108779926</v>
      </c>
      <c r="N112" s="108">
        <v>111758566</v>
      </c>
      <c r="O112" s="108">
        <v>114793179</v>
      </c>
      <c r="P112" s="108">
        <v>117880146</v>
      </c>
      <c r="Q112" s="108">
        <v>121017316</v>
      </c>
      <c r="R112" s="108">
        <v>124199693</v>
      </c>
      <c r="S112" s="108">
        <v>127422198</v>
      </c>
      <c r="T112" s="108">
        <v>130680730</v>
      </c>
      <c r="U112" s="108">
        <v>133966940</v>
      </c>
      <c r="V112" s="108">
        <v>137278057</v>
      </c>
      <c r="W112" s="108">
        <v>140621731</v>
      </c>
      <c r="X112" s="108">
        <v>144009844</v>
      </c>
      <c r="Y112" s="108">
        <v>147447834</v>
      </c>
      <c r="Z112" s="108">
        <v>150938222</v>
      </c>
      <c r="AA112" s="108">
        <v>154468235</v>
      </c>
      <c r="AB112" s="108">
        <v>158009248</v>
      </c>
      <c r="AC112" s="108">
        <v>161523353</v>
      </c>
      <c r="AD112" s="108">
        <v>164982452</v>
      </c>
      <c r="AE112" s="108">
        <v>168374287</v>
      </c>
      <c r="AF112" s="108">
        <v>171702756</v>
      </c>
      <c r="AG112" s="108">
        <v>174975953</v>
      </c>
      <c r="AH112" s="108">
        <v>178209147</v>
      </c>
      <c r="AI112" s="108">
        <v>181413398</v>
      </c>
      <c r="AJ112" s="108">
        <v>184591897</v>
      </c>
      <c r="AK112" s="108">
        <v>187739786</v>
      </c>
      <c r="AL112" s="108">
        <v>190851184</v>
      </c>
      <c r="AM112" s="108">
        <v>193917458</v>
      </c>
      <c r="AN112" s="108">
        <v>196934257</v>
      </c>
      <c r="AO112" s="108">
        <v>199901231</v>
      </c>
      <c r="AP112" s="108">
        <v>202826444</v>
      </c>
      <c r="AQ112" s="108">
        <v>205724597</v>
      </c>
      <c r="AR112" s="108">
        <v>208615171</v>
      </c>
      <c r="AS112" s="108">
        <v>211513822</v>
      </c>
      <c r="AT112" s="108">
        <v>214427419</v>
      </c>
      <c r="AU112" s="108">
        <v>217357790</v>
      </c>
      <c r="AV112" s="108">
        <v>220309473</v>
      </c>
      <c r="AW112" s="108">
        <v>223285666</v>
      </c>
      <c r="AX112" s="108">
        <v>226289468</v>
      </c>
      <c r="AY112" s="108">
        <v>229318262</v>
      </c>
      <c r="AZ112" s="108">
        <v>232374239</v>
      </c>
      <c r="BA112" s="108">
        <v>235469755</v>
      </c>
      <c r="BB112" s="108">
        <v>238620554</v>
      </c>
      <c r="BC112" s="108">
        <v>241834226</v>
      </c>
      <c r="BD112" s="108">
        <v>245115988</v>
      </c>
      <c r="BE112" s="108">
        <v>248451714</v>
      </c>
      <c r="BF112" s="108">
        <v>251805314</v>
      </c>
      <c r="BG112" s="108">
        <v>255128076</v>
      </c>
      <c r="BH112" s="108">
        <v>258383257</v>
      </c>
      <c r="BI112" s="108">
        <v>261556386</v>
      </c>
      <c r="BJ112" s="108">
        <v>264650969</v>
      </c>
      <c r="BK112" s="108">
        <v>267670549</v>
      </c>
      <c r="BL112" s="108">
        <v>270625567</v>
      </c>
      <c r="BM112" s="108">
        <v>273523621</v>
      </c>
    </row>
    <row r="113" spans="1:65" x14ac:dyDescent="0.2">
      <c r="A113" s="108" t="s">
        <v>360</v>
      </c>
      <c r="B113" s="108" t="s">
        <v>361</v>
      </c>
      <c r="C113" s="108" t="s">
        <v>169</v>
      </c>
      <c r="D113" s="108" t="s">
        <v>170</v>
      </c>
      <c r="E113" s="108">
        <v>259210418</v>
      </c>
      <c r="F113" s="108">
        <v>265526695</v>
      </c>
      <c r="G113" s="108">
        <v>272071878</v>
      </c>
      <c r="H113" s="108">
        <v>278871888</v>
      </c>
      <c r="I113" s="108">
        <v>285959851</v>
      </c>
      <c r="J113" s="108">
        <v>293349272</v>
      </c>
      <c r="K113" s="108">
        <v>301072561</v>
      </c>
      <c r="L113" s="108">
        <v>309101659</v>
      </c>
      <c r="M113" s="108">
        <v>317345497</v>
      </c>
      <c r="N113" s="108">
        <v>325676248</v>
      </c>
      <c r="O113" s="108">
        <v>334005180</v>
      </c>
      <c r="P113" s="108">
        <v>342307872</v>
      </c>
      <c r="Q113" s="108">
        <v>350636431</v>
      </c>
      <c r="R113" s="108">
        <v>359070757</v>
      </c>
      <c r="S113" s="108">
        <v>367744628</v>
      </c>
      <c r="T113" s="108">
        <v>376746682</v>
      </c>
      <c r="U113" s="108">
        <v>386111965</v>
      </c>
      <c r="V113" s="108">
        <v>395826933</v>
      </c>
      <c r="W113" s="108">
        <v>405885784</v>
      </c>
      <c r="X113" s="108">
        <v>416271818</v>
      </c>
      <c r="Y113" s="108">
        <v>426969946</v>
      </c>
      <c r="Z113" s="108">
        <v>437993855</v>
      </c>
      <c r="AA113" s="108">
        <v>449367276</v>
      </c>
      <c r="AB113" s="108">
        <v>461113169</v>
      </c>
      <c r="AC113" s="108">
        <v>473247177</v>
      </c>
      <c r="AD113" s="108">
        <v>485786171</v>
      </c>
      <c r="AE113" s="108">
        <v>498725885</v>
      </c>
      <c r="AF113" s="108">
        <v>512067216</v>
      </c>
      <c r="AG113" s="108">
        <v>525840604</v>
      </c>
      <c r="AH113" s="108">
        <v>540106603</v>
      </c>
      <c r="AI113" s="108">
        <v>554867390</v>
      </c>
      <c r="AJ113" s="108">
        <v>570148218</v>
      </c>
      <c r="AK113" s="108">
        <v>585899345</v>
      </c>
      <c r="AL113" s="108">
        <v>601965900</v>
      </c>
      <c r="AM113" s="108">
        <v>618224538</v>
      </c>
      <c r="AN113" s="108">
        <v>634606326</v>
      </c>
      <c r="AO113" s="108">
        <v>651028352</v>
      </c>
      <c r="AP113" s="108">
        <v>667508390</v>
      </c>
      <c r="AQ113" s="108">
        <v>684006262</v>
      </c>
      <c r="AR113" s="108">
        <v>700728468</v>
      </c>
      <c r="AS113" s="108">
        <v>717995606</v>
      </c>
      <c r="AT113" s="108">
        <v>735758647</v>
      </c>
      <c r="AU113" s="108">
        <v>753924123</v>
      </c>
      <c r="AV113" s="108">
        <v>772456504</v>
      </c>
      <c r="AW113" s="108">
        <v>791288301</v>
      </c>
      <c r="AX113" s="108">
        <v>810355268</v>
      </c>
      <c r="AY113" s="108">
        <v>829685516</v>
      </c>
      <c r="AZ113" s="108">
        <v>849281094</v>
      </c>
      <c r="BA113" s="108">
        <v>869106828</v>
      </c>
      <c r="BB113" s="108">
        <v>889124646</v>
      </c>
      <c r="BC113" s="108">
        <v>909297040</v>
      </c>
      <c r="BD113" s="108">
        <v>929606135</v>
      </c>
      <c r="BE113" s="108">
        <v>950126838</v>
      </c>
      <c r="BF113" s="108">
        <v>970986671</v>
      </c>
      <c r="BG113" s="108">
        <v>992345383</v>
      </c>
      <c r="BH113" s="108">
        <v>1014341625</v>
      </c>
      <c r="BI113" s="108">
        <v>1037034072</v>
      </c>
      <c r="BJ113" s="108">
        <v>1060401803</v>
      </c>
      <c r="BK113" s="108">
        <v>1084433733</v>
      </c>
      <c r="BL113" s="108">
        <v>1109120636</v>
      </c>
      <c r="BM113" s="108">
        <v>1134444535</v>
      </c>
    </row>
    <row r="114" spans="1:65" x14ac:dyDescent="0.2">
      <c r="A114" s="108" t="s">
        <v>362</v>
      </c>
      <c r="B114" s="108" t="s">
        <v>363</v>
      </c>
      <c r="C114" s="108" t="s">
        <v>169</v>
      </c>
      <c r="D114" s="108" t="s">
        <v>170</v>
      </c>
      <c r="E114" s="108">
        <v>48444</v>
      </c>
      <c r="F114" s="108">
        <v>48286</v>
      </c>
      <c r="G114" s="108">
        <v>48421</v>
      </c>
      <c r="H114" s="108">
        <v>48800</v>
      </c>
      <c r="I114" s="108">
        <v>49396</v>
      </c>
      <c r="J114" s="108">
        <v>50145</v>
      </c>
      <c r="K114" s="108">
        <v>51051</v>
      </c>
      <c r="L114" s="108">
        <v>52117</v>
      </c>
      <c r="M114" s="108">
        <v>53252</v>
      </c>
      <c r="N114" s="108">
        <v>54378</v>
      </c>
      <c r="O114" s="108">
        <v>55431</v>
      </c>
      <c r="P114" s="108">
        <v>56352</v>
      </c>
      <c r="Q114" s="108">
        <v>57166</v>
      </c>
      <c r="R114" s="108">
        <v>57919</v>
      </c>
      <c r="S114" s="108">
        <v>58673</v>
      </c>
      <c r="T114" s="108">
        <v>59482</v>
      </c>
      <c r="U114" s="108">
        <v>60374</v>
      </c>
      <c r="V114" s="108">
        <v>61335</v>
      </c>
      <c r="W114" s="108">
        <v>62260</v>
      </c>
      <c r="X114" s="108">
        <v>63026</v>
      </c>
      <c r="Y114" s="108">
        <v>63546</v>
      </c>
      <c r="Z114" s="108">
        <v>63778</v>
      </c>
      <c r="AA114" s="108">
        <v>63765</v>
      </c>
      <c r="AB114" s="108">
        <v>63697</v>
      </c>
      <c r="AC114" s="108">
        <v>63812</v>
      </c>
      <c r="AD114" s="108">
        <v>64277</v>
      </c>
      <c r="AE114" s="108">
        <v>65200</v>
      </c>
      <c r="AF114" s="108">
        <v>66476</v>
      </c>
      <c r="AG114" s="108">
        <v>67927</v>
      </c>
      <c r="AH114" s="108">
        <v>69263</v>
      </c>
      <c r="AI114" s="108">
        <v>70292</v>
      </c>
      <c r="AJ114" s="108">
        <v>70928</v>
      </c>
      <c r="AK114" s="108">
        <v>71262</v>
      </c>
      <c r="AL114" s="108">
        <v>71431</v>
      </c>
      <c r="AM114" s="108">
        <v>71662</v>
      </c>
      <c r="AN114" s="108">
        <v>72133</v>
      </c>
      <c r="AO114" s="108">
        <v>72884</v>
      </c>
      <c r="AP114" s="108">
        <v>73851</v>
      </c>
      <c r="AQ114" s="108">
        <v>74936</v>
      </c>
      <c r="AR114" s="108">
        <v>75996</v>
      </c>
      <c r="AS114" s="108">
        <v>76942</v>
      </c>
      <c r="AT114" s="108">
        <v>77707</v>
      </c>
      <c r="AU114" s="108">
        <v>78318</v>
      </c>
      <c r="AV114" s="108">
        <v>78878</v>
      </c>
      <c r="AW114" s="108">
        <v>79515</v>
      </c>
      <c r="AX114" s="108">
        <v>80293</v>
      </c>
      <c r="AY114" s="108">
        <v>81283</v>
      </c>
      <c r="AZ114" s="108">
        <v>82406</v>
      </c>
      <c r="BA114" s="108">
        <v>83515</v>
      </c>
      <c r="BB114" s="108">
        <v>84379</v>
      </c>
      <c r="BC114" s="108">
        <v>84856</v>
      </c>
      <c r="BD114" s="108">
        <v>84889</v>
      </c>
      <c r="BE114" s="108">
        <v>84534</v>
      </c>
      <c r="BF114" s="108">
        <v>83985</v>
      </c>
      <c r="BG114" s="108">
        <v>83488</v>
      </c>
      <c r="BH114" s="108">
        <v>83232</v>
      </c>
      <c r="BI114" s="108">
        <v>83296</v>
      </c>
      <c r="BJ114" s="108">
        <v>83610</v>
      </c>
      <c r="BK114" s="108">
        <v>84073</v>
      </c>
      <c r="BL114" s="108">
        <v>84589</v>
      </c>
      <c r="BM114" s="108">
        <v>85032</v>
      </c>
    </row>
    <row r="115" spans="1:65" x14ac:dyDescent="0.2">
      <c r="A115" s="108" t="s">
        <v>364</v>
      </c>
      <c r="B115" s="108" t="s">
        <v>365</v>
      </c>
      <c r="C115" s="108" t="s">
        <v>169</v>
      </c>
      <c r="D115" s="108" t="s">
        <v>170</v>
      </c>
      <c r="E115" s="108">
        <v>450547675</v>
      </c>
      <c r="F115" s="108">
        <v>459642166</v>
      </c>
      <c r="G115" s="108">
        <v>469077191</v>
      </c>
      <c r="H115" s="108">
        <v>478825602</v>
      </c>
      <c r="I115" s="108">
        <v>488848139</v>
      </c>
      <c r="J115" s="108">
        <v>499123328</v>
      </c>
      <c r="K115" s="108">
        <v>509631509</v>
      </c>
      <c r="L115" s="108">
        <v>520400577</v>
      </c>
      <c r="M115" s="108">
        <v>531513834</v>
      </c>
      <c r="N115" s="108">
        <v>543084333</v>
      </c>
      <c r="O115" s="108">
        <v>555189797</v>
      </c>
      <c r="P115" s="108">
        <v>567868021</v>
      </c>
      <c r="Q115" s="108">
        <v>581087255</v>
      </c>
      <c r="R115" s="108">
        <v>594770136</v>
      </c>
      <c r="S115" s="108">
        <v>608802595</v>
      </c>
      <c r="T115" s="108">
        <v>623102900</v>
      </c>
      <c r="U115" s="108">
        <v>637630085</v>
      </c>
      <c r="V115" s="108">
        <v>652408766</v>
      </c>
      <c r="W115" s="108">
        <v>667499815</v>
      </c>
      <c r="X115" s="108">
        <v>682995348</v>
      </c>
      <c r="Y115" s="108">
        <v>698952837</v>
      </c>
      <c r="Z115" s="108">
        <v>715384997</v>
      </c>
      <c r="AA115" s="108">
        <v>732239498</v>
      </c>
      <c r="AB115" s="108">
        <v>749428958</v>
      </c>
      <c r="AC115" s="108">
        <v>766833411</v>
      </c>
      <c r="AD115" s="108">
        <v>784360012</v>
      </c>
      <c r="AE115" s="108">
        <v>801975250</v>
      </c>
      <c r="AF115" s="108">
        <v>819682095</v>
      </c>
      <c r="AG115" s="108">
        <v>837468938</v>
      </c>
      <c r="AH115" s="108">
        <v>855334675</v>
      </c>
      <c r="AI115" s="108">
        <v>873277799</v>
      </c>
      <c r="AJ115" s="108">
        <v>891273202</v>
      </c>
      <c r="AK115" s="108">
        <v>909307018</v>
      </c>
      <c r="AL115" s="108">
        <v>927403866</v>
      </c>
      <c r="AM115" s="108">
        <v>945601828</v>
      </c>
      <c r="AN115" s="108">
        <v>963922586</v>
      </c>
      <c r="AO115" s="108">
        <v>982365248</v>
      </c>
      <c r="AP115" s="108">
        <v>1000900028</v>
      </c>
      <c r="AQ115" s="108">
        <v>1019483586</v>
      </c>
      <c r="AR115" s="108">
        <v>1038058154</v>
      </c>
      <c r="AS115" s="108">
        <v>1056575548</v>
      </c>
      <c r="AT115" s="108">
        <v>1075000094</v>
      </c>
      <c r="AU115" s="108">
        <v>1093317187</v>
      </c>
      <c r="AV115" s="108">
        <v>1111523146</v>
      </c>
      <c r="AW115" s="108">
        <v>1129623466</v>
      </c>
      <c r="AX115" s="108">
        <v>1147609924</v>
      </c>
      <c r="AY115" s="108">
        <v>1165486291</v>
      </c>
      <c r="AZ115" s="108">
        <v>1183209471</v>
      </c>
      <c r="BA115" s="108">
        <v>1200669762</v>
      </c>
      <c r="BB115" s="108">
        <v>1217726217</v>
      </c>
      <c r="BC115" s="108">
        <v>1234281163</v>
      </c>
      <c r="BD115" s="108">
        <v>1250287939</v>
      </c>
      <c r="BE115" s="108">
        <v>1265780243</v>
      </c>
      <c r="BF115" s="108">
        <v>1280842119</v>
      </c>
      <c r="BG115" s="108">
        <v>1295600768</v>
      </c>
      <c r="BH115" s="108">
        <v>1310152392</v>
      </c>
      <c r="BI115" s="108">
        <v>1324517250</v>
      </c>
      <c r="BJ115" s="108">
        <v>1338676779</v>
      </c>
      <c r="BK115" s="108">
        <v>1352642283</v>
      </c>
      <c r="BL115" s="108">
        <v>1366417756</v>
      </c>
      <c r="BM115" s="108">
        <v>1380004385</v>
      </c>
    </row>
    <row r="116" spans="1:65" x14ac:dyDescent="0.2">
      <c r="A116" s="108" t="s">
        <v>366</v>
      </c>
      <c r="B116" s="108" t="s">
        <v>367</v>
      </c>
      <c r="C116" s="108" t="s">
        <v>169</v>
      </c>
      <c r="D116" s="108" t="s">
        <v>170</v>
      </c>
    </row>
    <row r="117" spans="1:65" x14ac:dyDescent="0.2">
      <c r="A117" s="108" t="s">
        <v>26</v>
      </c>
      <c r="B117" s="108" t="s">
        <v>368</v>
      </c>
      <c r="C117" s="108" t="s">
        <v>169</v>
      </c>
      <c r="D117" s="108" t="s">
        <v>170</v>
      </c>
      <c r="E117" s="108">
        <v>2828600</v>
      </c>
      <c r="F117" s="108">
        <v>2824400</v>
      </c>
      <c r="G117" s="108">
        <v>2836050</v>
      </c>
      <c r="H117" s="108">
        <v>2852650</v>
      </c>
      <c r="I117" s="108">
        <v>2866550</v>
      </c>
      <c r="J117" s="108">
        <v>2877300</v>
      </c>
      <c r="K117" s="108">
        <v>2888800</v>
      </c>
      <c r="L117" s="108">
        <v>2902450</v>
      </c>
      <c r="M117" s="108">
        <v>2915550</v>
      </c>
      <c r="N117" s="108">
        <v>2932650</v>
      </c>
      <c r="O117" s="108">
        <v>2957250</v>
      </c>
      <c r="P117" s="108">
        <v>2992050</v>
      </c>
      <c r="Q117" s="108">
        <v>3036850</v>
      </c>
      <c r="R117" s="108">
        <v>3085950</v>
      </c>
      <c r="S117" s="108">
        <v>3137500</v>
      </c>
      <c r="T117" s="108">
        <v>3189550</v>
      </c>
      <c r="U117" s="108">
        <v>3238050</v>
      </c>
      <c r="V117" s="108">
        <v>3282200</v>
      </c>
      <c r="W117" s="108">
        <v>3329100</v>
      </c>
      <c r="X117" s="108">
        <v>3373750</v>
      </c>
      <c r="Y117" s="108">
        <v>3412800</v>
      </c>
      <c r="Z117" s="108">
        <v>3453000</v>
      </c>
      <c r="AA117" s="108">
        <v>3485800</v>
      </c>
      <c r="AB117" s="108">
        <v>3510600</v>
      </c>
      <c r="AC117" s="108">
        <v>3532423</v>
      </c>
      <c r="AD117" s="108">
        <v>3538082</v>
      </c>
      <c r="AE117" s="108">
        <v>3539690</v>
      </c>
      <c r="AF117" s="108">
        <v>3540057</v>
      </c>
      <c r="AG117" s="108">
        <v>3524949</v>
      </c>
      <c r="AH117" s="108">
        <v>3511009</v>
      </c>
      <c r="AI117" s="108">
        <v>3513974</v>
      </c>
      <c r="AJ117" s="108">
        <v>3534235</v>
      </c>
      <c r="AK117" s="108">
        <v>3558430</v>
      </c>
      <c r="AL117" s="108">
        <v>3576261</v>
      </c>
      <c r="AM117" s="108">
        <v>3590386</v>
      </c>
      <c r="AN117" s="108">
        <v>3608841</v>
      </c>
      <c r="AO117" s="108">
        <v>3637510</v>
      </c>
      <c r="AP117" s="108">
        <v>3674171</v>
      </c>
      <c r="AQ117" s="108">
        <v>3712696</v>
      </c>
      <c r="AR117" s="108">
        <v>3754786</v>
      </c>
      <c r="AS117" s="108">
        <v>3805174</v>
      </c>
      <c r="AT117" s="108">
        <v>3866243</v>
      </c>
      <c r="AU117" s="108">
        <v>3931947</v>
      </c>
      <c r="AV117" s="108">
        <v>3996521</v>
      </c>
      <c r="AW117" s="108">
        <v>4070262</v>
      </c>
      <c r="AX117" s="108">
        <v>4159914</v>
      </c>
      <c r="AY117" s="108">
        <v>4273591</v>
      </c>
      <c r="AZ117" s="108">
        <v>4398942</v>
      </c>
      <c r="BA117" s="108">
        <v>4489544</v>
      </c>
      <c r="BB117" s="108">
        <v>4535375</v>
      </c>
      <c r="BC117" s="108">
        <v>4560155</v>
      </c>
      <c r="BD117" s="108">
        <v>4580084</v>
      </c>
      <c r="BE117" s="108">
        <v>4599533</v>
      </c>
      <c r="BF117" s="108">
        <v>4623816</v>
      </c>
      <c r="BG117" s="108">
        <v>4657740</v>
      </c>
      <c r="BH117" s="108">
        <v>4701957</v>
      </c>
      <c r="BI117" s="108">
        <v>4755335</v>
      </c>
      <c r="BJ117" s="108">
        <v>4807388</v>
      </c>
      <c r="BK117" s="108">
        <v>4867316</v>
      </c>
      <c r="BL117" s="108">
        <v>4934340</v>
      </c>
      <c r="BM117" s="108">
        <v>4994724</v>
      </c>
    </row>
    <row r="118" spans="1:65" x14ac:dyDescent="0.2">
      <c r="A118" s="108" t="s">
        <v>369</v>
      </c>
      <c r="B118" s="108" t="s">
        <v>370</v>
      </c>
      <c r="C118" s="108" t="s">
        <v>169</v>
      </c>
      <c r="D118" s="108" t="s">
        <v>170</v>
      </c>
      <c r="E118" s="108">
        <v>21906909</v>
      </c>
      <c r="F118" s="108">
        <v>22480371</v>
      </c>
      <c r="G118" s="108">
        <v>23071309</v>
      </c>
      <c r="H118" s="108">
        <v>23680246</v>
      </c>
      <c r="I118" s="108">
        <v>24307855</v>
      </c>
      <c r="J118" s="108">
        <v>24954865</v>
      </c>
      <c r="K118" s="108">
        <v>25624380</v>
      </c>
      <c r="L118" s="108">
        <v>26317776</v>
      </c>
      <c r="M118" s="108">
        <v>27032576</v>
      </c>
      <c r="N118" s="108">
        <v>27764928</v>
      </c>
      <c r="O118" s="108">
        <v>28513872</v>
      </c>
      <c r="P118" s="108">
        <v>29281583</v>
      </c>
      <c r="Q118" s="108">
        <v>30075295</v>
      </c>
      <c r="R118" s="108">
        <v>30905721</v>
      </c>
      <c r="S118" s="108">
        <v>31786481</v>
      </c>
      <c r="T118" s="108">
        <v>32729772</v>
      </c>
      <c r="U118" s="108">
        <v>33733975</v>
      </c>
      <c r="V118" s="108">
        <v>34803041</v>
      </c>
      <c r="W118" s="108">
        <v>35960811</v>
      </c>
      <c r="X118" s="108">
        <v>37237145</v>
      </c>
      <c r="Y118" s="108">
        <v>38650244</v>
      </c>
      <c r="Z118" s="108">
        <v>40199911</v>
      </c>
      <c r="AA118" s="108">
        <v>41869231</v>
      </c>
      <c r="AB118" s="108">
        <v>43636838</v>
      </c>
      <c r="AC118" s="108">
        <v>45472792</v>
      </c>
      <c r="AD118" s="108">
        <v>47347197</v>
      </c>
      <c r="AE118" s="108">
        <v>49260263</v>
      </c>
      <c r="AF118" s="108">
        <v>51193782</v>
      </c>
      <c r="AG118" s="108">
        <v>53077312</v>
      </c>
      <c r="AH118" s="108">
        <v>54822005</v>
      </c>
      <c r="AI118" s="108">
        <v>56366212</v>
      </c>
      <c r="AJ118" s="108">
        <v>57679025</v>
      </c>
      <c r="AK118" s="108">
        <v>58780376</v>
      </c>
      <c r="AL118" s="108">
        <v>59723761</v>
      </c>
      <c r="AM118" s="108">
        <v>60590608</v>
      </c>
      <c r="AN118" s="108">
        <v>61442658</v>
      </c>
      <c r="AO118" s="108">
        <v>62294919</v>
      </c>
      <c r="AP118" s="108">
        <v>63136309</v>
      </c>
      <c r="AQ118" s="108">
        <v>63971836</v>
      </c>
      <c r="AR118" s="108">
        <v>64800875</v>
      </c>
      <c r="AS118" s="108">
        <v>65623397</v>
      </c>
      <c r="AT118" s="108">
        <v>66449111</v>
      </c>
      <c r="AU118" s="108">
        <v>67284801</v>
      </c>
      <c r="AV118" s="108">
        <v>68122947</v>
      </c>
      <c r="AW118" s="108">
        <v>68951279</v>
      </c>
      <c r="AX118" s="108">
        <v>69762345</v>
      </c>
      <c r="AY118" s="108">
        <v>70554756</v>
      </c>
      <c r="AZ118" s="108">
        <v>71336476</v>
      </c>
      <c r="BA118" s="108">
        <v>72120608</v>
      </c>
      <c r="BB118" s="108">
        <v>72924833</v>
      </c>
      <c r="BC118" s="108">
        <v>73762519</v>
      </c>
      <c r="BD118" s="108">
        <v>74634959</v>
      </c>
      <c r="BE118" s="108">
        <v>75539881</v>
      </c>
      <c r="BF118" s="108">
        <v>76481963</v>
      </c>
      <c r="BG118" s="108">
        <v>77465769</v>
      </c>
      <c r="BH118" s="108">
        <v>78492208</v>
      </c>
      <c r="BI118" s="108">
        <v>79563991</v>
      </c>
      <c r="BJ118" s="108">
        <v>80673888</v>
      </c>
      <c r="BK118" s="108">
        <v>81800204</v>
      </c>
      <c r="BL118" s="108">
        <v>82913893</v>
      </c>
      <c r="BM118" s="108">
        <v>83992953</v>
      </c>
    </row>
    <row r="119" spans="1:65" x14ac:dyDescent="0.2">
      <c r="A119" s="108" t="s">
        <v>371</v>
      </c>
      <c r="B119" s="108" t="s">
        <v>372</v>
      </c>
      <c r="C119" s="108" t="s">
        <v>169</v>
      </c>
      <c r="D119" s="108" t="s">
        <v>170</v>
      </c>
      <c r="E119" s="108">
        <v>7289753</v>
      </c>
      <c r="F119" s="108">
        <v>7475349</v>
      </c>
      <c r="G119" s="108">
        <v>7674217</v>
      </c>
      <c r="H119" s="108">
        <v>7888910</v>
      </c>
      <c r="I119" s="108">
        <v>8122199</v>
      </c>
      <c r="J119" s="108">
        <v>8375795</v>
      </c>
      <c r="K119" s="108">
        <v>8651162</v>
      </c>
      <c r="L119" s="108">
        <v>8947397</v>
      </c>
      <c r="M119" s="108">
        <v>9260687</v>
      </c>
      <c r="N119" s="108">
        <v>9585585</v>
      </c>
      <c r="O119" s="108">
        <v>9917978</v>
      </c>
      <c r="P119" s="108">
        <v>10255853</v>
      </c>
      <c r="Q119" s="108">
        <v>10599661</v>
      </c>
      <c r="R119" s="108">
        <v>10950888</v>
      </c>
      <c r="S119" s="108">
        <v>11312062</v>
      </c>
      <c r="T119" s="108">
        <v>11684579</v>
      </c>
      <c r="U119" s="108">
        <v>12068675</v>
      </c>
      <c r="V119" s="108">
        <v>12462059</v>
      </c>
      <c r="W119" s="108">
        <v>12860678</v>
      </c>
      <c r="X119" s="108">
        <v>13259107</v>
      </c>
      <c r="Y119" s="108">
        <v>13653348</v>
      </c>
      <c r="Z119" s="108">
        <v>14044115</v>
      </c>
      <c r="AA119" s="108">
        <v>14432466</v>
      </c>
      <c r="AB119" s="108">
        <v>14815653</v>
      </c>
      <c r="AC119" s="108">
        <v>15190396</v>
      </c>
      <c r="AD119" s="108">
        <v>15555807</v>
      </c>
      <c r="AE119" s="108">
        <v>15909764</v>
      </c>
      <c r="AF119" s="108">
        <v>16257072</v>
      </c>
      <c r="AG119" s="108">
        <v>16612319</v>
      </c>
      <c r="AH119" s="108">
        <v>16994942</v>
      </c>
      <c r="AI119" s="108">
        <v>17419113</v>
      </c>
      <c r="AJ119" s="108">
        <v>17889457</v>
      </c>
      <c r="AK119" s="108">
        <v>18402740</v>
      </c>
      <c r="AL119" s="108">
        <v>18955087</v>
      </c>
      <c r="AM119" s="108">
        <v>19539348</v>
      </c>
      <c r="AN119" s="108">
        <v>20149342</v>
      </c>
      <c r="AO119" s="108">
        <v>20783073</v>
      </c>
      <c r="AP119" s="108">
        <v>21439579</v>
      </c>
      <c r="AQ119" s="108">
        <v>22114330</v>
      </c>
      <c r="AR119" s="108">
        <v>22802061</v>
      </c>
      <c r="AS119" s="108">
        <v>23497589</v>
      </c>
      <c r="AT119" s="108">
        <v>24208178</v>
      </c>
      <c r="AU119" s="108">
        <v>24931922</v>
      </c>
      <c r="AV119" s="108">
        <v>25644503</v>
      </c>
      <c r="AW119" s="108">
        <v>26313838</v>
      </c>
      <c r="AX119" s="108">
        <v>26922279</v>
      </c>
      <c r="AY119" s="108">
        <v>27448124</v>
      </c>
      <c r="AZ119" s="108">
        <v>27911242</v>
      </c>
      <c r="BA119" s="108">
        <v>28385739</v>
      </c>
      <c r="BB119" s="108">
        <v>28973157</v>
      </c>
      <c r="BC119" s="108">
        <v>29741977</v>
      </c>
      <c r="BD119" s="108">
        <v>30725305</v>
      </c>
      <c r="BE119" s="108">
        <v>31890012</v>
      </c>
      <c r="BF119" s="108">
        <v>33157061</v>
      </c>
      <c r="BG119" s="108">
        <v>34411949</v>
      </c>
      <c r="BH119" s="108">
        <v>35572269</v>
      </c>
      <c r="BI119" s="108">
        <v>36610632</v>
      </c>
      <c r="BJ119" s="108">
        <v>37552789</v>
      </c>
      <c r="BK119" s="108">
        <v>38433604</v>
      </c>
      <c r="BL119" s="108">
        <v>39309789</v>
      </c>
      <c r="BM119" s="108">
        <v>40222503</v>
      </c>
    </row>
    <row r="120" spans="1:65" x14ac:dyDescent="0.2">
      <c r="A120" s="108" t="s">
        <v>373</v>
      </c>
      <c r="B120" s="108" t="s">
        <v>374</v>
      </c>
      <c r="C120" s="108" t="s">
        <v>169</v>
      </c>
      <c r="D120" s="108" t="s">
        <v>170</v>
      </c>
      <c r="E120" s="108">
        <v>175574</v>
      </c>
      <c r="F120" s="108">
        <v>179029</v>
      </c>
      <c r="G120" s="108">
        <v>182378</v>
      </c>
      <c r="H120" s="108">
        <v>185653</v>
      </c>
      <c r="I120" s="108">
        <v>188983</v>
      </c>
      <c r="J120" s="108">
        <v>192286</v>
      </c>
      <c r="K120" s="108">
        <v>195570</v>
      </c>
      <c r="L120" s="108">
        <v>198751</v>
      </c>
      <c r="M120" s="108">
        <v>201488</v>
      </c>
      <c r="N120" s="108">
        <v>203369</v>
      </c>
      <c r="O120" s="108">
        <v>204438</v>
      </c>
      <c r="P120" s="108">
        <v>206098</v>
      </c>
      <c r="Q120" s="108">
        <v>209137</v>
      </c>
      <c r="R120" s="108">
        <v>212317</v>
      </c>
      <c r="S120" s="108">
        <v>215209</v>
      </c>
      <c r="T120" s="108">
        <v>217979</v>
      </c>
      <c r="U120" s="108">
        <v>220154</v>
      </c>
      <c r="V120" s="108">
        <v>221799</v>
      </c>
      <c r="W120" s="108">
        <v>223537</v>
      </c>
      <c r="X120" s="108">
        <v>225735</v>
      </c>
      <c r="Y120" s="108">
        <v>228138</v>
      </c>
      <c r="Z120" s="108">
        <v>230755</v>
      </c>
      <c r="AA120" s="108">
        <v>233860</v>
      </c>
      <c r="AB120" s="108">
        <v>236977</v>
      </c>
      <c r="AC120" s="108">
        <v>239511</v>
      </c>
      <c r="AD120" s="108">
        <v>241405</v>
      </c>
      <c r="AE120" s="108">
        <v>243180</v>
      </c>
      <c r="AF120" s="108">
        <v>245859</v>
      </c>
      <c r="AG120" s="108">
        <v>249740</v>
      </c>
      <c r="AH120" s="108">
        <v>252852</v>
      </c>
      <c r="AI120" s="108">
        <v>254826</v>
      </c>
      <c r="AJ120" s="108">
        <v>257797</v>
      </c>
      <c r="AK120" s="108">
        <v>261057</v>
      </c>
      <c r="AL120" s="108">
        <v>263725</v>
      </c>
      <c r="AM120" s="108">
        <v>266021</v>
      </c>
      <c r="AN120" s="108">
        <v>267468</v>
      </c>
      <c r="AO120" s="108">
        <v>268916</v>
      </c>
      <c r="AP120" s="108">
        <v>271128</v>
      </c>
      <c r="AQ120" s="108">
        <v>274047</v>
      </c>
      <c r="AR120" s="108">
        <v>277381</v>
      </c>
      <c r="AS120" s="108">
        <v>281205</v>
      </c>
      <c r="AT120" s="108">
        <v>284968</v>
      </c>
      <c r="AU120" s="108">
        <v>287523</v>
      </c>
      <c r="AV120" s="108">
        <v>289521</v>
      </c>
      <c r="AW120" s="108">
        <v>292074</v>
      </c>
      <c r="AX120" s="108">
        <v>296734</v>
      </c>
      <c r="AY120" s="108">
        <v>303782</v>
      </c>
      <c r="AZ120" s="108">
        <v>311566</v>
      </c>
      <c r="BA120" s="108">
        <v>317414</v>
      </c>
      <c r="BB120" s="108">
        <v>318499</v>
      </c>
      <c r="BC120" s="108">
        <v>318041</v>
      </c>
      <c r="BD120" s="108">
        <v>319014</v>
      </c>
      <c r="BE120" s="108">
        <v>320716</v>
      </c>
      <c r="BF120" s="108">
        <v>323764</v>
      </c>
      <c r="BG120" s="108">
        <v>327386</v>
      </c>
      <c r="BH120" s="108">
        <v>330815</v>
      </c>
      <c r="BI120" s="108">
        <v>335439</v>
      </c>
      <c r="BJ120" s="108">
        <v>343400</v>
      </c>
      <c r="BK120" s="108">
        <v>352721</v>
      </c>
      <c r="BL120" s="108">
        <v>360563</v>
      </c>
      <c r="BM120" s="108">
        <v>366425</v>
      </c>
    </row>
    <row r="121" spans="1:65" x14ac:dyDescent="0.2">
      <c r="A121" s="108" t="s">
        <v>375</v>
      </c>
      <c r="B121" s="108" t="s">
        <v>376</v>
      </c>
      <c r="C121" s="108" t="s">
        <v>169</v>
      </c>
      <c r="D121" s="108" t="s">
        <v>170</v>
      </c>
      <c r="E121" s="108">
        <v>2114020</v>
      </c>
      <c r="F121" s="108">
        <v>2185000</v>
      </c>
      <c r="G121" s="108">
        <v>2293000</v>
      </c>
      <c r="H121" s="108">
        <v>2379000</v>
      </c>
      <c r="I121" s="108">
        <v>2475000</v>
      </c>
      <c r="J121" s="108">
        <v>2563000</v>
      </c>
      <c r="K121" s="108">
        <v>2629000</v>
      </c>
      <c r="L121" s="108">
        <v>2745000</v>
      </c>
      <c r="M121" s="108">
        <v>2803000</v>
      </c>
      <c r="N121" s="108">
        <v>2877000</v>
      </c>
      <c r="O121" s="108">
        <v>2974000</v>
      </c>
      <c r="P121" s="108">
        <v>3069000</v>
      </c>
      <c r="Q121" s="108">
        <v>3148000</v>
      </c>
      <c r="R121" s="108">
        <v>3278000</v>
      </c>
      <c r="S121" s="108">
        <v>3377000</v>
      </c>
      <c r="T121" s="108">
        <v>3455000</v>
      </c>
      <c r="U121" s="108">
        <v>3533000</v>
      </c>
      <c r="V121" s="108">
        <v>3613000</v>
      </c>
      <c r="W121" s="108">
        <v>3690000</v>
      </c>
      <c r="X121" s="108">
        <v>3786000</v>
      </c>
      <c r="Y121" s="108">
        <v>3878000</v>
      </c>
      <c r="Z121" s="108">
        <v>3956000</v>
      </c>
      <c r="AA121" s="108">
        <v>4031000</v>
      </c>
      <c r="AB121" s="108">
        <v>4105000</v>
      </c>
      <c r="AC121" s="108">
        <v>4159000</v>
      </c>
      <c r="AD121" s="108">
        <v>4233000</v>
      </c>
      <c r="AE121" s="108">
        <v>4299000</v>
      </c>
      <c r="AF121" s="108">
        <v>4369000</v>
      </c>
      <c r="AG121" s="108">
        <v>4442000</v>
      </c>
      <c r="AH121" s="108">
        <v>4518000</v>
      </c>
      <c r="AI121" s="108">
        <v>4660000</v>
      </c>
      <c r="AJ121" s="108">
        <v>4949000</v>
      </c>
      <c r="AK121" s="108">
        <v>5123000</v>
      </c>
      <c r="AL121" s="108">
        <v>5261000</v>
      </c>
      <c r="AM121" s="108">
        <v>5399000</v>
      </c>
      <c r="AN121" s="108">
        <v>5545000</v>
      </c>
      <c r="AO121" s="108">
        <v>5692000</v>
      </c>
      <c r="AP121" s="108">
        <v>5836000</v>
      </c>
      <c r="AQ121" s="108">
        <v>5971000</v>
      </c>
      <c r="AR121" s="108">
        <v>6125000</v>
      </c>
      <c r="AS121" s="108">
        <v>6289000</v>
      </c>
      <c r="AT121" s="108">
        <v>6439000</v>
      </c>
      <c r="AU121" s="108">
        <v>6570000</v>
      </c>
      <c r="AV121" s="108">
        <v>6689700</v>
      </c>
      <c r="AW121" s="108">
        <v>6809000</v>
      </c>
      <c r="AX121" s="108">
        <v>6930100</v>
      </c>
      <c r="AY121" s="108">
        <v>7053700</v>
      </c>
      <c r="AZ121" s="108">
        <v>7180100</v>
      </c>
      <c r="BA121" s="108">
        <v>7308800</v>
      </c>
      <c r="BB121" s="108">
        <v>7485600</v>
      </c>
      <c r="BC121" s="108">
        <v>7623600</v>
      </c>
      <c r="BD121" s="108">
        <v>7765800</v>
      </c>
      <c r="BE121" s="108">
        <v>7910500</v>
      </c>
      <c r="BF121" s="108">
        <v>8059500</v>
      </c>
      <c r="BG121" s="108">
        <v>8215700</v>
      </c>
      <c r="BH121" s="108">
        <v>8380100</v>
      </c>
      <c r="BI121" s="108">
        <v>8546000</v>
      </c>
      <c r="BJ121" s="108">
        <v>8713300</v>
      </c>
      <c r="BK121" s="108">
        <v>8882800</v>
      </c>
      <c r="BL121" s="108">
        <v>9054000</v>
      </c>
      <c r="BM121" s="108">
        <v>9216900</v>
      </c>
    </row>
    <row r="122" spans="1:65" x14ac:dyDescent="0.2">
      <c r="A122" s="108" t="s">
        <v>47</v>
      </c>
      <c r="B122" s="108" t="s">
        <v>377</v>
      </c>
      <c r="C122" s="108" t="s">
        <v>169</v>
      </c>
      <c r="D122" s="108" t="s">
        <v>170</v>
      </c>
      <c r="E122" s="108">
        <v>50199700</v>
      </c>
      <c r="F122" s="108">
        <v>50536350</v>
      </c>
      <c r="G122" s="108">
        <v>50879450</v>
      </c>
      <c r="H122" s="108">
        <v>51252000</v>
      </c>
      <c r="I122" s="108">
        <v>51675350</v>
      </c>
      <c r="J122" s="108">
        <v>52112350</v>
      </c>
      <c r="K122" s="108">
        <v>52519000</v>
      </c>
      <c r="L122" s="108">
        <v>52900500</v>
      </c>
      <c r="M122" s="108">
        <v>53235750</v>
      </c>
      <c r="N122" s="108">
        <v>53537950</v>
      </c>
      <c r="O122" s="108">
        <v>53821850</v>
      </c>
      <c r="P122" s="108">
        <v>54073490</v>
      </c>
      <c r="Q122" s="108">
        <v>54381345</v>
      </c>
      <c r="R122" s="108">
        <v>54751406</v>
      </c>
      <c r="S122" s="108">
        <v>55110868</v>
      </c>
      <c r="T122" s="108">
        <v>55441001</v>
      </c>
      <c r="U122" s="108">
        <v>55718260</v>
      </c>
      <c r="V122" s="108">
        <v>55955411</v>
      </c>
      <c r="W122" s="108">
        <v>56155143</v>
      </c>
      <c r="X122" s="108">
        <v>56317749</v>
      </c>
      <c r="Y122" s="108">
        <v>56433883</v>
      </c>
      <c r="Z122" s="108">
        <v>56501675</v>
      </c>
      <c r="AA122" s="108">
        <v>56543548</v>
      </c>
      <c r="AB122" s="108">
        <v>56564074</v>
      </c>
      <c r="AC122" s="108">
        <v>56576718</v>
      </c>
      <c r="AD122" s="108">
        <v>56593071</v>
      </c>
      <c r="AE122" s="108">
        <v>56596155</v>
      </c>
      <c r="AF122" s="108">
        <v>56601931</v>
      </c>
      <c r="AG122" s="108">
        <v>56629288</v>
      </c>
      <c r="AH122" s="108">
        <v>56671781</v>
      </c>
      <c r="AI122" s="108">
        <v>56719240</v>
      </c>
      <c r="AJ122" s="108">
        <v>56758521</v>
      </c>
      <c r="AK122" s="108">
        <v>56797087</v>
      </c>
      <c r="AL122" s="108">
        <v>56831821</v>
      </c>
      <c r="AM122" s="108">
        <v>56843400</v>
      </c>
      <c r="AN122" s="108">
        <v>56844303</v>
      </c>
      <c r="AO122" s="108">
        <v>56860281</v>
      </c>
      <c r="AP122" s="108">
        <v>56890372</v>
      </c>
      <c r="AQ122" s="108">
        <v>56906744</v>
      </c>
      <c r="AR122" s="108">
        <v>56916317</v>
      </c>
      <c r="AS122" s="108">
        <v>56942108</v>
      </c>
      <c r="AT122" s="108">
        <v>56974100</v>
      </c>
      <c r="AU122" s="108">
        <v>57059007</v>
      </c>
      <c r="AV122" s="108">
        <v>57313203</v>
      </c>
      <c r="AW122" s="108">
        <v>57685327</v>
      </c>
      <c r="AX122" s="108">
        <v>57969484</v>
      </c>
      <c r="AY122" s="108">
        <v>58143979</v>
      </c>
      <c r="AZ122" s="108">
        <v>58438310</v>
      </c>
      <c r="BA122" s="108">
        <v>58826731</v>
      </c>
      <c r="BB122" s="108">
        <v>59095365</v>
      </c>
      <c r="BC122" s="108">
        <v>59277417</v>
      </c>
      <c r="BD122" s="108">
        <v>59379449</v>
      </c>
      <c r="BE122" s="108">
        <v>59539717</v>
      </c>
      <c r="BF122" s="108">
        <v>60233948</v>
      </c>
      <c r="BG122" s="108">
        <v>60789140</v>
      </c>
      <c r="BH122" s="108">
        <v>60730582</v>
      </c>
      <c r="BI122" s="108">
        <v>60627498</v>
      </c>
      <c r="BJ122" s="108">
        <v>60536709</v>
      </c>
      <c r="BK122" s="108">
        <v>60421760</v>
      </c>
      <c r="BL122" s="108">
        <v>59729081</v>
      </c>
      <c r="BM122" s="108">
        <v>59554023</v>
      </c>
    </row>
    <row r="123" spans="1:65" x14ac:dyDescent="0.2">
      <c r="A123" s="108" t="s">
        <v>378</v>
      </c>
      <c r="B123" s="108" t="s">
        <v>379</v>
      </c>
      <c r="C123" s="108" t="s">
        <v>169</v>
      </c>
      <c r="D123" s="108" t="s">
        <v>170</v>
      </c>
      <c r="E123" s="108">
        <v>1628524</v>
      </c>
      <c r="F123" s="108">
        <v>1651067</v>
      </c>
      <c r="G123" s="108">
        <v>1676500</v>
      </c>
      <c r="H123" s="108">
        <v>1703660</v>
      </c>
      <c r="I123" s="108">
        <v>1730739</v>
      </c>
      <c r="J123" s="108">
        <v>1756508</v>
      </c>
      <c r="K123" s="108">
        <v>1780522</v>
      </c>
      <c r="L123" s="108">
        <v>1803324</v>
      </c>
      <c r="M123" s="108">
        <v>1825873</v>
      </c>
      <c r="N123" s="108">
        <v>1849658</v>
      </c>
      <c r="O123" s="108">
        <v>1875637</v>
      </c>
      <c r="P123" s="108">
        <v>1904281</v>
      </c>
      <c r="Q123" s="108">
        <v>1935089</v>
      </c>
      <c r="R123" s="108">
        <v>1966978</v>
      </c>
      <c r="S123" s="108">
        <v>1998313</v>
      </c>
      <c r="T123" s="108">
        <v>2028019</v>
      </c>
      <c r="U123" s="108">
        <v>2055371</v>
      </c>
      <c r="V123" s="108">
        <v>2080824</v>
      </c>
      <c r="W123" s="108">
        <v>2105903</v>
      </c>
      <c r="X123" s="108">
        <v>2132784</v>
      </c>
      <c r="Y123" s="108">
        <v>2162839</v>
      </c>
      <c r="Z123" s="108">
        <v>2196921</v>
      </c>
      <c r="AA123" s="108">
        <v>2234062</v>
      </c>
      <c r="AB123" s="108">
        <v>2271735</v>
      </c>
      <c r="AC123" s="108">
        <v>2306367</v>
      </c>
      <c r="AD123" s="108">
        <v>2335510</v>
      </c>
      <c r="AE123" s="108">
        <v>2358165</v>
      </c>
      <c r="AF123" s="108">
        <v>2375400</v>
      </c>
      <c r="AG123" s="108">
        <v>2389415</v>
      </c>
      <c r="AH123" s="108">
        <v>2403464</v>
      </c>
      <c r="AI123" s="108">
        <v>2419901</v>
      </c>
      <c r="AJ123" s="108">
        <v>2439329</v>
      </c>
      <c r="AK123" s="108">
        <v>2461047</v>
      </c>
      <c r="AL123" s="108">
        <v>2484583</v>
      </c>
      <c r="AM123" s="108">
        <v>2509042</v>
      </c>
      <c r="AN123" s="108">
        <v>2533705</v>
      </c>
      <c r="AO123" s="108">
        <v>2558631</v>
      </c>
      <c r="AP123" s="108">
        <v>2583914</v>
      </c>
      <c r="AQ123" s="108">
        <v>2608874</v>
      </c>
      <c r="AR123" s="108">
        <v>2632677</v>
      </c>
      <c r="AS123" s="108">
        <v>2654698</v>
      </c>
      <c r="AT123" s="108">
        <v>2674706</v>
      </c>
      <c r="AU123" s="108">
        <v>2692843</v>
      </c>
      <c r="AV123" s="108">
        <v>2709438</v>
      </c>
      <c r="AW123" s="108">
        <v>2725017</v>
      </c>
      <c r="AX123" s="108">
        <v>2740000</v>
      </c>
      <c r="AY123" s="108">
        <v>2754414</v>
      </c>
      <c r="AZ123" s="108">
        <v>2768229</v>
      </c>
      <c r="BA123" s="108">
        <v>2781869</v>
      </c>
      <c r="BB123" s="108">
        <v>2795839</v>
      </c>
      <c r="BC123" s="108">
        <v>2810464</v>
      </c>
      <c r="BD123" s="108">
        <v>2825932</v>
      </c>
      <c r="BE123" s="108">
        <v>2842128</v>
      </c>
      <c r="BF123" s="108">
        <v>2858710</v>
      </c>
      <c r="BG123" s="108">
        <v>2875137</v>
      </c>
      <c r="BH123" s="108">
        <v>2891024</v>
      </c>
      <c r="BI123" s="108">
        <v>2906242</v>
      </c>
      <c r="BJ123" s="108">
        <v>2920848</v>
      </c>
      <c r="BK123" s="108">
        <v>2934853</v>
      </c>
      <c r="BL123" s="108">
        <v>2948277</v>
      </c>
      <c r="BM123" s="108">
        <v>2961161</v>
      </c>
    </row>
    <row r="124" spans="1:65" x14ac:dyDescent="0.2">
      <c r="A124" s="108" t="s">
        <v>380</v>
      </c>
      <c r="B124" s="108" t="s">
        <v>381</v>
      </c>
      <c r="C124" s="108" t="s">
        <v>169</v>
      </c>
      <c r="D124" s="108" t="s">
        <v>170</v>
      </c>
      <c r="E124" s="108">
        <v>933102</v>
      </c>
      <c r="F124" s="108">
        <v>973983</v>
      </c>
      <c r="G124" s="108">
        <v>1010647</v>
      </c>
      <c r="H124" s="108">
        <v>1050212</v>
      </c>
      <c r="I124" s="108">
        <v>1102404</v>
      </c>
      <c r="J124" s="108">
        <v>1173603</v>
      </c>
      <c r="K124" s="108">
        <v>1267063</v>
      </c>
      <c r="L124" s="108">
        <v>1378995</v>
      </c>
      <c r="M124" s="108">
        <v>1500168</v>
      </c>
      <c r="N124" s="108">
        <v>1617427</v>
      </c>
      <c r="O124" s="108">
        <v>1721315</v>
      </c>
      <c r="P124" s="108">
        <v>1809193</v>
      </c>
      <c r="Q124" s="108">
        <v>1883923</v>
      </c>
      <c r="R124" s="108">
        <v>1948443</v>
      </c>
      <c r="S124" s="108">
        <v>2007735</v>
      </c>
      <c r="T124" s="108">
        <v>2065916</v>
      </c>
      <c r="U124" s="108">
        <v>2123180</v>
      </c>
      <c r="V124" s="108">
        <v>2179361</v>
      </c>
      <c r="W124" s="108">
        <v>2237936</v>
      </c>
      <c r="X124" s="108">
        <v>2303116</v>
      </c>
      <c r="Y124" s="108">
        <v>2377997</v>
      </c>
      <c r="Z124" s="108">
        <v>2464870</v>
      </c>
      <c r="AA124" s="108">
        <v>2563525</v>
      </c>
      <c r="AB124" s="108">
        <v>2671413</v>
      </c>
      <c r="AC124" s="108">
        <v>2784457</v>
      </c>
      <c r="AD124" s="108">
        <v>2900055</v>
      </c>
      <c r="AE124" s="108">
        <v>3015294</v>
      </c>
      <c r="AF124" s="108">
        <v>3131800</v>
      </c>
      <c r="AG124" s="108">
        <v>3256552</v>
      </c>
      <c r="AH124" s="108">
        <v>3399333</v>
      </c>
      <c r="AI124" s="108">
        <v>3565888</v>
      </c>
      <c r="AJ124" s="108">
        <v>3760493</v>
      </c>
      <c r="AK124" s="108">
        <v>3977667</v>
      </c>
      <c r="AL124" s="108">
        <v>4201559</v>
      </c>
      <c r="AM124" s="108">
        <v>4410357</v>
      </c>
      <c r="AN124" s="108">
        <v>4588842</v>
      </c>
      <c r="AO124" s="108">
        <v>4732848</v>
      </c>
      <c r="AP124" s="108">
        <v>4848536</v>
      </c>
      <c r="AQ124" s="108">
        <v>4943975</v>
      </c>
      <c r="AR124" s="108">
        <v>5031754</v>
      </c>
      <c r="AS124" s="108">
        <v>5122495</v>
      </c>
      <c r="AT124" s="108">
        <v>5217328</v>
      </c>
      <c r="AU124" s="108">
        <v>5317514</v>
      </c>
      <c r="AV124" s="108">
        <v>5434036</v>
      </c>
      <c r="AW124" s="108">
        <v>5580241</v>
      </c>
      <c r="AX124" s="108">
        <v>5765639</v>
      </c>
      <c r="AY124" s="108">
        <v>5991547</v>
      </c>
      <c r="AZ124" s="108">
        <v>6255290</v>
      </c>
      <c r="BA124" s="108">
        <v>6556473</v>
      </c>
      <c r="BB124" s="108">
        <v>6893258</v>
      </c>
      <c r="BC124" s="108">
        <v>7261541</v>
      </c>
      <c r="BD124" s="108">
        <v>7662858</v>
      </c>
      <c r="BE124" s="108">
        <v>8089963</v>
      </c>
      <c r="BF124" s="108">
        <v>8518992</v>
      </c>
      <c r="BG124" s="108">
        <v>8918822</v>
      </c>
      <c r="BH124" s="108">
        <v>9266573</v>
      </c>
      <c r="BI124" s="108">
        <v>9554286</v>
      </c>
      <c r="BJ124" s="108">
        <v>9785840</v>
      </c>
      <c r="BK124" s="108">
        <v>9965322</v>
      </c>
      <c r="BL124" s="108">
        <v>10101697</v>
      </c>
      <c r="BM124" s="108">
        <v>10203140</v>
      </c>
    </row>
    <row r="125" spans="1:65" x14ac:dyDescent="0.2">
      <c r="A125" s="108" t="s">
        <v>382</v>
      </c>
      <c r="B125" s="108" t="s">
        <v>383</v>
      </c>
      <c r="C125" s="108" t="s">
        <v>169</v>
      </c>
      <c r="D125" s="108" t="s">
        <v>170</v>
      </c>
      <c r="E125" s="108">
        <v>93216000</v>
      </c>
      <c r="F125" s="108">
        <v>94055000</v>
      </c>
      <c r="G125" s="108">
        <v>94933000</v>
      </c>
      <c r="H125" s="108">
        <v>95900000</v>
      </c>
      <c r="I125" s="108">
        <v>96903000</v>
      </c>
      <c r="J125" s="108">
        <v>97952000</v>
      </c>
      <c r="K125" s="108">
        <v>98851000</v>
      </c>
      <c r="L125" s="108">
        <v>99879000</v>
      </c>
      <c r="M125" s="108">
        <v>101011000</v>
      </c>
      <c r="N125" s="108">
        <v>102219000</v>
      </c>
      <c r="O125" s="108">
        <v>103403000</v>
      </c>
      <c r="P125" s="108">
        <v>105697000</v>
      </c>
      <c r="Q125" s="108">
        <v>107188000</v>
      </c>
      <c r="R125" s="108">
        <v>108707000</v>
      </c>
      <c r="S125" s="108">
        <v>110162000</v>
      </c>
      <c r="T125" s="108">
        <v>111573000</v>
      </c>
      <c r="U125" s="108">
        <v>112775000</v>
      </c>
      <c r="V125" s="108">
        <v>113872000</v>
      </c>
      <c r="W125" s="108">
        <v>114913000</v>
      </c>
      <c r="X125" s="108">
        <v>115890000</v>
      </c>
      <c r="Y125" s="108">
        <v>116807000</v>
      </c>
      <c r="Z125" s="108">
        <v>117661000</v>
      </c>
      <c r="AA125" s="108">
        <v>118480000</v>
      </c>
      <c r="AB125" s="108">
        <v>119307000</v>
      </c>
      <c r="AC125" s="108">
        <v>120083000</v>
      </c>
      <c r="AD125" s="108">
        <v>120837000</v>
      </c>
      <c r="AE125" s="108">
        <v>121482000</v>
      </c>
      <c r="AF125" s="108">
        <v>122069000</v>
      </c>
      <c r="AG125" s="108">
        <v>122578000</v>
      </c>
      <c r="AH125" s="108">
        <v>123069000</v>
      </c>
      <c r="AI125" s="108">
        <v>123478000</v>
      </c>
      <c r="AJ125" s="108">
        <v>123964000</v>
      </c>
      <c r="AK125" s="108">
        <v>124425000</v>
      </c>
      <c r="AL125" s="108">
        <v>124829000</v>
      </c>
      <c r="AM125" s="108">
        <v>125178000</v>
      </c>
      <c r="AN125" s="108">
        <v>125472000</v>
      </c>
      <c r="AO125" s="108">
        <v>125757000</v>
      </c>
      <c r="AP125" s="108">
        <v>126057000</v>
      </c>
      <c r="AQ125" s="108">
        <v>126400000</v>
      </c>
      <c r="AR125" s="108">
        <v>126631000</v>
      </c>
      <c r="AS125" s="108">
        <v>126843000</v>
      </c>
      <c r="AT125" s="108">
        <v>127149000</v>
      </c>
      <c r="AU125" s="108">
        <v>127445000</v>
      </c>
      <c r="AV125" s="108">
        <v>127718000</v>
      </c>
      <c r="AW125" s="108">
        <v>127761000</v>
      </c>
      <c r="AX125" s="108">
        <v>127773000</v>
      </c>
      <c r="AY125" s="108">
        <v>127854000</v>
      </c>
      <c r="AZ125" s="108">
        <v>128001000</v>
      </c>
      <c r="BA125" s="108">
        <v>128063000</v>
      </c>
      <c r="BB125" s="108">
        <v>128047000</v>
      </c>
      <c r="BC125" s="108">
        <v>128070000</v>
      </c>
      <c r="BD125" s="108">
        <v>127833000</v>
      </c>
      <c r="BE125" s="108">
        <v>127629000</v>
      </c>
      <c r="BF125" s="108">
        <v>127445000</v>
      </c>
      <c r="BG125" s="108">
        <v>127276000</v>
      </c>
      <c r="BH125" s="108">
        <v>127141000</v>
      </c>
      <c r="BI125" s="108">
        <v>126994511</v>
      </c>
      <c r="BJ125" s="108">
        <v>126785797</v>
      </c>
      <c r="BK125" s="108">
        <v>126529100</v>
      </c>
      <c r="BL125" s="108">
        <v>126264931</v>
      </c>
      <c r="BM125" s="108">
        <v>125836021</v>
      </c>
    </row>
    <row r="126" spans="1:65" x14ac:dyDescent="0.2">
      <c r="A126" s="108" t="s">
        <v>384</v>
      </c>
      <c r="B126" s="108" t="s">
        <v>385</v>
      </c>
      <c r="C126" s="108" t="s">
        <v>169</v>
      </c>
      <c r="D126" s="108" t="s">
        <v>170</v>
      </c>
      <c r="E126" s="108">
        <v>9934564</v>
      </c>
      <c r="F126" s="108">
        <v>10349422</v>
      </c>
      <c r="G126" s="108">
        <v>10756931</v>
      </c>
      <c r="H126" s="108">
        <v>11147860</v>
      </c>
      <c r="I126" s="108">
        <v>11511856</v>
      </c>
      <c r="J126" s="108">
        <v>11841926</v>
      </c>
      <c r="K126" s="108">
        <v>12132560</v>
      </c>
      <c r="L126" s="108">
        <v>12385706</v>
      </c>
      <c r="M126" s="108">
        <v>12611432</v>
      </c>
      <c r="N126" s="108">
        <v>12824614</v>
      </c>
      <c r="O126" s="108">
        <v>13036140</v>
      </c>
      <c r="P126" s="108">
        <v>13250211</v>
      </c>
      <c r="Q126" s="108">
        <v>13463985</v>
      </c>
      <c r="R126" s="108">
        <v>13673014</v>
      </c>
      <c r="S126" s="108">
        <v>13869975</v>
      </c>
      <c r="T126" s="108">
        <v>14050227</v>
      </c>
      <c r="U126" s="108">
        <v>14212145</v>
      </c>
      <c r="V126" s="108">
        <v>14359629</v>
      </c>
      <c r="W126" s="108">
        <v>14499957</v>
      </c>
      <c r="X126" s="108">
        <v>14643133</v>
      </c>
      <c r="Y126" s="108">
        <v>14796175</v>
      </c>
      <c r="Z126" s="108">
        <v>14958897</v>
      </c>
      <c r="AA126" s="108">
        <v>15128090</v>
      </c>
      <c r="AB126" s="108">
        <v>15303316</v>
      </c>
      <c r="AC126" s="108">
        <v>15483411</v>
      </c>
      <c r="AD126" s="108">
        <v>15665594</v>
      </c>
      <c r="AE126" s="108">
        <v>15852524</v>
      </c>
      <c r="AF126" s="108">
        <v>16039253</v>
      </c>
      <c r="AG126" s="108">
        <v>16205998</v>
      </c>
      <c r="AH126" s="108">
        <v>16249500</v>
      </c>
      <c r="AI126" s="108">
        <v>16348000</v>
      </c>
      <c r="AJ126" s="108">
        <v>16451711</v>
      </c>
      <c r="AK126" s="108">
        <v>16439095</v>
      </c>
      <c r="AL126" s="108">
        <v>16380672</v>
      </c>
      <c r="AM126" s="108">
        <v>16145766</v>
      </c>
      <c r="AN126" s="108">
        <v>15816243</v>
      </c>
      <c r="AO126" s="108">
        <v>15578227</v>
      </c>
      <c r="AP126" s="108">
        <v>15334405</v>
      </c>
      <c r="AQ126" s="108">
        <v>15071640</v>
      </c>
      <c r="AR126" s="108">
        <v>14928374</v>
      </c>
      <c r="AS126" s="108">
        <v>14883626</v>
      </c>
      <c r="AT126" s="108">
        <v>14858335</v>
      </c>
      <c r="AU126" s="108">
        <v>14858948</v>
      </c>
      <c r="AV126" s="108">
        <v>14909019</v>
      </c>
      <c r="AW126" s="108">
        <v>15012984</v>
      </c>
      <c r="AX126" s="108">
        <v>15147029</v>
      </c>
      <c r="AY126" s="108">
        <v>15308085</v>
      </c>
      <c r="AZ126" s="108">
        <v>15484192</v>
      </c>
      <c r="BA126" s="108">
        <v>15776938</v>
      </c>
      <c r="BB126" s="108">
        <v>16092822</v>
      </c>
      <c r="BC126" s="108">
        <v>16321872</v>
      </c>
      <c r="BD126" s="108">
        <v>16557202</v>
      </c>
      <c r="BE126" s="108">
        <v>16792090</v>
      </c>
      <c r="BF126" s="108">
        <v>17035551</v>
      </c>
      <c r="BG126" s="108">
        <v>17288285</v>
      </c>
      <c r="BH126" s="108">
        <v>17542806</v>
      </c>
      <c r="BI126" s="108">
        <v>17794055</v>
      </c>
      <c r="BJ126" s="108">
        <v>18037776</v>
      </c>
      <c r="BK126" s="108">
        <v>18276452</v>
      </c>
      <c r="BL126" s="108">
        <v>18513673</v>
      </c>
      <c r="BM126" s="108">
        <v>18754440</v>
      </c>
    </row>
    <row r="127" spans="1:65" x14ac:dyDescent="0.2">
      <c r="A127" s="108" t="s">
        <v>386</v>
      </c>
      <c r="B127" s="108" t="s">
        <v>387</v>
      </c>
      <c r="C127" s="108" t="s">
        <v>169</v>
      </c>
      <c r="D127" s="108" t="s">
        <v>170</v>
      </c>
      <c r="E127" s="108">
        <v>8120082</v>
      </c>
      <c r="F127" s="108">
        <v>8377693</v>
      </c>
      <c r="G127" s="108">
        <v>8647002</v>
      </c>
      <c r="H127" s="108">
        <v>8928510</v>
      </c>
      <c r="I127" s="108">
        <v>9222692</v>
      </c>
      <c r="J127" s="108">
        <v>9530163</v>
      </c>
      <c r="K127" s="108">
        <v>9851453</v>
      </c>
      <c r="L127" s="108">
        <v>10187487</v>
      </c>
      <c r="M127" s="108">
        <v>10539909</v>
      </c>
      <c r="N127" s="108">
        <v>10910677</v>
      </c>
      <c r="O127" s="108">
        <v>11301394</v>
      </c>
      <c r="P127" s="108">
        <v>11713046</v>
      </c>
      <c r="Q127" s="108">
        <v>12146070</v>
      </c>
      <c r="R127" s="108">
        <v>12600799</v>
      </c>
      <c r="S127" s="108">
        <v>13077341</v>
      </c>
      <c r="T127" s="108">
        <v>13575898</v>
      </c>
      <c r="U127" s="108">
        <v>14096258</v>
      </c>
      <c r="V127" s="108">
        <v>14638887</v>
      </c>
      <c r="W127" s="108">
        <v>15205381</v>
      </c>
      <c r="X127" s="108">
        <v>15797771</v>
      </c>
      <c r="Y127" s="108">
        <v>16417203</v>
      </c>
      <c r="Z127" s="108">
        <v>17063870</v>
      </c>
      <c r="AA127" s="108">
        <v>17736326</v>
      </c>
      <c r="AB127" s="108">
        <v>18431760</v>
      </c>
      <c r="AC127" s="108">
        <v>19146403</v>
      </c>
      <c r="AD127" s="108">
        <v>19877078</v>
      </c>
      <c r="AE127" s="108">
        <v>20622560</v>
      </c>
      <c r="AF127" s="108">
        <v>21382111</v>
      </c>
      <c r="AG127" s="108">
        <v>22153685</v>
      </c>
      <c r="AH127" s="108">
        <v>22935088</v>
      </c>
      <c r="AI127" s="108">
        <v>23724574</v>
      </c>
      <c r="AJ127" s="108">
        <v>24521714</v>
      </c>
      <c r="AK127" s="108">
        <v>25326080</v>
      </c>
      <c r="AL127" s="108">
        <v>26136217</v>
      </c>
      <c r="AM127" s="108">
        <v>26950508</v>
      </c>
      <c r="AN127" s="108">
        <v>27768297</v>
      </c>
      <c r="AO127" s="108">
        <v>28589456</v>
      </c>
      <c r="AP127" s="108">
        <v>29415660</v>
      </c>
      <c r="AQ127" s="108">
        <v>30250488</v>
      </c>
      <c r="AR127" s="108">
        <v>31098763</v>
      </c>
      <c r="AS127" s="108">
        <v>31964557</v>
      </c>
      <c r="AT127" s="108">
        <v>32848569</v>
      </c>
      <c r="AU127" s="108">
        <v>33751746</v>
      </c>
      <c r="AV127" s="108">
        <v>34678781</v>
      </c>
      <c r="AW127" s="108">
        <v>35635267</v>
      </c>
      <c r="AX127" s="108">
        <v>36624897</v>
      </c>
      <c r="AY127" s="108">
        <v>37649039</v>
      </c>
      <c r="AZ127" s="108">
        <v>38705934</v>
      </c>
      <c r="BA127" s="108">
        <v>39791984</v>
      </c>
      <c r="BB127" s="108">
        <v>40901798</v>
      </c>
      <c r="BC127" s="108">
        <v>42030684</v>
      </c>
      <c r="BD127" s="108">
        <v>43178270</v>
      </c>
      <c r="BE127" s="108">
        <v>44343469</v>
      </c>
      <c r="BF127" s="108">
        <v>45519986</v>
      </c>
      <c r="BG127" s="108">
        <v>46700063</v>
      </c>
      <c r="BH127" s="108">
        <v>47878339</v>
      </c>
      <c r="BI127" s="108">
        <v>49051531</v>
      </c>
      <c r="BJ127" s="108">
        <v>50221146</v>
      </c>
      <c r="BK127" s="108">
        <v>51392570</v>
      </c>
      <c r="BL127" s="108">
        <v>52573967</v>
      </c>
      <c r="BM127" s="108">
        <v>53771300</v>
      </c>
    </row>
    <row r="128" spans="1:65" x14ac:dyDescent="0.2">
      <c r="A128" s="108" t="s">
        <v>388</v>
      </c>
      <c r="B128" s="108" t="s">
        <v>389</v>
      </c>
      <c r="C128" s="108" t="s">
        <v>169</v>
      </c>
      <c r="D128" s="108" t="s">
        <v>170</v>
      </c>
      <c r="E128" s="108">
        <v>2172300</v>
      </c>
      <c r="F128" s="108">
        <v>2255900</v>
      </c>
      <c r="G128" s="108">
        <v>2333400</v>
      </c>
      <c r="H128" s="108">
        <v>2413700</v>
      </c>
      <c r="I128" s="108">
        <v>2495300</v>
      </c>
      <c r="J128" s="108">
        <v>2573300</v>
      </c>
      <c r="K128" s="108">
        <v>2655300</v>
      </c>
      <c r="L128" s="108">
        <v>2736500</v>
      </c>
      <c r="M128" s="108">
        <v>2818300</v>
      </c>
      <c r="N128" s="108">
        <v>2894800</v>
      </c>
      <c r="O128" s="108">
        <v>2959900</v>
      </c>
      <c r="P128" s="108">
        <v>3022300</v>
      </c>
      <c r="Q128" s="108">
        <v>3088200</v>
      </c>
      <c r="R128" s="108">
        <v>3153800</v>
      </c>
      <c r="S128" s="108">
        <v>3223900</v>
      </c>
      <c r="T128" s="108">
        <v>3292400</v>
      </c>
      <c r="U128" s="108">
        <v>3358700</v>
      </c>
      <c r="V128" s="108">
        <v>3423900</v>
      </c>
      <c r="W128" s="108">
        <v>3487100</v>
      </c>
      <c r="X128" s="108">
        <v>3552000</v>
      </c>
      <c r="Y128" s="108">
        <v>3617400</v>
      </c>
      <c r="Z128" s="108">
        <v>3685800</v>
      </c>
      <c r="AA128" s="108">
        <v>3759300</v>
      </c>
      <c r="AB128" s="108">
        <v>3838300</v>
      </c>
      <c r="AC128" s="108">
        <v>3916400</v>
      </c>
      <c r="AD128" s="108">
        <v>3990300</v>
      </c>
      <c r="AE128" s="108">
        <v>4066500</v>
      </c>
      <c r="AF128" s="108">
        <v>4144600</v>
      </c>
      <c r="AG128" s="108">
        <v>4218400</v>
      </c>
      <c r="AH128" s="108">
        <v>4307500</v>
      </c>
      <c r="AI128" s="108">
        <v>4391200</v>
      </c>
      <c r="AJ128" s="108">
        <v>4463600</v>
      </c>
      <c r="AK128" s="108">
        <v>4515400</v>
      </c>
      <c r="AL128" s="108">
        <v>4516700</v>
      </c>
      <c r="AM128" s="108">
        <v>4515100</v>
      </c>
      <c r="AN128" s="108">
        <v>4560400</v>
      </c>
      <c r="AO128" s="108">
        <v>4628400</v>
      </c>
      <c r="AP128" s="108">
        <v>4696400</v>
      </c>
      <c r="AQ128" s="108">
        <v>4769000</v>
      </c>
      <c r="AR128" s="108">
        <v>4840400</v>
      </c>
      <c r="AS128" s="108">
        <v>4898400</v>
      </c>
      <c r="AT128" s="108">
        <v>4945100</v>
      </c>
      <c r="AU128" s="108">
        <v>4990700</v>
      </c>
      <c r="AV128" s="108">
        <v>5043300</v>
      </c>
      <c r="AW128" s="108">
        <v>5104700</v>
      </c>
      <c r="AX128" s="108">
        <v>5162600</v>
      </c>
      <c r="AY128" s="108">
        <v>5218400</v>
      </c>
      <c r="AZ128" s="108">
        <v>5268400</v>
      </c>
      <c r="BA128" s="108">
        <v>5318700</v>
      </c>
      <c r="BB128" s="108">
        <v>5383300</v>
      </c>
      <c r="BC128" s="108">
        <v>5447900</v>
      </c>
      <c r="BD128" s="108">
        <v>5514600</v>
      </c>
      <c r="BE128" s="108">
        <v>5607200</v>
      </c>
      <c r="BF128" s="108">
        <v>5719600</v>
      </c>
      <c r="BG128" s="108">
        <v>5835500</v>
      </c>
      <c r="BH128" s="108">
        <v>5956900</v>
      </c>
      <c r="BI128" s="108">
        <v>6079500</v>
      </c>
      <c r="BJ128" s="108">
        <v>6198200</v>
      </c>
      <c r="BK128" s="108">
        <v>6322800</v>
      </c>
      <c r="BL128" s="108">
        <v>6456200</v>
      </c>
      <c r="BM128" s="108">
        <v>6591600</v>
      </c>
    </row>
    <row r="129" spans="1:65" x14ac:dyDescent="0.2">
      <c r="A129" s="108" t="s">
        <v>390</v>
      </c>
      <c r="B129" s="108" t="s">
        <v>391</v>
      </c>
      <c r="C129" s="108" t="s">
        <v>169</v>
      </c>
      <c r="D129" s="108" t="s">
        <v>170</v>
      </c>
      <c r="E129" s="108">
        <v>5722372</v>
      </c>
      <c r="F129" s="108">
        <v>5872968</v>
      </c>
      <c r="G129" s="108">
        <v>6028434</v>
      </c>
      <c r="H129" s="108">
        <v>6183586</v>
      </c>
      <c r="I129" s="108">
        <v>6331443</v>
      </c>
      <c r="J129" s="108">
        <v>6467191</v>
      </c>
      <c r="K129" s="108">
        <v>6585034</v>
      </c>
      <c r="L129" s="108">
        <v>6685961</v>
      </c>
      <c r="M129" s="108">
        <v>6779778</v>
      </c>
      <c r="N129" s="108">
        <v>6880623</v>
      </c>
      <c r="O129" s="108">
        <v>6996576</v>
      </c>
      <c r="P129" s="108">
        <v>7139640</v>
      </c>
      <c r="Q129" s="108">
        <v>7302114</v>
      </c>
      <c r="R129" s="108">
        <v>7449233</v>
      </c>
      <c r="S129" s="108">
        <v>7533332</v>
      </c>
      <c r="T129" s="108">
        <v>7524457</v>
      </c>
      <c r="U129" s="108">
        <v>7404687</v>
      </c>
      <c r="V129" s="108">
        <v>7196042</v>
      </c>
      <c r="W129" s="108">
        <v>6957267</v>
      </c>
      <c r="X129" s="108">
        <v>6770393</v>
      </c>
      <c r="Y129" s="108">
        <v>6693759</v>
      </c>
      <c r="Z129" s="108">
        <v>6749849</v>
      </c>
      <c r="AA129" s="108">
        <v>6919803</v>
      </c>
      <c r="AB129" s="108">
        <v>7170004</v>
      </c>
      <c r="AC129" s="108">
        <v>7447844</v>
      </c>
      <c r="AD129" s="108">
        <v>7714894</v>
      </c>
      <c r="AE129" s="108">
        <v>7960952</v>
      </c>
      <c r="AF129" s="108">
        <v>8198082</v>
      </c>
      <c r="AG129" s="108">
        <v>8435909</v>
      </c>
      <c r="AH129" s="108">
        <v>8691331</v>
      </c>
      <c r="AI129" s="108">
        <v>8975597</v>
      </c>
      <c r="AJ129" s="108">
        <v>9289298</v>
      </c>
      <c r="AK129" s="108">
        <v>9623899</v>
      </c>
      <c r="AL129" s="108">
        <v>9970727</v>
      </c>
      <c r="AM129" s="108">
        <v>10317901</v>
      </c>
      <c r="AN129" s="108">
        <v>10656145</v>
      </c>
      <c r="AO129" s="108">
        <v>10982919</v>
      </c>
      <c r="AP129" s="108">
        <v>11298594</v>
      </c>
      <c r="AQ129" s="108">
        <v>11600510</v>
      </c>
      <c r="AR129" s="108">
        <v>11886464</v>
      </c>
      <c r="AS129" s="108">
        <v>12155241</v>
      </c>
      <c r="AT129" s="108">
        <v>12405411</v>
      </c>
      <c r="AU129" s="108">
        <v>12637719</v>
      </c>
      <c r="AV129" s="108">
        <v>12856171</v>
      </c>
      <c r="AW129" s="108">
        <v>13066475</v>
      </c>
      <c r="AX129" s="108">
        <v>13273355</v>
      </c>
      <c r="AY129" s="108">
        <v>13477705</v>
      </c>
      <c r="AZ129" s="108">
        <v>13679953</v>
      </c>
      <c r="BA129" s="108">
        <v>13883835</v>
      </c>
      <c r="BB129" s="108">
        <v>14093605</v>
      </c>
      <c r="BC129" s="108">
        <v>14312205</v>
      </c>
      <c r="BD129" s="108">
        <v>14541421</v>
      </c>
      <c r="BE129" s="108">
        <v>14780454</v>
      </c>
      <c r="BF129" s="108">
        <v>15026330</v>
      </c>
      <c r="BG129" s="108">
        <v>15274506</v>
      </c>
      <c r="BH129" s="108">
        <v>15521435</v>
      </c>
      <c r="BI129" s="108">
        <v>15766290</v>
      </c>
      <c r="BJ129" s="108">
        <v>16009413</v>
      </c>
      <c r="BK129" s="108">
        <v>16249795</v>
      </c>
      <c r="BL129" s="108">
        <v>16486542</v>
      </c>
      <c r="BM129" s="108">
        <v>16718971</v>
      </c>
    </row>
    <row r="130" spans="1:65" x14ac:dyDescent="0.2">
      <c r="A130" s="108" t="s">
        <v>392</v>
      </c>
      <c r="B130" s="108" t="s">
        <v>393</v>
      </c>
      <c r="C130" s="108" t="s">
        <v>169</v>
      </c>
      <c r="D130" s="108" t="s">
        <v>170</v>
      </c>
      <c r="E130" s="108">
        <v>41196</v>
      </c>
      <c r="F130" s="108">
        <v>42234</v>
      </c>
      <c r="G130" s="108">
        <v>43283</v>
      </c>
      <c r="H130" s="108">
        <v>44342</v>
      </c>
      <c r="I130" s="108">
        <v>45392</v>
      </c>
      <c r="J130" s="108">
        <v>46429</v>
      </c>
      <c r="K130" s="108">
        <v>47429</v>
      </c>
      <c r="L130" s="108">
        <v>48403</v>
      </c>
      <c r="M130" s="108">
        <v>49354</v>
      </c>
      <c r="N130" s="108">
        <v>50267</v>
      </c>
      <c r="O130" s="108">
        <v>51142</v>
      </c>
      <c r="P130" s="108">
        <v>51979</v>
      </c>
      <c r="Q130" s="108">
        <v>52775</v>
      </c>
      <c r="R130" s="108">
        <v>53558</v>
      </c>
      <c r="S130" s="108">
        <v>54334</v>
      </c>
      <c r="T130" s="108">
        <v>55114</v>
      </c>
      <c r="U130" s="108">
        <v>55922</v>
      </c>
      <c r="V130" s="108">
        <v>56759</v>
      </c>
      <c r="W130" s="108">
        <v>57613</v>
      </c>
      <c r="X130" s="108">
        <v>58469</v>
      </c>
      <c r="Y130" s="108">
        <v>59296</v>
      </c>
      <c r="Z130" s="108">
        <v>60101</v>
      </c>
      <c r="AA130" s="108">
        <v>60887</v>
      </c>
      <c r="AB130" s="108">
        <v>61736</v>
      </c>
      <c r="AC130" s="108">
        <v>62745</v>
      </c>
      <c r="AD130" s="108">
        <v>63989</v>
      </c>
      <c r="AE130" s="108">
        <v>65504</v>
      </c>
      <c r="AF130" s="108">
        <v>67244</v>
      </c>
      <c r="AG130" s="108">
        <v>69087</v>
      </c>
      <c r="AH130" s="108">
        <v>70849</v>
      </c>
      <c r="AI130" s="108">
        <v>72394</v>
      </c>
      <c r="AJ130" s="108">
        <v>73692</v>
      </c>
      <c r="AK130" s="108">
        <v>74767</v>
      </c>
      <c r="AL130" s="108">
        <v>75711</v>
      </c>
      <c r="AM130" s="108">
        <v>76668</v>
      </c>
      <c r="AN130" s="108">
        <v>77716</v>
      </c>
      <c r="AO130" s="108">
        <v>78904</v>
      </c>
      <c r="AP130" s="108">
        <v>80188</v>
      </c>
      <c r="AQ130" s="108">
        <v>81558</v>
      </c>
      <c r="AR130" s="108">
        <v>82969</v>
      </c>
      <c r="AS130" s="108">
        <v>84405</v>
      </c>
      <c r="AT130" s="108">
        <v>85844</v>
      </c>
      <c r="AU130" s="108">
        <v>87308</v>
      </c>
      <c r="AV130" s="108">
        <v>88840</v>
      </c>
      <c r="AW130" s="108">
        <v>90498</v>
      </c>
      <c r="AX130" s="108">
        <v>92319</v>
      </c>
      <c r="AY130" s="108">
        <v>94341</v>
      </c>
      <c r="AZ130" s="108">
        <v>96531</v>
      </c>
      <c r="BA130" s="108">
        <v>98760</v>
      </c>
      <c r="BB130" s="108">
        <v>100928</v>
      </c>
      <c r="BC130" s="108">
        <v>102930</v>
      </c>
      <c r="BD130" s="108">
        <v>104735</v>
      </c>
      <c r="BE130" s="108">
        <v>106359</v>
      </c>
      <c r="BF130" s="108">
        <v>107887</v>
      </c>
      <c r="BG130" s="108">
        <v>109387</v>
      </c>
      <c r="BH130" s="108">
        <v>110927</v>
      </c>
      <c r="BI130" s="108">
        <v>112529</v>
      </c>
      <c r="BJ130" s="108">
        <v>114153</v>
      </c>
      <c r="BK130" s="108">
        <v>115842</v>
      </c>
      <c r="BL130" s="108">
        <v>117608</v>
      </c>
      <c r="BM130" s="108">
        <v>119446</v>
      </c>
    </row>
    <row r="131" spans="1:65" x14ac:dyDescent="0.2">
      <c r="A131" s="108" t="s">
        <v>394</v>
      </c>
      <c r="B131" s="108" t="s">
        <v>395</v>
      </c>
      <c r="C131" s="108" t="s">
        <v>169</v>
      </c>
      <c r="D131" s="108" t="s">
        <v>170</v>
      </c>
      <c r="E131" s="108">
        <v>51199</v>
      </c>
      <c r="F131" s="108">
        <v>51196</v>
      </c>
      <c r="G131" s="108">
        <v>50961</v>
      </c>
      <c r="H131" s="108">
        <v>50529</v>
      </c>
      <c r="I131" s="108">
        <v>49928</v>
      </c>
      <c r="J131" s="108">
        <v>49209</v>
      </c>
      <c r="K131" s="108">
        <v>48351</v>
      </c>
      <c r="L131" s="108">
        <v>47388</v>
      </c>
      <c r="M131" s="108">
        <v>46399</v>
      </c>
      <c r="N131" s="108">
        <v>45529</v>
      </c>
      <c r="O131" s="108">
        <v>44878</v>
      </c>
      <c r="P131" s="108">
        <v>44489</v>
      </c>
      <c r="Q131" s="108">
        <v>44318</v>
      </c>
      <c r="R131" s="108">
        <v>44304</v>
      </c>
      <c r="S131" s="108">
        <v>44322</v>
      </c>
      <c r="T131" s="108">
        <v>44271</v>
      </c>
      <c r="U131" s="108">
        <v>44140</v>
      </c>
      <c r="V131" s="108">
        <v>43944</v>
      </c>
      <c r="W131" s="108">
        <v>43703</v>
      </c>
      <c r="X131" s="108">
        <v>43452</v>
      </c>
      <c r="Y131" s="108">
        <v>43201</v>
      </c>
      <c r="Z131" s="108">
        <v>42963</v>
      </c>
      <c r="AA131" s="108">
        <v>42733</v>
      </c>
      <c r="AB131" s="108">
        <v>42477</v>
      </c>
      <c r="AC131" s="108">
        <v>42198</v>
      </c>
      <c r="AD131" s="108">
        <v>41874</v>
      </c>
      <c r="AE131" s="108">
        <v>41479</v>
      </c>
      <c r="AF131" s="108">
        <v>41041</v>
      </c>
      <c r="AG131" s="108">
        <v>40633</v>
      </c>
      <c r="AH131" s="108">
        <v>40354</v>
      </c>
      <c r="AI131" s="108">
        <v>40260</v>
      </c>
      <c r="AJ131" s="108">
        <v>40381</v>
      </c>
      <c r="AK131" s="108">
        <v>40691</v>
      </c>
      <c r="AL131" s="108">
        <v>41141</v>
      </c>
      <c r="AM131" s="108">
        <v>41618</v>
      </c>
      <c r="AN131" s="108">
        <v>42077</v>
      </c>
      <c r="AO131" s="108">
        <v>42472</v>
      </c>
      <c r="AP131" s="108">
        <v>42857</v>
      </c>
      <c r="AQ131" s="108">
        <v>43225</v>
      </c>
      <c r="AR131" s="108">
        <v>43622</v>
      </c>
      <c r="AS131" s="108">
        <v>44083</v>
      </c>
      <c r="AT131" s="108">
        <v>44602</v>
      </c>
      <c r="AU131" s="108">
        <v>45168</v>
      </c>
      <c r="AV131" s="108">
        <v>45749</v>
      </c>
      <c r="AW131" s="108">
        <v>46323</v>
      </c>
      <c r="AX131" s="108">
        <v>46852</v>
      </c>
      <c r="AY131" s="108">
        <v>47333</v>
      </c>
      <c r="AZ131" s="108">
        <v>47769</v>
      </c>
      <c r="BA131" s="108">
        <v>48178</v>
      </c>
      <c r="BB131" s="108">
        <v>48599</v>
      </c>
      <c r="BC131" s="108">
        <v>49011</v>
      </c>
      <c r="BD131" s="108">
        <v>49442</v>
      </c>
      <c r="BE131" s="108">
        <v>49881</v>
      </c>
      <c r="BF131" s="108">
        <v>50328</v>
      </c>
      <c r="BG131" s="108">
        <v>50776</v>
      </c>
      <c r="BH131" s="108">
        <v>51204</v>
      </c>
      <c r="BI131" s="108">
        <v>51629</v>
      </c>
      <c r="BJ131" s="108">
        <v>52036</v>
      </c>
      <c r="BK131" s="108">
        <v>52438</v>
      </c>
      <c r="BL131" s="108">
        <v>52834</v>
      </c>
      <c r="BM131" s="108">
        <v>53192</v>
      </c>
    </row>
    <row r="132" spans="1:65" x14ac:dyDescent="0.2">
      <c r="A132" s="108" t="s">
        <v>396</v>
      </c>
      <c r="B132" s="108" t="s">
        <v>397</v>
      </c>
      <c r="C132" s="108" t="s">
        <v>169</v>
      </c>
      <c r="D132" s="108" t="s">
        <v>170</v>
      </c>
      <c r="E132" s="108">
        <v>25012374</v>
      </c>
      <c r="F132" s="108">
        <v>25765673</v>
      </c>
      <c r="G132" s="108">
        <v>26513030</v>
      </c>
      <c r="H132" s="108">
        <v>27261747</v>
      </c>
      <c r="I132" s="108">
        <v>27984155</v>
      </c>
      <c r="J132" s="108">
        <v>28704674</v>
      </c>
      <c r="K132" s="108">
        <v>29435571</v>
      </c>
      <c r="L132" s="108">
        <v>30130983</v>
      </c>
      <c r="M132" s="108">
        <v>30838302</v>
      </c>
      <c r="N132" s="108">
        <v>31544266</v>
      </c>
      <c r="O132" s="108">
        <v>32240827</v>
      </c>
      <c r="P132" s="108">
        <v>32882704</v>
      </c>
      <c r="Q132" s="108">
        <v>33505406</v>
      </c>
      <c r="R132" s="108">
        <v>34103149</v>
      </c>
      <c r="S132" s="108">
        <v>34692266</v>
      </c>
      <c r="T132" s="108">
        <v>35280725</v>
      </c>
      <c r="U132" s="108">
        <v>35848523</v>
      </c>
      <c r="V132" s="108">
        <v>36411795</v>
      </c>
      <c r="W132" s="108">
        <v>36969185</v>
      </c>
      <c r="X132" s="108">
        <v>37534236</v>
      </c>
      <c r="Y132" s="108">
        <v>38123775</v>
      </c>
      <c r="Z132" s="108">
        <v>38723248</v>
      </c>
      <c r="AA132" s="108">
        <v>39326352</v>
      </c>
      <c r="AB132" s="108">
        <v>39910403</v>
      </c>
      <c r="AC132" s="108">
        <v>40405956</v>
      </c>
      <c r="AD132" s="108">
        <v>40805744</v>
      </c>
      <c r="AE132" s="108">
        <v>41213674</v>
      </c>
      <c r="AF132" s="108">
        <v>41621690</v>
      </c>
      <c r="AG132" s="108">
        <v>42031247</v>
      </c>
      <c r="AH132" s="108">
        <v>42449038</v>
      </c>
      <c r="AI132" s="108">
        <v>42869283</v>
      </c>
      <c r="AJ132" s="108">
        <v>43295704</v>
      </c>
      <c r="AK132" s="108">
        <v>43747962</v>
      </c>
      <c r="AL132" s="108">
        <v>44194628</v>
      </c>
      <c r="AM132" s="108">
        <v>44641540</v>
      </c>
      <c r="AN132" s="108">
        <v>45092991</v>
      </c>
      <c r="AO132" s="108">
        <v>45524681</v>
      </c>
      <c r="AP132" s="108">
        <v>45953580</v>
      </c>
      <c r="AQ132" s="108">
        <v>46286503</v>
      </c>
      <c r="AR132" s="108">
        <v>46616677</v>
      </c>
      <c r="AS132" s="108">
        <v>47008111</v>
      </c>
      <c r="AT132" s="108">
        <v>47370164</v>
      </c>
      <c r="AU132" s="108">
        <v>47644736</v>
      </c>
      <c r="AV132" s="108">
        <v>47892330</v>
      </c>
      <c r="AW132" s="108">
        <v>48082519</v>
      </c>
      <c r="AX132" s="108">
        <v>48184561</v>
      </c>
      <c r="AY132" s="108">
        <v>48438292</v>
      </c>
      <c r="AZ132" s="108">
        <v>48683638</v>
      </c>
      <c r="BA132" s="108">
        <v>49054708</v>
      </c>
      <c r="BB132" s="108">
        <v>49307835</v>
      </c>
      <c r="BC132" s="108">
        <v>49554112</v>
      </c>
      <c r="BD132" s="108">
        <v>49936638</v>
      </c>
      <c r="BE132" s="108">
        <v>50199853</v>
      </c>
      <c r="BF132" s="108">
        <v>50428893</v>
      </c>
      <c r="BG132" s="108">
        <v>50746659</v>
      </c>
      <c r="BH132" s="108">
        <v>51014947</v>
      </c>
      <c r="BI132" s="108">
        <v>51217803</v>
      </c>
      <c r="BJ132" s="108">
        <v>51361911</v>
      </c>
      <c r="BK132" s="108">
        <v>51606633</v>
      </c>
      <c r="BL132" s="108">
        <v>51709098</v>
      </c>
      <c r="BM132" s="108">
        <v>51780579</v>
      </c>
    </row>
    <row r="133" spans="1:65" x14ac:dyDescent="0.2">
      <c r="A133" s="108" t="s">
        <v>398</v>
      </c>
      <c r="B133" s="108" t="s">
        <v>399</v>
      </c>
      <c r="C133" s="108" t="s">
        <v>169</v>
      </c>
      <c r="D133" s="108" t="s">
        <v>170</v>
      </c>
      <c r="E133" s="108">
        <v>269026</v>
      </c>
      <c r="F133" s="108">
        <v>300581</v>
      </c>
      <c r="G133" s="108">
        <v>337346</v>
      </c>
      <c r="H133" s="108">
        <v>378756</v>
      </c>
      <c r="I133" s="108">
        <v>423900</v>
      </c>
      <c r="J133" s="108">
        <v>472032</v>
      </c>
      <c r="K133" s="108">
        <v>523169</v>
      </c>
      <c r="L133" s="108">
        <v>577164</v>
      </c>
      <c r="M133" s="108">
        <v>632911</v>
      </c>
      <c r="N133" s="108">
        <v>688972</v>
      </c>
      <c r="O133" s="108">
        <v>744444</v>
      </c>
      <c r="P133" s="108">
        <v>798639</v>
      </c>
      <c r="Q133" s="108">
        <v>851918</v>
      </c>
      <c r="R133" s="108">
        <v>905639</v>
      </c>
      <c r="S133" s="108">
        <v>961773</v>
      </c>
      <c r="T133" s="108">
        <v>1021725</v>
      </c>
      <c r="U133" s="108">
        <v>1085866</v>
      </c>
      <c r="V133" s="108">
        <v>1153573</v>
      </c>
      <c r="W133" s="108">
        <v>1224063</v>
      </c>
      <c r="X133" s="108">
        <v>1296077</v>
      </c>
      <c r="Y133" s="108">
        <v>1368680</v>
      </c>
      <c r="Z133" s="108">
        <v>1439334</v>
      </c>
      <c r="AA133" s="108">
        <v>1507636</v>
      </c>
      <c r="AB133" s="108">
        <v>1576975</v>
      </c>
      <c r="AC133" s="108">
        <v>1652150</v>
      </c>
      <c r="AD133" s="108">
        <v>1735278</v>
      </c>
      <c r="AE133" s="108">
        <v>1832302</v>
      </c>
      <c r="AF133" s="108">
        <v>1938916</v>
      </c>
      <c r="AG133" s="108">
        <v>2034850</v>
      </c>
      <c r="AH133" s="108">
        <v>2092786</v>
      </c>
      <c r="AI133" s="108">
        <v>2095350</v>
      </c>
      <c r="AJ133" s="108">
        <v>2031297</v>
      </c>
      <c r="AN133" s="108">
        <v>1605907</v>
      </c>
      <c r="AO133" s="108">
        <v>1626858</v>
      </c>
      <c r="AP133" s="108">
        <v>1710257</v>
      </c>
      <c r="AQ133" s="108">
        <v>1831121</v>
      </c>
      <c r="AR133" s="108">
        <v>1951642</v>
      </c>
      <c r="AS133" s="108">
        <v>2045123</v>
      </c>
      <c r="AT133" s="108">
        <v>2103273</v>
      </c>
      <c r="AU133" s="108">
        <v>2136991</v>
      </c>
      <c r="AV133" s="108">
        <v>2161626</v>
      </c>
      <c r="AW133" s="108">
        <v>2200498</v>
      </c>
      <c r="AX133" s="108">
        <v>2270196</v>
      </c>
      <c r="AY133" s="108">
        <v>2373661</v>
      </c>
      <c r="AZ133" s="108">
        <v>2504026</v>
      </c>
      <c r="BA133" s="108">
        <v>2656010</v>
      </c>
      <c r="BB133" s="108">
        <v>2821041</v>
      </c>
      <c r="BC133" s="108">
        <v>2991884</v>
      </c>
      <c r="BD133" s="108">
        <v>3168054</v>
      </c>
      <c r="BE133" s="108">
        <v>3348852</v>
      </c>
      <c r="BF133" s="108">
        <v>3526382</v>
      </c>
      <c r="BG133" s="108">
        <v>3690939</v>
      </c>
      <c r="BH133" s="108">
        <v>3835588</v>
      </c>
      <c r="BI133" s="108">
        <v>3956862</v>
      </c>
      <c r="BJ133" s="108">
        <v>4056102</v>
      </c>
      <c r="BK133" s="108">
        <v>4137314</v>
      </c>
      <c r="BL133" s="108">
        <v>4207077</v>
      </c>
      <c r="BM133" s="108">
        <v>4270563</v>
      </c>
    </row>
    <row r="134" spans="1:65" x14ac:dyDescent="0.2">
      <c r="A134" s="108" t="s">
        <v>400</v>
      </c>
      <c r="B134" s="108" t="s">
        <v>401</v>
      </c>
      <c r="C134" s="108" t="s">
        <v>169</v>
      </c>
      <c r="D134" s="108" t="s">
        <v>170</v>
      </c>
      <c r="E134" s="108">
        <v>197123485</v>
      </c>
      <c r="F134" s="108">
        <v>202635411</v>
      </c>
      <c r="G134" s="108">
        <v>208319980</v>
      </c>
      <c r="H134" s="108">
        <v>214152054</v>
      </c>
      <c r="I134" s="108">
        <v>220096687</v>
      </c>
      <c r="J134" s="108">
        <v>226126959</v>
      </c>
      <c r="K134" s="108">
        <v>232233929</v>
      </c>
      <c r="L134" s="108">
        <v>238418074</v>
      </c>
      <c r="M134" s="108">
        <v>244674060</v>
      </c>
      <c r="N134" s="108">
        <v>250999444</v>
      </c>
      <c r="O134" s="108">
        <v>257392749</v>
      </c>
      <c r="P134" s="108">
        <v>263849485</v>
      </c>
      <c r="Q134" s="108">
        <v>270368419</v>
      </c>
      <c r="R134" s="108">
        <v>276956213</v>
      </c>
      <c r="S134" s="108">
        <v>283622634</v>
      </c>
      <c r="T134" s="108">
        <v>290374325</v>
      </c>
      <c r="U134" s="108">
        <v>297207329</v>
      </c>
      <c r="V134" s="108">
        <v>304120290</v>
      </c>
      <c r="W134" s="108">
        <v>311125944</v>
      </c>
      <c r="X134" s="108">
        <v>318240296</v>
      </c>
      <c r="Y134" s="108">
        <v>325470475</v>
      </c>
      <c r="Z134" s="108">
        <v>332819629</v>
      </c>
      <c r="AA134" s="108">
        <v>340272476</v>
      </c>
      <c r="AB134" s="108">
        <v>347792200</v>
      </c>
      <c r="AC134" s="108">
        <v>355331567</v>
      </c>
      <c r="AD134" s="108">
        <v>362854776</v>
      </c>
      <c r="AE134" s="108">
        <v>370346031</v>
      </c>
      <c r="AF134" s="108">
        <v>377806267</v>
      </c>
      <c r="AG134" s="108">
        <v>385236744</v>
      </c>
      <c r="AH134" s="108">
        <v>392644850</v>
      </c>
      <c r="AI134" s="108">
        <v>400034081</v>
      </c>
      <c r="AJ134" s="108">
        <v>407394108</v>
      </c>
      <c r="AK134" s="108">
        <v>414713589</v>
      </c>
      <c r="AL134" s="108">
        <v>421995092</v>
      </c>
      <c r="AM134" s="108">
        <v>429246145</v>
      </c>
      <c r="AN134" s="108">
        <v>436470219</v>
      </c>
      <c r="AO134" s="108">
        <v>443669730</v>
      </c>
      <c r="AP134" s="108">
        <v>450833590</v>
      </c>
      <c r="AQ134" s="108">
        <v>457935268</v>
      </c>
      <c r="AR134" s="108">
        <v>464933468</v>
      </c>
      <c r="AS134" s="108">
        <v>471805920</v>
      </c>
      <c r="AT134" s="108">
        <v>478530627</v>
      </c>
      <c r="AU134" s="108">
        <v>485108963</v>
      </c>
      <c r="AV134" s="108">
        <v>491558169</v>
      </c>
      <c r="AW134" s="108">
        <v>497915775</v>
      </c>
      <c r="AX134" s="108">
        <v>504205968</v>
      </c>
      <c r="AY134" s="108">
        <v>510437972</v>
      </c>
      <c r="AZ134" s="108">
        <v>516611312</v>
      </c>
      <c r="BA134" s="108">
        <v>522729313</v>
      </c>
      <c r="BB134" s="108">
        <v>528793175</v>
      </c>
      <c r="BC134" s="108">
        <v>534699518</v>
      </c>
      <c r="BD134" s="108">
        <v>540699864</v>
      </c>
      <c r="BE134" s="108">
        <v>546631449</v>
      </c>
      <c r="BF134" s="108">
        <v>552552130</v>
      </c>
      <c r="BG134" s="108">
        <v>558534202</v>
      </c>
      <c r="BH134" s="108">
        <v>564618410</v>
      </c>
      <c r="BI134" s="108">
        <v>570838477</v>
      </c>
      <c r="BJ134" s="108">
        <v>577151682</v>
      </c>
      <c r="BK134" s="108">
        <v>583432088</v>
      </c>
      <c r="BL134" s="108">
        <v>589503742</v>
      </c>
      <c r="BM134" s="108">
        <v>595242966</v>
      </c>
    </row>
    <row r="135" spans="1:65" x14ac:dyDescent="0.2">
      <c r="A135" s="108" t="s">
        <v>402</v>
      </c>
      <c r="B135" s="108" t="s">
        <v>403</v>
      </c>
      <c r="C135" s="108" t="s">
        <v>169</v>
      </c>
      <c r="D135" s="108" t="s">
        <v>170</v>
      </c>
      <c r="E135" s="108">
        <v>2120892</v>
      </c>
      <c r="F135" s="108">
        <v>2170340</v>
      </c>
      <c r="G135" s="108">
        <v>2221123</v>
      </c>
      <c r="H135" s="108">
        <v>2273352</v>
      </c>
      <c r="I135" s="108">
        <v>2327137</v>
      </c>
      <c r="J135" s="108">
        <v>2382586</v>
      </c>
      <c r="K135" s="108">
        <v>2439197</v>
      </c>
      <c r="L135" s="108">
        <v>2496927</v>
      </c>
      <c r="M135" s="108">
        <v>2556845</v>
      </c>
      <c r="N135" s="108">
        <v>2620448</v>
      </c>
      <c r="O135" s="108">
        <v>2688429</v>
      </c>
      <c r="P135" s="108">
        <v>2762264</v>
      </c>
      <c r="Q135" s="108">
        <v>2840842</v>
      </c>
      <c r="R135" s="108">
        <v>2919288</v>
      </c>
      <c r="S135" s="108">
        <v>2990963</v>
      </c>
      <c r="T135" s="108">
        <v>3051583</v>
      </c>
      <c r="U135" s="108">
        <v>3098962</v>
      </c>
      <c r="V135" s="108">
        <v>3135839</v>
      </c>
      <c r="W135" s="108">
        <v>3168838</v>
      </c>
      <c r="X135" s="108">
        <v>3207331</v>
      </c>
      <c r="Y135" s="108">
        <v>3258149</v>
      </c>
      <c r="Z135" s="108">
        <v>3323353</v>
      </c>
      <c r="AA135" s="108">
        <v>3401193</v>
      </c>
      <c r="AB135" s="108">
        <v>3489910</v>
      </c>
      <c r="AC135" s="108">
        <v>3586315</v>
      </c>
      <c r="AD135" s="108">
        <v>3687889</v>
      </c>
      <c r="AE135" s="108">
        <v>3794204</v>
      </c>
      <c r="AF135" s="108">
        <v>3905530</v>
      </c>
      <c r="AG135" s="108">
        <v>4020817</v>
      </c>
      <c r="AH135" s="108">
        <v>4138845</v>
      </c>
      <c r="AI135" s="108">
        <v>4258471</v>
      </c>
      <c r="AJ135" s="108">
        <v>4379234</v>
      </c>
      <c r="AK135" s="108">
        <v>4500346</v>
      </c>
      <c r="AL135" s="108">
        <v>4619946</v>
      </c>
      <c r="AM135" s="108">
        <v>4735837</v>
      </c>
      <c r="AN135" s="108">
        <v>4846477</v>
      </c>
      <c r="AO135" s="108">
        <v>4951189</v>
      </c>
      <c r="AP135" s="108">
        <v>5050308</v>
      </c>
      <c r="AQ135" s="108">
        <v>5144601</v>
      </c>
      <c r="AR135" s="108">
        <v>5235339</v>
      </c>
      <c r="AS135" s="108">
        <v>5323701</v>
      </c>
      <c r="AT135" s="108">
        <v>5409584</v>
      </c>
      <c r="AU135" s="108">
        <v>5493247</v>
      </c>
      <c r="AV135" s="108">
        <v>5576640</v>
      </c>
      <c r="AW135" s="108">
        <v>5662199</v>
      </c>
      <c r="AX135" s="108">
        <v>5751675</v>
      </c>
      <c r="AY135" s="108">
        <v>5846075</v>
      </c>
      <c r="AZ135" s="108">
        <v>5944950</v>
      </c>
      <c r="BA135" s="108">
        <v>6046630</v>
      </c>
      <c r="BB135" s="108">
        <v>6148621</v>
      </c>
      <c r="BC135" s="108">
        <v>6249168</v>
      </c>
      <c r="BD135" s="108">
        <v>6347564</v>
      </c>
      <c r="BE135" s="108">
        <v>6444527</v>
      </c>
      <c r="BF135" s="108">
        <v>6541302</v>
      </c>
      <c r="BG135" s="108">
        <v>6639763</v>
      </c>
      <c r="BH135" s="108">
        <v>6741160</v>
      </c>
      <c r="BI135" s="108">
        <v>6845848</v>
      </c>
      <c r="BJ135" s="108">
        <v>6953031</v>
      </c>
      <c r="BK135" s="108">
        <v>7061498</v>
      </c>
      <c r="BL135" s="108">
        <v>7169456</v>
      </c>
      <c r="BM135" s="108">
        <v>7275556</v>
      </c>
    </row>
    <row r="136" spans="1:65" x14ac:dyDescent="0.2">
      <c r="A136" s="108" t="s">
        <v>404</v>
      </c>
      <c r="B136" s="108" t="s">
        <v>405</v>
      </c>
      <c r="C136" s="108" t="s">
        <v>169</v>
      </c>
      <c r="D136" s="108" t="s">
        <v>170</v>
      </c>
      <c r="E136" s="108">
        <v>1804935</v>
      </c>
      <c r="F136" s="108">
        <v>1864613</v>
      </c>
      <c r="G136" s="108">
        <v>1925295</v>
      </c>
      <c r="H136" s="108">
        <v>1984999</v>
      </c>
      <c r="I136" s="108">
        <v>2041231</v>
      </c>
      <c r="J136" s="108">
        <v>2092374</v>
      </c>
      <c r="K136" s="108">
        <v>2136617</v>
      </c>
      <c r="L136" s="108">
        <v>2174732</v>
      </c>
      <c r="M136" s="108">
        <v>2210769</v>
      </c>
      <c r="N136" s="108">
        <v>2250454</v>
      </c>
      <c r="O136" s="108">
        <v>2297436</v>
      </c>
      <c r="P136" s="108">
        <v>2354046</v>
      </c>
      <c r="Q136" s="108">
        <v>2417837</v>
      </c>
      <c r="R136" s="108">
        <v>2481943</v>
      </c>
      <c r="S136" s="108">
        <v>2536772</v>
      </c>
      <c r="T136" s="108">
        <v>2575746</v>
      </c>
      <c r="U136" s="108">
        <v>2596409</v>
      </c>
      <c r="V136" s="108">
        <v>2601734</v>
      </c>
      <c r="W136" s="108">
        <v>2597202</v>
      </c>
      <c r="X136" s="108">
        <v>2590911</v>
      </c>
      <c r="Y136" s="108">
        <v>2588928</v>
      </c>
      <c r="Z136" s="108">
        <v>2594299</v>
      </c>
      <c r="AA136" s="108">
        <v>2606148</v>
      </c>
      <c r="AB136" s="108">
        <v>2622072</v>
      </c>
      <c r="AC136" s="108">
        <v>2638056</v>
      </c>
      <c r="AD136" s="108">
        <v>2651992</v>
      </c>
      <c r="AE136" s="108">
        <v>2660873</v>
      </c>
      <c r="AF136" s="108">
        <v>2667957</v>
      </c>
      <c r="AG136" s="108">
        <v>2684682</v>
      </c>
      <c r="AH136" s="108">
        <v>2726438</v>
      </c>
      <c r="AI136" s="108">
        <v>2803032</v>
      </c>
      <c r="AJ136" s="108">
        <v>2921700</v>
      </c>
      <c r="AK136" s="108">
        <v>3076133</v>
      </c>
      <c r="AL136" s="108">
        <v>3246129</v>
      </c>
      <c r="AM136" s="108">
        <v>3403359</v>
      </c>
      <c r="AN136" s="108">
        <v>3528379</v>
      </c>
      <c r="AO136" s="108">
        <v>3610663</v>
      </c>
      <c r="AP136" s="108">
        <v>3658425</v>
      </c>
      <c r="AQ136" s="108">
        <v>3693514</v>
      </c>
      <c r="AR136" s="108">
        <v>3747762</v>
      </c>
      <c r="AS136" s="108">
        <v>3842774</v>
      </c>
      <c r="AT136" s="108">
        <v>3990999</v>
      </c>
      <c r="AU136" s="108">
        <v>4182205</v>
      </c>
      <c r="AV136" s="108">
        <v>4388378</v>
      </c>
      <c r="AW136" s="108">
        <v>4569377</v>
      </c>
      <c r="AX136" s="108">
        <v>4698761</v>
      </c>
      <c r="AY136" s="108">
        <v>4759760</v>
      </c>
      <c r="AZ136" s="108">
        <v>4767347</v>
      </c>
      <c r="BA136" s="108">
        <v>4764745</v>
      </c>
      <c r="BB136" s="108">
        <v>4813026</v>
      </c>
      <c r="BC136" s="108">
        <v>4953064</v>
      </c>
      <c r="BD136" s="108">
        <v>5202022</v>
      </c>
      <c r="BE136" s="108">
        <v>5537620</v>
      </c>
      <c r="BF136" s="108">
        <v>5913016</v>
      </c>
      <c r="BG136" s="108">
        <v>6261046</v>
      </c>
      <c r="BH136" s="108">
        <v>6532681</v>
      </c>
      <c r="BI136" s="108">
        <v>6714281</v>
      </c>
      <c r="BJ136" s="108">
        <v>6819373</v>
      </c>
      <c r="BK136" s="108">
        <v>6859408</v>
      </c>
      <c r="BL136" s="108">
        <v>6855709</v>
      </c>
      <c r="BM136" s="108">
        <v>6825442</v>
      </c>
    </row>
    <row r="137" spans="1:65" x14ac:dyDescent="0.2">
      <c r="A137" s="108" t="s">
        <v>406</v>
      </c>
      <c r="B137" s="108" t="s">
        <v>407</v>
      </c>
      <c r="C137" s="108" t="s">
        <v>169</v>
      </c>
      <c r="D137" s="108" t="s">
        <v>170</v>
      </c>
      <c r="E137" s="108">
        <v>1118655</v>
      </c>
      <c r="F137" s="108">
        <v>1142304</v>
      </c>
      <c r="G137" s="108">
        <v>1166651</v>
      </c>
      <c r="H137" s="108">
        <v>1191796</v>
      </c>
      <c r="I137" s="108">
        <v>1217905</v>
      </c>
      <c r="J137" s="108">
        <v>1245104</v>
      </c>
      <c r="K137" s="108">
        <v>1273458</v>
      </c>
      <c r="L137" s="108">
        <v>1303032</v>
      </c>
      <c r="M137" s="108">
        <v>1333980</v>
      </c>
      <c r="N137" s="108">
        <v>1366500</v>
      </c>
      <c r="O137" s="108">
        <v>1400730</v>
      </c>
      <c r="P137" s="108">
        <v>1436740</v>
      </c>
      <c r="Q137" s="108">
        <v>1474567</v>
      </c>
      <c r="R137" s="108">
        <v>1514364</v>
      </c>
      <c r="S137" s="108">
        <v>1556288</v>
      </c>
      <c r="T137" s="108">
        <v>1600454</v>
      </c>
      <c r="U137" s="108">
        <v>1645833</v>
      </c>
      <c r="V137" s="108">
        <v>1692155</v>
      </c>
      <c r="W137" s="108">
        <v>1740919</v>
      </c>
      <c r="X137" s="108">
        <v>1794251</v>
      </c>
      <c r="Y137" s="108">
        <v>1852991</v>
      </c>
      <c r="Z137" s="108">
        <v>1918832</v>
      </c>
      <c r="AA137" s="108">
        <v>1989477</v>
      </c>
      <c r="AB137" s="108">
        <v>2057232</v>
      </c>
      <c r="AC137" s="108">
        <v>2111667</v>
      </c>
      <c r="AD137" s="108">
        <v>2145756</v>
      </c>
      <c r="AE137" s="108">
        <v>2158434</v>
      </c>
      <c r="AF137" s="108">
        <v>2153312</v>
      </c>
      <c r="AG137" s="108">
        <v>2134105</v>
      </c>
      <c r="AH137" s="108">
        <v>2106429</v>
      </c>
      <c r="AI137" s="108">
        <v>2075917</v>
      </c>
      <c r="AJ137" s="108">
        <v>2040141</v>
      </c>
      <c r="AK137" s="108">
        <v>2001612</v>
      </c>
      <c r="AL137" s="108">
        <v>1976701</v>
      </c>
      <c r="AM137" s="108">
        <v>1986491</v>
      </c>
      <c r="AN137" s="108">
        <v>2044657</v>
      </c>
      <c r="AO137" s="108">
        <v>2160480</v>
      </c>
      <c r="AP137" s="108">
        <v>2326210</v>
      </c>
      <c r="AQ137" s="108">
        <v>2517472</v>
      </c>
      <c r="AR137" s="108">
        <v>2699708</v>
      </c>
      <c r="AS137" s="108">
        <v>2848447</v>
      </c>
      <c r="AT137" s="108">
        <v>2953928</v>
      </c>
      <c r="AU137" s="108">
        <v>3024727</v>
      </c>
      <c r="AV137" s="108">
        <v>3077055</v>
      </c>
      <c r="AW137" s="108">
        <v>3135654</v>
      </c>
      <c r="AX137" s="108">
        <v>3218114</v>
      </c>
      <c r="AY137" s="108">
        <v>3329211</v>
      </c>
      <c r="AZ137" s="108">
        <v>3461911</v>
      </c>
      <c r="BA137" s="108">
        <v>3607863</v>
      </c>
      <c r="BB137" s="108">
        <v>3754129</v>
      </c>
      <c r="BC137" s="108">
        <v>3891357</v>
      </c>
      <c r="BD137" s="108">
        <v>4017446</v>
      </c>
      <c r="BE137" s="108">
        <v>4135662</v>
      </c>
      <c r="BF137" s="108">
        <v>4248337</v>
      </c>
      <c r="BG137" s="108">
        <v>4359508</v>
      </c>
      <c r="BH137" s="108">
        <v>4472229</v>
      </c>
      <c r="BI137" s="108">
        <v>4586788</v>
      </c>
      <c r="BJ137" s="108">
        <v>4702224</v>
      </c>
      <c r="BK137" s="108">
        <v>4818976</v>
      </c>
      <c r="BL137" s="108">
        <v>4937374</v>
      </c>
      <c r="BM137" s="108">
        <v>5057677</v>
      </c>
    </row>
    <row r="138" spans="1:65" x14ac:dyDescent="0.2">
      <c r="A138" s="108" t="s">
        <v>408</v>
      </c>
      <c r="B138" s="108" t="s">
        <v>409</v>
      </c>
      <c r="C138" s="108" t="s">
        <v>169</v>
      </c>
      <c r="D138" s="108" t="s">
        <v>170</v>
      </c>
      <c r="E138" s="108">
        <v>1448416</v>
      </c>
      <c r="F138" s="108">
        <v>1498076</v>
      </c>
      <c r="G138" s="108">
        <v>1550815</v>
      </c>
      <c r="H138" s="108">
        <v>1607168</v>
      </c>
      <c r="I138" s="108">
        <v>1667822</v>
      </c>
      <c r="J138" s="108">
        <v>1733307</v>
      </c>
      <c r="K138" s="108">
        <v>1803689</v>
      </c>
      <c r="L138" s="108">
        <v>1878869</v>
      </c>
      <c r="M138" s="108">
        <v>1958909</v>
      </c>
      <c r="N138" s="108">
        <v>2043820</v>
      </c>
      <c r="O138" s="108">
        <v>2133527</v>
      </c>
      <c r="P138" s="108">
        <v>2228142</v>
      </c>
      <c r="Q138" s="108">
        <v>2327487</v>
      </c>
      <c r="R138" s="108">
        <v>2430754</v>
      </c>
      <c r="S138" s="108">
        <v>2536895</v>
      </c>
      <c r="T138" s="108">
        <v>2645136</v>
      </c>
      <c r="U138" s="108">
        <v>2754698</v>
      </c>
      <c r="V138" s="108">
        <v>2865639</v>
      </c>
      <c r="W138" s="108">
        <v>2979102</v>
      </c>
      <c r="X138" s="108">
        <v>3096724</v>
      </c>
      <c r="Y138" s="108">
        <v>3219462</v>
      </c>
      <c r="Z138" s="108">
        <v>3347779</v>
      </c>
      <c r="AA138" s="108">
        <v>3480443</v>
      </c>
      <c r="AB138" s="108">
        <v>3614682</v>
      </c>
      <c r="AC138" s="108">
        <v>3746712</v>
      </c>
      <c r="AD138" s="108">
        <v>3873781</v>
      </c>
      <c r="AE138" s="108">
        <v>3994601</v>
      </c>
      <c r="AF138" s="108">
        <v>4109717</v>
      </c>
      <c r="AG138" s="108">
        <v>4220451</v>
      </c>
      <c r="AH138" s="108">
        <v>4328935</v>
      </c>
      <c r="AI138" s="108">
        <v>4436663</v>
      </c>
      <c r="AJ138" s="108">
        <v>4544245</v>
      </c>
      <c r="AK138" s="108">
        <v>4650896</v>
      </c>
      <c r="AL138" s="108">
        <v>4755134</v>
      </c>
      <c r="AM138" s="108">
        <v>4854871</v>
      </c>
      <c r="AN138" s="108">
        <v>4948796</v>
      </c>
      <c r="AO138" s="108">
        <v>5036173</v>
      </c>
      <c r="AP138" s="108">
        <v>5118008</v>
      </c>
      <c r="AQ138" s="108">
        <v>5196774</v>
      </c>
      <c r="AR138" s="108">
        <v>5275921</v>
      </c>
      <c r="AS138" s="108">
        <v>5357893</v>
      </c>
      <c r="AT138" s="108">
        <v>5443249</v>
      </c>
      <c r="AU138" s="108">
        <v>5531097</v>
      </c>
      <c r="AV138" s="108">
        <v>5620545</v>
      </c>
      <c r="AW138" s="108">
        <v>5710163</v>
      </c>
      <c r="AX138" s="108">
        <v>5798615</v>
      </c>
      <c r="AY138" s="108">
        <v>5886874</v>
      </c>
      <c r="AZ138" s="108">
        <v>5974786</v>
      </c>
      <c r="BA138" s="108">
        <v>6058740</v>
      </c>
      <c r="BB138" s="108">
        <v>6133987</v>
      </c>
      <c r="BC138" s="108">
        <v>6197667</v>
      </c>
      <c r="BD138" s="108">
        <v>6247438</v>
      </c>
      <c r="BE138" s="108">
        <v>6285751</v>
      </c>
      <c r="BF138" s="108">
        <v>6320350</v>
      </c>
      <c r="BG138" s="108">
        <v>6362039</v>
      </c>
      <c r="BH138" s="108">
        <v>6418315</v>
      </c>
      <c r="BI138" s="108">
        <v>6492160</v>
      </c>
      <c r="BJ138" s="108">
        <v>6580723</v>
      </c>
      <c r="BK138" s="108">
        <v>6678565</v>
      </c>
      <c r="BL138" s="108">
        <v>6777453</v>
      </c>
      <c r="BM138" s="108">
        <v>6871287</v>
      </c>
    </row>
    <row r="139" spans="1:65" x14ac:dyDescent="0.2">
      <c r="A139" s="108" t="s">
        <v>410</v>
      </c>
      <c r="B139" s="108" t="s">
        <v>411</v>
      </c>
      <c r="C139" s="108" t="s">
        <v>169</v>
      </c>
      <c r="D139" s="108" t="s">
        <v>170</v>
      </c>
      <c r="E139" s="108">
        <v>89698</v>
      </c>
      <c r="F139" s="108">
        <v>90718</v>
      </c>
      <c r="G139" s="108">
        <v>91892</v>
      </c>
      <c r="H139" s="108">
        <v>93214</v>
      </c>
      <c r="I139" s="108">
        <v>94637</v>
      </c>
      <c r="J139" s="108">
        <v>96138</v>
      </c>
      <c r="K139" s="108">
        <v>97721</v>
      </c>
      <c r="L139" s="108">
        <v>99370</v>
      </c>
      <c r="M139" s="108">
        <v>101028</v>
      </c>
      <c r="N139" s="108">
        <v>102599</v>
      </c>
      <c r="O139" s="108">
        <v>104016</v>
      </c>
      <c r="P139" s="108">
        <v>105244</v>
      </c>
      <c r="Q139" s="108">
        <v>106303</v>
      </c>
      <c r="R139" s="108">
        <v>107311</v>
      </c>
      <c r="S139" s="108">
        <v>108389</v>
      </c>
      <c r="T139" s="108">
        <v>109634</v>
      </c>
      <c r="U139" s="108">
        <v>111074</v>
      </c>
      <c r="V139" s="108">
        <v>112685</v>
      </c>
      <c r="W139" s="108">
        <v>114398</v>
      </c>
      <c r="X139" s="108">
        <v>116148</v>
      </c>
      <c r="Y139" s="108">
        <v>117828</v>
      </c>
      <c r="Z139" s="108">
        <v>119435</v>
      </c>
      <c r="AA139" s="108">
        <v>120987</v>
      </c>
      <c r="AB139" s="108">
        <v>122571</v>
      </c>
      <c r="AC139" s="108">
        <v>124296</v>
      </c>
      <c r="AD139" s="108">
        <v>126246</v>
      </c>
      <c r="AE139" s="108">
        <v>128448</v>
      </c>
      <c r="AF139" s="108">
        <v>130868</v>
      </c>
      <c r="AG139" s="108">
        <v>133364</v>
      </c>
      <c r="AH139" s="108">
        <v>135787</v>
      </c>
      <c r="AI139" s="108">
        <v>138019</v>
      </c>
      <c r="AJ139" s="108">
        <v>140001</v>
      </c>
      <c r="AK139" s="108">
        <v>141758</v>
      </c>
      <c r="AL139" s="108">
        <v>143402</v>
      </c>
      <c r="AM139" s="108">
        <v>145080</v>
      </c>
      <c r="AN139" s="108">
        <v>146871</v>
      </c>
      <c r="AO139" s="108">
        <v>148837</v>
      </c>
      <c r="AP139" s="108">
        <v>150920</v>
      </c>
      <c r="AQ139" s="108">
        <v>153023</v>
      </c>
      <c r="AR139" s="108">
        <v>154988</v>
      </c>
      <c r="AS139" s="108">
        <v>156737</v>
      </c>
      <c r="AT139" s="108">
        <v>158184</v>
      </c>
      <c r="AU139" s="108">
        <v>159392</v>
      </c>
      <c r="AV139" s="108">
        <v>160530</v>
      </c>
      <c r="AW139" s="108">
        <v>161821</v>
      </c>
      <c r="AX139" s="108">
        <v>163408</v>
      </c>
      <c r="AY139" s="108">
        <v>165378</v>
      </c>
      <c r="AZ139" s="108">
        <v>167644</v>
      </c>
      <c r="BA139" s="108">
        <v>170011</v>
      </c>
      <c r="BB139" s="108">
        <v>172223</v>
      </c>
      <c r="BC139" s="108">
        <v>174092</v>
      </c>
      <c r="BD139" s="108">
        <v>175538</v>
      </c>
      <c r="BE139" s="108">
        <v>176654</v>
      </c>
      <c r="BF139" s="108">
        <v>177505</v>
      </c>
      <c r="BG139" s="108">
        <v>178307</v>
      </c>
      <c r="BH139" s="108">
        <v>179131</v>
      </c>
      <c r="BI139" s="108">
        <v>180028</v>
      </c>
      <c r="BJ139" s="108">
        <v>180955</v>
      </c>
      <c r="BK139" s="108">
        <v>181890</v>
      </c>
      <c r="BL139" s="108">
        <v>182795</v>
      </c>
      <c r="BM139" s="108">
        <v>183629</v>
      </c>
    </row>
    <row r="140" spans="1:65" x14ac:dyDescent="0.2">
      <c r="A140" s="108" t="s">
        <v>412</v>
      </c>
      <c r="B140" s="108" t="s">
        <v>413</v>
      </c>
      <c r="C140" s="108" t="s">
        <v>169</v>
      </c>
      <c r="D140" s="108" t="s">
        <v>170</v>
      </c>
      <c r="E140" s="108">
        <v>219828794</v>
      </c>
      <c r="F140" s="108">
        <v>225912719</v>
      </c>
      <c r="G140" s="108">
        <v>232183258</v>
      </c>
      <c r="H140" s="108">
        <v>238612680</v>
      </c>
      <c r="I140" s="108">
        <v>245147710</v>
      </c>
      <c r="J140" s="108">
        <v>251760583</v>
      </c>
      <c r="K140" s="108">
        <v>258440584</v>
      </c>
      <c r="L140" s="108">
        <v>265187879</v>
      </c>
      <c r="M140" s="108">
        <v>272006857</v>
      </c>
      <c r="N140" s="108">
        <v>278898334</v>
      </c>
      <c r="O140" s="108">
        <v>285867424</v>
      </c>
      <c r="P140" s="108">
        <v>292913867</v>
      </c>
      <c r="Q140" s="108">
        <v>300028905</v>
      </c>
      <c r="R140" s="108">
        <v>307224818</v>
      </c>
      <c r="S140" s="108">
        <v>314508488</v>
      </c>
      <c r="T140" s="108">
        <v>321883714</v>
      </c>
      <c r="U140" s="108">
        <v>329348136</v>
      </c>
      <c r="V140" s="108">
        <v>336897935</v>
      </c>
      <c r="W140" s="108">
        <v>344553109</v>
      </c>
      <c r="X140" s="108">
        <v>352320721</v>
      </c>
      <c r="Y140" s="108">
        <v>360211832</v>
      </c>
      <c r="Z140" s="108">
        <v>368220724</v>
      </c>
      <c r="AA140" s="108">
        <v>376337306</v>
      </c>
      <c r="AB140" s="108">
        <v>384527729</v>
      </c>
      <c r="AC140" s="108">
        <v>392750803</v>
      </c>
      <c r="AD140" s="108">
        <v>400974913</v>
      </c>
      <c r="AE140" s="108">
        <v>409183996</v>
      </c>
      <c r="AF140" s="108">
        <v>417376183</v>
      </c>
      <c r="AG140" s="108">
        <v>425549887</v>
      </c>
      <c r="AH140" s="108">
        <v>433708712</v>
      </c>
      <c r="AI140" s="108">
        <v>441855797</v>
      </c>
      <c r="AJ140" s="108">
        <v>449968703</v>
      </c>
      <c r="AK140" s="108">
        <v>458041493</v>
      </c>
      <c r="AL140" s="108">
        <v>466082322</v>
      </c>
      <c r="AM140" s="108">
        <v>474089591</v>
      </c>
      <c r="AN140" s="108">
        <v>482060085</v>
      </c>
      <c r="AO140" s="108">
        <v>490002410</v>
      </c>
      <c r="AP140" s="108">
        <v>497889881</v>
      </c>
      <c r="AQ140" s="108">
        <v>505687097</v>
      </c>
      <c r="AR140" s="108">
        <v>513366691</v>
      </c>
      <c r="AS140" s="108">
        <v>520903474</v>
      </c>
      <c r="AT140" s="108">
        <v>528283130</v>
      </c>
      <c r="AU140" s="108">
        <v>535509387</v>
      </c>
      <c r="AV140" s="108">
        <v>542599527</v>
      </c>
      <c r="AW140" s="108">
        <v>549590680</v>
      </c>
      <c r="AX140" s="108">
        <v>556504216</v>
      </c>
      <c r="AY140" s="108">
        <v>563337657</v>
      </c>
      <c r="AZ140" s="108">
        <v>570091479</v>
      </c>
      <c r="BA140" s="108">
        <v>576783743</v>
      </c>
      <c r="BB140" s="108">
        <v>583430021</v>
      </c>
      <c r="BC140" s="108">
        <v>589932530</v>
      </c>
      <c r="BD140" s="108">
        <v>596538052</v>
      </c>
      <c r="BE140" s="108">
        <v>603094656</v>
      </c>
      <c r="BF140" s="108">
        <v>609595811</v>
      </c>
      <c r="BG140" s="108">
        <v>615999056</v>
      </c>
      <c r="BH140" s="108">
        <v>622301041</v>
      </c>
      <c r="BI140" s="108">
        <v>628493594</v>
      </c>
      <c r="BJ140" s="108">
        <v>634566052</v>
      </c>
      <c r="BK140" s="108">
        <v>640483586</v>
      </c>
      <c r="BL140" s="108">
        <v>646430786</v>
      </c>
      <c r="BM140" s="108">
        <v>652276325</v>
      </c>
    </row>
    <row r="141" spans="1:65" x14ac:dyDescent="0.2">
      <c r="A141" s="108" t="s">
        <v>414</v>
      </c>
      <c r="B141" s="108" t="s">
        <v>415</v>
      </c>
      <c r="C141" s="108" t="s">
        <v>169</v>
      </c>
      <c r="D141" s="108" t="s">
        <v>170</v>
      </c>
      <c r="E141" s="108">
        <v>240518397</v>
      </c>
      <c r="F141" s="108">
        <v>246113624</v>
      </c>
      <c r="G141" s="108">
        <v>251900655</v>
      </c>
      <c r="H141" s="108">
        <v>257908038</v>
      </c>
      <c r="I141" s="108">
        <v>264174076</v>
      </c>
      <c r="J141" s="108">
        <v>270720935</v>
      </c>
      <c r="K141" s="108">
        <v>277573103</v>
      </c>
      <c r="L141" s="108">
        <v>284708606</v>
      </c>
      <c r="M141" s="108">
        <v>292046003</v>
      </c>
      <c r="N141" s="108">
        <v>299473694</v>
      </c>
      <c r="O141" s="108">
        <v>306916898</v>
      </c>
      <c r="P141" s="108">
        <v>314345051</v>
      </c>
      <c r="Q141" s="108">
        <v>321797948</v>
      </c>
      <c r="R141" s="108">
        <v>329357734</v>
      </c>
      <c r="S141" s="108">
        <v>337142875</v>
      </c>
      <c r="T141" s="108">
        <v>345242741</v>
      </c>
      <c r="U141" s="108">
        <v>353691447</v>
      </c>
      <c r="V141" s="108">
        <v>362475157</v>
      </c>
      <c r="W141" s="108">
        <v>371577357</v>
      </c>
      <c r="X141" s="108">
        <v>380963357</v>
      </c>
      <c r="Y141" s="108">
        <v>390612544</v>
      </c>
      <c r="Z141" s="108">
        <v>400528973</v>
      </c>
      <c r="AA141" s="108">
        <v>410740623</v>
      </c>
      <c r="AB141" s="108">
        <v>421279177</v>
      </c>
      <c r="AC141" s="108">
        <v>432185306</v>
      </c>
      <c r="AD141" s="108">
        <v>443491299</v>
      </c>
      <c r="AE141" s="108">
        <v>455193679</v>
      </c>
      <c r="AF141" s="108">
        <v>467290486</v>
      </c>
      <c r="AG141" s="108">
        <v>479814027</v>
      </c>
      <c r="AH141" s="108">
        <v>492803041</v>
      </c>
      <c r="AI141" s="108">
        <v>506275626</v>
      </c>
      <c r="AJ141" s="108">
        <v>520262436</v>
      </c>
      <c r="AK141" s="108">
        <v>534731004</v>
      </c>
      <c r="AL141" s="108">
        <v>549559275</v>
      </c>
      <c r="AM141" s="108">
        <v>564581120</v>
      </c>
      <c r="AN141" s="108">
        <v>579681702</v>
      </c>
      <c r="AO141" s="108">
        <v>594801271</v>
      </c>
      <c r="AP141" s="108">
        <v>609983284</v>
      </c>
      <c r="AQ141" s="108">
        <v>625342129</v>
      </c>
      <c r="AR141" s="108">
        <v>641046832</v>
      </c>
      <c r="AS141" s="108">
        <v>657215854</v>
      </c>
      <c r="AT141" s="108">
        <v>673903088</v>
      </c>
      <c r="AU141" s="108">
        <v>691061433</v>
      </c>
      <c r="AV141" s="108">
        <v>708587940</v>
      </c>
      <c r="AW141" s="108">
        <v>726331171</v>
      </c>
      <c r="AX141" s="108">
        <v>744190509</v>
      </c>
      <c r="AY141" s="108">
        <v>762132501</v>
      </c>
      <c r="AZ141" s="108">
        <v>780219573</v>
      </c>
      <c r="BA141" s="108">
        <v>798563425</v>
      </c>
      <c r="BB141" s="108">
        <v>817322615</v>
      </c>
      <c r="BC141" s="108">
        <v>836614841</v>
      </c>
      <c r="BD141" s="108">
        <v>856471437</v>
      </c>
      <c r="BE141" s="108">
        <v>876867234</v>
      </c>
      <c r="BF141" s="108">
        <v>897793439</v>
      </c>
      <c r="BG141" s="108">
        <v>919222955</v>
      </c>
      <c r="BH141" s="108">
        <v>941131317</v>
      </c>
      <c r="BI141" s="108">
        <v>963519718</v>
      </c>
      <c r="BJ141" s="108">
        <v>986385402</v>
      </c>
      <c r="BK141" s="108">
        <v>1009691252</v>
      </c>
      <c r="BL141" s="108">
        <v>1033388868</v>
      </c>
      <c r="BM141" s="108">
        <v>1057438163</v>
      </c>
    </row>
    <row r="142" spans="1:65" x14ac:dyDescent="0.2">
      <c r="A142" s="108" t="s">
        <v>416</v>
      </c>
      <c r="B142" s="108" t="s">
        <v>417</v>
      </c>
      <c r="C142" s="108" t="s">
        <v>169</v>
      </c>
      <c r="D142" s="108" t="s">
        <v>170</v>
      </c>
      <c r="E142" s="108">
        <v>137782356</v>
      </c>
      <c r="F142" s="108">
        <v>140848427</v>
      </c>
      <c r="G142" s="108">
        <v>143991035</v>
      </c>
      <c r="H142" s="108">
        <v>147246689</v>
      </c>
      <c r="I142" s="108">
        <v>150668279</v>
      </c>
      <c r="J142" s="108">
        <v>154292515</v>
      </c>
      <c r="K142" s="108">
        <v>158131724</v>
      </c>
      <c r="L142" s="108">
        <v>162169520</v>
      </c>
      <c r="M142" s="108">
        <v>166378127</v>
      </c>
      <c r="N142" s="108">
        <v>170716523</v>
      </c>
      <c r="O142" s="108">
        <v>175154298</v>
      </c>
      <c r="P142" s="108">
        <v>179681941</v>
      </c>
      <c r="Q142" s="108">
        <v>184306845</v>
      </c>
      <c r="R142" s="108">
        <v>189035415</v>
      </c>
      <c r="S142" s="108">
        <v>193880021</v>
      </c>
      <c r="T142" s="108">
        <v>198849250</v>
      </c>
      <c r="U142" s="108">
        <v>203955515</v>
      </c>
      <c r="V142" s="108">
        <v>209195581</v>
      </c>
      <c r="W142" s="108">
        <v>214544342</v>
      </c>
      <c r="X142" s="108">
        <v>219966776</v>
      </c>
      <c r="Y142" s="108">
        <v>225445124</v>
      </c>
      <c r="Z142" s="108">
        <v>230976727</v>
      </c>
      <c r="AA142" s="108">
        <v>236593189</v>
      </c>
      <c r="AB142" s="108">
        <v>242355131</v>
      </c>
      <c r="AC142" s="108">
        <v>248343146</v>
      </c>
      <c r="AD142" s="108">
        <v>254622410</v>
      </c>
      <c r="AE142" s="108">
        <v>261201749</v>
      </c>
      <c r="AF142" s="108">
        <v>268084615</v>
      </c>
      <c r="AG142" s="108">
        <v>275322077</v>
      </c>
      <c r="AH142" s="108">
        <v>282972202</v>
      </c>
      <c r="AI142" s="108">
        <v>291068697</v>
      </c>
      <c r="AJ142" s="108">
        <v>299656373</v>
      </c>
      <c r="AK142" s="108">
        <v>308709029</v>
      </c>
      <c r="AL142" s="108">
        <v>318101755</v>
      </c>
      <c r="AM142" s="108">
        <v>327660123</v>
      </c>
      <c r="AN142" s="108">
        <v>337265010</v>
      </c>
      <c r="AO142" s="108">
        <v>346863261</v>
      </c>
      <c r="AP142" s="108">
        <v>356508832</v>
      </c>
      <c r="AQ142" s="108">
        <v>366320517</v>
      </c>
      <c r="AR142" s="108">
        <v>376471932</v>
      </c>
      <c r="AS142" s="108">
        <v>387088076</v>
      </c>
      <c r="AT142" s="108">
        <v>398196096</v>
      </c>
      <c r="AU142" s="108">
        <v>409752737</v>
      </c>
      <c r="AV142" s="108">
        <v>421725011</v>
      </c>
      <c r="AW142" s="108">
        <v>434055590</v>
      </c>
      <c r="AX142" s="108">
        <v>446695034</v>
      </c>
      <c r="AY142" s="108">
        <v>459659653</v>
      </c>
      <c r="AZ142" s="108">
        <v>472947450</v>
      </c>
      <c r="BA142" s="108">
        <v>486468200</v>
      </c>
      <c r="BB142" s="108">
        <v>500104939</v>
      </c>
      <c r="BC142" s="108">
        <v>513783318</v>
      </c>
      <c r="BD142" s="108">
        <v>527467149</v>
      </c>
      <c r="BE142" s="108">
        <v>541205688</v>
      </c>
      <c r="BF142" s="108">
        <v>555116804</v>
      </c>
      <c r="BG142" s="108">
        <v>569367413</v>
      </c>
      <c r="BH142" s="108">
        <v>584084928</v>
      </c>
      <c r="BI142" s="108">
        <v>599290280</v>
      </c>
      <c r="BJ142" s="108">
        <v>614965124</v>
      </c>
      <c r="BK142" s="108">
        <v>631147232</v>
      </c>
      <c r="BL142" s="108">
        <v>647870823</v>
      </c>
      <c r="BM142" s="108">
        <v>665149035</v>
      </c>
    </row>
    <row r="143" spans="1:65" x14ac:dyDescent="0.2">
      <c r="A143" s="108" t="s">
        <v>418</v>
      </c>
      <c r="B143" s="108" t="s">
        <v>419</v>
      </c>
      <c r="C143" s="108" t="s">
        <v>169</v>
      </c>
      <c r="D143" s="108" t="s">
        <v>170</v>
      </c>
      <c r="E143" s="108">
        <v>16501</v>
      </c>
      <c r="F143" s="108">
        <v>16894</v>
      </c>
      <c r="G143" s="108">
        <v>17300</v>
      </c>
      <c r="H143" s="108">
        <v>17724</v>
      </c>
      <c r="I143" s="108">
        <v>18170</v>
      </c>
      <c r="J143" s="108">
        <v>18642</v>
      </c>
      <c r="K143" s="108">
        <v>19160</v>
      </c>
      <c r="L143" s="108">
        <v>19688</v>
      </c>
      <c r="M143" s="108">
        <v>20237</v>
      </c>
      <c r="N143" s="108">
        <v>20766</v>
      </c>
      <c r="O143" s="108">
        <v>21268</v>
      </c>
      <c r="P143" s="108">
        <v>21729</v>
      </c>
      <c r="Q143" s="108">
        <v>22161</v>
      </c>
      <c r="R143" s="108">
        <v>22560</v>
      </c>
      <c r="S143" s="108">
        <v>22985</v>
      </c>
      <c r="T143" s="108">
        <v>23436</v>
      </c>
      <c r="U143" s="108">
        <v>23933</v>
      </c>
      <c r="V143" s="108">
        <v>24451</v>
      </c>
      <c r="W143" s="108">
        <v>24968</v>
      </c>
      <c r="X143" s="108">
        <v>25463</v>
      </c>
      <c r="Y143" s="108">
        <v>25881</v>
      </c>
      <c r="Z143" s="108">
        <v>26229</v>
      </c>
      <c r="AA143" s="108">
        <v>26533</v>
      </c>
      <c r="AB143" s="108">
        <v>26790</v>
      </c>
      <c r="AC143" s="108">
        <v>27028</v>
      </c>
      <c r="AD143" s="108">
        <v>27286</v>
      </c>
      <c r="AE143" s="108">
        <v>27552</v>
      </c>
      <c r="AF143" s="108">
        <v>27835</v>
      </c>
      <c r="AG143" s="108">
        <v>28135</v>
      </c>
      <c r="AH143" s="108">
        <v>28449</v>
      </c>
      <c r="AI143" s="108">
        <v>28790</v>
      </c>
      <c r="AJ143" s="108">
        <v>29166</v>
      </c>
      <c r="AK143" s="108">
        <v>29552</v>
      </c>
      <c r="AL143" s="108">
        <v>29987</v>
      </c>
      <c r="AM143" s="108">
        <v>30415</v>
      </c>
      <c r="AN143" s="108">
        <v>30884</v>
      </c>
      <c r="AO143" s="108">
        <v>31354</v>
      </c>
      <c r="AP143" s="108">
        <v>31830</v>
      </c>
      <c r="AQ143" s="108">
        <v>32306</v>
      </c>
      <c r="AR143" s="108">
        <v>32765</v>
      </c>
      <c r="AS143" s="108">
        <v>33184</v>
      </c>
      <c r="AT143" s="108">
        <v>33543</v>
      </c>
      <c r="AU143" s="108">
        <v>33885</v>
      </c>
      <c r="AV143" s="108">
        <v>34172</v>
      </c>
      <c r="AW143" s="108">
        <v>34444</v>
      </c>
      <c r="AX143" s="108">
        <v>34718</v>
      </c>
      <c r="AY143" s="108">
        <v>34975</v>
      </c>
      <c r="AZ143" s="108">
        <v>35217</v>
      </c>
      <c r="BA143" s="108">
        <v>35469</v>
      </c>
      <c r="BB143" s="108">
        <v>35723</v>
      </c>
      <c r="BC143" s="108">
        <v>35996</v>
      </c>
      <c r="BD143" s="108">
        <v>36299</v>
      </c>
      <c r="BE143" s="108">
        <v>36615</v>
      </c>
      <c r="BF143" s="108">
        <v>36940</v>
      </c>
      <c r="BG143" s="108">
        <v>37219</v>
      </c>
      <c r="BH143" s="108">
        <v>37465</v>
      </c>
      <c r="BI143" s="108">
        <v>37655</v>
      </c>
      <c r="BJ143" s="108">
        <v>37805</v>
      </c>
      <c r="BK143" s="108">
        <v>37918</v>
      </c>
      <c r="BL143" s="108">
        <v>38020</v>
      </c>
      <c r="BM143" s="108">
        <v>38137</v>
      </c>
    </row>
    <row r="144" spans="1:65" x14ac:dyDescent="0.2">
      <c r="A144" s="108" t="s">
        <v>420</v>
      </c>
      <c r="B144" s="108" t="s">
        <v>421</v>
      </c>
      <c r="C144" s="108" t="s">
        <v>169</v>
      </c>
      <c r="D144" s="108" t="s">
        <v>170</v>
      </c>
      <c r="E144" s="108">
        <v>9874476</v>
      </c>
      <c r="F144" s="108">
        <v>10111639</v>
      </c>
      <c r="G144" s="108">
        <v>10352180</v>
      </c>
      <c r="H144" s="108">
        <v>10597516</v>
      </c>
      <c r="I144" s="108">
        <v>10849977</v>
      </c>
      <c r="J144" s="108">
        <v>11110825</v>
      </c>
      <c r="K144" s="108">
        <v>11380665</v>
      </c>
      <c r="L144" s="108">
        <v>11657650</v>
      </c>
      <c r="M144" s="108">
        <v>11937607</v>
      </c>
      <c r="N144" s="108">
        <v>12214948</v>
      </c>
      <c r="O144" s="108">
        <v>12485736</v>
      </c>
      <c r="P144" s="108">
        <v>12747831</v>
      </c>
      <c r="Q144" s="108">
        <v>13002234</v>
      </c>
      <c r="R144" s="108">
        <v>13252033</v>
      </c>
      <c r="S144" s="108">
        <v>13501931</v>
      </c>
      <c r="T144" s="108">
        <v>13755141</v>
      </c>
      <c r="U144" s="108">
        <v>14012894</v>
      </c>
      <c r="V144" s="108">
        <v>14273495</v>
      </c>
      <c r="W144" s="108">
        <v>14533691</v>
      </c>
      <c r="X144" s="108">
        <v>14788866</v>
      </c>
      <c r="Y144" s="108">
        <v>15035840</v>
      </c>
      <c r="Z144" s="108">
        <v>15272822</v>
      </c>
      <c r="AA144" s="108">
        <v>15501210</v>
      </c>
      <c r="AB144" s="108">
        <v>15724641</v>
      </c>
      <c r="AC144" s="108">
        <v>15948501</v>
      </c>
      <c r="AD144" s="108">
        <v>16176282</v>
      </c>
      <c r="AE144" s="108">
        <v>16408861</v>
      </c>
      <c r="AF144" s="108">
        <v>16643956</v>
      </c>
      <c r="AG144" s="108">
        <v>16878186</v>
      </c>
      <c r="AH144" s="108">
        <v>17106752</v>
      </c>
      <c r="AI144" s="108">
        <v>17325769</v>
      </c>
      <c r="AJ144" s="108">
        <v>17535732</v>
      </c>
      <c r="AK144" s="108">
        <v>17736827</v>
      </c>
      <c r="AL144" s="108">
        <v>17924827</v>
      </c>
      <c r="AM144" s="108">
        <v>18094474</v>
      </c>
      <c r="AN144" s="108">
        <v>18242917</v>
      </c>
      <c r="AO144" s="108">
        <v>18367290</v>
      </c>
      <c r="AP144" s="108">
        <v>18470897</v>
      </c>
      <c r="AQ144" s="108">
        <v>18564595</v>
      </c>
      <c r="AR144" s="108">
        <v>18663293</v>
      </c>
      <c r="AS144" s="108">
        <v>18777606</v>
      </c>
      <c r="AT144" s="108">
        <v>18911727</v>
      </c>
      <c r="AU144" s="108">
        <v>19062476</v>
      </c>
      <c r="AV144" s="108">
        <v>19224036</v>
      </c>
      <c r="AW144" s="108">
        <v>19387153</v>
      </c>
      <c r="AX144" s="108">
        <v>19544988</v>
      </c>
      <c r="AY144" s="108">
        <v>19695977</v>
      </c>
      <c r="AZ144" s="108">
        <v>19842044</v>
      </c>
      <c r="BA144" s="108">
        <v>19983984</v>
      </c>
      <c r="BB144" s="108">
        <v>20123508</v>
      </c>
      <c r="BC144" s="108">
        <v>20261738</v>
      </c>
      <c r="BD144" s="108">
        <v>20398496</v>
      </c>
      <c r="BE144" s="108">
        <v>20425000</v>
      </c>
      <c r="BF144" s="108">
        <v>20585000</v>
      </c>
      <c r="BG144" s="108">
        <v>20778000</v>
      </c>
      <c r="BH144" s="108">
        <v>20970000</v>
      </c>
      <c r="BI144" s="108">
        <v>21203000</v>
      </c>
      <c r="BJ144" s="108">
        <v>21444000</v>
      </c>
      <c r="BK144" s="108">
        <v>21670000</v>
      </c>
      <c r="BL144" s="108">
        <v>21803000</v>
      </c>
      <c r="BM144" s="108">
        <v>21919000</v>
      </c>
    </row>
    <row r="145" spans="1:65" x14ac:dyDescent="0.2">
      <c r="A145" s="108" t="s">
        <v>422</v>
      </c>
      <c r="B145" s="108" t="s">
        <v>423</v>
      </c>
      <c r="C145" s="108" t="s">
        <v>169</v>
      </c>
      <c r="D145" s="108" t="s">
        <v>170</v>
      </c>
      <c r="E145" s="108">
        <v>989984004</v>
      </c>
      <c r="F145" s="108">
        <v>1012695283</v>
      </c>
      <c r="G145" s="108">
        <v>1036174880</v>
      </c>
      <c r="H145" s="108">
        <v>1060393357</v>
      </c>
      <c r="I145" s="108">
        <v>1085299211</v>
      </c>
      <c r="J145" s="108">
        <v>1110852757</v>
      </c>
      <c r="K145" s="108">
        <v>1137057458</v>
      </c>
      <c r="L145" s="108">
        <v>1163922580</v>
      </c>
      <c r="M145" s="108">
        <v>1191458095</v>
      </c>
      <c r="N145" s="108">
        <v>1219673698</v>
      </c>
      <c r="O145" s="108">
        <v>1248583279</v>
      </c>
      <c r="P145" s="108">
        <v>1278208964</v>
      </c>
      <c r="Q145" s="108">
        <v>1308581612</v>
      </c>
      <c r="R145" s="108">
        <v>1339744791</v>
      </c>
      <c r="S145" s="108">
        <v>1371761160</v>
      </c>
      <c r="T145" s="108">
        <v>1404677295</v>
      </c>
      <c r="U145" s="108">
        <v>1438471529</v>
      </c>
      <c r="V145" s="108">
        <v>1473161514</v>
      </c>
      <c r="W145" s="108">
        <v>1508876331</v>
      </c>
      <c r="X145" s="108">
        <v>1545785670</v>
      </c>
      <c r="Y145" s="108">
        <v>1583984211</v>
      </c>
      <c r="Z145" s="108">
        <v>1623540865</v>
      </c>
      <c r="AA145" s="108">
        <v>1664223803</v>
      </c>
      <c r="AB145" s="108">
        <v>1705941229</v>
      </c>
      <c r="AC145" s="108">
        <v>1748404026</v>
      </c>
      <c r="AD145" s="108">
        <v>1791342151</v>
      </c>
      <c r="AE145" s="108">
        <v>1834732208</v>
      </c>
      <c r="AF145" s="108">
        <v>1878529520</v>
      </c>
      <c r="AG145" s="108">
        <v>1922581048</v>
      </c>
      <c r="AH145" s="108">
        <v>1966720233</v>
      </c>
      <c r="AI145" s="108">
        <v>2012725416</v>
      </c>
      <c r="AJ145" s="108">
        <v>2056479735</v>
      </c>
      <c r="AK145" s="108">
        <v>2100111594</v>
      </c>
      <c r="AL145" s="108">
        <v>2143451976</v>
      </c>
      <c r="AM145" s="108">
        <v>2186469992</v>
      </c>
      <c r="AN145" s="108">
        <v>2229481699</v>
      </c>
      <c r="AO145" s="108">
        <v>2272648448</v>
      </c>
      <c r="AP145" s="108">
        <v>2315905969</v>
      </c>
      <c r="AQ145" s="108">
        <v>2359112024</v>
      </c>
      <c r="AR145" s="108">
        <v>2402132069</v>
      </c>
      <c r="AS145" s="108">
        <v>2445096607</v>
      </c>
      <c r="AT145" s="108">
        <v>2487900839</v>
      </c>
      <c r="AU145" s="108">
        <v>2530679514</v>
      </c>
      <c r="AV145" s="108">
        <v>2573512638</v>
      </c>
      <c r="AW145" s="108">
        <v>2616457516</v>
      </c>
      <c r="AX145" s="108">
        <v>2659559236</v>
      </c>
      <c r="AY145" s="108">
        <v>2702862046</v>
      </c>
      <c r="AZ145" s="108">
        <v>2746406133</v>
      </c>
      <c r="BA145" s="108">
        <v>2790205950</v>
      </c>
      <c r="BB145" s="108">
        <v>2834272715</v>
      </c>
      <c r="BC145" s="108">
        <v>2878875404</v>
      </c>
      <c r="BD145" s="108">
        <v>2923659939</v>
      </c>
      <c r="BE145" s="108">
        <v>2968243908</v>
      </c>
      <c r="BF145" s="108">
        <v>3013187396</v>
      </c>
      <c r="BG145" s="108">
        <v>3058248975</v>
      </c>
      <c r="BH145" s="108">
        <v>3103569257</v>
      </c>
      <c r="BI145" s="108">
        <v>3149022555</v>
      </c>
      <c r="BJ145" s="108">
        <v>3194517542</v>
      </c>
      <c r="BK145" s="108">
        <v>3240031866</v>
      </c>
      <c r="BL145" s="108">
        <v>3285416867</v>
      </c>
      <c r="BM145" s="108">
        <v>3330652547</v>
      </c>
    </row>
    <row r="146" spans="1:65" x14ac:dyDescent="0.2">
      <c r="A146" s="108" t="s">
        <v>424</v>
      </c>
      <c r="B146" s="108" t="s">
        <v>425</v>
      </c>
      <c r="C146" s="108" t="s">
        <v>169</v>
      </c>
      <c r="D146" s="108" t="s">
        <v>170</v>
      </c>
      <c r="E146" s="108">
        <v>2264230620</v>
      </c>
      <c r="F146" s="108">
        <v>2293657434</v>
      </c>
      <c r="G146" s="108">
        <v>2336352877</v>
      </c>
      <c r="H146" s="108">
        <v>2391244202</v>
      </c>
      <c r="I146" s="108">
        <v>2446616794</v>
      </c>
      <c r="J146" s="108">
        <v>2503757914</v>
      </c>
      <c r="K146" s="108">
        <v>2564648351</v>
      </c>
      <c r="L146" s="108">
        <v>2625561008</v>
      </c>
      <c r="M146" s="108">
        <v>2688185221</v>
      </c>
      <c r="N146" s="108">
        <v>2753244603</v>
      </c>
      <c r="O146" s="108">
        <v>2820016062</v>
      </c>
      <c r="P146" s="108">
        <v>2888210757</v>
      </c>
      <c r="Q146" s="108">
        <v>2955489373</v>
      </c>
      <c r="R146" s="108">
        <v>3022725529</v>
      </c>
      <c r="S146" s="108">
        <v>3089529348</v>
      </c>
      <c r="T146" s="108">
        <v>3155089855</v>
      </c>
      <c r="U146" s="108">
        <v>3220127983</v>
      </c>
      <c r="V146" s="108">
        <v>3284682193</v>
      </c>
      <c r="W146" s="108">
        <v>3350362852</v>
      </c>
      <c r="X146" s="108">
        <v>3417557084</v>
      </c>
      <c r="Y146" s="108">
        <v>3485705709</v>
      </c>
      <c r="Z146" s="108">
        <v>3555885098</v>
      </c>
      <c r="AA146" s="108">
        <v>3629464839</v>
      </c>
      <c r="AB146" s="108">
        <v>3704198772</v>
      </c>
      <c r="AC146" s="108">
        <v>3779008675</v>
      </c>
      <c r="AD146" s="108">
        <v>3855293544</v>
      </c>
      <c r="AE146" s="108">
        <v>3933787633</v>
      </c>
      <c r="AF146" s="108">
        <v>4014448614</v>
      </c>
      <c r="AG146" s="108">
        <v>4095886112</v>
      </c>
      <c r="AH146" s="108">
        <v>4176844232</v>
      </c>
      <c r="AI146" s="108">
        <v>4258752368</v>
      </c>
      <c r="AJ146" s="108">
        <v>4337877425</v>
      </c>
      <c r="AK146" s="108">
        <v>4415505670</v>
      </c>
      <c r="AL146" s="108">
        <v>4492317295</v>
      </c>
      <c r="AM146" s="108">
        <v>4568575059</v>
      </c>
      <c r="AN146" s="108">
        <v>4644102872</v>
      </c>
      <c r="AO146" s="108">
        <v>4719450586</v>
      </c>
      <c r="AP146" s="108">
        <v>4794699053</v>
      </c>
      <c r="AQ146" s="108">
        <v>4869213942</v>
      </c>
      <c r="AR146" s="108">
        <v>4942547019</v>
      </c>
      <c r="AS146" s="108">
        <v>5015312017</v>
      </c>
      <c r="AT146" s="108">
        <v>5087207752</v>
      </c>
      <c r="AU146" s="108">
        <v>5158587426</v>
      </c>
      <c r="AV146" s="108">
        <v>5230138001</v>
      </c>
      <c r="AW146" s="108">
        <v>5301837009</v>
      </c>
      <c r="AX146" s="108">
        <v>5373869102</v>
      </c>
      <c r="AY146" s="108">
        <v>5446020814</v>
      </c>
      <c r="AZ146" s="108">
        <v>5518223279</v>
      </c>
      <c r="BA146" s="108">
        <v>5591196860</v>
      </c>
      <c r="BB146" s="108">
        <v>5664911254</v>
      </c>
      <c r="BC146" s="108">
        <v>5739220120</v>
      </c>
      <c r="BD146" s="108">
        <v>5815230217</v>
      </c>
      <c r="BE146" s="108">
        <v>5893427777</v>
      </c>
      <c r="BF146" s="108">
        <v>5972367480</v>
      </c>
      <c r="BG146" s="108">
        <v>6051379799</v>
      </c>
      <c r="BH146" s="108">
        <v>6130279781</v>
      </c>
      <c r="BI146" s="108">
        <v>6209526269</v>
      </c>
      <c r="BJ146" s="108">
        <v>6289507340</v>
      </c>
      <c r="BK146" s="108">
        <v>6367625423</v>
      </c>
      <c r="BL146" s="108">
        <v>6444060654</v>
      </c>
      <c r="BM146" s="108">
        <v>6518253973</v>
      </c>
    </row>
    <row r="147" spans="1:65" x14ac:dyDescent="0.2">
      <c r="A147" s="108" t="s">
        <v>426</v>
      </c>
      <c r="B147" s="108" t="s">
        <v>427</v>
      </c>
      <c r="C147" s="108" t="s">
        <v>169</v>
      </c>
      <c r="D147" s="108" t="s">
        <v>170</v>
      </c>
      <c r="E147" s="108">
        <v>837264</v>
      </c>
      <c r="F147" s="108">
        <v>852892</v>
      </c>
      <c r="G147" s="108">
        <v>869132</v>
      </c>
      <c r="H147" s="108">
        <v>886061</v>
      </c>
      <c r="I147" s="108">
        <v>903757</v>
      </c>
      <c r="J147" s="108">
        <v>922307</v>
      </c>
      <c r="K147" s="108">
        <v>941798</v>
      </c>
      <c r="L147" s="108">
        <v>962279</v>
      </c>
      <c r="M147" s="108">
        <v>983683</v>
      </c>
      <c r="N147" s="108">
        <v>1005911</v>
      </c>
      <c r="O147" s="108">
        <v>1028930</v>
      </c>
      <c r="P147" s="108">
        <v>1052619</v>
      </c>
      <c r="Q147" s="108">
        <v>1077102</v>
      </c>
      <c r="R147" s="108">
        <v>1102885</v>
      </c>
      <c r="S147" s="108">
        <v>1130634</v>
      </c>
      <c r="T147" s="108">
        <v>1160795</v>
      </c>
      <c r="U147" s="108">
        <v>1193517</v>
      </c>
      <c r="V147" s="108">
        <v>1228527</v>
      </c>
      <c r="W147" s="108">
        <v>1265211</v>
      </c>
      <c r="X147" s="108">
        <v>1302670</v>
      </c>
      <c r="Y147" s="108">
        <v>1340258</v>
      </c>
      <c r="Z147" s="108">
        <v>1377808</v>
      </c>
      <c r="AA147" s="108">
        <v>1415362</v>
      </c>
      <c r="AB147" s="108">
        <v>1452727</v>
      </c>
      <c r="AC147" s="108">
        <v>1489685</v>
      </c>
      <c r="AD147" s="108">
        <v>1526132</v>
      </c>
      <c r="AE147" s="108">
        <v>1561687</v>
      </c>
      <c r="AF147" s="108">
        <v>1596395</v>
      </c>
      <c r="AG147" s="108">
        <v>1630993</v>
      </c>
      <c r="AH147" s="108">
        <v>1666564</v>
      </c>
      <c r="AI147" s="108">
        <v>1703757</v>
      </c>
      <c r="AJ147" s="108">
        <v>1742534</v>
      </c>
      <c r="AK147" s="108">
        <v>1782284</v>
      </c>
      <c r="AL147" s="108">
        <v>1822237</v>
      </c>
      <c r="AM147" s="108">
        <v>1861323</v>
      </c>
      <c r="AN147" s="108">
        <v>1898598</v>
      </c>
      <c r="AO147" s="108">
        <v>1934294</v>
      </c>
      <c r="AP147" s="108">
        <v>1968054</v>
      </c>
      <c r="AQ147" s="108">
        <v>1997524</v>
      </c>
      <c r="AR147" s="108">
        <v>2019732</v>
      </c>
      <c r="AS147" s="108">
        <v>2032805</v>
      </c>
      <c r="AT147" s="108">
        <v>2035738</v>
      </c>
      <c r="AU147" s="108">
        <v>2029832</v>
      </c>
      <c r="AV147" s="108">
        <v>2018355</v>
      </c>
      <c r="AW147" s="108">
        <v>2005953</v>
      </c>
      <c r="AX147" s="108">
        <v>1996115</v>
      </c>
      <c r="AY147" s="108">
        <v>1989933</v>
      </c>
      <c r="AZ147" s="108">
        <v>1986926</v>
      </c>
      <c r="BA147" s="108">
        <v>1987130</v>
      </c>
      <c r="BB147" s="108">
        <v>1990135</v>
      </c>
      <c r="BC147" s="108">
        <v>1995575</v>
      </c>
      <c r="BD147" s="108">
        <v>2003793</v>
      </c>
      <c r="BE147" s="108">
        <v>2014988</v>
      </c>
      <c r="BF147" s="108">
        <v>2028528</v>
      </c>
      <c r="BG147" s="108">
        <v>2043448</v>
      </c>
      <c r="BH147" s="108">
        <v>2059011</v>
      </c>
      <c r="BI147" s="108">
        <v>2075041</v>
      </c>
      <c r="BJ147" s="108">
        <v>2091532</v>
      </c>
      <c r="BK147" s="108">
        <v>2108327</v>
      </c>
      <c r="BL147" s="108">
        <v>2125267</v>
      </c>
      <c r="BM147" s="108">
        <v>2142252</v>
      </c>
    </row>
    <row r="148" spans="1:65" x14ac:dyDescent="0.2">
      <c r="A148" s="108" t="s">
        <v>428</v>
      </c>
      <c r="B148" s="108" t="s">
        <v>429</v>
      </c>
      <c r="C148" s="108" t="s">
        <v>169</v>
      </c>
      <c r="D148" s="108" t="s">
        <v>170</v>
      </c>
      <c r="E148" s="108">
        <v>1096903448</v>
      </c>
      <c r="F148" s="108">
        <v>1099284940</v>
      </c>
      <c r="G148" s="108">
        <v>1113927919</v>
      </c>
      <c r="H148" s="108">
        <v>1139889997</v>
      </c>
      <c r="I148" s="108">
        <v>1165421495</v>
      </c>
      <c r="J148" s="108">
        <v>1191679434</v>
      </c>
      <c r="K148" s="108">
        <v>1220687497</v>
      </c>
      <c r="L148" s="108">
        <v>1248850553</v>
      </c>
      <c r="M148" s="108">
        <v>1277803242</v>
      </c>
      <c r="N148" s="108">
        <v>1308225875</v>
      </c>
      <c r="O148" s="108">
        <v>1339320296</v>
      </c>
      <c r="P148" s="108">
        <v>1370950386</v>
      </c>
      <c r="Q148" s="108">
        <v>1400911434</v>
      </c>
      <c r="R148" s="108">
        <v>1429901917</v>
      </c>
      <c r="S148" s="108">
        <v>1457475769</v>
      </c>
      <c r="T148" s="108">
        <v>1482809855</v>
      </c>
      <c r="U148" s="108">
        <v>1506611986</v>
      </c>
      <c r="V148" s="108">
        <v>1528866928</v>
      </c>
      <c r="W148" s="108">
        <v>1551073484</v>
      </c>
      <c r="X148" s="108">
        <v>1573488423</v>
      </c>
      <c r="Y148" s="108">
        <v>1595481006</v>
      </c>
      <c r="Z148" s="108">
        <v>1618039026</v>
      </c>
      <c r="AA148" s="108">
        <v>1642764734</v>
      </c>
      <c r="AB148" s="108">
        <v>1667457285</v>
      </c>
      <c r="AC148" s="108">
        <v>1691255626</v>
      </c>
      <c r="AD148" s="108">
        <v>1715762768</v>
      </c>
      <c r="AE148" s="108">
        <v>1741726104</v>
      </c>
      <c r="AF148" s="108">
        <v>1769123601</v>
      </c>
      <c r="AG148" s="108">
        <v>1796650131</v>
      </c>
      <c r="AH148" s="108">
        <v>1823252483</v>
      </c>
      <c r="AI148" s="108">
        <v>1848493286</v>
      </c>
      <c r="AJ148" s="108">
        <v>1872533228</v>
      </c>
      <c r="AK148" s="108">
        <v>1892668417</v>
      </c>
      <c r="AL148" s="108">
        <v>1913821985</v>
      </c>
      <c r="AM148" s="108">
        <v>1934464425</v>
      </c>
      <c r="AN148" s="108">
        <v>1955853024</v>
      </c>
      <c r="AO148" s="108">
        <v>1975201502</v>
      </c>
      <c r="AP148" s="108">
        <v>1994262421</v>
      </c>
      <c r="AQ148" s="108">
        <v>2012567157</v>
      </c>
      <c r="AR148" s="108">
        <v>2029606212</v>
      </c>
      <c r="AS148" s="108">
        <v>2045117456</v>
      </c>
      <c r="AT148" s="108">
        <v>2059865510</v>
      </c>
      <c r="AU148" s="108">
        <v>2073728615</v>
      </c>
      <c r="AV148" s="108">
        <v>2087283920</v>
      </c>
      <c r="AW148" s="108">
        <v>2100722053</v>
      </c>
      <c r="AX148" s="108">
        <v>2114284047</v>
      </c>
      <c r="AY148" s="108">
        <v>2127728043</v>
      </c>
      <c r="AZ148" s="108">
        <v>2140885484</v>
      </c>
      <c r="BA148" s="108">
        <v>2154327657</v>
      </c>
      <c r="BB148" s="108">
        <v>2167824335</v>
      </c>
      <c r="BC148" s="108">
        <v>2180813069</v>
      </c>
      <c r="BD148" s="108">
        <v>2194720542</v>
      </c>
      <c r="BE148" s="108">
        <v>2210411890</v>
      </c>
      <c r="BF148" s="108">
        <v>2226143139</v>
      </c>
      <c r="BG148" s="108">
        <v>2241445370</v>
      </c>
      <c r="BH148" s="108">
        <v>2256036257</v>
      </c>
      <c r="BI148" s="108">
        <v>2270527108</v>
      </c>
      <c r="BJ148" s="108">
        <v>2285348589</v>
      </c>
      <c r="BK148" s="108">
        <v>2297874675</v>
      </c>
      <c r="BL148" s="108">
        <v>2308520883</v>
      </c>
      <c r="BM148" s="108">
        <v>2316679176</v>
      </c>
    </row>
    <row r="149" spans="1:65" x14ac:dyDescent="0.2">
      <c r="A149" s="108" t="s">
        <v>32</v>
      </c>
      <c r="B149" s="108" t="s">
        <v>430</v>
      </c>
      <c r="C149" s="108" t="s">
        <v>169</v>
      </c>
      <c r="D149" s="108" t="s">
        <v>170</v>
      </c>
      <c r="E149" s="108">
        <v>2778550</v>
      </c>
      <c r="F149" s="108">
        <v>2823550</v>
      </c>
      <c r="G149" s="108">
        <v>2863350</v>
      </c>
      <c r="H149" s="108">
        <v>2898950</v>
      </c>
      <c r="I149" s="108">
        <v>2935200</v>
      </c>
      <c r="J149" s="108">
        <v>2971450</v>
      </c>
      <c r="K149" s="108">
        <v>3008050</v>
      </c>
      <c r="L149" s="108">
        <v>3044400</v>
      </c>
      <c r="M149" s="108">
        <v>3078850</v>
      </c>
      <c r="N149" s="108">
        <v>3107321</v>
      </c>
      <c r="O149" s="108">
        <v>3139689</v>
      </c>
      <c r="P149" s="108">
        <v>3179041</v>
      </c>
      <c r="Q149" s="108">
        <v>3213622</v>
      </c>
      <c r="R149" s="108">
        <v>3244438</v>
      </c>
      <c r="S149" s="108">
        <v>3273894</v>
      </c>
      <c r="T149" s="108">
        <v>3301652</v>
      </c>
      <c r="U149" s="108">
        <v>3328664</v>
      </c>
      <c r="V149" s="108">
        <v>3355036</v>
      </c>
      <c r="W149" s="108">
        <v>3379514</v>
      </c>
      <c r="X149" s="108">
        <v>3397842</v>
      </c>
      <c r="Y149" s="108">
        <v>3413202</v>
      </c>
      <c r="Z149" s="108">
        <v>3432947</v>
      </c>
      <c r="AA149" s="108">
        <v>3457179</v>
      </c>
      <c r="AB149" s="108">
        <v>3485192</v>
      </c>
      <c r="AC149" s="108">
        <v>3514205</v>
      </c>
      <c r="AD149" s="108">
        <v>3544543</v>
      </c>
      <c r="AE149" s="108">
        <v>3578914</v>
      </c>
      <c r="AF149" s="108">
        <v>3616367</v>
      </c>
      <c r="AG149" s="108">
        <v>3655049</v>
      </c>
      <c r="AH149" s="108">
        <v>3684255</v>
      </c>
      <c r="AI149" s="108">
        <v>3697838</v>
      </c>
      <c r="AJ149" s="108">
        <v>3704134</v>
      </c>
      <c r="AK149" s="108">
        <v>3700114</v>
      </c>
      <c r="AL149" s="108">
        <v>3682613</v>
      </c>
      <c r="AM149" s="108">
        <v>3657144</v>
      </c>
      <c r="AN149" s="108">
        <v>3629102</v>
      </c>
      <c r="AO149" s="108">
        <v>3601613</v>
      </c>
      <c r="AP149" s="108">
        <v>3575137</v>
      </c>
      <c r="AQ149" s="108">
        <v>3549331</v>
      </c>
      <c r="AR149" s="108">
        <v>3524238</v>
      </c>
      <c r="AS149" s="108">
        <v>3499536</v>
      </c>
      <c r="AT149" s="108">
        <v>3470818</v>
      </c>
      <c r="AU149" s="108">
        <v>3443067</v>
      </c>
      <c r="AV149" s="108">
        <v>3415213</v>
      </c>
      <c r="AW149" s="108">
        <v>3377075</v>
      </c>
      <c r="AX149" s="108">
        <v>3322528</v>
      </c>
      <c r="AY149" s="108">
        <v>3269909</v>
      </c>
      <c r="AZ149" s="108">
        <v>3231294</v>
      </c>
      <c r="BA149" s="108">
        <v>3198231</v>
      </c>
      <c r="BB149" s="108">
        <v>3162916</v>
      </c>
      <c r="BC149" s="108">
        <v>3097282</v>
      </c>
      <c r="BD149" s="108">
        <v>3028115</v>
      </c>
      <c r="BE149" s="108">
        <v>2987773</v>
      </c>
      <c r="BF149" s="108">
        <v>2957689</v>
      </c>
      <c r="BG149" s="108">
        <v>2932367</v>
      </c>
      <c r="BH149" s="108">
        <v>2904910</v>
      </c>
      <c r="BI149" s="108">
        <v>2868231</v>
      </c>
      <c r="BJ149" s="108">
        <v>2828403</v>
      </c>
      <c r="BK149" s="108">
        <v>2801543</v>
      </c>
      <c r="BL149" s="108">
        <v>2794137</v>
      </c>
      <c r="BM149" s="108">
        <v>2794700</v>
      </c>
    </row>
    <row r="150" spans="1:65" x14ac:dyDescent="0.2">
      <c r="A150" s="108" t="s">
        <v>21</v>
      </c>
      <c r="B150" s="108" t="s">
        <v>431</v>
      </c>
      <c r="C150" s="108" t="s">
        <v>169</v>
      </c>
      <c r="D150" s="108" t="s">
        <v>170</v>
      </c>
      <c r="E150" s="108">
        <v>313970</v>
      </c>
      <c r="F150" s="108">
        <v>316845</v>
      </c>
      <c r="G150" s="108">
        <v>320750</v>
      </c>
      <c r="H150" s="108">
        <v>324100</v>
      </c>
      <c r="I150" s="108">
        <v>327750</v>
      </c>
      <c r="J150" s="108">
        <v>331500</v>
      </c>
      <c r="K150" s="108">
        <v>333895</v>
      </c>
      <c r="L150" s="108">
        <v>334995</v>
      </c>
      <c r="M150" s="108">
        <v>335850</v>
      </c>
      <c r="N150" s="108">
        <v>337500</v>
      </c>
      <c r="O150" s="108">
        <v>339171</v>
      </c>
      <c r="P150" s="108">
        <v>342421</v>
      </c>
      <c r="Q150" s="108">
        <v>346600</v>
      </c>
      <c r="R150" s="108">
        <v>350450</v>
      </c>
      <c r="S150" s="108">
        <v>355050</v>
      </c>
      <c r="T150" s="108">
        <v>358950</v>
      </c>
      <c r="U150" s="108">
        <v>360731</v>
      </c>
      <c r="V150" s="108">
        <v>361358</v>
      </c>
      <c r="W150" s="108">
        <v>362007</v>
      </c>
      <c r="X150" s="108">
        <v>362856</v>
      </c>
      <c r="Y150" s="108">
        <v>364150</v>
      </c>
      <c r="Z150" s="108">
        <v>365225</v>
      </c>
      <c r="AA150" s="108">
        <v>365525</v>
      </c>
      <c r="AB150" s="108">
        <v>365622</v>
      </c>
      <c r="AC150" s="108">
        <v>365998</v>
      </c>
      <c r="AD150" s="108">
        <v>366706</v>
      </c>
      <c r="AE150" s="108">
        <v>368355</v>
      </c>
      <c r="AF150" s="108">
        <v>370750</v>
      </c>
      <c r="AG150" s="108">
        <v>373450</v>
      </c>
      <c r="AH150" s="108">
        <v>377100</v>
      </c>
      <c r="AI150" s="108">
        <v>381850</v>
      </c>
      <c r="AJ150" s="108">
        <v>387000</v>
      </c>
      <c r="AK150" s="108">
        <v>392175</v>
      </c>
      <c r="AL150" s="108">
        <v>397475</v>
      </c>
      <c r="AM150" s="108">
        <v>402925</v>
      </c>
      <c r="AN150" s="108">
        <v>408625</v>
      </c>
      <c r="AO150" s="108">
        <v>414225</v>
      </c>
      <c r="AP150" s="108">
        <v>419450</v>
      </c>
      <c r="AQ150" s="108">
        <v>424700</v>
      </c>
      <c r="AR150" s="108">
        <v>430475</v>
      </c>
      <c r="AS150" s="108">
        <v>436300</v>
      </c>
      <c r="AT150" s="108">
        <v>441525</v>
      </c>
      <c r="AU150" s="108">
        <v>446175</v>
      </c>
      <c r="AV150" s="108">
        <v>451630</v>
      </c>
      <c r="AW150" s="108">
        <v>458095</v>
      </c>
      <c r="AX150" s="108">
        <v>465158</v>
      </c>
      <c r="AY150" s="108">
        <v>472637</v>
      </c>
      <c r="AZ150" s="108">
        <v>479993</v>
      </c>
      <c r="BA150" s="108">
        <v>488650</v>
      </c>
      <c r="BB150" s="108">
        <v>497783</v>
      </c>
      <c r="BC150" s="108">
        <v>506953</v>
      </c>
      <c r="BD150" s="108">
        <v>518347</v>
      </c>
      <c r="BE150" s="108">
        <v>530946</v>
      </c>
      <c r="BF150" s="108">
        <v>543360</v>
      </c>
      <c r="BG150" s="108">
        <v>556319</v>
      </c>
      <c r="BH150" s="108">
        <v>569604</v>
      </c>
      <c r="BI150" s="108">
        <v>582014</v>
      </c>
      <c r="BJ150" s="108">
        <v>596336</v>
      </c>
      <c r="BK150" s="108">
        <v>607950</v>
      </c>
      <c r="BL150" s="108">
        <v>620001</v>
      </c>
      <c r="BM150" s="108">
        <v>632275</v>
      </c>
    </row>
    <row r="151" spans="1:65" x14ac:dyDescent="0.2">
      <c r="A151" s="108" t="s">
        <v>28</v>
      </c>
      <c r="B151" s="108" t="s">
        <v>432</v>
      </c>
      <c r="C151" s="108" t="s">
        <v>169</v>
      </c>
      <c r="D151" s="108" t="s">
        <v>170</v>
      </c>
      <c r="E151" s="108">
        <v>2120979</v>
      </c>
      <c r="F151" s="108">
        <v>2152681</v>
      </c>
      <c r="G151" s="108">
        <v>2181586</v>
      </c>
      <c r="H151" s="108">
        <v>2210919</v>
      </c>
      <c r="I151" s="108">
        <v>2240623</v>
      </c>
      <c r="J151" s="108">
        <v>2265919</v>
      </c>
      <c r="K151" s="108">
        <v>2283217</v>
      </c>
      <c r="L151" s="108">
        <v>2301220</v>
      </c>
      <c r="M151" s="108">
        <v>2323619</v>
      </c>
      <c r="N151" s="108">
        <v>2343173</v>
      </c>
      <c r="O151" s="108">
        <v>2359164</v>
      </c>
      <c r="P151" s="108">
        <v>2376389</v>
      </c>
      <c r="Q151" s="108">
        <v>2395674</v>
      </c>
      <c r="R151" s="108">
        <v>2415819</v>
      </c>
      <c r="S151" s="108">
        <v>2437186</v>
      </c>
      <c r="T151" s="108">
        <v>2456130</v>
      </c>
      <c r="U151" s="108">
        <v>2470989</v>
      </c>
      <c r="V151" s="108">
        <v>2485073</v>
      </c>
      <c r="W151" s="108">
        <v>2497921</v>
      </c>
      <c r="X151" s="108">
        <v>2505953</v>
      </c>
      <c r="Y151" s="108">
        <v>2511701</v>
      </c>
      <c r="Z151" s="108">
        <v>2519421</v>
      </c>
      <c r="AA151" s="108">
        <v>2531080</v>
      </c>
      <c r="AB151" s="108">
        <v>2546011</v>
      </c>
      <c r="AC151" s="108">
        <v>2562047</v>
      </c>
      <c r="AD151" s="108">
        <v>2578873</v>
      </c>
      <c r="AE151" s="108">
        <v>2599892</v>
      </c>
      <c r="AF151" s="108">
        <v>2626583</v>
      </c>
      <c r="AG151" s="108">
        <v>2653434</v>
      </c>
      <c r="AH151" s="108">
        <v>2666955</v>
      </c>
      <c r="AI151" s="108">
        <v>2663151</v>
      </c>
      <c r="AJ151" s="108">
        <v>2650581</v>
      </c>
      <c r="AK151" s="108">
        <v>2614338</v>
      </c>
      <c r="AL151" s="108">
        <v>2563290</v>
      </c>
      <c r="AM151" s="108">
        <v>2520742</v>
      </c>
      <c r="AN151" s="108">
        <v>2485056</v>
      </c>
      <c r="AO151" s="108">
        <v>2457222</v>
      </c>
      <c r="AP151" s="108">
        <v>2432851</v>
      </c>
      <c r="AQ151" s="108">
        <v>2410019</v>
      </c>
      <c r="AR151" s="108">
        <v>2390482</v>
      </c>
      <c r="AS151" s="108">
        <v>2367550</v>
      </c>
      <c r="AT151" s="108">
        <v>2337170</v>
      </c>
      <c r="AU151" s="108">
        <v>2310173</v>
      </c>
      <c r="AV151" s="108">
        <v>2287955</v>
      </c>
      <c r="AW151" s="108">
        <v>2263122</v>
      </c>
      <c r="AX151" s="108">
        <v>2238799</v>
      </c>
      <c r="AY151" s="108">
        <v>2218357</v>
      </c>
      <c r="AZ151" s="108">
        <v>2200325</v>
      </c>
      <c r="BA151" s="108">
        <v>2177322</v>
      </c>
      <c r="BB151" s="108">
        <v>2141669</v>
      </c>
      <c r="BC151" s="108">
        <v>2097555</v>
      </c>
      <c r="BD151" s="108">
        <v>2059709</v>
      </c>
      <c r="BE151" s="108">
        <v>2034319</v>
      </c>
      <c r="BF151" s="108">
        <v>2012647</v>
      </c>
      <c r="BG151" s="108">
        <v>1993782</v>
      </c>
      <c r="BH151" s="108">
        <v>1977527</v>
      </c>
      <c r="BI151" s="108">
        <v>1959537</v>
      </c>
      <c r="BJ151" s="108">
        <v>1942248</v>
      </c>
      <c r="BK151" s="108">
        <v>1927174</v>
      </c>
      <c r="BL151" s="108">
        <v>1913822</v>
      </c>
      <c r="BM151" s="108">
        <v>1901548</v>
      </c>
    </row>
    <row r="152" spans="1:65" x14ac:dyDescent="0.2">
      <c r="A152" s="108" t="s">
        <v>433</v>
      </c>
      <c r="B152" s="108" t="s">
        <v>434</v>
      </c>
      <c r="C152" s="108" t="s">
        <v>169</v>
      </c>
      <c r="D152" s="108" t="s">
        <v>170</v>
      </c>
      <c r="E152" s="108">
        <v>167795</v>
      </c>
      <c r="F152" s="108">
        <v>170466</v>
      </c>
      <c r="G152" s="108">
        <v>176188</v>
      </c>
      <c r="H152" s="108">
        <v>184245</v>
      </c>
      <c r="I152" s="108">
        <v>193556</v>
      </c>
      <c r="J152" s="108">
        <v>203224</v>
      </c>
      <c r="K152" s="108">
        <v>213189</v>
      </c>
      <c r="L152" s="108">
        <v>223416</v>
      </c>
      <c r="M152" s="108">
        <v>233002</v>
      </c>
      <c r="N152" s="108">
        <v>240837</v>
      </c>
      <c r="O152" s="108">
        <v>246193</v>
      </c>
      <c r="P152" s="108">
        <v>248745</v>
      </c>
      <c r="Q152" s="108">
        <v>248770</v>
      </c>
      <c r="R152" s="108">
        <v>246945</v>
      </c>
      <c r="S152" s="108">
        <v>244289</v>
      </c>
      <c r="T152" s="108">
        <v>241631</v>
      </c>
      <c r="U152" s="108">
        <v>239074</v>
      </c>
      <c r="V152" s="108">
        <v>236669</v>
      </c>
      <c r="W152" s="108">
        <v>235175</v>
      </c>
      <c r="X152" s="108">
        <v>235440</v>
      </c>
      <c r="Y152" s="108">
        <v>238085</v>
      </c>
      <c r="Z152" s="108">
        <v>243373</v>
      </c>
      <c r="AA152" s="108">
        <v>251154</v>
      </c>
      <c r="AB152" s="108">
        <v>260921</v>
      </c>
      <c r="AC152" s="108">
        <v>271914</v>
      </c>
      <c r="AD152" s="108">
        <v>283490</v>
      </c>
      <c r="AE152" s="108">
        <v>295597</v>
      </c>
      <c r="AF152" s="108">
        <v>308181</v>
      </c>
      <c r="AG152" s="108">
        <v>320774</v>
      </c>
      <c r="AH152" s="108">
        <v>332783</v>
      </c>
      <c r="AI152" s="108">
        <v>343816</v>
      </c>
      <c r="AJ152" s="108">
        <v>353623</v>
      </c>
      <c r="AK152" s="108">
        <v>362308</v>
      </c>
      <c r="AL152" s="108">
        <v>370195</v>
      </c>
      <c r="AM152" s="108">
        <v>377805</v>
      </c>
      <c r="AN152" s="108">
        <v>385517</v>
      </c>
      <c r="AO152" s="108">
        <v>393376</v>
      </c>
      <c r="AP152" s="108">
        <v>401353</v>
      </c>
      <c r="AQ152" s="108">
        <v>409620</v>
      </c>
      <c r="AR152" s="108">
        <v>418388</v>
      </c>
      <c r="AS152" s="108">
        <v>427772</v>
      </c>
      <c r="AT152" s="108">
        <v>437928</v>
      </c>
      <c r="AU152" s="108">
        <v>448813</v>
      </c>
      <c r="AV152" s="108">
        <v>460157</v>
      </c>
      <c r="AW152" s="108">
        <v>471600</v>
      </c>
      <c r="AX152" s="108">
        <v>482863</v>
      </c>
      <c r="AY152" s="108">
        <v>493804</v>
      </c>
      <c r="AZ152" s="108">
        <v>504504</v>
      </c>
      <c r="BA152" s="108">
        <v>515232</v>
      </c>
      <c r="BB152" s="108">
        <v>526401</v>
      </c>
      <c r="BC152" s="108">
        <v>538215</v>
      </c>
      <c r="BD152" s="108">
        <v>550833</v>
      </c>
      <c r="BE152" s="108">
        <v>564037</v>
      </c>
      <c r="BF152" s="108">
        <v>577368</v>
      </c>
      <c r="BG152" s="108">
        <v>590210</v>
      </c>
      <c r="BH152" s="108">
        <v>602093</v>
      </c>
      <c r="BI152" s="108">
        <v>612824</v>
      </c>
      <c r="BJ152" s="108">
        <v>622578</v>
      </c>
      <c r="BK152" s="108">
        <v>631633</v>
      </c>
      <c r="BL152" s="108">
        <v>640446</v>
      </c>
      <c r="BM152" s="108">
        <v>649342</v>
      </c>
    </row>
    <row r="153" spans="1:65" x14ac:dyDescent="0.2">
      <c r="A153" s="108" t="s">
        <v>435</v>
      </c>
      <c r="B153" s="108" t="s">
        <v>436</v>
      </c>
      <c r="C153" s="108" t="s">
        <v>169</v>
      </c>
      <c r="D153" s="108" t="s">
        <v>170</v>
      </c>
      <c r="E153" s="108">
        <v>3898</v>
      </c>
      <c r="F153" s="108">
        <v>3996</v>
      </c>
      <c r="G153" s="108">
        <v>4078</v>
      </c>
      <c r="H153" s="108">
        <v>4179</v>
      </c>
      <c r="I153" s="108">
        <v>4302</v>
      </c>
      <c r="J153" s="108">
        <v>4471</v>
      </c>
      <c r="K153" s="108">
        <v>4675</v>
      </c>
      <c r="L153" s="108">
        <v>4922</v>
      </c>
      <c r="M153" s="108">
        <v>5194</v>
      </c>
      <c r="N153" s="108">
        <v>5461</v>
      </c>
      <c r="O153" s="108">
        <v>5707</v>
      </c>
      <c r="P153" s="108">
        <v>5945</v>
      </c>
      <c r="Q153" s="108">
        <v>6156</v>
      </c>
      <c r="R153" s="108">
        <v>6370</v>
      </c>
      <c r="S153" s="108">
        <v>6601</v>
      </c>
      <c r="T153" s="108">
        <v>6882</v>
      </c>
      <c r="U153" s="108">
        <v>7250</v>
      </c>
      <c r="V153" s="108">
        <v>7713</v>
      </c>
      <c r="W153" s="108">
        <v>8191</v>
      </c>
      <c r="X153" s="108">
        <v>8557</v>
      </c>
      <c r="Y153" s="108">
        <v>8777</v>
      </c>
      <c r="Z153" s="108">
        <v>8675</v>
      </c>
      <c r="AA153" s="108">
        <v>8372</v>
      </c>
      <c r="AB153" s="108">
        <v>8296</v>
      </c>
      <c r="AC153" s="108">
        <v>9067</v>
      </c>
      <c r="AD153" s="108">
        <v>11066</v>
      </c>
      <c r="AE153" s="108">
        <v>14561</v>
      </c>
      <c r="AF153" s="108">
        <v>19274</v>
      </c>
      <c r="AG153" s="108">
        <v>24374</v>
      </c>
      <c r="AH153" s="108">
        <v>28723</v>
      </c>
      <c r="AI153" s="108">
        <v>31522</v>
      </c>
      <c r="AJ153" s="108">
        <v>32441</v>
      </c>
      <c r="AK153" s="108">
        <v>31816</v>
      </c>
      <c r="AL153" s="108">
        <v>30194</v>
      </c>
      <c r="AM153" s="108">
        <v>28482</v>
      </c>
      <c r="AN153" s="108">
        <v>27320</v>
      </c>
      <c r="AO153" s="108">
        <v>26854</v>
      </c>
      <c r="AP153" s="108">
        <v>26910</v>
      </c>
      <c r="AQ153" s="108">
        <v>27388</v>
      </c>
      <c r="AR153" s="108">
        <v>28122</v>
      </c>
      <c r="AS153" s="108">
        <v>28935</v>
      </c>
      <c r="AT153" s="108">
        <v>29847</v>
      </c>
      <c r="AU153" s="108">
        <v>30913</v>
      </c>
      <c r="AV153" s="108">
        <v>32055</v>
      </c>
      <c r="AW153" s="108">
        <v>33187</v>
      </c>
      <c r="AX153" s="108">
        <v>34252</v>
      </c>
      <c r="AY153" s="108">
        <v>35240</v>
      </c>
      <c r="AZ153" s="108">
        <v>36138</v>
      </c>
      <c r="BA153" s="108">
        <v>36880</v>
      </c>
      <c r="BB153" s="108">
        <v>37380</v>
      </c>
      <c r="BC153" s="108">
        <v>37582</v>
      </c>
      <c r="BD153" s="108">
        <v>37451</v>
      </c>
      <c r="BE153" s="108">
        <v>37012</v>
      </c>
      <c r="BF153" s="108">
        <v>36458</v>
      </c>
      <c r="BG153" s="108">
        <v>36018</v>
      </c>
      <c r="BH153" s="108">
        <v>35865</v>
      </c>
      <c r="BI153" s="108">
        <v>36061</v>
      </c>
      <c r="BJ153" s="108">
        <v>36569</v>
      </c>
      <c r="BK153" s="108">
        <v>37264</v>
      </c>
      <c r="BL153" s="108">
        <v>38002</v>
      </c>
      <c r="BM153" s="108">
        <v>38659</v>
      </c>
    </row>
    <row r="154" spans="1:65" x14ac:dyDescent="0.2">
      <c r="A154" s="108" t="s">
        <v>437</v>
      </c>
      <c r="B154" s="108" t="s">
        <v>438</v>
      </c>
      <c r="C154" s="108" t="s">
        <v>169</v>
      </c>
      <c r="D154" s="108" t="s">
        <v>170</v>
      </c>
      <c r="E154" s="108">
        <v>12328532</v>
      </c>
      <c r="F154" s="108">
        <v>12710587</v>
      </c>
      <c r="G154" s="108">
        <v>13094890</v>
      </c>
      <c r="H154" s="108">
        <v>13478425</v>
      </c>
      <c r="I154" s="108">
        <v>13857656</v>
      </c>
      <c r="J154" s="108">
        <v>14230163</v>
      </c>
      <c r="K154" s="108">
        <v>14595351</v>
      </c>
      <c r="L154" s="108">
        <v>14954037</v>
      </c>
      <c r="M154" s="108">
        <v>15307267</v>
      </c>
      <c r="N154" s="108">
        <v>15656846</v>
      </c>
      <c r="O154" s="108">
        <v>16004732</v>
      </c>
      <c r="P154" s="108">
        <v>16350883</v>
      </c>
      <c r="Q154" s="108">
        <v>16696890</v>
      </c>
      <c r="R154" s="108">
        <v>17048525</v>
      </c>
      <c r="S154" s="108">
        <v>17413149</v>
      </c>
      <c r="T154" s="108">
        <v>17796171</v>
      </c>
      <c r="U154" s="108">
        <v>18198836</v>
      </c>
      <c r="V154" s="108">
        <v>18620087</v>
      </c>
      <c r="W154" s="108">
        <v>19059773</v>
      </c>
      <c r="X154" s="108">
        <v>19516942</v>
      </c>
      <c r="Y154" s="108">
        <v>19990006</v>
      </c>
      <c r="Z154" s="108">
        <v>20479709</v>
      </c>
      <c r="AA154" s="108">
        <v>20984023</v>
      </c>
      <c r="AB154" s="108">
        <v>21495088</v>
      </c>
      <c r="AC154" s="108">
        <v>22002641</v>
      </c>
      <c r="AD154" s="108">
        <v>22499111</v>
      </c>
      <c r="AE154" s="108">
        <v>22980334</v>
      </c>
      <c r="AF154" s="108">
        <v>23447256</v>
      </c>
      <c r="AG154" s="108">
        <v>23903592</v>
      </c>
      <c r="AH154" s="108">
        <v>24355624</v>
      </c>
      <c r="AI154" s="108">
        <v>24807461</v>
      </c>
      <c r="AJ154" s="108">
        <v>25260407</v>
      </c>
      <c r="AK154" s="108">
        <v>25711410</v>
      </c>
      <c r="AL154" s="108">
        <v>26155204</v>
      </c>
      <c r="AM154" s="108">
        <v>26584473</v>
      </c>
      <c r="AN154" s="108">
        <v>26994255</v>
      </c>
      <c r="AO154" s="108">
        <v>27383472</v>
      </c>
      <c r="AP154" s="108">
        <v>27754573</v>
      </c>
      <c r="AQ154" s="108">
        <v>28110447</v>
      </c>
      <c r="AR154" s="108">
        <v>28455504</v>
      </c>
      <c r="AS154" s="108">
        <v>28793672</v>
      </c>
      <c r="AT154" s="108">
        <v>29126323</v>
      </c>
      <c r="AU154" s="108">
        <v>29454765</v>
      </c>
      <c r="AV154" s="108">
        <v>29782884</v>
      </c>
      <c r="AW154" s="108">
        <v>30115196</v>
      </c>
      <c r="AX154" s="108">
        <v>30455563</v>
      </c>
      <c r="AY154" s="108">
        <v>30804689</v>
      </c>
      <c r="AZ154" s="108">
        <v>31163670</v>
      </c>
      <c r="BA154" s="108">
        <v>31536807</v>
      </c>
      <c r="BB154" s="108">
        <v>31929087</v>
      </c>
      <c r="BC154" s="108">
        <v>32343384</v>
      </c>
      <c r="BD154" s="108">
        <v>32781860</v>
      </c>
      <c r="BE154" s="108">
        <v>33241898</v>
      </c>
      <c r="BF154" s="108">
        <v>33715705</v>
      </c>
      <c r="BG154" s="108">
        <v>34192358</v>
      </c>
      <c r="BH154" s="108">
        <v>34663608</v>
      </c>
      <c r="BI154" s="108">
        <v>35126274</v>
      </c>
      <c r="BJ154" s="108">
        <v>35581257</v>
      </c>
      <c r="BK154" s="108">
        <v>36029089</v>
      </c>
      <c r="BL154" s="108">
        <v>36471766</v>
      </c>
      <c r="BM154" s="108">
        <v>36910558</v>
      </c>
    </row>
    <row r="155" spans="1:65" x14ac:dyDescent="0.2">
      <c r="A155" s="108" t="s">
        <v>439</v>
      </c>
      <c r="B155" s="108" t="s">
        <v>440</v>
      </c>
      <c r="C155" s="108" t="s">
        <v>169</v>
      </c>
      <c r="D155" s="108" t="s">
        <v>170</v>
      </c>
      <c r="E155" s="108">
        <v>22461</v>
      </c>
      <c r="F155" s="108">
        <v>22813</v>
      </c>
      <c r="G155" s="108">
        <v>23043</v>
      </c>
      <c r="H155" s="108">
        <v>23165</v>
      </c>
      <c r="I155" s="108">
        <v>23236</v>
      </c>
      <c r="J155" s="108">
        <v>23289</v>
      </c>
      <c r="K155" s="108">
        <v>23302</v>
      </c>
      <c r="L155" s="108">
        <v>23292</v>
      </c>
      <c r="M155" s="108">
        <v>23295</v>
      </c>
      <c r="N155" s="108">
        <v>23348</v>
      </c>
      <c r="O155" s="108">
        <v>23487</v>
      </c>
      <c r="P155" s="108">
        <v>23721</v>
      </c>
      <c r="Q155" s="108">
        <v>24049</v>
      </c>
      <c r="R155" s="108">
        <v>24445</v>
      </c>
      <c r="S155" s="108">
        <v>24829</v>
      </c>
      <c r="T155" s="108">
        <v>25203</v>
      </c>
      <c r="U155" s="108">
        <v>25523</v>
      </c>
      <c r="V155" s="108">
        <v>25811</v>
      </c>
      <c r="W155" s="108">
        <v>26090</v>
      </c>
      <c r="X155" s="108">
        <v>26391</v>
      </c>
      <c r="Y155" s="108">
        <v>26752</v>
      </c>
      <c r="Z155" s="108">
        <v>27162</v>
      </c>
      <c r="AA155" s="108">
        <v>27633</v>
      </c>
      <c r="AB155" s="108">
        <v>28091</v>
      </c>
      <c r="AC155" s="108">
        <v>28511</v>
      </c>
      <c r="AD155" s="108">
        <v>28836</v>
      </c>
      <c r="AE155" s="108">
        <v>29050</v>
      </c>
      <c r="AF155" s="108">
        <v>29156</v>
      </c>
      <c r="AG155" s="108">
        <v>29232</v>
      </c>
      <c r="AH155" s="108">
        <v>29309</v>
      </c>
      <c r="AI155" s="108">
        <v>29433</v>
      </c>
      <c r="AJ155" s="108">
        <v>29629</v>
      </c>
      <c r="AK155" s="108">
        <v>29859</v>
      </c>
      <c r="AL155" s="108">
        <v>30145</v>
      </c>
      <c r="AM155" s="108">
        <v>30436</v>
      </c>
      <c r="AN155" s="108">
        <v>30731</v>
      </c>
      <c r="AO155" s="108">
        <v>31001</v>
      </c>
      <c r="AP155" s="108">
        <v>31268</v>
      </c>
      <c r="AQ155" s="108">
        <v>31554</v>
      </c>
      <c r="AR155" s="108">
        <v>31836</v>
      </c>
      <c r="AS155" s="108">
        <v>32148</v>
      </c>
      <c r="AT155" s="108">
        <v>32474</v>
      </c>
      <c r="AU155" s="108">
        <v>32804</v>
      </c>
      <c r="AV155" s="108">
        <v>33144</v>
      </c>
      <c r="AW155" s="108">
        <v>33499</v>
      </c>
      <c r="AX155" s="108">
        <v>33842</v>
      </c>
      <c r="AY155" s="108">
        <v>34189</v>
      </c>
      <c r="AZ155" s="108">
        <v>34524</v>
      </c>
      <c r="BA155" s="108">
        <v>34860</v>
      </c>
      <c r="BB155" s="108">
        <v>35223</v>
      </c>
      <c r="BC155" s="108">
        <v>35609</v>
      </c>
      <c r="BD155" s="108">
        <v>36025</v>
      </c>
      <c r="BE155" s="108">
        <v>36459</v>
      </c>
      <c r="BF155" s="108">
        <v>36899</v>
      </c>
      <c r="BG155" s="108">
        <v>37320</v>
      </c>
      <c r="BH155" s="108">
        <v>37723</v>
      </c>
      <c r="BI155" s="108">
        <v>38070</v>
      </c>
      <c r="BJ155" s="108">
        <v>38392</v>
      </c>
      <c r="BK155" s="108">
        <v>38682</v>
      </c>
      <c r="BL155" s="108">
        <v>38967</v>
      </c>
      <c r="BM155" s="108">
        <v>39244</v>
      </c>
    </row>
    <row r="156" spans="1:65" x14ac:dyDescent="0.2">
      <c r="A156" s="108" t="s">
        <v>441</v>
      </c>
      <c r="B156" s="108" t="s">
        <v>442</v>
      </c>
      <c r="C156" s="108" t="s">
        <v>169</v>
      </c>
      <c r="D156" s="108" t="s">
        <v>170</v>
      </c>
      <c r="E156" s="108">
        <v>2043664</v>
      </c>
      <c r="F156" s="108">
        <v>2092667</v>
      </c>
      <c r="G156" s="108">
        <v>2140063</v>
      </c>
      <c r="H156" s="108">
        <v>2185050</v>
      </c>
      <c r="I156" s="108">
        <v>2228429</v>
      </c>
      <c r="J156" s="108">
        <v>2269399</v>
      </c>
      <c r="K156" s="108">
        <v>2307959</v>
      </c>
      <c r="L156" s="108">
        <v>2344108</v>
      </c>
      <c r="M156" s="108">
        <v>2377848</v>
      </c>
      <c r="N156" s="108">
        <v>2411588</v>
      </c>
      <c r="O156" s="108">
        <v>2445328</v>
      </c>
      <c r="P156" s="108">
        <v>2479871</v>
      </c>
      <c r="Q156" s="108">
        <v>2515217</v>
      </c>
      <c r="R156" s="108">
        <v>2549760</v>
      </c>
      <c r="S156" s="108">
        <v>2582697</v>
      </c>
      <c r="T156" s="108">
        <v>2611616</v>
      </c>
      <c r="U156" s="108">
        <v>2638126</v>
      </c>
      <c r="V156" s="108">
        <v>2660619</v>
      </c>
      <c r="W156" s="108">
        <v>2682309</v>
      </c>
      <c r="X156" s="108">
        <v>2703999</v>
      </c>
      <c r="Y156" s="108">
        <v>2728099</v>
      </c>
      <c r="Z156" s="108">
        <v>2754609</v>
      </c>
      <c r="AA156" s="108">
        <v>2782725</v>
      </c>
      <c r="AB156" s="108">
        <v>2811645</v>
      </c>
      <c r="AC156" s="108">
        <v>2840565</v>
      </c>
      <c r="AD156" s="108">
        <v>2867878</v>
      </c>
      <c r="AE156" s="108">
        <v>2893584</v>
      </c>
      <c r="AF156" s="108">
        <v>2918487</v>
      </c>
      <c r="AG156" s="108">
        <v>2940177</v>
      </c>
      <c r="AH156" s="108">
        <v>2957047</v>
      </c>
      <c r="AI156" s="108">
        <v>2969097</v>
      </c>
      <c r="AJ156" s="108">
        <v>2975523</v>
      </c>
      <c r="AK156" s="108">
        <v>2977130</v>
      </c>
      <c r="AL156" s="108">
        <v>2973114</v>
      </c>
      <c r="AM156" s="108">
        <v>2964277</v>
      </c>
      <c r="AN156" s="108">
        <v>2952307</v>
      </c>
      <c r="AO156" s="108">
        <v>2946401</v>
      </c>
      <c r="AP156" s="108">
        <v>2935524</v>
      </c>
      <c r="AQ156" s="108">
        <v>2934339</v>
      </c>
      <c r="AR156" s="108">
        <v>2929735</v>
      </c>
      <c r="AS156" s="108">
        <v>2923783</v>
      </c>
      <c r="AT156" s="108">
        <v>2917252</v>
      </c>
      <c r="AU156" s="108">
        <v>2910504</v>
      </c>
      <c r="AV156" s="108">
        <v>2902320</v>
      </c>
      <c r="AW156" s="108">
        <v>2895147</v>
      </c>
      <c r="AX156" s="108">
        <v>2888111</v>
      </c>
      <c r="AY156" s="108">
        <v>2880095</v>
      </c>
      <c r="AZ156" s="108">
        <v>2873429</v>
      </c>
      <c r="BA156" s="108">
        <v>2867964</v>
      </c>
      <c r="BB156" s="108">
        <v>2864346</v>
      </c>
      <c r="BC156" s="108">
        <v>2861487</v>
      </c>
      <c r="BD156" s="108">
        <v>2859833</v>
      </c>
      <c r="BE156" s="108">
        <v>2859458</v>
      </c>
      <c r="BF156" s="108">
        <v>2858692</v>
      </c>
      <c r="BG156" s="108">
        <v>2856950</v>
      </c>
      <c r="BH156" s="108">
        <v>2834530</v>
      </c>
      <c r="BI156" s="108">
        <v>2802170</v>
      </c>
      <c r="BJ156" s="108">
        <v>2755158</v>
      </c>
      <c r="BK156" s="108">
        <v>2708214</v>
      </c>
      <c r="BL156" s="108">
        <v>2664974</v>
      </c>
      <c r="BM156" s="108">
        <v>2620495</v>
      </c>
    </row>
    <row r="157" spans="1:65" x14ac:dyDescent="0.2">
      <c r="A157" s="108" t="s">
        <v>443</v>
      </c>
      <c r="B157" s="108" t="s">
        <v>444</v>
      </c>
      <c r="C157" s="108" t="s">
        <v>169</v>
      </c>
      <c r="D157" s="108" t="s">
        <v>170</v>
      </c>
      <c r="E157" s="108">
        <v>5099368</v>
      </c>
      <c r="F157" s="108">
        <v>5223561</v>
      </c>
      <c r="G157" s="108">
        <v>5352497</v>
      </c>
      <c r="H157" s="108">
        <v>5486319</v>
      </c>
      <c r="I157" s="108">
        <v>5625164</v>
      </c>
      <c r="J157" s="108">
        <v>5769215</v>
      </c>
      <c r="K157" s="108">
        <v>5918592</v>
      </c>
      <c r="L157" s="108">
        <v>6073529</v>
      </c>
      <c r="M157" s="108">
        <v>6234468</v>
      </c>
      <c r="N157" s="108">
        <v>6401920</v>
      </c>
      <c r="O157" s="108">
        <v>6576305</v>
      </c>
      <c r="P157" s="108">
        <v>6757853</v>
      </c>
      <c r="Q157" s="108">
        <v>6946619</v>
      </c>
      <c r="R157" s="108">
        <v>7142634</v>
      </c>
      <c r="S157" s="108">
        <v>7345773</v>
      </c>
      <c r="T157" s="108">
        <v>7556032</v>
      </c>
      <c r="U157" s="108">
        <v>7773452</v>
      </c>
      <c r="V157" s="108">
        <v>7998157</v>
      </c>
      <c r="W157" s="108">
        <v>8230214</v>
      </c>
      <c r="X157" s="108">
        <v>8469677</v>
      </c>
      <c r="Y157" s="108">
        <v>8716549</v>
      </c>
      <c r="Z157" s="108">
        <v>8971339</v>
      </c>
      <c r="AA157" s="108">
        <v>9234137</v>
      </c>
      <c r="AB157" s="108">
        <v>9504283</v>
      </c>
      <c r="AC157" s="108">
        <v>9780869</v>
      </c>
      <c r="AD157" s="108">
        <v>10063493</v>
      </c>
      <c r="AE157" s="108">
        <v>10352117</v>
      </c>
      <c r="AF157" s="108">
        <v>10647753</v>
      </c>
      <c r="AG157" s="108">
        <v>10952396</v>
      </c>
      <c r="AH157" s="108">
        <v>11268653</v>
      </c>
      <c r="AI157" s="108">
        <v>11598647</v>
      </c>
      <c r="AJ157" s="108">
        <v>11942809</v>
      </c>
      <c r="AK157" s="108">
        <v>12301338</v>
      </c>
      <c r="AL157" s="108">
        <v>12675469</v>
      </c>
      <c r="AM157" s="108">
        <v>13066544</v>
      </c>
      <c r="AN157" s="108">
        <v>13475403</v>
      </c>
      <c r="AO157" s="108">
        <v>13902697</v>
      </c>
      <c r="AP157" s="108">
        <v>14347860</v>
      </c>
      <c r="AQ157" s="108">
        <v>14808791</v>
      </c>
      <c r="AR157" s="108">
        <v>15282524</v>
      </c>
      <c r="AS157" s="108">
        <v>15766806</v>
      </c>
      <c r="AT157" s="108">
        <v>16260933</v>
      </c>
      <c r="AU157" s="108">
        <v>16765122</v>
      </c>
      <c r="AV157" s="108">
        <v>17279139</v>
      </c>
      <c r="AW157" s="108">
        <v>17802992</v>
      </c>
      <c r="AX157" s="108">
        <v>18336722</v>
      </c>
      <c r="AY157" s="108">
        <v>18880265</v>
      </c>
      <c r="AZ157" s="108">
        <v>19433520</v>
      </c>
      <c r="BA157" s="108">
        <v>19996476</v>
      </c>
      <c r="BB157" s="108">
        <v>20569115</v>
      </c>
      <c r="BC157" s="108">
        <v>21151640</v>
      </c>
      <c r="BD157" s="108">
        <v>21743970</v>
      </c>
      <c r="BE157" s="108">
        <v>22346641</v>
      </c>
      <c r="BF157" s="108">
        <v>22961259</v>
      </c>
      <c r="BG157" s="108">
        <v>23589897</v>
      </c>
      <c r="BH157" s="108">
        <v>24234080</v>
      </c>
      <c r="BI157" s="108">
        <v>24894370</v>
      </c>
      <c r="BJ157" s="108">
        <v>25570511</v>
      </c>
      <c r="BK157" s="108">
        <v>26262313</v>
      </c>
      <c r="BL157" s="108">
        <v>26969306</v>
      </c>
      <c r="BM157" s="108">
        <v>27691019</v>
      </c>
    </row>
    <row r="158" spans="1:65" x14ac:dyDescent="0.2">
      <c r="A158" s="108" t="s">
        <v>445</v>
      </c>
      <c r="B158" s="108" t="s">
        <v>446</v>
      </c>
      <c r="C158" s="108" t="s">
        <v>169</v>
      </c>
      <c r="D158" s="108" t="s">
        <v>170</v>
      </c>
      <c r="E158" s="108">
        <v>89873</v>
      </c>
      <c r="F158" s="108">
        <v>92328</v>
      </c>
      <c r="G158" s="108">
        <v>94902</v>
      </c>
      <c r="H158" s="108">
        <v>97540</v>
      </c>
      <c r="I158" s="108">
        <v>100177</v>
      </c>
      <c r="J158" s="108">
        <v>102710</v>
      </c>
      <c r="K158" s="108">
        <v>105129</v>
      </c>
      <c r="L158" s="108">
        <v>107481</v>
      </c>
      <c r="M158" s="108">
        <v>109893</v>
      </c>
      <c r="N158" s="108">
        <v>112582</v>
      </c>
      <c r="O158" s="108">
        <v>115688</v>
      </c>
      <c r="P158" s="108">
        <v>119303</v>
      </c>
      <c r="Q158" s="108">
        <v>123347</v>
      </c>
      <c r="R158" s="108">
        <v>127700</v>
      </c>
      <c r="S158" s="108">
        <v>132102</v>
      </c>
      <c r="T158" s="108">
        <v>136418</v>
      </c>
      <c r="U158" s="108">
        <v>140563</v>
      </c>
      <c r="V158" s="108">
        <v>144625</v>
      </c>
      <c r="W158" s="108">
        <v>148774</v>
      </c>
      <c r="X158" s="108">
        <v>153276</v>
      </c>
      <c r="Y158" s="108">
        <v>158271</v>
      </c>
      <c r="Z158" s="108">
        <v>163821</v>
      </c>
      <c r="AA158" s="108">
        <v>169849</v>
      </c>
      <c r="AB158" s="108">
        <v>176255</v>
      </c>
      <c r="AC158" s="108">
        <v>182848</v>
      </c>
      <c r="AD158" s="108">
        <v>189540</v>
      </c>
      <c r="AE158" s="108">
        <v>196262</v>
      </c>
      <c r="AF158" s="108">
        <v>203024</v>
      </c>
      <c r="AG158" s="108">
        <v>209787</v>
      </c>
      <c r="AH158" s="108">
        <v>216502</v>
      </c>
      <c r="AI158" s="108">
        <v>223159</v>
      </c>
      <c r="AJ158" s="108">
        <v>229743</v>
      </c>
      <c r="AK158" s="108">
        <v>236271</v>
      </c>
      <c r="AL158" s="108">
        <v>242596</v>
      </c>
      <c r="AM158" s="108">
        <v>248582</v>
      </c>
      <c r="AN158" s="108">
        <v>254144</v>
      </c>
      <c r="AO158" s="108">
        <v>259178</v>
      </c>
      <c r="AP158" s="108">
        <v>263836</v>
      </c>
      <c r="AQ158" s="108">
        <v>268445</v>
      </c>
      <c r="AR158" s="108">
        <v>273522</v>
      </c>
      <c r="AS158" s="108">
        <v>279396</v>
      </c>
      <c r="AT158" s="108">
        <v>286309</v>
      </c>
      <c r="AU158" s="108">
        <v>294185</v>
      </c>
      <c r="AV158" s="108">
        <v>302681</v>
      </c>
      <c r="AW158" s="108">
        <v>311265</v>
      </c>
      <c r="AX158" s="108">
        <v>319604</v>
      </c>
      <c r="AY158" s="108">
        <v>327489</v>
      </c>
      <c r="AZ158" s="108">
        <v>335172</v>
      </c>
      <c r="BA158" s="108">
        <v>343448</v>
      </c>
      <c r="BB158" s="108">
        <v>353391</v>
      </c>
      <c r="BC158" s="108">
        <v>365730</v>
      </c>
      <c r="BD158" s="108">
        <v>380493</v>
      </c>
      <c r="BE158" s="108">
        <v>397231</v>
      </c>
      <c r="BF158" s="108">
        <v>415592</v>
      </c>
      <c r="BG158" s="108">
        <v>435018</v>
      </c>
      <c r="BH158" s="108">
        <v>454914</v>
      </c>
      <c r="BI158" s="108">
        <v>475505</v>
      </c>
      <c r="BJ158" s="108">
        <v>496398</v>
      </c>
      <c r="BK158" s="108">
        <v>515704</v>
      </c>
      <c r="BL158" s="108">
        <v>530957</v>
      </c>
      <c r="BM158" s="108">
        <v>540542</v>
      </c>
    </row>
    <row r="159" spans="1:65" x14ac:dyDescent="0.2">
      <c r="A159" s="108" t="s">
        <v>447</v>
      </c>
      <c r="B159" s="108" t="s">
        <v>448</v>
      </c>
      <c r="C159" s="108" t="s">
        <v>169</v>
      </c>
      <c r="D159" s="108" t="s">
        <v>170</v>
      </c>
      <c r="E159" s="108">
        <v>105203230</v>
      </c>
      <c r="F159" s="108">
        <v>108061826</v>
      </c>
      <c r="G159" s="108">
        <v>111045418</v>
      </c>
      <c r="H159" s="108">
        <v>114101578</v>
      </c>
      <c r="I159" s="108">
        <v>117271192</v>
      </c>
      <c r="J159" s="108">
        <v>120541198</v>
      </c>
      <c r="K159" s="108">
        <v>123908187</v>
      </c>
      <c r="L159" s="108">
        <v>127444919</v>
      </c>
      <c r="M159" s="108">
        <v>131026902</v>
      </c>
      <c r="N159" s="108">
        <v>134704201</v>
      </c>
      <c r="O159" s="108">
        <v>138473057</v>
      </c>
      <c r="P159" s="108">
        <v>142307871</v>
      </c>
      <c r="Q159" s="108">
        <v>146213398</v>
      </c>
      <c r="R159" s="108">
        <v>150292311</v>
      </c>
      <c r="S159" s="108">
        <v>154509840</v>
      </c>
      <c r="T159" s="108">
        <v>158917282</v>
      </c>
      <c r="U159" s="108">
        <v>163532333</v>
      </c>
      <c r="V159" s="108">
        <v>168361040</v>
      </c>
      <c r="W159" s="108">
        <v>173447050</v>
      </c>
      <c r="X159" s="108">
        <v>178866336</v>
      </c>
      <c r="Y159" s="108">
        <v>184628581</v>
      </c>
      <c r="Z159" s="108">
        <v>190731389</v>
      </c>
      <c r="AA159" s="108">
        <v>197157155</v>
      </c>
      <c r="AB159" s="108">
        <v>203834175</v>
      </c>
      <c r="AC159" s="108">
        <v>210648804</v>
      </c>
      <c r="AD159" s="108">
        <v>217572797</v>
      </c>
      <c r="AE159" s="108">
        <v>224549836</v>
      </c>
      <c r="AF159" s="108">
        <v>231570125</v>
      </c>
      <c r="AG159" s="108">
        <v>238565130</v>
      </c>
      <c r="AH159" s="108">
        <v>245453236</v>
      </c>
      <c r="AI159" s="108">
        <v>254215127</v>
      </c>
      <c r="AJ159" s="108">
        <v>261046286</v>
      </c>
      <c r="AK159" s="108">
        <v>265656639</v>
      </c>
      <c r="AL159" s="108">
        <v>272107854</v>
      </c>
      <c r="AM159" s="108">
        <v>278384977</v>
      </c>
      <c r="AN159" s="108">
        <v>286096967</v>
      </c>
      <c r="AO159" s="108">
        <v>292041169</v>
      </c>
      <c r="AP159" s="108">
        <v>297891711</v>
      </c>
      <c r="AQ159" s="108">
        <v>303641719</v>
      </c>
      <c r="AR159" s="108">
        <v>309436718</v>
      </c>
      <c r="AS159" s="108">
        <v>315326781</v>
      </c>
      <c r="AT159" s="108">
        <v>321297196</v>
      </c>
      <c r="AU159" s="108">
        <v>327362274</v>
      </c>
      <c r="AV159" s="108">
        <v>333608806</v>
      </c>
      <c r="AW159" s="108">
        <v>340143477</v>
      </c>
      <c r="AX159" s="108">
        <v>347029862</v>
      </c>
      <c r="AY159" s="108">
        <v>354302465</v>
      </c>
      <c r="AZ159" s="108">
        <v>361929175</v>
      </c>
      <c r="BA159" s="108">
        <v>369823227</v>
      </c>
      <c r="BB159" s="108">
        <v>377883960</v>
      </c>
      <c r="BC159" s="108">
        <v>385917928</v>
      </c>
      <c r="BD159" s="108">
        <v>393942668</v>
      </c>
      <c r="BE159" s="108">
        <v>401968363</v>
      </c>
      <c r="BF159" s="108">
        <v>409968633</v>
      </c>
      <c r="BG159" s="108">
        <v>417924350</v>
      </c>
      <c r="BH159" s="108">
        <v>425821771</v>
      </c>
      <c r="BI159" s="108">
        <v>433616042</v>
      </c>
      <c r="BJ159" s="108">
        <v>441298977</v>
      </c>
      <c r="BK159" s="108">
        <v>448974232</v>
      </c>
      <c r="BL159" s="108">
        <v>456709496</v>
      </c>
      <c r="BM159" s="108">
        <v>464554123</v>
      </c>
    </row>
    <row r="160" spans="1:65" x14ac:dyDescent="0.2">
      <c r="A160" s="108" t="s">
        <v>449</v>
      </c>
      <c r="B160" s="108" t="s">
        <v>450</v>
      </c>
      <c r="C160" s="108" t="s">
        <v>169</v>
      </c>
      <c r="D160" s="108" t="s">
        <v>170</v>
      </c>
      <c r="E160" s="108">
        <v>37771861</v>
      </c>
      <c r="F160" s="108">
        <v>38966049</v>
      </c>
      <c r="G160" s="108">
        <v>40195318</v>
      </c>
      <c r="H160" s="108">
        <v>41462373</v>
      </c>
      <c r="I160" s="108">
        <v>42771077</v>
      </c>
      <c r="J160" s="108">
        <v>44123863</v>
      </c>
      <c r="K160" s="108">
        <v>45519746</v>
      </c>
      <c r="L160" s="108">
        <v>46956208</v>
      </c>
      <c r="M160" s="108">
        <v>48431971</v>
      </c>
      <c r="N160" s="108">
        <v>49945278</v>
      </c>
      <c r="O160" s="108">
        <v>51493565</v>
      </c>
      <c r="P160" s="108">
        <v>53076366</v>
      </c>
      <c r="Q160" s="108">
        <v>54689944</v>
      </c>
      <c r="R160" s="108">
        <v>56324310</v>
      </c>
      <c r="S160" s="108">
        <v>57966812</v>
      </c>
      <c r="T160" s="108">
        <v>59607947</v>
      </c>
      <c r="U160" s="108">
        <v>61242189</v>
      </c>
      <c r="V160" s="108">
        <v>62869908</v>
      </c>
      <c r="W160" s="108">
        <v>64494872</v>
      </c>
      <c r="X160" s="108">
        <v>66123908</v>
      </c>
      <c r="Y160" s="108">
        <v>67761367</v>
      </c>
      <c r="Z160" s="108">
        <v>69407623</v>
      </c>
      <c r="AA160" s="108">
        <v>71058650</v>
      </c>
      <c r="AB160" s="108">
        <v>72709306</v>
      </c>
      <c r="AC160" s="108">
        <v>74352631</v>
      </c>
      <c r="AD160" s="108">
        <v>75983486</v>
      </c>
      <c r="AE160" s="108">
        <v>77599105</v>
      </c>
      <c r="AF160" s="108">
        <v>79200081</v>
      </c>
      <c r="AG160" s="108">
        <v>80788725</v>
      </c>
      <c r="AH160" s="108">
        <v>82368930</v>
      </c>
      <c r="AI160" s="108">
        <v>83943135</v>
      </c>
      <c r="AJ160" s="108">
        <v>85512621</v>
      </c>
      <c r="AK160" s="108">
        <v>87075136</v>
      </c>
      <c r="AL160" s="108">
        <v>88625440</v>
      </c>
      <c r="AM160" s="108">
        <v>90156396</v>
      </c>
      <c r="AN160" s="108">
        <v>91663290</v>
      </c>
      <c r="AO160" s="108">
        <v>93147045</v>
      </c>
      <c r="AP160" s="108">
        <v>94611008</v>
      </c>
      <c r="AQ160" s="108">
        <v>96056313</v>
      </c>
      <c r="AR160" s="108">
        <v>97484823</v>
      </c>
      <c r="AS160" s="108">
        <v>98899845</v>
      </c>
      <c r="AT160" s="108">
        <v>100298152</v>
      </c>
      <c r="AU160" s="108">
        <v>101684764</v>
      </c>
      <c r="AV160" s="108">
        <v>103081020</v>
      </c>
      <c r="AW160" s="108">
        <v>104514934</v>
      </c>
      <c r="AX160" s="108">
        <v>106005199</v>
      </c>
      <c r="AY160" s="108">
        <v>107560155</v>
      </c>
      <c r="AZ160" s="108">
        <v>109170503</v>
      </c>
      <c r="BA160" s="108">
        <v>110815272</v>
      </c>
      <c r="BB160" s="108">
        <v>112463886</v>
      </c>
      <c r="BC160" s="108">
        <v>114092961</v>
      </c>
      <c r="BD160" s="108">
        <v>115695468</v>
      </c>
      <c r="BE160" s="108">
        <v>117274156</v>
      </c>
      <c r="BF160" s="108">
        <v>118827158</v>
      </c>
      <c r="BG160" s="108">
        <v>120355137</v>
      </c>
      <c r="BH160" s="108">
        <v>121858251</v>
      </c>
      <c r="BI160" s="108">
        <v>123333379</v>
      </c>
      <c r="BJ160" s="108">
        <v>124777326</v>
      </c>
      <c r="BK160" s="108">
        <v>126190782</v>
      </c>
      <c r="BL160" s="108">
        <v>127575529</v>
      </c>
      <c r="BM160" s="108">
        <v>128932753</v>
      </c>
    </row>
    <row r="161" spans="1:65" x14ac:dyDescent="0.2">
      <c r="A161" s="108" t="s">
        <v>451</v>
      </c>
      <c r="B161" s="108" t="s">
        <v>452</v>
      </c>
      <c r="C161" s="108" t="s">
        <v>169</v>
      </c>
      <c r="D161" s="108" t="s">
        <v>170</v>
      </c>
      <c r="E161" s="108">
        <v>14674</v>
      </c>
      <c r="F161" s="108">
        <v>15056</v>
      </c>
      <c r="G161" s="108">
        <v>15547</v>
      </c>
      <c r="H161" s="108">
        <v>16111</v>
      </c>
      <c r="I161" s="108">
        <v>16710</v>
      </c>
      <c r="J161" s="108">
        <v>17282</v>
      </c>
      <c r="K161" s="108">
        <v>17834</v>
      </c>
      <c r="L161" s="108">
        <v>18383</v>
      </c>
      <c r="M161" s="108">
        <v>18966</v>
      </c>
      <c r="N161" s="108">
        <v>19617</v>
      </c>
      <c r="O161" s="108">
        <v>20394</v>
      </c>
      <c r="P161" s="108">
        <v>21305</v>
      </c>
      <c r="Q161" s="108">
        <v>22335</v>
      </c>
      <c r="R161" s="108">
        <v>23440</v>
      </c>
      <c r="S161" s="108">
        <v>24530</v>
      </c>
      <c r="T161" s="108">
        <v>25579</v>
      </c>
      <c r="U161" s="108">
        <v>26548</v>
      </c>
      <c r="V161" s="108">
        <v>27479</v>
      </c>
      <c r="W161" s="108">
        <v>28400</v>
      </c>
      <c r="X161" s="108">
        <v>29417</v>
      </c>
      <c r="Y161" s="108">
        <v>30574</v>
      </c>
      <c r="Z161" s="108">
        <v>31883</v>
      </c>
      <c r="AA161" s="108">
        <v>33330</v>
      </c>
      <c r="AB161" s="108">
        <v>34881</v>
      </c>
      <c r="AC161" s="108">
        <v>36564</v>
      </c>
      <c r="AD161" s="108">
        <v>38331</v>
      </c>
      <c r="AE161" s="108">
        <v>40212</v>
      </c>
      <c r="AF161" s="108">
        <v>42168</v>
      </c>
      <c r="AG161" s="108">
        <v>44092</v>
      </c>
      <c r="AH161" s="108">
        <v>45827</v>
      </c>
      <c r="AI161" s="108">
        <v>47265</v>
      </c>
      <c r="AJ161" s="108">
        <v>48403</v>
      </c>
      <c r="AK161" s="108">
        <v>49242</v>
      </c>
      <c r="AL161" s="108">
        <v>49828</v>
      </c>
      <c r="AM161" s="108">
        <v>50214</v>
      </c>
      <c r="AN161" s="108">
        <v>50454</v>
      </c>
      <c r="AO161" s="108">
        <v>50523</v>
      </c>
      <c r="AP161" s="108">
        <v>50453</v>
      </c>
      <c r="AQ161" s="108">
        <v>50356</v>
      </c>
      <c r="AR161" s="108">
        <v>50418</v>
      </c>
      <c r="AS161" s="108">
        <v>50754</v>
      </c>
      <c r="AT161" s="108">
        <v>51411</v>
      </c>
      <c r="AU161" s="108">
        <v>52368</v>
      </c>
      <c r="AV161" s="108">
        <v>53465</v>
      </c>
      <c r="AW161" s="108">
        <v>54476</v>
      </c>
      <c r="AX161" s="108">
        <v>55257</v>
      </c>
      <c r="AY161" s="108">
        <v>55765</v>
      </c>
      <c r="AZ161" s="108">
        <v>56046</v>
      </c>
      <c r="BA161" s="108">
        <v>56166</v>
      </c>
      <c r="BB161" s="108">
        <v>56255</v>
      </c>
      <c r="BC161" s="108">
        <v>56361</v>
      </c>
      <c r="BD161" s="108">
        <v>56524</v>
      </c>
      <c r="BE161" s="108">
        <v>56712</v>
      </c>
      <c r="BF161" s="108">
        <v>56933</v>
      </c>
      <c r="BG161" s="108">
        <v>57183</v>
      </c>
      <c r="BH161" s="108">
        <v>57444</v>
      </c>
      <c r="BI161" s="108">
        <v>57723</v>
      </c>
      <c r="BJ161" s="108">
        <v>58053</v>
      </c>
      <c r="BK161" s="108">
        <v>58412</v>
      </c>
      <c r="BL161" s="108">
        <v>58791</v>
      </c>
      <c r="BM161" s="108">
        <v>59194</v>
      </c>
    </row>
    <row r="162" spans="1:65" x14ac:dyDescent="0.2">
      <c r="A162" s="108" t="s">
        <v>453</v>
      </c>
      <c r="B162" s="108" t="s">
        <v>454</v>
      </c>
      <c r="C162" s="108" t="s">
        <v>169</v>
      </c>
      <c r="D162" s="108" t="s">
        <v>170</v>
      </c>
      <c r="E162" s="108">
        <v>2126448264</v>
      </c>
      <c r="F162" s="108">
        <v>2152809007</v>
      </c>
      <c r="G162" s="108">
        <v>2192361842</v>
      </c>
      <c r="H162" s="108">
        <v>2243997513</v>
      </c>
      <c r="I162" s="108">
        <v>2295948515</v>
      </c>
      <c r="J162" s="108">
        <v>2349465399</v>
      </c>
      <c r="K162" s="108">
        <v>2406516627</v>
      </c>
      <c r="L162" s="108">
        <v>2463391488</v>
      </c>
      <c r="M162" s="108">
        <v>2521807094</v>
      </c>
      <c r="N162" s="108">
        <v>2582528080</v>
      </c>
      <c r="O162" s="108">
        <v>2644861764</v>
      </c>
      <c r="P162" s="108">
        <v>2708528816</v>
      </c>
      <c r="Q162" s="108">
        <v>2771182528</v>
      </c>
      <c r="R162" s="108">
        <v>2833690114</v>
      </c>
      <c r="S162" s="108">
        <v>2895649327</v>
      </c>
      <c r="T162" s="108">
        <v>2956240605</v>
      </c>
      <c r="U162" s="108">
        <v>3016172468</v>
      </c>
      <c r="V162" s="108">
        <v>3075486612</v>
      </c>
      <c r="W162" s="108">
        <v>3135818510</v>
      </c>
      <c r="X162" s="108">
        <v>3197590308</v>
      </c>
      <c r="Y162" s="108">
        <v>3260260585</v>
      </c>
      <c r="Z162" s="108">
        <v>3324908371</v>
      </c>
      <c r="AA162" s="108">
        <v>3392871650</v>
      </c>
      <c r="AB162" s="108">
        <v>3461843641</v>
      </c>
      <c r="AC162" s="108">
        <v>3530665529</v>
      </c>
      <c r="AD162" s="108">
        <v>3600671134</v>
      </c>
      <c r="AE162" s="108">
        <v>3672585884</v>
      </c>
      <c r="AF162" s="108">
        <v>3746363999</v>
      </c>
      <c r="AG162" s="108">
        <v>3820564035</v>
      </c>
      <c r="AH162" s="108">
        <v>3893872030</v>
      </c>
      <c r="AI162" s="108">
        <v>3967683671</v>
      </c>
      <c r="AJ162" s="108">
        <v>4038221052</v>
      </c>
      <c r="AK162" s="108">
        <v>4106796641</v>
      </c>
      <c r="AL162" s="108">
        <v>4174215540</v>
      </c>
      <c r="AM162" s="108">
        <v>4240914936</v>
      </c>
      <c r="AN162" s="108">
        <v>4306837862</v>
      </c>
      <c r="AO162" s="108">
        <v>4372587325</v>
      </c>
      <c r="AP162" s="108">
        <v>4438190221</v>
      </c>
      <c r="AQ162" s="108">
        <v>4502893425</v>
      </c>
      <c r="AR162" s="108">
        <v>4566075087</v>
      </c>
      <c r="AS162" s="108">
        <v>4628223941</v>
      </c>
      <c r="AT162" s="108">
        <v>4689011656</v>
      </c>
      <c r="AU162" s="108">
        <v>4748834689</v>
      </c>
      <c r="AV162" s="108">
        <v>4808412990</v>
      </c>
      <c r="AW162" s="108">
        <v>4867781419</v>
      </c>
      <c r="AX162" s="108">
        <v>4927174068</v>
      </c>
      <c r="AY162" s="108">
        <v>4986361161</v>
      </c>
      <c r="AZ162" s="108">
        <v>5045275829</v>
      </c>
      <c r="BA162" s="108">
        <v>5104728660</v>
      </c>
      <c r="BB162" s="108">
        <v>5164806315</v>
      </c>
      <c r="BC162" s="108">
        <v>5225436802</v>
      </c>
      <c r="BD162" s="108">
        <v>5287763068</v>
      </c>
      <c r="BE162" s="108">
        <v>5352222089</v>
      </c>
      <c r="BF162" s="108">
        <v>5417250676</v>
      </c>
      <c r="BG162" s="108">
        <v>5482012386</v>
      </c>
      <c r="BH162" s="108">
        <v>5546194853</v>
      </c>
      <c r="BI162" s="108">
        <v>5610235989</v>
      </c>
      <c r="BJ162" s="108">
        <v>5674542216</v>
      </c>
      <c r="BK162" s="108">
        <v>5736478191</v>
      </c>
      <c r="BL162" s="108">
        <v>5796189831</v>
      </c>
      <c r="BM162" s="108">
        <v>5853104938</v>
      </c>
    </row>
    <row r="163" spans="1:65" x14ac:dyDescent="0.2">
      <c r="A163" s="108" t="s">
        <v>670</v>
      </c>
      <c r="B163" s="108" t="s">
        <v>455</v>
      </c>
      <c r="C163" s="108" t="s">
        <v>169</v>
      </c>
      <c r="D163" s="108" t="s">
        <v>170</v>
      </c>
      <c r="E163" s="108">
        <v>1488670</v>
      </c>
      <c r="F163" s="108">
        <v>1507647</v>
      </c>
      <c r="G163" s="108">
        <v>1527109</v>
      </c>
      <c r="H163" s="108">
        <v>1547449</v>
      </c>
      <c r="I163" s="108">
        <v>1569139</v>
      </c>
      <c r="J163" s="108">
        <v>1592437</v>
      </c>
      <c r="K163" s="108">
        <v>1617797</v>
      </c>
      <c r="L163" s="108">
        <v>1644949</v>
      </c>
      <c r="M163" s="108">
        <v>1672399</v>
      </c>
      <c r="N163" s="108">
        <v>1698150</v>
      </c>
      <c r="O163" s="108">
        <v>1720805</v>
      </c>
      <c r="P163" s="108">
        <v>1739529</v>
      </c>
      <c r="Q163" s="108">
        <v>1754951</v>
      </c>
      <c r="R163" s="108">
        <v>1769002</v>
      </c>
      <c r="S163" s="108">
        <v>1784400</v>
      </c>
      <c r="T163" s="108">
        <v>1803008</v>
      </c>
      <c r="U163" s="108">
        <v>1825559</v>
      </c>
      <c r="V163" s="108">
        <v>1851070</v>
      </c>
      <c r="W163" s="108">
        <v>1877690</v>
      </c>
      <c r="X163" s="108">
        <v>1902718</v>
      </c>
      <c r="Y163" s="108">
        <v>1924203</v>
      </c>
      <c r="Z163" s="108">
        <v>1941527</v>
      </c>
      <c r="AA163" s="108">
        <v>1955247</v>
      </c>
      <c r="AB163" s="108">
        <v>1965892</v>
      </c>
      <c r="AC163" s="108">
        <v>1974413</v>
      </c>
      <c r="AD163" s="108">
        <v>1981536</v>
      </c>
      <c r="AE163" s="108">
        <v>1987538</v>
      </c>
      <c r="AF163" s="108">
        <v>1992278</v>
      </c>
      <c r="AG163" s="108">
        <v>1995508</v>
      </c>
      <c r="AH163" s="108">
        <v>1996863</v>
      </c>
      <c r="AI163" s="108">
        <v>1996218</v>
      </c>
      <c r="AJ163" s="108">
        <v>1993304</v>
      </c>
      <c r="AK163" s="108">
        <v>1988659</v>
      </c>
      <c r="AL163" s="108">
        <v>1984024</v>
      </c>
      <c r="AM163" s="108">
        <v>1981713</v>
      </c>
      <c r="AN163" s="108">
        <v>1983259</v>
      </c>
      <c r="AO163" s="108">
        <v>1989441</v>
      </c>
      <c r="AP163" s="108">
        <v>1996869</v>
      </c>
      <c r="AQ163" s="108">
        <v>2007523</v>
      </c>
      <c r="AR163" s="108">
        <v>2017142</v>
      </c>
      <c r="AS163" s="108">
        <v>2026350</v>
      </c>
      <c r="AT163" s="108">
        <v>2034882</v>
      </c>
      <c r="AU163" s="108">
        <v>2020157</v>
      </c>
      <c r="AV163" s="108">
        <v>2026773</v>
      </c>
      <c r="AW163" s="108">
        <v>2032544</v>
      </c>
      <c r="AX163" s="108">
        <v>2036855</v>
      </c>
      <c r="AY163" s="108">
        <v>2040228</v>
      </c>
      <c r="AZ163" s="108">
        <v>2043559</v>
      </c>
      <c r="BA163" s="108">
        <v>2046898</v>
      </c>
      <c r="BB163" s="108">
        <v>2050671</v>
      </c>
      <c r="BC163" s="108">
        <v>2055004</v>
      </c>
      <c r="BD163" s="108">
        <v>2058539</v>
      </c>
      <c r="BE163" s="108">
        <v>2061044</v>
      </c>
      <c r="BF163" s="108">
        <v>2064032</v>
      </c>
      <c r="BG163" s="108">
        <v>2067471</v>
      </c>
      <c r="BH163" s="108">
        <v>2070226</v>
      </c>
      <c r="BI163" s="108">
        <v>2072490</v>
      </c>
      <c r="BJ163" s="108">
        <v>2074502</v>
      </c>
      <c r="BK163" s="108">
        <v>2076217</v>
      </c>
      <c r="BL163" s="108">
        <v>2076694</v>
      </c>
      <c r="BM163" s="108">
        <v>2072531</v>
      </c>
    </row>
    <row r="164" spans="1:65" x14ac:dyDescent="0.2">
      <c r="A164" s="108" t="s">
        <v>456</v>
      </c>
      <c r="B164" s="108" t="s">
        <v>457</v>
      </c>
      <c r="C164" s="108" t="s">
        <v>169</v>
      </c>
      <c r="D164" s="108" t="s">
        <v>170</v>
      </c>
      <c r="E164" s="108">
        <v>5263727</v>
      </c>
      <c r="F164" s="108">
        <v>5322269</v>
      </c>
      <c r="G164" s="108">
        <v>5381367</v>
      </c>
      <c r="H164" s="108">
        <v>5441618</v>
      </c>
      <c r="I164" s="108">
        <v>5503750</v>
      </c>
      <c r="J164" s="108">
        <v>5568495</v>
      </c>
      <c r="K164" s="108">
        <v>5635864</v>
      </c>
      <c r="L164" s="108">
        <v>5706192</v>
      </c>
      <c r="M164" s="108">
        <v>5780836</v>
      </c>
      <c r="N164" s="108">
        <v>5861417</v>
      </c>
      <c r="O164" s="108">
        <v>5949042</v>
      </c>
      <c r="P164" s="108">
        <v>6044524</v>
      </c>
      <c r="Q164" s="108">
        <v>6147464</v>
      </c>
      <c r="R164" s="108">
        <v>6256191</v>
      </c>
      <c r="S164" s="108">
        <v>6368346</v>
      </c>
      <c r="T164" s="108">
        <v>6482282</v>
      </c>
      <c r="U164" s="108">
        <v>6596721</v>
      </c>
      <c r="V164" s="108">
        <v>6712267</v>
      </c>
      <c r="W164" s="108">
        <v>6831090</v>
      </c>
      <c r="X164" s="108">
        <v>6956409</v>
      </c>
      <c r="Y164" s="108">
        <v>7090124</v>
      </c>
      <c r="Z164" s="108">
        <v>7234725</v>
      </c>
      <c r="AA164" s="108">
        <v>7388670</v>
      </c>
      <c r="AB164" s="108">
        <v>7545163</v>
      </c>
      <c r="AC164" s="108">
        <v>7694857</v>
      </c>
      <c r="AD164" s="108">
        <v>7831888</v>
      </c>
      <c r="AE164" s="108">
        <v>7952863</v>
      </c>
      <c r="AF164" s="108">
        <v>8062216</v>
      </c>
      <c r="AG164" s="108">
        <v>8171525</v>
      </c>
      <c r="AH164" s="108">
        <v>8296919</v>
      </c>
      <c r="AI164" s="108">
        <v>8449915</v>
      </c>
      <c r="AJ164" s="108">
        <v>8635528</v>
      </c>
      <c r="AK164" s="108">
        <v>8850334</v>
      </c>
      <c r="AL164" s="108">
        <v>9087173</v>
      </c>
      <c r="AM164" s="108">
        <v>9334893</v>
      </c>
      <c r="AN164" s="108">
        <v>9585660</v>
      </c>
      <c r="AO164" s="108">
        <v>9837575</v>
      </c>
      <c r="AP164" s="108">
        <v>10094363</v>
      </c>
      <c r="AQ164" s="108">
        <v>10360564</v>
      </c>
      <c r="AR164" s="108">
        <v>10642937</v>
      </c>
      <c r="AS164" s="108">
        <v>10946448</v>
      </c>
      <c r="AT164" s="108">
        <v>11271603</v>
      </c>
      <c r="AU164" s="108">
        <v>11616890</v>
      </c>
      <c r="AV164" s="108">
        <v>11982692</v>
      </c>
      <c r="AW164" s="108">
        <v>12369078</v>
      </c>
      <c r="AX164" s="108">
        <v>12775509</v>
      </c>
      <c r="AY164" s="108">
        <v>13203378</v>
      </c>
      <c r="AZ164" s="108">
        <v>13651455</v>
      </c>
      <c r="BA164" s="108">
        <v>14113578</v>
      </c>
      <c r="BB164" s="108">
        <v>14581427</v>
      </c>
      <c r="BC164" s="108">
        <v>15049352</v>
      </c>
      <c r="BD164" s="108">
        <v>15514593</v>
      </c>
      <c r="BE164" s="108">
        <v>15979492</v>
      </c>
      <c r="BF164" s="108">
        <v>16449854</v>
      </c>
      <c r="BG164" s="108">
        <v>16934213</v>
      </c>
      <c r="BH164" s="108">
        <v>17438772</v>
      </c>
      <c r="BI164" s="108">
        <v>17965448</v>
      </c>
      <c r="BJ164" s="108">
        <v>18512429</v>
      </c>
      <c r="BK164" s="108">
        <v>19077755</v>
      </c>
      <c r="BL164" s="108">
        <v>19658023</v>
      </c>
      <c r="BM164" s="108">
        <v>20250834</v>
      </c>
    </row>
    <row r="165" spans="1:65" x14ac:dyDescent="0.2">
      <c r="A165" s="108" t="s">
        <v>36</v>
      </c>
      <c r="B165" s="108" t="s">
        <v>458</v>
      </c>
      <c r="C165" s="108" t="s">
        <v>169</v>
      </c>
      <c r="D165" s="108" t="s">
        <v>170</v>
      </c>
      <c r="E165" s="108">
        <v>326550</v>
      </c>
      <c r="F165" s="108">
        <v>325250</v>
      </c>
      <c r="G165" s="108">
        <v>323900</v>
      </c>
      <c r="H165" s="108">
        <v>322550</v>
      </c>
      <c r="I165" s="108">
        <v>321250</v>
      </c>
      <c r="J165" s="108">
        <v>318800</v>
      </c>
      <c r="K165" s="108">
        <v>315200</v>
      </c>
      <c r="L165" s="108">
        <v>311550</v>
      </c>
      <c r="M165" s="108">
        <v>307900</v>
      </c>
      <c r="N165" s="108">
        <v>304300</v>
      </c>
      <c r="O165" s="108">
        <v>302650</v>
      </c>
      <c r="P165" s="108">
        <v>302700</v>
      </c>
      <c r="Q165" s="108">
        <v>302450</v>
      </c>
      <c r="R165" s="108">
        <v>302200</v>
      </c>
      <c r="S165" s="108">
        <v>301996</v>
      </c>
      <c r="T165" s="108">
        <v>304222</v>
      </c>
      <c r="U165" s="108">
        <v>305774</v>
      </c>
      <c r="V165" s="108">
        <v>306970</v>
      </c>
      <c r="W165" s="108">
        <v>310182</v>
      </c>
      <c r="X165" s="108">
        <v>313342</v>
      </c>
      <c r="Y165" s="108">
        <v>316645</v>
      </c>
      <c r="Z165" s="108">
        <v>318982</v>
      </c>
      <c r="AA165" s="108">
        <v>325898</v>
      </c>
      <c r="AB165" s="108">
        <v>330524</v>
      </c>
      <c r="AC165" s="108">
        <v>330593</v>
      </c>
      <c r="AD165" s="108">
        <v>336452</v>
      </c>
      <c r="AE165" s="108">
        <v>342121</v>
      </c>
      <c r="AF165" s="108">
        <v>344485</v>
      </c>
      <c r="AG165" s="108">
        <v>347325</v>
      </c>
      <c r="AH165" s="108">
        <v>350722</v>
      </c>
      <c r="AI165" s="108">
        <v>354170</v>
      </c>
      <c r="AJ165" s="108">
        <v>363845</v>
      </c>
      <c r="AK165" s="108">
        <v>367618</v>
      </c>
      <c r="AL165" s="108">
        <v>371308</v>
      </c>
      <c r="AM165" s="108">
        <v>374797</v>
      </c>
      <c r="AN165" s="108">
        <v>377419</v>
      </c>
      <c r="AO165" s="108">
        <v>379905</v>
      </c>
      <c r="AP165" s="108">
        <v>382791</v>
      </c>
      <c r="AQ165" s="108">
        <v>385287</v>
      </c>
      <c r="AR165" s="108">
        <v>387578</v>
      </c>
      <c r="AS165" s="108">
        <v>390087</v>
      </c>
      <c r="AT165" s="108">
        <v>393028</v>
      </c>
      <c r="AU165" s="108">
        <v>395969</v>
      </c>
      <c r="AV165" s="108">
        <v>398582</v>
      </c>
      <c r="AW165" s="108">
        <v>401268</v>
      </c>
      <c r="AX165" s="108">
        <v>403834</v>
      </c>
      <c r="AY165" s="108">
        <v>405308</v>
      </c>
      <c r="AZ165" s="108">
        <v>406724</v>
      </c>
      <c r="BA165" s="108">
        <v>409379</v>
      </c>
      <c r="BB165" s="108">
        <v>412477</v>
      </c>
      <c r="BC165" s="108">
        <v>414508</v>
      </c>
      <c r="BD165" s="108">
        <v>416268</v>
      </c>
      <c r="BE165" s="108">
        <v>420028</v>
      </c>
      <c r="BF165" s="108">
        <v>425967</v>
      </c>
      <c r="BG165" s="108">
        <v>434558</v>
      </c>
      <c r="BH165" s="108">
        <v>445053</v>
      </c>
      <c r="BI165" s="108">
        <v>455356</v>
      </c>
      <c r="BJ165" s="108">
        <v>467999</v>
      </c>
      <c r="BK165" s="108">
        <v>484630</v>
      </c>
      <c r="BL165" s="108">
        <v>504062</v>
      </c>
      <c r="BM165" s="108">
        <v>525285</v>
      </c>
    </row>
    <row r="166" spans="1:65" x14ac:dyDescent="0.2">
      <c r="A166" s="108" t="s">
        <v>459</v>
      </c>
      <c r="B166" s="108" t="s">
        <v>460</v>
      </c>
      <c r="C166" s="108" t="s">
        <v>169</v>
      </c>
      <c r="D166" s="108" t="s">
        <v>170</v>
      </c>
      <c r="E166" s="108">
        <v>21736947</v>
      </c>
      <c r="F166" s="108">
        <v>22211626</v>
      </c>
      <c r="G166" s="108">
        <v>22697664</v>
      </c>
      <c r="H166" s="108">
        <v>23198238</v>
      </c>
      <c r="I166" s="108">
        <v>23717785</v>
      </c>
      <c r="J166" s="108">
        <v>24259356</v>
      </c>
      <c r="K166" s="108">
        <v>24823937</v>
      </c>
      <c r="L166" s="108">
        <v>25410054</v>
      </c>
      <c r="M166" s="108">
        <v>26015239</v>
      </c>
      <c r="N166" s="108">
        <v>26635852</v>
      </c>
      <c r="O166" s="108">
        <v>27269063</v>
      </c>
      <c r="P166" s="108">
        <v>27913749</v>
      </c>
      <c r="Q166" s="108">
        <v>28570093</v>
      </c>
      <c r="R166" s="108">
        <v>29238168</v>
      </c>
      <c r="S166" s="108">
        <v>29918469</v>
      </c>
      <c r="T166" s="108">
        <v>30611093</v>
      </c>
      <c r="U166" s="108">
        <v>31314347</v>
      </c>
      <c r="V166" s="108">
        <v>32026748</v>
      </c>
      <c r="W166" s="108">
        <v>32748782</v>
      </c>
      <c r="X166" s="108">
        <v>33481397</v>
      </c>
      <c r="Y166" s="108">
        <v>34224316</v>
      </c>
      <c r="Z166" s="108">
        <v>34976465</v>
      </c>
      <c r="AA166" s="108">
        <v>35734273</v>
      </c>
      <c r="AB166" s="108">
        <v>36491804</v>
      </c>
      <c r="AC166" s="108">
        <v>37241530</v>
      </c>
      <c r="AD166" s="108">
        <v>37977087</v>
      </c>
      <c r="AE166" s="108">
        <v>38698484</v>
      </c>
      <c r="AF166" s="108">
        <v>39404350</v>
      </c>
      <c r="AG166" s="108">
        <v>40085653</v>
      </c>
      <c r="AH166" s="108">
        <v>40731439</v>
      </c>
      <c r="AI166" s="108">
        <v>41335188</v>
      </c>
      <c r="AJ166" s="108">
        <v>41890192</v>
      </c>
      <c r="AK166" s="108">
        <v>42401686</v>
      </c>
      <c r="AL166" s="108">
        <v>42889992</v>
      </c>
      <c r="AM166" s="108">
        <v>43383421</v>
      </c>
      <c r="AN166" s="108">
        <v>43901598</v>
      </c>
      <c r="AO166" s="108">
        <v>44452203</v>
      </c>
      <c r="AP166" s="108">
        <v>45027223</v>
      </c>
      <c r="AQ166" s="108">
        <v>45611220</v>
      </c>
      <c r="AR166" s="108">
        <v>46181075</v>
      </c>
      <c r="AS166" s="108">
        <v>46719698</v>
      </c>
      <c r="AT166" s="108">
        <v>47225119</v>
      </c>
      <c r="AU166" s="108">
        <v>47702163</v>
      </c>
      <c r="AV166" s="108">
        <v>48148907</v>
      </c>
      <c r="AW166" s="108">
        <v>48564489</v>
      </c>
      <c r="AX166" s="108">
        <v>48949931</v>
      </c>
      <c r="AY166" s="108">
        <v>49301049</v>
      </c>
      <c r="AZ166" s="108">
        <v>49621479</v>
      </c>
      <c r="BA166" s="108">
        <v>49929642</v>
      </c>
      <c r="BB166" s="108">
        <v>50250366</v>
      </c>
      <c r="BC166" s="108">
        <v>50600827</v>
      </c>
      <c r="BD166" s="108">
        <v>50990612</v>
      </c>
      <c r="BE166" s="108">
        <v>51413703</v>
      </c>
      <c r="BF166" s="108">
        <v>51852464</v>
      </c>
      <c r="BG166" s="108">
        <v>52280816</v>
      </c>
      <c r="BH166" s="108">
        <v>52680724</v>
      </c>
      <c r="BI166" s="108">
        <v>53045199</v>
      </c>
      <c r="BJ166" s="108">
        <v>53382521</v>
      </c>
      <c r="BK166" s="108">
        <v>53708318</v>
      </c>
      <c r="BL166" s="108">
        <v>54045422</v>
      </c>
      <c r="BM166" s="108">
        <v>54409794</v>
      </c>
    </row>
    <row r="167" spans="1:65" x14ac:dyDescent="0.2">
      <c r="A167" s="108" t="s">
        <v>461</v>
      </c>
      <c r="B167" s="108" t="s">
        <v>462</v>
      </c>
      <c r="C167" s="108" t="s">
        <v>169</v>
      </c>
      <c r="D167" s="108" t="s">
        <v>170</v>
      </c>
      <c r="E167" s="108">
        <v>97553136</v>
      </c>
      <c r="F167" s="108">
        <v>100147125</v>
      </c>
      <c r="G167" s="108">
        <v>102808039</v>
      </c>
      <c r="H167" s="108">
        <v>105546241</v>
      </c>
      <c r="I167" s="108">
        <v>108376349</v>
      </c>
      <c r="J167" s="108">
        <v>111307810</v>
      </c>
      <c r="K167" s="108">
        <v>114351844</v>
      </c>
      <c r="L167" s="108">
        <v>117503838</v>
      </c>
      <c r="M167" s="108">
        <v>120739199</v>
      </c>
      <c r="N167" s="108">
        <v>124023275</v>
      </c>
      <c r="O167" s="108">
        <v>127335093</v>
      </c>
      <c r="P167" s="108">
        <v>130670746</v>
      </c>
      <c r="Q167" s="108">
        <v>134051048</v>
      </c>
      <c r="R167" s="108">
        <v>137511232</v>
      </c>
      <c r="S167" s="108">
        <v>141099598</v>
      </c>
      <c r="T167" s="108">
        <v>144855662</v>
      </c>
      <c r="U167" s="108">
        <v>148781943</v>
      </c>
      <c r="V167" s="108">
        <v>152881163</v>
      </c>
      <c r="W167" s="108">
        <v>157192250</v>
      </c>
      <c r="X167" s="108">
        <v>161761403</v>
      </c>
      <c r="Y167" s="108">
        <v>166616386</v>
      </c>
      <c r="Z167" s="108">
        <v>171766018</v>
      </c>
      <c r="AA167" s="108">
        <v>177185651</v>
      </c>
      <c r="AB167" s="108">
        <v>182825252</v>
      </c>
      <c r="AC167" s="108">
        <v>188614684</v>
      </c>
      <c r="AD167" s="108">
        <v>194494177</v>
      </c>
      <c r="AE167" s="108">
        <v>200443463</v>
      </c>
      <c r="AF167" s="108">
        <v>206447529</v>
      </c>
      <c r="AG167" s="108">
        <v>212456877</v>
      </c>
      <c r="AH167" s="108">
        <v>218415839</v>
      </c>
      <c r="AI167" s="108">
        <v>226259024</v>
      </c>
      <c r="AJ167" s="108">
        <v>232101413</v>
      </c>
      <c r="AK167" s="108">
        <v>237828686</v>
      </c>
      <c r="AL167" s="108">
        <v>243429317</v>
      </c>
      <c r="AM167" s="108">
        <v>248897278</v>
      </c>
      <c r="AN167" s="108">
        <v>254233340</v>
      </c>
      <c r="AO167" s="108">
        <v>259431598</v>
      </c>
      <c r="AP167" s="108">
        <v>264504158</v>
      </c>
      <c r="AQ167" s="108">
        <v>269440674</v>
      </c>
      <c r="AR167" s="108">
        <v>274350014</v>
      </c>
      <c r="AS167" s="108">
        <v>279279614</v>
      </c>
      <c r="AT167" s="108">
        <v>284249005</v>
      </c>
      <c r="AU167" s="108">
        <v>289264351</v>
      </c>
      <c r="AV167" s="108">
        <v>294343659</v>
      </c>
      <c r="AW167" s="108">
        <v>299502746</v>
      </c>
      <c r="AX167" s="108">
        <v>304755514</v>
      </c>
      <c r="AY167" s="108">
        <v>310109431</v>
      </c>
      <c r="AZ167" s="108">
        <v>315573363</v>
      </c>
      <c r="BA167" s="108">
        <v>321168746</v>
      </c>
      <c r="BB167" s="108">
        <v>326900966</v>
      </c>
      <c r="BC167" s="108">
        <v>332777842</v>
      </c>
      <c r="BD167" s="108">
        <v>338813060</v>
      </c>
      <c r="BE167" s="108">
        <v>344998428</v>
      </c>
      <c r="BF167" s="108">
        <v>351290405</v>
      </c>
      <c r="BG167" s="108">
        <v>357629838</v>
      </c>
      <c r="BH167" s="108">
        <v>363975556</v>
      </c>
      <c r="BI167" s="108">
        <v>370294017</v>
      </c>
      <c r="BJ167" s="108">
        <v>376588457</v>
      </c>
      <c r="BK167" s="108">
        <v>382955167</v>
      </c>
      <c r="BL167" s="108">
        <v>389457075</v>
      </c>
      <c r="BM167" s="108">
        <v>396147843</v>
      </c>
    </row>
    <row r="168" spans="1:65" x14ac:dyDescent="0.2">
      <c r="A168" s="108" t="s">
        <v>463</v>
      </c>
      <c r="B168" s="108" t="s">
        <v>464</v>
      </c>
      <c r="C168" s="108" t="s">
        <v>169</v>
      </c>
      <c r="D168" s="108" t="s">
        <v>170</v>
      </c>
      <c r="E168" s="108">
        <v>480579</v>
      </c>
      <c r="F168" s="108">
        <v>491140</v>
      </c>
      <c r="G168" s="108">
        <v>502558</v>
      </c>
      <c r="H168" s="108">
        <v>513409</v>
      </c>
      <c r="I168" s="108">
        <v>521753</v>
      </c>
      <c r="J168" s="108">
        <v>526327</v>
      </c>
      <c r="K168" s="108">
        <v>526419</v>
      </c>
      <c r="L168" s="108">
        <v>522796</v>
      </c>
      <c r="M168" s="108">
        <v>517481</v>
      </c>
      <c r="N168" s="108">
        <v>513340</v>
      </c>
      <c r="O168" s="108">
        <v>512407</v>
      </c>
      <c r="P168" s="108">
        <v>515449</v>
      </c>
      <c r="Q168" s="108">
        <v>521785</v>
      </c>
      <c r="R168" s="108">
        <v>530220</v>
      </c>
      <c r="S168" s="108">
        <v>538902</v>
      </c>
      <c r="T168" s="108">
        <v>546487</v>
      </c>
      <c r="U168" s="108">
        <v>552562</v>
      </c>
      <c r="V168" s="108">
        <v>557576</v>
      </c>
      <c r="W168" s="108">
        <v>562065</v>
      </c>
      <c r="X168" s="108">
        <v>566888</v>
      </c>
      <c r="Y168" s="108">
        <v>572608</v>
      </c>
      <c r="Z168" s="108">
        <v>579445</v>
      </c>
      <c r="AA168" s="108">
        <v>587001</v>
      </c>
      <c r="AB168" s="108">
        <v>594506</v>
      </c>
      <c r="AC168" s="108">
        <v>600884</v>
      </c>
      <c r="AD168" s="108">
        <v>605398</v>
      </c>
      <c r="AE168" s="108">
        <v>607711</v>
      </c>
      <c r="AF168" s="108">
        <v>608144</v>
      </c>
      <c r="AG168" s="108">
        <v>607413</v>
      </c>
      <c r="AH168" s="108">
        <v>606571</v>
      </c>
      <c r="AI168" s="108">
        <v>606372</v>
      </c>
      <c r="AJ168" s="108">
        <v>607105</v>
      </c>
      <c r="AK168" s="108">
        <v>608516</v>
      </c>
      <c r="AL168" s="108">
        <v>610170</v>
      </c>
      <c r="AM168" s="108">
        <v>611389</v>
      </c>
      <c r="AN168" s="108">
        <v>611712</v>
      </c>
      <c r="AO168" s="108">
        <v>611003</v>
      </c>
      <c r="AP168" s="108">
        <v>609520</v>
      </c>
      <c r="AQ168" s="108">
        <v>607662</v>
      </c>
      <c r="AR168" s="108">
        <v>606001</v>
      </c>
      <c r="AS168" s="108">
        <v>604950</v>
      </c>
      <c r="AT168" s="108">
        <v>607389</v>
      </c>
      <c r="AU168" s="108">
        <v>609828</v>
      </c>
      <c r="AV168" s="108">
        <v>612267</v>
      </c>
      <c r="AW168" s="108">
        <v>613353</v>
      </c>
      <c r="AX168" s="108">
        <v>614261</v>
      </c>
      <c r="AY168" s="108">
        <v>615025</v>
      </c>
      <c r="AZ168" s="108">
        <v>615875</v>
      </c>
      <c r="BA168" s="108">
        <v>616969</v>
      </c>
      <c r="BB168" s="108">
        <v>618294</v>
      </c>
      <c r="BC168" s="108">
        <v>619428</v>
      </c>
      <c r="BD168" s="108">
        <v>620079</v>
      </c>
      <c r="BE168" s="108">
        <v>620601</v>
      </c>
      <c r="BF168" s="108">
        <v>621207</v>
      </c>
      <c r="BG168" s="108">
        <v>621810</v>
      </c>
      <c r="BH168" s="108">
        <v>622159</v>
      </c>
      <c r="BI168" s="108">
        <v>622303</v>
      </c>
      <c r="BJ168" s="108">
        <v>622373</v>
      </c>
      <c r="BK168" s="108">
        <v>622227</v>
      </c>
      <c r="BL168" s="108">
        <v>622028</v>
      </c>
      <c r="BM168" s="108">
        <v>621306</v>
      </c>
    </row>
    <row r="169" spans="1:65" x14ac:dyDescent="0.2">
      <c r="A169" s="108" t="s">
        <v>465</v>
      </c>
      <c r="B169" s="108" t="s">
        <v>466</v>
      </c>
      <c r="C169" s="108" t="s">
        <v>169</v>
      </c>
      <c r="D169" s="108" t="s">
        <v>170</v>
      </c>
      <c r="E169" s="108">
        <v>955514</v>
      </c>
      <c r="F169" s="108">
        <v>982181</v>
      </c>
      <c r="G169" s="108">
        <v>1011327</v>
      </c>
      <c r="H169" s="108">
        <v>1042387</v>
      </c>
      <c r="I169" s="108">
        <v>1074518</v>
      </c>
      <c r="J169" s="108">
        <v>1107121</v>
      </c>
      <c r="K169" s="108">
        <v>1139962</v>
      </c>
      <c r="L169" s="108">
        <v>1173186</v>
      </c>
      <c r="M169" s="108">
        <v>1207104</v>
      </c>
      <c r="N169" s="108">
        <v>1242213</v>
      </c>
      <c r="O169" s="108">
        <v>1278819</v>
      </c>
      <c r="P169" s="108">
        <v>1317042</v>
      </c>
      <c r="Q169" s="108">
        <v>1356673</v>
      </c>
      <c r="R169" s="108">
        <v>1397305</v>
      </c>
      <c r="S169" s="108">
        <v>1438421</v>
      </c>
      <c r="T169" s="108">
        <v>1479646</v>
      </c>
      <c r="U169" s="108">
        <v>1520868</v>
      </c>
      <c r="V169" s="108">
        <v>1562207</v>
      </c>
      <c r="W169" s="108">
        <v>1603910</v>
      </c>
      <c r="X169" s="108">
        <v>1646290</v>
      </c>
      <c r="Y169" s="108">
        <v>1689622</v>
      </c>
      <c r="Z169" s="108">
        <v>1733475</v>
      </c>
      <c r="AA169" s="108">
        <v>1777727</v>
      </c>
      <c r="AB169" s="108">
        <v>1823214</v>
      </c>
      <c r="AC169" s="108">
        <v>1871089</v>
      </c>
      <c r="AD169" s="108">
        <v>1921889</v>
      </c>
      <c r="AE169" s="108">
        <v>1976313</v>
      </c>
      <c r="AF169" s="108">
        <v>2033351</v>
      </c>
      <c r="AG169" s="108">
        <v>2089709</v>
      </c>
      <c r="AH169" s="108">
        <v>2141005</v>
      </c>
      <c r="AI169" s="108">
        <v>2184139</v>
      </c>
      <c r="AJ169" s="108">
        <v>2217918</v>
      </c>
      <c r="AK169" s="108">
        <v>2243495</v>
      </c>
      <c r="AL169" s="108">
        <v>2263196</v>
      </c>
      <c r="AM169" s="108">
        <v>2280475</v>
      </c>
      <c r="AN169" s="108">
        <v>2298017</v>
      </c>
      <c r="AO169" s="108">
        <v>2316571</v>
      </c>
      <c r="AP169" s="108">
        <v>2335744</v>
      </c>
      <c r="AQ169" s="108">
        <v>2355667</v>
      </c>
      <c r="AR169" s="108">
        <v>2376228</v>
      </c>
      <c r="AS169" s="108">
        <v>2397417</v>
      </c>
      <c r="AT169" s="108">
        <v>2419594</v>
      </c>
      <c r="AU169" s="108">
        <v>2443261</v>
      </c>
      <c r="AV169" s="108">
        <v>2468765</v>
      </c>
      <c r="AW169" s="108">
        <v>2496394</v>
      </c>
      <c r="AX169" s="108">
        <v>2526429</v>
      </c>
      <c r="AY169" s="108">
        <v>2558854</v>
      </c>
      <c r="AZ169" s="108">
        <v>2593819</v>
      </c>
      <c r="BA169" s="108">
        <v>2631899</v>
      </c>
      <c r="BB169" s="108">
        <v>2673794</v>
      </c>
      <c r="BC169" s="108">
        <v>2719902</v>
      </c>
      <c r="BD169" s="108">
        <v>2770357</v>
      </c>
      <c r="BE169" s="108">
        <v>2824698</v>
      </c>
      <c r="BF169" s="108">
        <v>2881783</v>
      </c>
      <c r="BG169" s="108">
        <v>2940111</v>
      </c>
      <c r="BH169" s="108">
        <v>2998433</v>
      </c>
      <c r="BI169" s="108">
        <v>3056358</v>
      </c>
      <c r="BJ169" s="108">
        <v>3113788</v>
      </c>
      <c r="BK169" s="108">
        <v>3170214</v>
      </c>
      <c r="BL169" s="108">
        <v>3225166</v>
      </c>
      <c r="BM169" s="108">
        <v>3278292</v>
      </c>
    </row>
    <row r="170" spans="1:65" x14ac:dyDescent="0.2">
      <c r="A170" s="108" t="s">
        <v>467</v>
      </c>
      <c r="B170" s="108" t="s">
        <v>468</v>
      </c>
      <c r="C170" s="108" t="s">
        <v>169</v>
      </c>
      <c r="D170" s="108" t="s">
        <v>170</v>
      </c>
      <c r="E170" s="108">
        <v>9980</v>
      </c>
      <c r="F170" s="108">
        <v>10243</v>
      </c>
      <c r="G170" s="108">
        <v>10438</v>
      </c>
      <c r="H170" s="108">
        <v>10591</v>
      </c>
      <c r="I170" s="108">
        <v>10780</v>
      </c>
      <c r="J170" s="108">
        <v>11023</v>
      </c>
      <c r="K170" s="108">
        <v>11341</v>
      </c>
      <c r="L170" s="108">
        <v>11723</v>
      </c>
      <c r="M170" s="108">
        <v>12135</v>
      </c>
      <c r="N170" s="108">
        <v>12577</v>
      </c>
      <c r="O170" s="108">
        <v>13000</v>
      </c>
      <c r="P170" s="108">
        <v>13423</v>
      </c>
      <c r="Q170" s="108">
        <v>13884</v>
      </c>
      <c r="R170" s="108">
        <v>14322</v>
      </c>
      <c r="S170" s="108">
        <v>14672</v>
      </c>
      <c r="T170" s="108">
        <v>14917</v>
      </c>
      <c r="U170" s="108">
        <v>15024</v>
      </c>
      <c r="V170" s="108">
        <v>15049</v>
      </c>
      <c r="W170" s="108">
        <v>15167</v>
      </c>
      <c r="X170" s="108">
        <v>15640</v>
      </c>
      <c r="Y170" s="108">
        <v>16633</v>
      </c>
      <c r="Z170" s="108">
        <v>18168</v>
      </c>
      <c r="AA170" s="108">
        <v>20163</v>
      </c>
      <c r="AB170" s="108">
        <v>22622</v>
      </c>
      <c r="AC170" s="108">
        <v>25496</v>
      </c>
      <c r="AD170" s="108">
        <v>28719</v>
      </c>
      <c r="AE170" s="108">
        <v>32377</v>
      </c>
      <c r="AF170" s="108">
        <v>36371</v>
      </c>
      <c r="AG170" s="108">
        <v>40294</v>
      </c>
      <c r="AH170" s="108">
        <v>43542</v>
      </c>
      <c r="AI170" s="108">
        <v>45752</v>
      </c>
      <c r="AJ170" s="108">
        <v>46662</v>
      </c>
      <c r="AK170" s="108">
        <v>46473</v>
      </c>
      <c r="AL170" s="108">
        <v>45763</v>
      </c>
      <c r="AM170" s="108">
        <v>45361</v>
      </c>
      <c r="AN170" s="108">
        <v>45872</v>
      </c>
      <c r="AO170" s="108">
        <v>47518</v>
      </c>
      <c r="AP170" s="108">
        <v>50052</v>
      </c>
      <c r="AQ170" s="108">
        <v>52999</v>
      </c>
      <c r="AR170" s="108">
        <v>55633</v>
      </c>
      <c r="AS170" s="108">
        <v>57453</v>
      </c>
      <c r="AT170" s="108">
        <v>58319</v>
      </c>
      <c r="AU170" s="108">
        <v>58412</v>
      </c>
      <c r="AV170" s="108">
        <v>57954</v>
      </c>
      <c r="AW170" s="108">
        <v>57240</v>
      </c>
      <c r="AX170" s="108">
        <v>56547</v>
      </c>
      <c r="AY170" s="108">
        <v>55886</v>
      </c>
      <c r="AZ170" s="108">
        <v>55215</v>
      </c>
      <c r="BA170" s="108">
        <v>54621</v>
      </c>
      <c r="BB170" s="108">
        <v>54194</v>
      </c>
      <c r="BC170" s="108">
        <v>53971</v>
      </c>
      <c r="BD170" s="108">
        <v>54013</v>
      </c>
      <c r="BE170" s="108">
        <v>54306</v>
      </c>
      <c r="BF170" s="108">
        <v>54786</v>
      </c>
      <c r="BG170" s="108">
        <v>55301</v>
      </c>
      <c r="BH170" s="108">
        <v>55779</v>
      </c>
      <c r="BI170" s="108">
        <v>56187</v>
      </c>
      <c r="BJ170" s="108">
        <v>56553</v>
      </c>
      <c r="BK170" s="108">
        <v>56889</v>
      </c>
      <c r="BL170" s="108">
        <v>57213</v>
      </c>
      <c r="BM170" s="108">
        <v>57557</v>
      </c>
    </row>
    <row r="171" spans="1:65" x14ac:dyDescent="0.2">
      <c r="A171" s="108" t="s">
        <v>469</v>
      </c>
      <c r="B171" s="108" t="s">
        <v>470</v>
      </c>
      <c r="C171" s="108" t="s">
        <v>169</v>
      </c>
      <c r="D171" s="108" t="s">
        <v>170</v>
      </c>
      <c r="E171" s="108">
        <v>7184870</v>
      </c>
      <c r="F171" s="108">
        <v>7342117</v>
      </c>
      <c r="G171" s="108">
        <v>7507309</v>
      </c>
      <c r="H171" s="108">
        <v>7679465</v>
      </c>
      <c r="I171" s="108">
        <v>7857107</v>
      </c>
      <c r="J171" s="108">
        <v>8039217</v>
      </c>
      <c r="K171" s="108">
        <v>8225919</v>
      </c>
      <c r="L171" s="108">
        <v>8417698</v>
      </c>
      <c r="M171" s="108">
        <v>8614445</v>
      </c>
      <c r="N171" s="108">
        <v>8816056</v>
      </c>
      <c r="O171" s="108">
        <v>9022747</v>
      </c>
      <c r="P171" s="108">
        <v>9232655</v>
      </c>
      <c r="Q171" s="108">
        <v>9446235</v>
      </c>
      <c r="R171" s="108">
        <v>9668655</v>
      </c>
      <c r="S171" s="108">
        <v>9906963</v>
      </c>
      <c r="T171" s="108">
        <v>10165216</v>
      </c>
      <c r="U171" s="108">
        <v>10443954</v>
      </c>
      <c r="V171" s="108">
        <v>10738534</v>
      </c>
      <c r="W171" s="108">
        <v>11041206</v>
      </c>
      <c r="X171" s="108">
        <v>11341405</v>
      </c>
      <c r="Y171" s="108">
        <v>11630194</v>
      </c>
      <c r="Z171" s="108">
        <v>11913085</v>
      </c>
      <c r="AA171" s="108">
        <v>12189817</v>
      </c>
      <c r="AB171" s="108">
        <v>12439773</v>
      </c>
      <c r="AC171" s="108">
        <v>12636120</v>
      </c>
      <c r="AD171" s="108">
        <v>12764385</v>
      </c>
      <c r="AE171" s="108">
        <v>12808566</v>
      </c>
      <c r="AF171" s="108">
        <v>12786353</v>
      </c>
      <c r="AG171" s="108">
        <v>12758003</v>
      </c>
      <c r="AH171" s="108">
        <v>12805950</v>
      </c>
      <c r="AI171" s="108">
        <v>12987292</v>
      </c>
      <c r="AJ171" s="108">
        <v>13328029</v>
      </c>
      <c r="AK171" s="108">
        <v>13805999</v>
      </c>
      <c r="AL171" s="108">
        <v>14370950</v>
      </c>
      <c r="AM171" s="108">
        <v>14948050</v>
      </c>
      <c r="AN171" s="108">
        <v>15483277</v>
      </c>
      <c r="AO171" s="108">
        <v>15960445</v>
      </c>
      <c r="AP171" s="108">
        <v>16397175</v>
      </c>
      <c r="AQ171" s="108">
        <v>16813946</v>
      </c>
      <c r="AR171" s="108">
        <v>17244176</v>
      </c>
      <c r="AS171" s="108">
        <v>17711925</v>
      </c>
      <c r="AT171" s="108">
        <v>18221884</v>
      </c>
      <c r="AU171" s="108">
        <v>18764147</v>
      </c>
      <c r="AV171" s="108">
        <v>19331097</v>
      </c>
      <c r="AW171" s="108">
        <v>19910549</v>
      </c>
      <c r="AX171" s="108">
        <v>20493927</v>
      </c>
      <c r="AY171" s="108">
        <v>21080108</v>
      </c>
      <c r="AZ171" s="108">
        <v>21673319</v>
      </c>
      <c r="BA171" s="108">
        <v>22276596</v>
      </c>
      <c r="BB171" s="108">
        <v>22894718</v>
      </c>
      <c r="BC171" s="108">
        <v>23531567</v>
      </c>
      <c r="BD171" s="108">
        <v>24187500</v>
      </c>
      <c r="BE171" s="108">
        <v>24862673</v>
      </c>
      <c r="BF171" s="108">
        <v>25560752</v>
      </c>
      <c r="BG171" s="108">
        <v>26286192</v>
      </c>
      <c r="BH171" s="108">
        <v>27042001</v>
      </c>
      <c r="BI171" s="108">
        <v>27829930</v>
      </c>
      <c r="BJ171" s="108">
        <v>28649007</v>
      </c>
      <c r="BK171" s="108">
        <v>29496009</v>
      </c>
      <c r="BL171" s="108">
        <v>30366043</v>
      </c>
      <c r="BM171" s="108">
        <v>31255435</v>
      </c>
    </row>
    <row r="172" spans="1:65" x14ac:dyDescent="0.2">
      <c r="A172" s="108" t="s">
        <v>471</v>
      </c>
      <c r="B172" s="108" t="s">
        <v>472</v>
      </c>
      <c r="C172" s="108" t="s">
        <v>169</v>
      </c>
      <c r="D172" s="108" t="s">
        <v>170</v>
      </c>
      <c r="E172" s="108">
        <v>850377</v>
      </c>
      <c r="F172" s="108">
        <v>875586</v>
      </c>
      <c r="G172" s="108">
        <v>901690</v>
      </c>
      <c r="H172" s="108">
        <v>928742</v>
      </c>
      <c r="I172" s="108">
        <v>956794</v>
      </c>
      <c r="J172" s="108">
        <v>985907</v>
      </c>
      <c r="K172" s="108">
        <v>1016093</v>
      </c>
      <c r="L172" s="108">
        <v>1047345</v>
      </c>
      <c r="M172" s="108">
        <v>1079580</v>
      </c>
      <c r="N172" s="108">
        <v>1112749</v>
      </c>
      <c r="O172" s="108">
        <v>1146776</v>
      </c>
      <c r="P172" s="108">
        <v>1181659</v>
      </c>
      <c r="Q172" s="108">
        <v>1217443</v>
      </c>
      <c r="R172" s="108">
        <v>1254156</v>
      </c>
      <c r="S172" s="108">
        <v>1291857</v>
      </c>
      <c r="T172" s="108">
        <v>1330594</v>
      </c>
      <c r="U172" s="108">
        <v>1370364</v>
      </c>
      <c r="V172" s="108">
        <v>1411139</v>
      </c>
      <c r="W172" s="108">
        <v>1453028</v>
      </c>
      <c r="X172" s="108">
        <v>1496174</v>
      </c>
      <c r="Y172" s="108">
        <v>1540644</v>
      </c>
      <c r="Z172" s="108">
        <v>1586496</v>
      </c>
      <c r="AA172" s="108">
        <v>1633655</v>
      </c>
      <c r="AB172" s="108">
        <v>1681859</v>
      </c>
      <c r="AC172" s="108">
        <v>1730737</v>
      </c>
      <c r="AD172" s="108">
        <v>1780033</v>
      </c>
      <c r="AE172" s="108">
        <v>1829678</v>
      </c>
      <c r="AF172" s="108">
        <v>1879756</v>
      </c>
      <c r="AG172" s="108">
        <v>1930427</v>
      </c>
      <c r="AH172" s="108">
        <v>1981902</v>
      </c>
      <c r="AI172" s="108">
        <v>2034347</v>
      </c>
      <c r="AJ172" s="108">
        <v>2087914</v>
      </c>
      <c r="AK172" s="108">
        <v>2142645</v>
      </c>
      <c r="AL172" s="108">
        <v>2198538</v>
      </c>
      <c r="AM172" s="108">
        <v>2255520</v>
      </c>
      <c r="AN172" s="108">
        <v>2313630</v>
      </c>
      <c r="AO172" s="108">
        <v>2372900</v>
      </c>
      <c r="AP172" s="108">
        <v>2433567</v>
      </c>
      <c r="AQ172" s="108">
        <v>2496217</v>
      </c>
      <c r="AR172" s="108">
        <v>2561584</v>
      </c>
      <c r="AS172" s="108">
        <v>2630217</v>
      </c>
      <c r="AT172" s="108">
        <v>2702405</v>
      </c>
      <c r="AU172" s="108">
        <v>2778097</v>
      </c>
      <c r="AV172" s="108">
        <v>2857150</v>
      </c>
      <c r="AW172" s="108">
        <v>2939246</v>
      </c>
      <c r="AX172" s="108">
        <v>3024198</v>
      </c>
      <c r="AY172" s="108">
        <v>3111908</v>
      </c>
      <c r="AZ172" s="108">
        <v>3202512</v>
      </c>
      <c r="BA172" s="108">
        <v>3296237</v>
      </c>
      <c r="BB172" s="108">
        <v>3393408</v>
      </c>
      <c r="BC172" s="108">
        <v>3494200</v>
      </c>
      <c r="BD172" s="108">
        <v>3598646</v>
      </c>
      <c r="BE172" s="108">
        <v>3706555</v>
      </c>
      <c r="BF172" s="108">
        <v>3817497</v>
      </c>
      <c r="BG172" s="108">
        <v>3930894</v>
      </c>
      <c r="BH172" s="108">
        <v>4046304</v>
      </c>
      <c r="BI172" s="108">
        <v>4163532</v>
      </c>
      <c r="BJ172" s="108">
        <v>4282582</v>
      </c>
      <c r="BK172" s="108">
        <v>4403312</v>
      </c>
      <c r="BL172" s="108">
        <v>4525698</v>
      </c>
      <c r="BM172" s="108">
        <v>4649660</v>
      </c>
    </row>
    <row r="173" spans="1:65" x14ac:dyDescent="0.2">
      <c r="A173" s="108" t="s">
        <v>473</v>
      </c>
      <c r="B173" s="108" t="s">
        <v>474</v>
      </c>
      <c r="C173" s="108" t="s">
        <v>169</v>
      </c>
      <c r="D173" s="108" t="s">
        <v>170</v>
      </c>
      <c r="E173" s="108">
        <v>659351</v>
      </c>
      <c r="F173" s="108">
        <v>680757</v>
      </c>
      <c r="G173" s="108">
        <v>700349</v>
      </c>
      <c r="H173" s="108">
        <v>718861</v>
      </c>
      <c r="I173" s="108">
        <v>736381</v>
      </c>
      <c r="J173" s="108">
        <v>753000</v>
      </c>
      <c r="K173" s="108">
        <v>768813</v>
      </c>
      <c r="L173" s="108">
        <v>783917</v>
      </c>
      <c r="M173" s="108">
        <v>798413</v>
      </c>
      <c r="N173" s="108">
        <v>812405</v>
      </c>
      <c r="O173" s="108">
        <v>826000</v>
      </c>
      <c r="P173" s="108">
        <v>839230</v>
      </c>
      <c r="Q173" s="108">
        <v>852053</v>
      </c>
      <c r="R173" s="108">
        <v>864819</v>
      </c>
      <c r="S173" s="108">
        <v>878042</v>
      </c>
      <c r="T173" s="108">
        <v>892000</v>
      </c>
      <c r="U173" s="108">
        <v>906507</v>
      </c>
      <c r="V173" s="108">
        <v>921379</v>
      </c>
      <c r="W173" s="108">
        <v>933499</v>
      </c>
      <c r="X173" s="108">
        <v>949888</v>
      </c>
      <c r="Y173" s="108">
        <v>966039</v>
      </c>
      <c r="Z173" s="108">
        <v>980462</v>
      </c>
      <c r="AA173" s="108">
        <v>992521</v>
      </c>
      <c r="AB173" s="108">
        <v>1001691</v>
      </c>
      <c r="AC173" s="108">
        <v>1012221</v>
      </c>
      <c r="AD173" s="108">
        <v>1020528</v>
      </c>
      <c r="AE173" s="108">
        <v>1028360</v>
      </c>
      <c r="AF173" s="108">
        <v>1036082</v>
      </c>
      <c r="AG173" s="108">
        <v>1043239</v>
      </c>
      <c r="AH173" s="108">
        <v>1051260</v>
      </c>
      <c r="AI173" s="108">
        <v>1058775</v>
      </c>
      <c r="AJ173" s="108">
        <v>1070266</v>
      </c>
      <c r="AK173" s="108">
        <v>1084441</v>
      </c>
      <c r="AL173" s="108">
        <v>1097374</v>
      </c>
      <c r="AM173" s="108">
        <v>1112846</v>
      </c>
      <c r="AN173" s="108">
        <v>1122457</v>
      </c>
      <c r="AO173" s="108">
        <v>1133996</v>
      </c>
      <c r="AP173" s="108">
        <v>1148284</v>
      </c>
      <c r="AQ173" s="108">
        <v>1160421</v>
      </c>
      <c r="AR173" s="108">
        <v>1175267</v>
      </c>
      <c r="AS173" s="108">
        <v>1186873</v>
      </c>
      <c r="AT173" s="108">
        <v>1196287</v>
      </c>
      <c r="AU173" s="108">
        <v>1204621</v>
      </c>
      <c r="AV173" s="108">
        <v>1213370</v>
      </c>
      <c r="AW173" s="108">
        <v>1221003</v>
      </c>
      <c r="AX173" s="108">
        <v>1228254</v>
      </c>
      <c r="AY173" s="108">
        <v>1233996</v>
      </c>
      <c r="AZ173" s="108">
        <v>1239630</v>
      </c>
      <c r="BA173" s="108">
        <v>1244121</v>
      </c>
      <c r="BB173" s="108">
        <v>1247429</v>
      </c>
      <c r="BC173" s="108">
        <v>1250400</v>
      </c>
      <c r="BD173" s="108">
        <v>1252404</v>
      </c>
      <c r="BE173" s="108">
        <v>1255882</v>
      </c>
      <c r="BF173" s="108">
        <v>1258653</v>
      </c>
      <c r="BG173" s="108">
        <v>1260934</v>
      </c>
      <c r="BH173" s="108">
        <v>1262605</v>
      </c>
      <c r="BI173" s="108">
        <v>1263473</v>
      </c>
      <c r="BJ173" s="108">
        <v>1264613</v>
      </c>
      <c r="BK173" s="108">
        <v>1265303</v>
      </c>
      <c r="BL173" s="108">
        <v>1265711</v>
      </c>
      <c r="BM173" s="108">
        <v>1265740</v>
      </c>
    </row>
    <row r="174" spans="1:65" x14ac:dyDescent="0.2">
      <c r="A174" s="108" t="s">
        <v>475</v>
      </c>
      <c r="B174" s="108" t="s">
        <v>476</v>
      </c>
      <c r="C174" s="108" t="s">
        <v>169</v>
      </c>
      <c r="D174" s="108" t="s">
        <v>170</v>
      </c>
      <c r="E174" s="108">
        <v>3659980</v>
      </c>
      <c r="F174" s="108">
        <v>3747758</v>
      </c>
      <c r="G174" s="108">
        <v>3839047</v>
      </c>
      <c r="H174" s="108">
        <v>3933914</v>
      </c>
      <c r="I174" s="108">
        <v>4032364</v>
      </c>
      <c r="J174" s="108">
        <v>4134464</v>
      </c>
      <c r="K174" s="108">
        <v>4240430</v>
      </c>
      <c r="L174" s="108">
        <v>4350456</v>
      </c>
      <c r="M174" s="108">
        <v>4464427</v>
      </c>
      <c r="N174" s="108">
        <v>4582197</v>
      </c>
      <c r="O174" s="108">
        <v>4703783</v>
      </c>
      <c r="P174" s="108">
        <v>4829092</v>
      </c>
      <c r="Q174" s="108">
        <v>4958556</v>
      </c>
      <c r="R174" s="108">
        <v>5093368</v>
      </c>
      <c r="S174" s="108">
        <v>5235074</v>
      </c>
      <c r="T174" s="108">
        <v>5384798</v>
      </c>
      <c r="U174" s="108">
        <v>5545653</v>
      </c>
      <c r="V174" s="108">
        <v>5717954</v>
      </c>
      <c r="W174" s="108">
        <v>5896864</v>
      </c>
      <c r="X174" s="108">
        <v>6075485</v>
      </c>
      <c r="Y174" s="108">
        <v>6250434</v>
      </c>
      <c r="Z174" s="108">
        <v>6412380</v>
      </c>
      <c r="AA174" s="108">
        <v>6565985</v>
      </c>
      <c r="AB174" s="108">
        <v>6737924</v>
      </c>
      <c r="AC174" s="108">
        <v>6964613</v>
      </c>
      <c r="AD174" s="108">
        <v>7268271</v>
      </c>
      <c r="AE174" s="108">
        <v>7666390</v>
      </c>
      <c r="AF174" s="108">
        <v>8141140</v>
      </c>
      <c r="AG174" s="108">
        <v>8636686</v>
      </c>
      <c r="AH174" s="108">
        <v>9075568</v>
      </c>
      <c r="AI174" s="108">
        <v>9404499</v>
      </c>
      <c r="AJ174" s="108">
        <v>9600361</v>
      </c>
      <c r="AK174" s="108">
        <v>9685974</v>
      </c>
      <c r="AL174" s="108">
        <v>9710335</v>
      </c>
      <c r="AM174" s="108">
        <v>9745695</v>
      </c>
      <c r="AN174" s="108">
        <v>9844418</v>
      </c>
      <c r="AO174" s="108">
        <v>10022783</v>
      </c>
      <c r="AP174" s="108">
        <v>10264906</v>
      </c>
      <c r="AQ174" s="108">
        <v>10552345</v>
      </c>
      <c r="AR174" s="108">
        <v>10854325</v>
      </c>
      <c r="AS174" s="108">
        <v>11148751</v>
      </c>
      <c r="AT174" s="108">
        <v>11432001</v>
      </c>
      <c r="AU174" s="108">
        <v>11713663</v>
      </c>
      <c r="AV174" s="108">
        <v>12000183</v>
      </c>
      <c r="AW174" s="108">
        <v>12301837</v>
      </c>
      <c r="AX174" s="108">
        <v>12625950</v>
      </c>
      <c r="AY174" s="108">
        <v>12973693</v>
      </c>
      <c r="AZ174" s="108">
        <v>13341808</v>
      </c>
      <c r="BA174" s="108">
        <v>13727899</v>
      </c>
      <c r="BB174" s="108">
        <v>14128161</v>
      </c>
      <c r="BC174" s="108">
        <v>14539609</v>
      </c>
      <c r="BD174" s="108">
        <v>14962118</v>
      </c>
      <c r="BE174" s="108">
        <v>15396010</v>
      </c>
      <c r="BF174" s="108">
        <v>15839287</v>
      </c>
      <c r="BG174" s="108">
        <v>16289550</v>
      </c>
      <c r="BH174" s="108">
        <v>16745305</v>
      </c>
      <c r="BI174" s="108">
        <v>17205253</v>
      </c>
      <c r="BJ174" s="108">
        <v>17670193</v>
      </c>
      <c r="BK174" s="108">
        <v>18143215</v>
      </c>
      <c r="BL174" s="108">
        <v>18628749</v>
      </c>
      <c r="BM174" s="108">
        <v>19129955</v>
      </c>
    </row>
    <row r="175" spans="1:65" x14ac:dyDescent="0.2">
      <c r="A175" s="108" t="s">
        <v>477</v>
      </c>
      <c r="B175" s="108" t="s">
        <v>478</v>
      </c>
      <c r="C175" s="108" t="s">
        <v>169</v>
      </c>
      <c r="D175" s="108" t="s">
        <v>170</v>
      </c>
      <c r="E175" s="108">
        <v>8156342</v>
      </c>
      <c r="F175" s="108">
        <v>8417821</v>
      </c>
      <c r="G175" s="108">
        <v>8692337</v>
      </c>
      <c r="H175" s="108">
        <v>8973791</v>
      </c>
      <c r="I175" s="108">
        <v>9253827</v>
      </c>
      <c r="J175" s="108">
        <v>9526558</v>
      </c>
      <c r="K175" s="108">
        <v>9790083</v>
      </c>
      <c r="L175" s="108">
        <v>10046321</v>
      </c>
      <c r="M175" s="108">
        <v>10297983</v>
      </c>
      <c r="N175" s="108">
        <v>10549395</v>
      </c>
      <c r="O175" s="108">
        <v>10804131</v>
      </c>
      <c r="P175" s="108">
        <v>11062434</v>
      </c>
      <c r="Q175" s="108">
        <v>11324277</v>
      </c>
      <c r="R175" s="108">
        <v>11592638</v>
      </c>
      <c r="S175" s="108">
        <v>11871102</v>
      </c>
      <c r="T175" s="108">
        <v>12162189</v>
      </c>
      <c r="U175" s="108">
        <v>12468688</v>
      </c>
      <c r="V175" s="108">
        <v>12790313</v>
      </c>
      <c r="W175" s="108">
        <v>13122833</v>
      </c>
      <c r="X175" s="108">
        <v>13460035</v>
      </c>
      <c r="Y175" s="108">
        <v>13798094</v>
      </c>
      <c r="Z175" s="108">
        <v>14134060</v>
      </c>
      <c r="AA175" s="108">
        <v>14471215</v>
      </c>
      <c r="AB175" s="108">
        <v>14819430</v>
      </c>
      <c r="AC175" s="108">
        <v>15192300</v>
      </c>
      <c r="AD175" s="108">
        <v>15598924</v>
      </c>
      <c r="AE175" s="108">
        <v>16043736</v>
      </c>
      <c r="AF175" s="108">
        <v>16522004</v>
      </c>
      <c r="AG175" s="108">
        <v>17022470</v>
      </c>
      <c r="AH175" s="108">
        <v>17528961</v>
      </c>
      <c r="AI175" s="108">
        <v>18029824</v>
      </c>
      <c r="AJ175" s="108">
        <v>18519941</v>
      </c>
      <c r="AK175" s="108">
        <v>19002660</v>
      </c>
      <c r="AL175" s="108">
        <v>19484901</v>
      </c>
      <c r="AM175" s="108">
        <v>19977508</v>
      </c>
      <c r="AN175" s="108">
        <v>20487604</v>
      </c>
      <c r="AO175" s="108">
        <v>21017619</v>
      </c>
      <c r="AP175" s="108">
        <v>21562790</v>
      </c>
      <c r="AQ175" s="108">
        <v>22114647</v>
      </c>
      <c r="AR175" s="108">
        <v>22661293</v>
      </c>
      <c r="AS175" s="108">
        <v>23194252</v>
      </c>
      <c r="AT175" s="108">
        <v>23709115</v>
      </c>
      <c r="AU175" s="108">
        <v>24208391</v>
      </c>
      <c r="AV175" s="108">
        <v>24698821</v>
      </c>
      <c r="AW175" s="108">
        <v>25190647</v>
      </c>
      <c r="AX175" s="108">
        <v>25690615</v>
      </c>
      <c r="AY175" s="108">
        <v>26201954</v>
      </c>
      <c r="AZ175" s="108">
        <v>26720367</v>
      </c>
      <c r="BA175" s="108">
        <v>27236003</v>
      </c>
      <c r="BB175" s="108">
        <v>27735038</v>
      </c>
      <c r="BC175" s="108">
        <v>28208028</v>
      </c>
      <c r="BD175" s="108">
        <v>28650962</v>
      </c>
      <c r="BE175" s="108">
        <v>29068189</v>
      </c>
      <c r="BF175" s="108">
        <v>29468923</v>
      </c>
      <c r="BG175" s="108">
        <v>29866606</v>
      </c>
      <c r="BH175" s="108">
        <v>30270965</v>
      </c>
      <c r="BI175" s="108">
        <v>30684652</v>
      </c>
      <c r="BJ175" s="108">
        <v>31104655</v>
      </c>
      <c r="BK175" s="108">
        <v>31528033</v>
      </c>
      <c r="BL175" s="108">
        <v>31949789</v>
      </c>
      <c r="BM175" s="108">
        <v>32365998</v>
      </c>
    </row>
    <row r="176" spans="1:65" x14ac:dyDescent="0.2">
      <c r="A176" s="108" t="s">
        <v>479</v>
      </c>
      <c r="B176" s="108" t="s">
        <v>480</v>
      </c>
      <c r="C176" s="108" t="s">
        <v>169</v>
      </c>
      <c r="D176" s="108" t="s">
        <v>170</v>
      </c>
      <c r="E176" s="108">
        <v>198624409</v>
      </c>
      <c r="F176" s="108">
        <v>202007500</v>
      </c>
      <c r="G176" s="108">
        <v>205198600</v>
      </c>
      <c r="H176" s="108">
        <v>208253700</v>
      </c>
      <c r="I176" s="108">
        <v>211262900</v>
      </c>
      <c r="J176" s="108">
        <v>214031100</v>
      </c>
      <c r="K176" s="108">
        <v>216659000</v>
      </c>
      <c r="L176" s="108">
        <v>219176000</v>
      </c>
      <c r="M176" s="108">
        <v>221503000</v>
      </c>
      <c r="N176" s="108">
        <v>223759000</v>
      </c>
      <c r="O176" s="108">
        <v>226431000</v>
      </c>
      <c r="P176" s="108">
        <v>229677632</v>
      </c>
      <c r="Q176" s="108">
        <v>232168663</v>
      </c>
      <c r="R176" s="108">
        <v>234454577</v>
      </c>
      <c r="S176" s="108">
        <v>236715369</v>
      </c>
      <c r="T176" s="108">
        <v>239169275</v>
      </c>
      <c r="U176" s="108">
        <v>241538008</v>
      </c>
      <c r="V176" s="108">
        <v>244018243</v>
      </c>
      <c r="W176" s="108">
        <v>246601803</v>
      </c>
      <c r="X176" s="108">
        <v>249310344</v>
      </c>
      <c r="Y176" s="108">
        <v>251795337</v>
      </c>
      <c r="Z176" s="108">
        <v>254340965</v>
      </c>
      <c r="AA176" s="108">
        <v>256836391</v>
      </c>
      <c r="AB176" s="108">
        <v>259214381</v>
      </c>
      <c r="AC176" s="108">
        <v>261488476</v>
      </c>
      <c r="AD176" s="108">
        <v>263823014</v>
      </c>
      <c r="AE176" s="108">
        <v>266290660</v>
      </c>
      <c r="AF176" s="108">
        <v>268793450</v>
      </c>
      <c r="AG176" s="108">
        <v>271349094</v>
      </c>
      <c r="AH176" s="108">
        <v>274154622</v>
      </c>
      <c r="AI176" s="108">
        <v>277373464</v>
      </c>
      <c r="AJ176" s="108">
        <v>281077441</v>
      </c>
      <c r="AK176" s="108">
        <v>284943859</v>
      </c>
      <c r="AL176" s="108">
        <v>288662674</v>
      </c>
      <c r="AM176" s="108">
        <v>292185983</v>
      </c>
      <c r="AN176" s="108">
        <v>295640057</v>
      </c>
      <c r="AO176" s="108">
        <v>299064347</v>
      </c>
      <c r="AP176" s="108">
        <v>302623445</v>
      </c>
      <c r="AQ176" s="108">
        <v>306070116</v>
      </c>
      <c r="AR176" s="108">
        <v>309502571</v>
      </c>
      <c r="AS176" s="108">
        <v>312909974</v>
      </c>
      <c r="AT176" s="108">
        <v>316052361</v>
      </c>
      <c r="AU176" s="108">
        <v>319048184</v>
      </c>
      <c r="AV176" s="108">
        <v>321815286</v>
      </c>
      <c r="AW176" s="108">
        <v>324809693</v>
      </c>
      <c r="AX176" s="108">
        <v>327824506</v>
      </c>
      <c r="AY176" s="108">
        <v>331015609</v>
      </c>
      <c r="AZ176" s="108">
        <v>334185120</v>
      </c>
      <c r="BA176" s="108">
        <v>337406357</v>
      </c>
      <c r="BB176" s="108">
        <v>340466060</v>
      </c>
      <c r="BC176" s="108">
        <v>343397156</v>
      </c>
      <c r="BD176" s="108">
        <v>345987373</v>
      </c>
      <c r="BE176" s="108">
        <v>348656682</v>
      </c>
      <c r="BF176" s="108">
        <v>351207902</v>
      </c>
      <c r="BG176" s="108">
        <v>353888902</v>
      </c>
      <c r="BH176" s="108">
        <v>356507139</v>
      </c>
      <c r="BI176" s="108">
        <v>359245796</v>
      </c>
      <c r="BJ176" s="108">
        <v>361731296</v>
      </c>
      <c r="BK176" s="108">
        <v>363967296</v>
      </c>
      <c r="BL176" s="108">
        <v>365987250</v>
      </c>
      <c r="BM176" s="108">
        <v>367553264</v>
      </c>
    </row>
    <row r="177" spans="1:65" x14ac:dyDescent="0.2">
      <c r="A177" s="108" t="s">
        <v>481</v>
      </c>
      <c r="B177" s="108" t="s">
        <v>482</v>
      </c>
      <c r="C177" s="108" t="s">
        <v>169</v>
      </c>
      <c r="D177" s="108" t="s">
        <v>170</v>
      </c>
      <c r="E177" s="108">
        <v>634138</v>
      </c>
      <c r="F177" s="108">
        <v>649274</v>
      </c>
      <c r="G177" s="108">
        <v>665119</v>
      </c>
      <c r="H177" s="108">
        <v>681633</v>
      </c>
      <c r="I177" s="108">
        <v>698797</v>
      </c>
      <c r="J177" s="108">
        <v>716588</v>
      </c>
      <c r="K177" s="108">
        <v>734866</v>
      </c>
      <c r="L177" s="108">
        <v>753683</v>
      </c>
      <c r="M177" s="108">
        <v>773428</v>
      </c>
      <c r="N177" s="108">
        <v>794588</v>
      </c>
      <c r="O177" s="108">
        <v>817474</v>
      </c>
      <c r="P177" s="108">
        <v>842353</v>
      </c>
      <c r="Q177" s="108">
        <v>868954</v>
      </c>
      <c r="R177" s="108">
        <v>896264</v>
      </c>
      <c r="S177" s="108">
        <v>922900</v>
      </c>
      <c r="T177" s="108">
        <v>947925</v>
      </c>
      <c r="U177" s="108">
        <v>971117</v>
      </c>
      <c r="V177" s="108">
        <v>992955</v>
      </c>
      <c r="W177" s="108">
        <v>1014055</v>
      </c>
      <c r="X177" s="108">
        <v>1035379</v>
      </c>
      <c r="Y177" s="108">
        <v>1057723</v>
      </c>
      <c r="Z177" s="108">
        <v>1080938</v>
      </c>
      <c r="AA177" s="108">
        <v>1105103</v>
      </c>
      <c r="AB177" s="108">
        <v>1131624</v>
      </c>
      <c r="AC177" s="108">
        <v>1162282</v>
      </c>
      <c r="AD177" s="108">
        <v>1198149</v>
      </c>
      <c r="AE177" s="108">
        <v>1239923</v>
      </c>
      <c r="AF177" s="108">
        <v>1286796</v>
      </c>
      <c r="AG177" s="108">
        <v>1336545</v>
      </c>
      <c r="AH177" s="108">
        <v>1386011</v>
      </c>
      <c r="AI177" s="108">
        <v>1432899</v>
      </c>
      <c r="AJ177" s="108">
        <v>1476399</v>
      </c>
      <c r="AK177" s="108">
        <v>1516951</v>
      </c>
      <c r="AL177" s="108">
        <v>1555098</v>
      </c>
      <c r="AM177" s="108">
        <v>1591826</v>
      </c>
      <c r="AN177" s="108">
        <v>1627866</v>
      </c>
      <c r="AO177" s="108">
        <v>1663378</v>
      </c>
      <c r="AP177" s="108">
        <v>1698029</v>
      </c>
      <c r="AQ177" s="108">
        <v>1731635</v>
      </c>
      <c r="AR177" s="108">
        <v>1763861</v>
      </c>
      <c r="AS177" s="108">
        <v>1794583</v>
      </c>
      <c r="AT177" s="108">
        <v>1823667</v>
      </c>
      <c r="AU177" s="108">
        <v>1851519</v>
      </c>
      <c r="AV177" s="108">
        <v>1879113</v>
      </c>
      <c r="AW177" s="108">
        <v>1907737</v>
      </c>
      <c r="AX177" s="108">
        <v>1938316</v>
      </c>
      <c r="AY177" s="108">
        <v>1971318</v>
      </c>
      <c r="AZ177" s="108">
        <v>2006516</v>
      </c>
      <c r="BA177" s="108">
        <v>2043382</v>
      </c>
      <c r="BB177" s="108">
        <v>2081039</v>
      </c>
      <c r="BC177" s="108">
        <v>2118877</v>
      </c>
      <c r="BD177" s="108">
        <v>2156698</v>
      </c>
      <c r="BE177" s="108">
        <v>2194777</v>
      </c>
      <c r="BF177" s="108">
        <v>2233506</v>
      </c>
      <c r="BG177" s="108">
        <v>2273426</v>
      </c>
      <c r="BH177" s="108">
        <v>2314901</v>
      </c>
      <c r="BI177" s="108">
        <v>2358044</v>
      </c>
      <c r="BJ177" s="108">
        <v>2402623</v>
      </c>
      <c r="BK177" s="108">
        <v>2448300</v>
      </c>
      <c r="BL177" s="108">
        <v>2494524</v>
      </c>
      <c r="BM177" s="108">
        <v>2540916</v>
      </c>
    </row>
    <row r="178" spans="1:65" x14ac:dyDescent="0.2">
      <c r="A178" s="108" t="s">
        <v>483</v>
      </c>
      <c r="B178" s="108" t="s">
        <v>484</v>
      </c>
      <c r="C178" s="108" t="s">
        <v>169</v>
      </c>
      <c r="D178" s="108" t="s">
        <v>170</v>
      </c>
      <c r="E178" s="108">
        <v>79000</v>
      </c>
      <c r="F178" s="108">
        <v>81200</v>
      </c>
      <c r="G178" s="108">
        <v>83400</v>
      </c>
      <c r="H178" s="108">
        <v>85700</v>
      </c>
      <c r="I178" s="108">
        <v>88100</v>
      </c>
      <c r="J178" s="108">
        <v>90500</v>
      </c>
      <c r="K178" s="108">
        <v>93500</v>
      </c>
      <c r="L178" s="108">
        <v>96500</v>
      </c>
      <c r="M178" s="108">
        <v>99500</v>
      </c>
      <c r="N178" s="108">
        <v>104000</v>
      </c>
      <c r="O178" s="108">
        <v>112000</v>
      </c>
      <c r="P178" s="108">
        <v>120000</v>
      </c>
      <c r="Q178" s="108">
        <v>125500</v>
      </c>
      <c r="R178" s="108">
        <v>128500</v>
      </c>
      <c r="S178" s="108">
        <v>131000</v>
      </c>
      <c r="T178" s="108">
        <v>132500</v>
      </c>
      <c r="U178" s="108">
        <v>134000</v>
      </c>
      <c r="V178" s="108">
        <v>136000</v>
      </c>
      <c r="W178" s="108">
        <v>137500</v>
      </c>
      <c r="X178" s="108">
        <v>138500</v>
      </c>
      <c r="Y178" s="108">
        <v>140050</v>
      </c>
      <c r="Z178" s="108">
        <v>142650</v>
      </c>
      <c r="AA178" s="108">
        <v>145700</v>
      </c>
      <c r="AB178" s="108">
        <v>148700</v>
      </c>
      <c r="AC178" s="108">
        <v>151650</v>
      </c>
      <c r="AD178" s="108">
        <v>154450</v>
      </c>
      <c r="AE178" s="108">
        <v>157350</v>
      </c>
      <c r="AF178" s="108">
        <v>160500</v>
      </c>
      <c r="AG178" s="108">
        <v>163650</v>
      </c>
      <c r="AH178" s="108">
        <v>166898</v>
      </c>
      <c r="AI178" s="108">
        <v>170899</v>
      </c>
      <c r="AJ178" s="108">
        <v>175362</v>
      </c>
      <c r="AK178" s="108">
        <v>179799</v>
      </c>
      <c r="AL178" s="108">
        <v>184496</v>
      </c>
      <c r="AM178" s="108">
        <v>189482</v>
      </c>
      <c r="AN178" s="108">
        <v>193816</v>
      </c>
      <c r="AO178" s="108">
        <v>197564</v>
      </c>
      <c r="AP178" s="108">
        <v>201418</v>
      </c>
      <c r="AQ178" s="108">
        <v>205279</v>
      </c>
      <c r="AR178" s="108">
        <v>209214</v>
      </c>
      <c r="AS178" s="108">
        <v>213230</v>
      </c>
      <c r="AT178" s="108">
        <v>217324</v>
      </c>
      <c r="AU178" s="108">
        <v>221490</v>
      </c>
      <c r="AV178" s="108">
        <v>225296</v>
      </c>
      <c r="AW178" s="108">
        <v>228750</v>
      </c>
      <c r="AX178" s="108">
        <v>232250</v>
      </c>
      <c r="AY178" s="108">
        <v>235750</v>
      </c>
      <c r="AZ178" s="108">
        <v>239250</v>
      </c>
      <c r="BA178" s="108">
        <v>242750</v>
      </c>
      <c r="BB178" s="108">
        <v>245950</v>
      </c>
      <c r="BC178" s="108">
        <v>249750</v>
      </c>
      <c r="BD178" s="108">
        <v>254350</v>
      </c>
      <c r="BE178" s="108">
        <v>259000</v>
      </c>
      <c r="BF178" s="108">
        <v>263650</v>
      </c>
      <c r="BG178" s="108">
        <v>268050</v>
      </c>
      <c r="BH178" s="108">
        <v>268700</v>
      </c>
      <c r="BI178" s="108">
        <v>269350</v>
      </c>
      <c r="BJ178" s="108">
        <v>270000</v>
      </c>
      <c r="BK178" s="108">
        <v>270650</v>
      </c>
      <c r="BL178" s="108">
        <v>271300</v>
      </c>
      <c r="BM178" s="108">
        <v>271960</v>
      </c>
    </row>
    <row r="179" spans="1:65" x14ac:dyDescent="0.2">
      <c r="A179" s="108" t="s">
        <v>485</v>
      </c>
      <c r="B179" s="108" t="s">
        <v>486</v>
      </c>
      <c r="C179" s="108" t="s">
        <v>169</v>
      </c>
      <c r="D179" s="108" t="s">
        <v>170</v>
      </c>
      <c r="E179" s="108">
        <v>3388774</v>
      </c>
      <c r="F179" s="108">
        <v>3486322</v>
      </c>
      <c r="G179" s="108">
        <v>3588228</v>
      </c>
      <c r="H179" s="108">
        <v>3693985</v>
      </c>
      <c r="I179" s="108">
        <v>3802802</v>
      </c>
      <c r="J179" s="108">
        <v>3914118</v>
      </c>
      <c r="K179" s="108">
        <v>4027969</v>
      </c>
      <c r="L179" s="108">
        <v>4144588</v>
      </c>
      <c r="M179" s="108">
        <v>4263925</v>
      </c>
      <c r="N179" s="108">
        <v>4385925</v>
      </c>
      <c r="O179" s="108">
        <v>4510645</v>
      </c>
      <c r="P179" s="108">
        <v>4637984</v>
      </c>
      <c r="Q179" s="108">
        <v>4768225</v>
      </c>
      <c r="R179" s="108">
        <v>4902151</v>
      </c>
      <c r="S179" s="108">
        <v>5040795</v>
      </c>
      <c r="T179" s="108">
        <v>5184940</v>
      </c>
      <c r="U179" s="108">
        <v>5335083</v>
      </c>
      <c r="V179" s="108">
        <v>5491158</v>
      </c>
      <c r="W179" s="108">
        <v>5652655</v>
      </c>
      <c r="X179" s="108">
        <v>5818763</v>
      </c>
      <c r="Y179" s="108">
        <v>5989000</v>
      </c>
      <c r="Z179" s="108">
        <v>6163711</v>
      </c>
      <c r="AA179" s="108">
        <v>6343530</v>
      </c>
      <c r="AB179" s="108">
        <v>6528646</v>
      </c>
      <c r="AC179" s="108">
        <v>6719310</v>
      </c>
      <c r="AD179" s="108">
        <v>6915994</v>
      </c>
      <c r="AE179" s="108">
        <v>7118885</v>
      </c>
      <c r="AF179" s="108">
        <v>7328934</v>
      </c>
      <c r="AG179" s="108">
        <v>7548429</v>
      </c>
      <c r="AH179" s="108">
        <v>7780242</v>
      </c>
      <c r="AI179" s="108">
        <v>8026592</v>
      </c>
      <c r="AJ179" s="108">
        <v>8288739</v>
      </c>
      <c r="AK179" s="108">
        <v>8566773</v>
      </c>
      <c r="AL179" s="108">
        <v>8860297</v>
      </c>
      <c r="AM179" s="108">
        <v>9168316</v>
      </c>
      <c r="AN179" s="108">
        <v>9490289</v>
      </c>
      <c r="AO179" s="108">
        <v>9826600</v>
      </c>
      <c r="AP179" s="108">
        <v>10178196</v>
      </c>
      <c r="AQ179" s="108">
        <v>10545720</v>
      </c>
      <c r="AR179" s="108">
        <v>10929922</v>
      </c>
      <c r="AS179" s="108">
        <v>11331561</v>
      </c>
      <c r="AT179" s="108">
        <v>11751364</v>
      </c>
      <c r="AU179" s="108">
        <v>12189988</v>
      </c>
      <c r="AV179" s="108">
        <v>12647983</v>
      </c>
      <c r="AW179" s="108">
        <v>13125914</v>
      </c>
      <c r="AX179" s="108">
        <v>13624474</v>
      </c>
      <c r="AY179" s="108">
        <v>14143969</v>
      </c>
      <c r="AZ179" s="108">
        <v>14685404</v>
      </c>
      <c r="BA179" s="108">
        <v>15250913</v>
      </c>
      <c r="BB179" s="108">
        <v>15843131</v>
      </c>
      <c r="BC179" s="108">
        <v>16464025</v>
      </c>
      <c r="BD179" s="108">
        <v>17114770</v>
      </c>
      <c r="BE179" s="108">
        <v>17795209</v>
      </c>
      <c r="BF179" s="108">
        <v>18504287</v>
      </c>
      <c r="BG179" s="108">
        <v>19240182</v>
      </c>
      <c r="BH179" s="108">
        <v>20001663</v>
      </c>
      <c r="BI179" s="108">
        <v>20788789</v>
      </c>
      <c r="BJ179" s="108">
        <v>21602388</v>
      </c>
      <c r="BK179" s="108">
        <v>22442831</v>
      </c>
      <c r="BL179" s="108">
        <v>23310719</v>
      </c>
      <c r="BM179" s="108">
        <v>24206636</v>
      </c>
    </row>
    <row r="180" spans="1:65" x14ac:dyDescent="0.2">
      <c r="A180" s="108" t="s">
        <v>487</v>
      </c>
      <c r="B180" s="108" t="s">
        <v>488</v>
      </c>
      <c r="C180" s="108" t="s">
        <v>169</v>
      </c>
      <c r="D180" s="108" t="s">
        <v>170</v>
      </c>
      <c r="E180" s="108">
        <v>45138460</v>
      </c>
      <c r="F180" s="108">
        <v>46063570</v>
      </c>
      <c r="G180" s="108">
        <v>47029818</v>
      </c>
      <c r="H180" s="108">
        <v>48032932</v>
      </c>
      <c r="I180" s="108">
        <v>49066762</v>
      </c>
      <c r="J180" s="108">
        <v>50127920</v>
      </c>
      <c r="K180" s="108">
        <v>51217969</v>
      </c>
      <c r="L180" s="108">
        <v>52342231</v>
      </c>
      <c r="M180" s="108">
        <v>53506201</v>
      </c>
      <c r="N180" s="108">
        <v>54717035</v>
      </c>
      <c r="O180" s="108">
        <v>55982142</v>
      </c>
      <c r="P180" s="108">
        <v>57296988</v>
      </c>
      <c r="Q180" s="108">
        <v>58665813</v>
      </c>
      <c r="R180" s="108">
        <v>60114615</v>
      </c>
      <c r="S180" s="108">
        <v>61677167</v>
      </c>
      <c r="T180" s="108">
        <v>63374289</v>
      </c>
      <c r="U180" s="108">
        <v>65221379</v>
      </c>
      <c r="V180" s="108">
        <v>67203134</v>
      </c>
      <c r="W180" s="108">
        <v>69271915</v>
      </c>
      <c r="X180" s="108">
        <v>71361141</v>
      </c>
      <c r="Y180" s="108">
        <v>73423646</v>
      </c>
      <c r="Z180" s="108">
        <v>75440505</v>
      </c>
      <c r="AA180" s="108">
        <v>77427539</v>
      </c>
      <c r="AB180" s="108">
        <v>79414841</v>
      </c>
      <c r="AC180" s="108">
        <v>81448757</v>
      </c>
      <c r="AD180" s="108">
        <v>83562776</v>
      </c>
      <c r="AE180" s="108">
        <v>85766396</v>
      </c>
      <c r="AF180" s="108">
        <v>88048029</v>
      </c>
      <c r="AG180" s="108">
        <v>90395278</v>
      </c>
      <c r="AH180" s="108">
        <v>92788039</v>
      </c>
      <c r="AI180" s="108">
        <v>95212454</v>
      </c>
      <c r="AJ180" s="108">
        <v>97667632</v>
      </c>
      <c r="AK180" s="108">
        <v>100161708</v>
      </c>
      <c r="AL180" s="108">
        <v>102700751</v>
      </c>
      <c r="AM180" s="108">
        <v>105293701</v>
      </c>
      <c r="AN180" s="108">
        <v>107948339</v>
      </c>
      <c r="AO180" s="108">
        <v>110668784</v>
      </c>
      <c r="AP180" s="108">
        <v>113457661</v>
      </c>
      <c r="AQ180" s="108">
        <v>116319763</v>
      </c>
      <c r="AR180" s="108">
        <v>119260055</v>
      </c>
      <c r="AS180" s="108">
        <v>122283853</v>
      </c>
      <c r="AT180" s="108">
        <v>125394046</v>
      </c>
      <c r="AU180" s="108">
        <v>128596079</v>
      </c>
      <c r="AV180" s="108">
        <v>131900634</v>
      </c>
      <c r="AW180" s="108">
        <v>135320420</v>
      </c>
      <c r="AX180" s="108">
        <v>138865014</v>
      </c>
      <c r="AY180" s="108">
        <v>142538305</v>
      </c>
      <c r="AZ180" s="108">
        <v>146339971</v>
      </c>
      <c r="BA180" s="108">
        <v>150269622</v>
      </c>
      <c r="BB180" s="108">
        <v>154324939</v>
      </c>
      <c r="BC180" s="108">
        <v>158503203</v>
      </c>
      <c r="BD180" s="108">
        <v>162805080</v>
      </c>
      <c r="BE180" s="108">
        <v>167228803</v>
      </c>
      <c r="BF180" s="108">
        <v>171765819</v>
      </c>
      <c r="BG180" s="108">
        <v>176404931</v>
      </c>
      <c r="BH180" s="108">
        <v>181137454</v>
      </c>
      <c r="BI180" s="108">
        <v>185960244</v>
      </c>
      <c r="BJ180" s="108">
        <v>190873247</v>
      </c>
      <c r="BK180" s="108">
        <v>195874685</v>
      </c>
      <c r="BL180" s="108">
        <v>200963603</v>
      </c>
      <c r="BM180" s="108">
        <v>206139587</v>
      </c>
    </row>
    <row r="181" spans="1:65" x14ac:dyDescent="0.2">
      <c r="A181" s="108" t="s">
        <v>489</v>
      </c>
      <c r="B181" s="108" t="s">
        <v>490</v>
      </c>
      <c r="C181" s="108" t="s">
        <v>169</v>
      </c>
      <c r="D181" s="108" t="s">
        <v>170</v>
      </c>
      <c r="E181" s="108">
        <v>1773132</v>
      </c>
      <c r="F181" s="108">
        <v>1829772</v>
      </c>
      <c r="G181" s="108">
        <v>1887426</v>
      </c>
      <c r="H181" s="108">
        <v>1946240</v>
      </c>
      <c r="I181" s="108">
        <v>2006478</v>
      </c>
      <c r="J181" s="108">
        <v>2068379</v>
      </c>
      <c r="K181" s="108">
        <v>2131973</v>
      </c>
      <c r="L181" s="108">
        <v>2197303</v>
      </c>
      <c r="M181" s="108">
        <v>2264623</v>
      </c>
      <c r="N181" s="108">
        <v>2334285</v>
      </c>
      <c r="O181" s="108">
        <v>2406523</v>
      </c>
      <c r="P181" s="108">
        <v>2481345</v>
      </c>
      <c r="Q181" s="108">
        <v>2558705</v>
      </c>
      <c r="R181" s="108">
        <v>2638699</v>
      </c>
      <c r="S181" s="108">
        <v>2721417</v>
      </c>
      <c r="T181" s="108">
        <v>2806859</v>
      </c>
      <c r="U181" s="108">
        <v>2894967</v>
      </c>
      <c r="V181" s="108">
        <v>2985480</v>
      </c>
      <c r="W181" s="108">
        <v>3077861</v>
      </c>
      <c r="X181" s="108">
        <v>3171404</v>
      </c>
      <c r="Y181" s="108">
        <v>3265520</v>
      </c>
      <c r="Z181" s="108">
        <v>3360142</v>
      </c>
      <c r="AA181" s="108">
        <v>3455129</v>
      </c>
      <c r="AB181" s="108">
        <v>3549711</v>
      </c>
      <c r="AC181" s="108">
        <v>3642978</v>
      </c>
      <c r="AD181" s="108">
        <v>3734343</v>
      </c>
      <c r="AE181" s="108">
        <v>3823133</v>
      </c>
      <c r="AF181" s="108">
        <v>3909672</v>
      </c>
      <c r="AG181" s="108">
        <v>3995529</v>
      </c>
      <c r="AH181" s="108">
        <v>4082958</v>
      </c>
      <c r="AI181" s="108">
        <v>4173435</v>
      </c>
      <c r="AJ181" s="108">
        <v>4267570</v>
      </c>
      <c r="AK181" s="108">
        <v>4364514</v>
      </c>
      <c r="AL181" s="108">
        <v>4462496</v>
      </c>
      <c r="AM181" s="108">
        <v>4559010</v>
      </c>
      <c r="AN181" s="108">
        <v>4652185</v>
      </c>
      <c r="AO181" s="108">
        <v>4741571</v>
      </c>
      <c r="AP181" s="108">
        <v>4827658</v>
      </c>
      <c r="AQ181" s="108">
        <v>4910642</v>
      </c>
      <c r="AR181" s="108">
        <v>4991041</v>
      </c>
      <c r="AS181" s="108">
        <v>5069310</v>
      </c>
      <c r="AT181" s="108">
        <v>5145367</v>
      </c>
      <c r="AU181" s="108">
        <v>5219324</v>
      </c>
      <c r="AV181" s="108">
        <v>5292115</v>
      </c>
      <c r="AW181" s="108">
        <v>5364930</v>
      </c>
      <c r="AX181" s="108">
        <v>5438692</v>
      </c>
      <c r="AY181" s="108">
        <v>5513757</v>
      </c>
      <c r="AZ181" s="108">
        <v>5590066</v>
      </c>
      <c r="BA181" s="108">
        <v>5667436</v>
      </c>
      <c r="BB181" s="108">
        <v>5745538</v>
      </c>
      <c r="BC181" s="108">
        <v>5824058</v>
      </c>
      <c r="BD181" s="108">
        <v>5903035</v>
      </c>
      <c r="BE181" s="108">
        <v>5982530</v>
      </c>
      <c r="BF181" s="108">
        <v>6062462</v>
      </c>
      <c r="BG181" s="108">
        <v>6142734</v>
      </c>
      <c r="BH181" s="108">
        <v>6223234</v>
      </c>
      <c r="BI181" s="108">
        <v>6303970</v>
      </c>
      <c r="BJ181" s="108">
        <v>6384843</v>
      </c>
      <c r="BK181" s="108">
        <v>6465502</v>
      </c>
      <c r="BL181" s="108">
        <v>6545503</v>
      </c>
      <c r="BM181" s="108">
        <v>6624554</v>
      </c>
    </row>
    <row r="182" spans="1:65" x14ac:dyDescent="0.2">
      <c r="A182" s="108" t="s">
        <v>44</v>
      </c>
      <c r="B182" s="108" t="s">
        <v>491</v>
      </c>
      <c r="C182" s="108" t="s">
        <v>169</v>
      </c>
      <c r="D182" s="108" t="s">
        <v>170</v>
      </c>
      <c r="E182" s="108">
        <v>11486631</v>
      </c>
      <c r="F182" s="108">
        <v>11638712</v>
      </c>
      <c r="G182" s="108">
        <v>11805689</v>
      </c>
      <c r="H182" s="108">
        <v>11965966</v>
      </c>
      <c r="I182" s="108">
        <v>12127120</v>
      </c>
      <c r="J182" s="108">
        <v>12294732</v>
      </c>
      <c r="K182" s="108">
        <v>12456251</v>
      </c>
      <c r="L182" s="108">
        <v>12598201</v>
      </c>
      <c r="M182" s="108">
        <v>12729721</v>
      </c>
      <c r="N182" s="108">
        <v>12877984</v>
      </c>
      <c r="O182" s="108">
        <v>13038526</v>
      </c>
      <c r="P182" s="108">
        <v>13194497</v>
      </c>
      <c r="Q182" s="108">
        <v>13328593</v>
      </c>
      <c r="R182" s="108">
        <v>13439322</v>
      </c>
      <c r="S182" s="108">
        <v>13545056</v>
      </c>
      <c r="T182" s="108">
        <v>13666335</v>
      </c>
      <c r="U182" s="108">
        <v>13774037</v>
      </c>
      <c r="V182" s="108">
        <v>13856185</v>
      </c>
      <c r="W182" s="108">
        <v>13941700</v>
      </c>
      <c r="X182" s="108">
        <v>14038270</v>
      </c>
      <c r="Y182" s="108">
        <v>14149800</v>
      </c>
      <c r="Z182" s="108">
        <v>14247208</v>
      </c>
      <c r="AA182" s="108">
        <v>14312690</v>
      </c>
      <c r="AB182" s="108">
        <v>14367070</v>
      </c>
      <c r="AC182" s="108">
        <v>14424211</v>
      </c>
      <c r="AD182" s="108">
        <v>14491632</v>
      </c>
      <c r="AE182" s="108">
        <v>14572278</v>
      </c>
      <c r="AF182" s="108">
        <v>14665037</v>
      </c>
      <c r="AG182" s="108">
        <v>14760094</v>
      </c>
      <c r="AH182" s="108">
        <v>14848907</v>
      </c>
      <c r="AI182" s="108">
        <v>14951510</v>
      </c>
      <c r="AJ182" s="108">
        <v>15069798</v>
      </c>
      <c r="AK182" s="108">
        <v>15184166</v>
      </c>
      <c r="AL182" s="108">
        <v>15290368</v>
      </c>
      <c r="AM182" s="108">
        <v>15382838</v>
      </c>
      <c r="AN182" s="108">
        <v>15459006</v>
      </c>
      <c r="AO182" s="108">
        <v>15530498</v>
      </c>
      <c r="AP182" s="108">
        <v>15610650</v>
      </c>
      <c r="AQ182" s="108">
        <v>15707209</v>
      </c>
      <c r="AR182" s="108">
        <v>15812088</v>
      </c>
      <c r="AS182" s="108">
        <v>15925513</v>
      </c>
      <c r="AT182" s="108">
        <v>16046180</v>
      </c>
      <c r="AU182" s="108">
        <v>16148929</v>
      </c>
      <c r="AV182" s="108">
        <v>16225302</v>
      </c>
      <c r="AW182" s="108">
        <v>16281779</v>
      </c>
      <c r="AX182" s="108">
        <v>16319868</v>
      </c>
      <c r="AY182" s="108">
        <v>16346101</v>
      </c>
      <c r="AZ182" s="108">
        <v>16381696</v>
      </c>
      <c r="BA182" s="108">
        <v>16445593</v>
      </c>
      <c r="BB182" s="108">
        <v>16530388</v>
      </c>
      <c r="BC182" s="108">
        <v>16615394</v>
      </c>
      <c r="BD182" s="108">
        <v>16693074</v>
      </c>
      <c r="BE182" s="108">
        <v>16754962</v>
      </c>
      <c r="BF182" s="108">
        <v>16804432</v>
      </c>
      <c r="BG182" s="108">
        <v>16865008</v>
      </c>
      <c r="BH182" s="108">
        <v>16939923</v>
      </c>
      <c r="BI182" s="108">
        <v>17030314</v>
      </c>
      <c r="BJ182" s="108">
        <v>17131296</v>
      </c>
      <c r="BK182" s="108">
        <v>17231624</v>
      </c>
      <c r="BL182" s="108">
        <v>17344874</v>
      </c>
      <c r="BM182" s="108">
        <v>17441139</v>
      </c>
    </row>
    <row r="183" spans="1:65" x14ac:dyDescent="0.2">
      <c r="A183" s="108" t="s">
        <v>18</v>
      </c>
      <c r="B183" s="108" t="s">
        <v>492</v>
      </c>
      <c r="C183" s="108" t="s">
        <v>169</v>
      </c>
      <c r="D183" s="108" t="s">
        <v>170</v>
      </c>
      <c r="E183" s="108">
        <v>3581239</v>
      </c>
      <c r="F183" s="108">
        <v>3609800</v>
      </c>
      <c r="G183" s="108">
        <v>3638918</v>
      </c>
      <c r="H183" s="108">
        <v>3666537</v>
      </c>
      <c r="I183" s="108">
        <v>3694339</v>
      </c>
      <c r="J183" s="108">
        <v>3723168</v>
      </c>
      <c r="K183" s="108">
        <v>3753012</v>
      </c>
      <c r="L183" s="108">
        <v>3784539</v>
      </c>
      <c r="M183" s="108">
        <v>3816486</v>
      </c>
      <c r="N183" s="108">
        <v>3847707</v>
      </c>
      <c r="O183" s="108">
        <v>3875763</v>
      </c>
      <c r="P183" s="108">
        <v>3903039</v>
      </c>
      <c r="Q183" s="108">
        <v>3933004</v>
      </c>
      <c r="R183" s="108">
        <v>3960612</v>
      </c>
      <c r="S183" s="108">
        <v>3985258</v>
      </c>
      <c r="T183" s="108">
        <v>4007313</v>
      </c>
      <c r="U183" s="108">
        <v>4026152</v>
      </c>
      <c r="V183" s="108">
        <v>4043205</v>
      </c>
      <c r="W183" s="108">
        <v>4058671</v>
      </c>
      <c r="X183" s="108">
        <v>4072517</v>
      </c>
      <c r="Y183" s="108">
        <v>4085620</v>
      </c>
      <c r="Z183" s="108">
        <v>4099702</v>
      </c>
      <c r="AA183" s="108">
        <v>4114787</v>
      </c>
      <c r="AB183" s="108">
        <v>4128432</v>
      </c>
      <c r="AC183" s="108">
        <v>4140099</v>
      </c>
      <c r="AD183" s="108">
        <v>4152516</v>
      </c>
      <c r="AE183" s="108">
        <v>4167354</v>
      </c>
      <c r="AF183" s="108">
        <v>4186905</v>
      </c>
      <c r="AG183" s="108">
        <v>4209488</v>
      </c>
      <c r="AH183" s="108">
        <v>4226901</v>
      </c>
      <c r="AI183" s="108">
        <v>4241473</v>
      </c>
      <c r="AJ183" s="108">
        <v>4261732</v>
      </c>
      <c r="AK183" s="108">
        <v>4286401</v>
      </c>
      <c r="AL183" s="108">
        <v>4311991</v>
      </c>
      <c r="AM183" s="108">
        <v>4336613</v>
      </c>
      <c r="AN183" s="108">
        <v>4359184</v>
      </c>
      <c r="AO183" s="108">
        <v>4381336</v>
      </c>
      <c r="AP183" s="108">
        <v>4405157</v>
      </c>
      <c r="AQ183" s="108">
        <v>4431464</v>
      </c>
      <c r="AR183" s="108">
        <v>4461913</v>
      </c>
      <c r="AS183" s="108">
        <v>4490967</v>
      </c>
      <c r="AT183" s="108">
        <v>4513751</v>
      </c>
      <c r="AU183" s="108">
        <v>4538159</v>
      </c>
      <c r="AV183" s="108">
        <v>4564855</v>
      </c>
      <c r="AW183" s="108">
        <v>4591910</v>
      </c>
      <c r="AX183" s="108">
        <v>4623291</v>
      </c>
      <c r="AY183" s="108">
        <v>4660677</v>
      </c>
      <c r="AZ183" s="108">
        <v>4709153</v>
      </c>
      <c r="BA183" s="108">
        <v>4768212</v>
      </c>
      <c r="BB183" s="108">
        <v>4828726</v>
      </c>
      <c r="BC183" s="108">
        <v>4889252</v>
      </c>
      <c r="BD183" s="108">
        <v>4953088</v>
      </c>
      <c r="BE183" s="108">
        <v>5018573</v>
      </c>
      <c r="BF183" s="108">
        <v>5079623</v>
      </c>
      <c r="BG183" s="108">
        <v>5137232</v>
      </c>
      <c r="BH183" s="108">
        <v>5188607</v>
      </c>
      <c r="BI183" s="108">
        <v>5234519</v>
      </c>
      <c r="BJ183" s="108">
        <v>5276968</v>
      </c>
      <c r="BK183" s="108">
        <v>5311916</v>
      </c>
      <c r="BL183" s="108">
        <v>5347896</v>
      </c>
      <c r="BM183" s="108">
        <v>5379475</v>
      </c>
    </row>
    <row r="184" spans="1:65" x14ac:dyDescent="0.2">
      <c r="A184" s="108" t="s">
        <v>493</v>
      </c>
      <c r="B184" s="108" t="s">
        <v>494</v>
      </c>
      <c r="C184" s="108" t="s">
        <v>169</v>
      </c>
      <c r="D184" s="108" t="s">
        <v>170</v>
      </c>
      <c r="E184" s="108">
        <v>10105060</v>
      </c>
      <c r="F184" s="108">
        <v>10267260</v>
      </c>
      <c r="G184" s="108">
        <v>10433147</v>
      </c>
      <c r="H184" s="108">
        <v>10604620</v>
      </c>
      <c r="I184" s="108">
        <v>10783958</v>
      </c>
      <c r="J184" s="108">
        <v>10972912</v>
      </c>
      <c r="K184" s="108">
        <v>11172530</v>
      </c>
      <c r="L184" s="108">
        <v>11382965</v>
      </c>
      <c r="M184" s="108">
        <v>11603921</v>
      </c>
      <c r="N184" s="108">
        <v>11834657</v>
      </c>
      <c r="O184" s="108">
        <v>12074628</v>
      </c>
      <c r="P184" s="108">
        <v>12323984</v>
      </c>
      <c r="Q184" s="108">
        <v>12583142</v>
      </c>
      <c r="R184" s="108">
        <v>12852205</v>
      </c>
      <c r="S184" s="108">
        <v>13131260</v>
      </c>
      <c r="T184" s="108">
        <v>13420367</v>
      </c>
      <c r="U184" s="108">
        <v>13719466</v>
      </c>
      <c r="V184" s="108">
        <v>14028535</v>
      </c>
      <c r="W184" s="108">
        <v>14347653</v>
      </c>
      <c r="X184" s="108">
        <v>14676932</v>
      </c>
      <c r="Y184" s="108">
        <v>15016408</v>
      </c>
      <c r="Z184" s="108">
        <v>15367229</v>
      </c>
      <c r="AA184" s="108">
        <v>15729431</v>
      </c>
      <c r="AB184" s="108">
        <v>16100623</v>
      </c>
      <c r="AC184" s="108">
        <v>16477488</v>
      </c>
      <c r="AD184" s="108">
        <v>16858315</v>
      </c>
      <c r="AE184" s="108">
        <v>17239677</v>
      </c>
      <c r="AF184" s="108">
        <v>17623697</v>
      </c>
      <c r="AG184" s="108">
        <v>18020755</v>
      </c>
      <c r="AH184" s="108">
        <v>18445021</v>
      </c>
      <c r="AI184" s="108">
        <v>18905480</v>
      </c>
      <c r="AJ184" s="108">
        <v>19405506</v>
      </c>
      <c r="AK184" s="108">
        <v>19938322</v>
      </c>
      <c r="AL184" s="108">
        <v>20489973</v>
      </c>
      <c r="AM184" s="108">
        <v>21040899</v>
      </c>
      <c r="AN184" s="108">
        <v>21576074</v>
      </c>
      <c r="AO184" s="108">
        <v>22090352</v>
      </c>
      <c r="AP184" s="108">
        <v>22584772</v>
      </c>
      <c r="AQ184" s="108">
        <v>23057875</v>
      </c>
      <c r="AR184" s="108">
        <v>23509971</v>
      </c>
      <c r="AS184" s="108">
        <v>23941099</v>
      </c>
      <c r="AT184" s="108">
        <v>24347113</v>
      </c>
      <c r="AU184" s="108">
        <v>24725625</v>
      </c>
      <c r="AV184" s="108">
        <v>25080880</v>
      </c>
      <c r="AW184" s="108">
        <v>25419337</v>
      </c>
      <c r="AX184" s="108">
        <v>25744500</v>
      </c>
      <c r="AY184" s="108">
        <v>26066687</v>
      </c>
      <c r="AZ184" s="108">
        <v>26382586</v>
      </c>
      <c r="BA184" s="108">
        <v>26666581</v>
      </c>
      <c r="BB184" s="108">
        <v>26883531</v>
      </c>
      <c r="BC184" s="108">
        <v>27013207</v>
      </c>
      <c r="BD184" s="108">
        <v>27041220</v>
      </c>
      <c r="BE184" s="108">
        <v>26989160</v>
      </c>
      <c r="BF184" s="108">
        <v>26916795</v>
      </c>
      <c r="BG184" s="108">
        <v>26905982</v>
      </c>
      <c r="BH184" s="108">
        <v>27015033</v>
      </c>
      <c r="BI184" s="108">
        <v>27263430</v>
      </c>
      <c r="BJ184" s="108">
        <v>27632682</v>
      </c>
      <c r="BK184" s="108">
        <v>28095712</v>
      </c>
      <c r="BL184" s="108">
        <v>28608715</v>
      </c>
      <c r="BM184" s="108">
        <v>29136808</v>
      </c>
    </row>
    <row r="185" spans="1:65" x14ac:dyDescent="0.2">
      <c r="A185" s="108" t="s">
        <v>495</v>
      </c>
      <c r="B185" s="108" t="s">
        <v>496</v>
      </c>
      <c r="C185" s="108" t="s">
        <v>169</v>
      </c>
      <c r="D185" s="108" t="s">
        <v>170</v>
      </c>
      <c r="E185" s="108">
        <v>4377</v>
      </c>
      <c r="F185" s="108">
        <v>4627</v>
      </c>
      <c r="G185" s="108">
        <v>4942</v>
      </c>
      <c r="H185" s="108">
        <v>5270</v>
      </c>
      <c r="I185" s="108">
        <v>5590</v>
      </c>
      <c r="J185" s="108">
        <v>5859</v>
      </c>
      <c r="K185" s="108">
        <v>6065</v>
      </c>
      <c r="L185" s="108">
        <v>6221</v>
      </c>
      <c r="M185" s="108">
        <v>6343</v>
      </c>
      <c r="N185" s="108">
        <v>6445</v>
      </c>
      <c r="O185" s="108">
        <v>6553</v>
      </c>
      <c r="P185" s="108">
        <v>6669</v>
      </c>
      <c r="Q185" s="108">
        <v>6798</v>
      </c>
      <c r="R185" s="108">
        <v>6929</v>
      </c>
      <c r="S185" s="108">
        <v>7062</v>
      </c>
      <c r="T185" s="108">
        <v>7178</v>
      </c>
      <c r="U185" s="108">
        <v>7284</v>
      </c>
      <c r="V185" s="108">
        <v>7396</v>
      </c>
      <c r="W185" s="108">
        <v>7505</v>
      </c>
      <c r="X185" s="108">
        <v>7626</v>
      </c>
      <c r="Y185" s="108">
        <v>7751</v>
      </c>
      <c r="Z185" s="108">
        <v>7871</v>
      </c>
      <c r="AA185" s="108">
        <v>8016</v>
      </c>
      <c r="AB185" s="108">
        <v>8163</v>
      </c>
      <c r="AC185" s="108">
        <v>8331</v>
      </c>
      <c r="AD185" s="108">
        <v>8501</v>
      </c>
      <c r="AE185" s="108">
        <v>8679</v>
      </c>
      <c r="AF185" s="108">
        <v>8868</v>
      </c>
      <c r="AG185" s="108">
        <v>9058</v>
      </c>
      <c r="AH185" s="108">
        <v>9275</v>
      </c>
      <c r="AI185" s="108">
        <v>9506</v>
      </c>
      <c r="AJ185" s="108">
        <v>9766</v>
      </c>
      <c r="AK185" s="108">
        <v>10030</v>
      </c>
      <c r="AL185" s="108">
        <v>10287</v>
      </c>
      <c r="AM185" s="108">
        <v>10496</v>
      </c>
      <c r="AN185" s="108">
        <v>10626</v>
      </c>
      <c r="AO185" s="108">
        <v>10677</v>
      </c>
      <c r="AP185" s="108">
        <v>10643</v>
      </c>
      <c r="AQ185" s="108">
        <v>10567</v>
      </c>
      <c r="AR185" s="108">
        <v>10449</v>
      </c>
      <c r="AS185" s="108">
        <v>10335</v>
      </c>
      <c r="AT185" s="108">
        <v>10219</v>
      </c>
      <c r="AU185" s="108">
        <v>10102</v>
      </c>
      <c r="AV185" s="108">
        <v>9990</v>
      </c>
      <c r="AW185" s="108">
        <v>9906</v>
      </c>
      <c r="AX185" s="108">
        <v>9848</v>
      </c>
      <c r="AY185" s="108">
        <v>9827</v>
      </c>
      <c r="AZ185" s="108">
        <v>9846</v>
      </c>
      <c r="BA185" s="108">
        <v>9880</v>
      </c>
      <c r="BB185" s="108">
        <v>9945</v>
      </c>
      <c r="BC185" s="108">
        <v>10009</v>
      </c>
      <c r="BD185" s="108">
        <v>10069</v>
      </c>
      <c r="BE185" s="108">
        <v>10136</v>
      </c>
      <c r="BF185" s="108">
        <v>10208</v>
      </c>
      <c r="BG185" s="108">
        <v>10289</v>
      </c>
      <c r="BH185" s="108">
        <v>10374</v>
      </c>
      <c r="BI185" s="108">
        <v>10474</v>
      </c>
      <c r="BJ185" s="108">
        <v>10577</v>
      </c>
      <c r="BK185" s="108">
        <v>10678</v>
      </c>
      <c r="BL185" s="108">
        <v>10764</v>
      </c>
      <c r="BM185" s="108">
        <v>10834</v>
      </c>
    </row>
    <row r="186" spans="1:65" x14ac:dyDescent="0.2">
      <c r="A186" s="108" t="s">
        <v>497</v>
      </c>
      <c r="B186" s="108" t="s">
        <v>498</v>
      </c>
      <c r="C186" s="108" t="s">
        <v>169</v>
      </c>
      <c r="D186" s="108" t="s">
        <v>170</v>
      </c>
      <c r="E186" s="108">
        <v>2371800</v>
      </c>
      <c r="F186" s="108">
        <v>2419700</v>
      </c>
      <c r="G186" s="108">
        <v>2482000</v>
      </c>
      <c r="H186" s="108">
        <v>2531800</v>
      </c>
      <c r="I186" s="108">
        <v>2585400</v>
      </c>
      <c r="J186" s="108">
        <v>2628400</v>
      </c>
      <c r="K186" s="108">
        <v>2675900</v>
      </c>
      <c r="L186" s="108">
        <v>2724100</v>
      </c>
      <c r="M186" s="108">
        <v>2748100</v>
      </c>
      <c r="N186" s="108">
        <v>2772800</v>
      </c>
      <c r="O186" s="108">
        <v>2810700</v>
      </c>
      <c r="P186" s="108">
        <v>2853000</v>
      </c>
      <c r="Q186" s="108">
        <v>2903900</v>
      </c>
      <c r="R186" s="108">
        <v>2961300</v>
      </c>
      <c r="S186" s="108">
        <v>3023700</v>
      </c>
      <c r="T186" s="108">
        <v>3083100</v>
      </c>
      <c r="U186" s="108">
        <v>3110500</v>
      </c>
      <c r="V186" s="108">
        <v>3120200</v>
      </c>
      <c r="W186" s="108">
        <v>3121200</v>
      </c>
      <c r="X186" s="108">
        <v>3109000</v>
      </c>
      <c r="Y186" s="108">
        <v>3112900</v>
      </c>
      <c r="Z186" s="108">
        <v>3124900</v>
      </c>
      <c r="AA186" s="108">
        <v>3156100</v>
      </c>
      <c r="AB186" s="108">
        <v>3199300</v>
      </c>
      <c r="AC186" s="108">
        <v>3227100</v>
      </c>
      <c r="AD186" s="108">
        <v>3247100</v>
      </c>
      <c r="AE186" s="108">
        <v>3246300</v>
      </c>
      <c r="AF186" s="108">
        <v>3274400</v>
      </c>
      <c r="AG186" s="108">
        <v>3283400</v>
      </c>
      <c r="AH186" s="108">
        <v>3299200</v>
      </c>
      <c r="AI186" s="108">
        <v>3329800</v>
      </c>
      <c r="AJ186" s="108">
        <v>3495100</v>
      </c>
      <c r="AK186" s="108">
        <v>3531700</v>
      </c>
      <c r="AL186" s="108">
        <v>3572200</v>
      </c>
      <c r="AM186" s="108">
        <v>3620000</v>
      </c>
      <c r="AN186" s="108">
        <v>3673400</v>
      </c>
      <c r="AO186" s="108">
        <v>3732000</v>
      </c>
      <c r="AP186" s="108">
        <v>3781300</v>
      </c>
      <c r="AQ186" s="108">
        <v>3815000</v>
      </c>
      <c r="AR186" s="108">
        <v>3835100</v>
      </c>
      <c r="AS186" s="108">
        <v>3857700</v>
      </c>
      <c r="AT186" s="108">
        <v>3880500</v>
      </c>
      <c r="AU186" s="108">
        <v>3948500</v>
      </c>
      <c r="AV186" s="108">
        <v>4027200</v>
      </c>
      <c r="AW186" s="108">
        <v>4087500</v>
      </c>
      <c r="AX186" s="108">
        <v>4133900</v>
      </c>
      <c r="AY186" s="108">
        <v>4184600</v>
      </c>
      <c r="AZ186" s="108">
        <v>4223800</v>
      </c>
      <c r="BA186" s="108">
        <v>4259800</v>
      </c>
      <c r="BB186" s="108">
        <v>4302600</v>
      </c>
      <c r="BC186" s="108">
        <v>4350700</v>
      </c>
      <c r="BD186" s="108">
        <v>4384000</v>
      </c>
      <c r="BE186" s="108">
        <v>4408100</v>
      </c>
      <c r="BF186" s="108">
        <v>4442100</v>
      </c>
      <c r="BG186" s="108">
        <v>4516500</v>
      </c>
      <c r="BH186" s="108">
        <v>4609400</v>
      </c>
      <c r="BI186" s="108">
        <v>4714100</v>
      </c>
      <c r="BJ186" s="108">
        <v>4813600</v>
      </c>
      <c r="BK186" s="108">
        <v>4900600</v>
      </c>
      <c r="BL186" s="108">
        <v>4979300</v>
      </c>
      <c r="BM186" s="108">
        <v>5084300</v>
      </c>
    </row>
    <row r="187" spans="1:65" x14ac:dyDescent="0.2">
      <c r="A187" s="108" t="s">
        <v>499</v>
      </c>
      <c r="B187" s="108" t="s">
        <v>500</v>
      </c>
      <c r="C187" s="108" t="s">
        <v>169</v>
      </c>
      <c r="D187" s="108" t="s">
        <v>170</v>
      </c>
      <c r="E187" s="108">
        <v>809413164</v>
      </c>
      <c r="F187" s="108">
        <v>820690358</v>
      </c>
      <c r="G187" s="108">
        <v>832204126</v>
      </c>
      <c r="H187" s="108">
        <v>843700013</v>
      </c>
      <c r="I187" s="108">
        <v>855187441</v>
      </c>
      <c r="J187" s="108">
        <v>866357882</v>
      </c>
      <c r="K187" s="108">
        <v>877034871</v>
      </c>
      <c r="L187" s="108">
        <v>887433263</v>
      </c>
      <c r="M187" s="108">
        <v>897619456</v>
      </c>
      <c r="N187" s="108">
        <v>907848349</v>
      </c>
      <c r="O187" s="108">
        <v>917970733</v>
      </c>
      <c r="P187" s="108">
        <v>929959388</v>
      </c>
      <c r="Q187" s="108">
        <v>940747243</v>
      </c>
      <c r="R187" s="108">
        <v>951245160</v>
      </c>
      <c r="S187" s="108">
        <v>961564535</v>
      </c>
      <c r="T187" s="108">
        <v>971664215</v>
      </c>
      <c r="U187" s="108">
        <v>981155050</v>
      </c>
      <c r="V187" s="108">
        <v>990517797</v>
      </c>
      <c r="W187" s="108">
        <v>999924442</v>
      </c>
      <c r="X187" s="108">
        <v>1009488956</v>
      </c>
      <c r="Y187" s="108">
        <v>1018954080</v>
      </c>
      <c r="Z187" s="108">
        <v>1028314741</v>
      </c>
      <c r="AA187" s="108">
        <v>1037309705</v>
      </c>
      <c r="AB187" s="108">
        <v>1045955467</v>
      </c>
      <c r="AC187" s="108">
        <v>1054256534</v>
      </c>
      <c r="AD187" s="108">
        <v>1062613469</v>
      </c>
      <c r="AE187" s="108">
        <v>1071150369</v>
      </c>
      <c r="AF187" s="108">
        <v>1079711152</v>
      </c>
      <c r="AG187" s="108">
        <v>1088387125</v>
      </c>
      <c r="AH187" s="108">
        <v>1097531158</v>
      </c>
      <c r="AI187" s="108">
        <v>1107196961</v>
      </c>
      <c r="AJ187" s="108">
        <v>1117820520</v>
      </c>
      <c r="AK187" s="108">
        <v>1128349539</v>
      </c>
      <c r="AL187" s="108">
        <v>1138362949</v>
      </c>
      <c r="AM187" s="108">
        <v>1147748534</v>
      </c>
      <c r="AN187" s="108">
        <v>1156879819</v>
      </c>
      <c r="AO187" s="108">
        <v>1165880992</v>
      </c>
      <c r="AP187" s="108">
        <v>1174865635</v>
      </c>
      <c r="AQ187" s="108">
        <v>1183546848</v>
      </c>
      <c r="AR187" s="108">
        <v>1192267323</v>
      </c>
      <c r="AS187" s="108">
        <v>1200836415</v>
      </c>
      <c r="AT187" s="108">
        <v>1209787876</v>
      </c>
      <c r="AU187" s="108">
        <v>1218855820</v>
      </c>
      <c r="AV187" s="108">
        <v>1227854277</v>
      </c>
      <c r="AW187" s="108">
        <v>1236872189</v>
      </c>
      <c r="AX187" s="108">
        <v>1245821323</v>
      </c>
      <c r="AY187" s="108">
        <v>1255133872</v>
      </c>
      <c r="AZ187" s="108">
        <v>1264614793</v>
      </c>
      <c r="BA187" s="108">
        <v>1274522708</v>
      </c>
      <c r="BB187" s="108">
        <v>1283634878</v>
      </c>
      <c r="BC187" s="108">
        <v>1292110708</v>
      </c>
      <c r="BD187" s="108">
        <v>1298723126</v>
      </c>
      <c r="BE187" s="108">
        <v>1306807834</v>
      </c>
      <c r="BF187" s="108">
        <v>1315224394</v>
      </c>
      <c r="BG187" s="108">
        <v>1324034852</v>
      </c>
      <c r="BH187" s="108">
        <v>1332787383</v>
      </c>
      <c r="BI187" s="108">
        <v>1341701902</v>
      </c>
      <c r="BJ187" s="108">
        <v>1350048436</v>
      </c>
      <c r="BK187" s="108">
        <v>1358019416</v>
      </c>
      <c r="BL187" s="108">
        <v>1364841892</v>
      </c>
      <c r="BM187" s="108">
        <v>1370858752</v>
      </c>
    </row>
    <row r="188" spans="1:65" x14ac:dyDescent="0.2">
      <c r="A188" s="108" t="s">
        <v>501</v>
      </c>
      <c r="B188" s="108" t="s">
        <v>502</v>
      </c>
      <c r="C188" s="108" t="s">
        <v>169</v>
      </c>
      <c r="D188" s="108" t="s">
        <v>170</v>
      </c>
      <c r="E188" s="108">
        <v>551735</v>
      </c>
      <c r="F188" s="108">
        <v>564891</v>
      </c>
      <c r="G188" s="108">
        <v>578827</v>
      </c>
      <c r="H188" s="108">
        <v>593498</v>
      </c>
      <c r="I188" s="108">
        <v>608890</v>
      </c>
      <c r="J188" s="108">
        <v>625006</v>
      </c>
      <c r="K188" s="108">
        <v>642007</v>
      </c>
      <c r="L188" s="108">
        <v>660117</v>
      </c>
      <c r="M188" s="108">
        <v>679592</v>
      </c>
      <c r="N188" s="108">
        <v>700725</v>
      </c>
      <c r="O188" s="108">
        <v>723842</v>
      </c>
      <c r="P188" s="108">
        <v>748968</v>
      </c>
      <c r="Q188" s="108">
        <v>776385</v>
      </c>
      <c r="R188" s="108">
        <v>806985</v>
      </c>
      <c r="S188" s="108">
        <v>841952</v>
      </c>
      <c r="T188" s="108">
        <v>882038</v>
      </c>
      <c r="U188" s="108">
        <v>927434</v>
      </c>
      <c r="V188" s="108">
        <v>977804</v>
      </c>
      <c r="W188" s="108">
        <v>1032797</v>
      </c>
      <c r="X188" s="108">
        <v>1091858</v>
      </c>
      <c r="Y188" s="108">
        <v>1154373</v>
      </c>
      <c r="Z188" s="108">
        <v>1220578</v>
      </c>
      <c r="AA188" s="108">
        <v>1290121</v>
      </c>
      <c r="AB188" s="108">
        <v>1361085</v>
      </c>
      <c r="AC188" s="108">
        <v>1431066</v>
      </c>
      <c r="AD188" s="108">
        <v>1498413</v>
      </c>
      <c r="AE188" s="108">
        <v>1561180</v>
      </c>
      <c r="AF188" s="108">
        <v>1619871</v>
      </c>
      <c r="AG188" s="108">
        <v>1678119</v>
      </c>
      <c r="AH188" s="108">
        <v>1741155</v>
      </c>
      <c r="AI188" s="108">
        <v>1812158</v>
      </c>
      <c r="AJ188" s="108">
        <v>1893761</v>
      </c>
      <c r="AK188" s="108">
        <v>1983272</v>
      </c>
      <c r="AL188" s="108">
        <v>2072106</v>
      </c>
      <c r="AM188" s="108">
        <v>2148416</v>
      </c>
      <c r="AN188" s="108">
        <v>2204267</v>
      </c>
      <c r="AO188" s="108">
        <v>2236652</v>
      </c>
      <c r="AP188" s="108">
        <v>2249759</v>
      </c>
      <c r="AQ188" s="108">
        <v>2251859</v>
      </c>
      <c r="AR188" s="108">
        <v>2254898</v>
      </c>
      <c r="AS188" s="108">
        <v>2267973</v>
      </c>
      <c r="AT188" s="108">
        <v>2294959</v>
      </c>
      <c r="AU188" s="108">
        <v>2334860</v>
      </c>
      <c r="AV188" s="108">
        <v>2386164</v>
      </c>
      <c r="AW188" s="108">
        <v>2445524</v>
      </c>
      <c r="AX188" s="108">
        <v>2511254</v>
      </c>
      <c r="AY188" s="108">
        <v>2580753</v>
      </c>
      <c r="AZ188" s="108">
        <v>2657162</v>
      </c>
      <c r="BA188" s="108">
        <v>2750956</v>
      </c>
      <c r="BB188" s="108">
        <v>2876186</v>
      </c>
      <c r="BC188" s="108">
        <v>3041435</v>
      </c>
      <c r="BD188" s="108">
        <v>3251102</v>
      </c>
      <c r="BE188" s="108">
        <v>3498031</v>
      </c>
      <c r="BF188" s="108">
        <v>3764805</v>
      </c>
      <c r="BG188" s="108">
        <v>4027255</v>
      </c>
      <c r="BH188" s="108">
        <v>4267341</v>
      </c>
      <c r="BI188" s="108">
        <v>4479217</v>
      </c>
      <c r="BJ188" s="108">
        <v>4665926</v>
      </c>
      <c r="BK188" s="108">
        <v>4829476</v>
      </c>
      <c r="BL188" s="108">
        <v>4974992</v>
      </c>
      <c r="BM188" s="108">
        <v>5106622</v>
      </c>
    </row>
    <row r="189" spans="1:65" x14ac:dyDescent="0.2">
      <c r="A189" s="108" t="s">
        <v>503</v>
      </c>
      <c r="B189" s="108" t="s">
        <v>504</v>
      </c>
      <c r="C189" s="108" t="s">
        <v>169</v>
      </c>
      <c r="D189" s="108" t="s">
        <v>170</v>
      </c>
      <c r="E189" s="108">
        <v>9151857</v>
      </c>
      <c r="F189" s="108">
        <v>9315834</v>
      </c>
      <c r="G189" s="108">
        <v>9485194</v>
      </c>
      <c r="H189" s="108">
        <v>9659416</v>
      </c>
      <c r="I189" s="108">
        <v>9840401</v>
      </c>
      <c r="J189" s="108">
        <v>10026023</v>
      </c>
      <c r="K189" s="108">
        <v>10214282</v>
      </c>
      <c r="L189" s="108">
        <v>10406007</v>
      </c>
      <c r="M189" s="108">
        <v>10606217</v>
      </c>
      <c r="N189" s="108">
        <v>10813719</v>
      </c>
      <c r="O189" s="108">
        <v>11029164</v>
      </c>
      <c r="P189" s="108">
        <v>11255188</v>
      </c>
      <c r="Q189" s="108">
        <v>11488070</v>
      </c>
      <c r="R189" s="108">
        <v>11725338</v>
      </c>
      <c r="S189" s="108">
        <v>11968057</v>
      </c>
      <c r="T189" s="108">
        <v>12219420</v>
      </c>
      <c r="U189" s="108">
        <v>12475005</v>
      </c>
      <c r="V189" s="108">
        <v>12737700</v>
      </c>
      <c r="W189" s="108">
        <v>13008020</v>
      </c>
      <c r="X189" s="108">
        <v>13294824</v>
      </c>
      <c r="Y189" s="108">
        <v>13598547</v>
      </c>
      <c r="Z189" s="108">
        <v>13917150</v>
      </c>
      <c r="AA189" s="108">
        <v>14253285</v>
      </c>
      <c r="AB189" s="108">
        <v>14600166</v>
      </c>
      <c r="AC189" s="108">
        <v>14962369</v>
      </c>
      <c r="AD189" s="108">
        <v>15347574</v>
      </c>
      <c r="AE189" s="108">
        <v>15754491</v>
      </c>
      <c r="AF189" s="108">
        <v>16180206</v>
      </c>
      <c r="AG189" s="108">
        <v>16610046</v>
      </c>
      <c r="AH189" s="108">
        <v>17031505</v>
      </c>
      <c r="AI189" s="108">
        <v>17430785</v>
      </c>
      <c r="AJ189" s="108">
        <v>17813808</v>
      </c>
      <c r="AK189" s="108">
        <v>18156582</v>
      </c>
      <c r="AL189" s="108">
        <v>18476080</v>
      </c>
      <c r="AM189" s="108">
        <v>18801091</v>
      </c>
      <c r="AN189" s="108">
        <v>19125038</v>
      </c>
      <c r="AO189" s="108">
        <v>19460551</v>
      </c>
      <c r="AP189" s="108">
        <v>19809591</v>
      </c>
      <c r="AQ189" s="108">
        <v>20163900</v>
      </c>
      <c r="AR189" s="108">
        <v>20540135</v>
      </c>
      <c r="AS189" s="108">
        <v>20917080</v>
      </c>
      <c r="AT189" s="108">
        <v>21276754</v>
      </c>
      <c r="AU189" s="108">
        <v>21639144</v>
      </c>
      <c r="AV189" s="108">
        <v>22018460</v>
      </c>
      <c r="AW189" s="108">
        <v>22442097</v>
      </c>
      <c r="AX189" s="108">
        <v>22929069</v>
      </c>
      <c r="AY189" s="108">
        <v>23486191</v>
      </c>
      <c r="AZ189" s="108">
        <v>24104686</v>
      </c>
      <c r="BA189" s="108">
        <v>24762404</v>
      </c>
      <c r="BB189" s="108">
        <v>25417810</v>
      </c>
      <c r="BC189" s="108">
        <v>26050929</v>
      </c>
      <c r="BD189" s="108">
        <v>26647965</v>
      </c>
      <c r="BE189" s="108">
        <v>27227313</v>
      </c>
      <c r="BF189" s="108">
        <v>27794594</v>
      </c>
      <c r="BG189" s="108">
        <v>28364446</v>
      </c>
      <c r="BH189" s="108">
        <v>28948893</v>
      </c>
      <c r="BI189" s="108">
        <v>29542903</v>
      </c>
      <c r="BJ189" s="108">
        <v>30148954</v>
      </c>
      <c r="BK189" s="108">
        <v>30760469</v>
      </c>
      <c r="BL189" s="108">
        <v>31361259</v>
      </c>
      <c r="BM189" s="108">
        <v>31941374</v>
      </c>
    </row>
    <row r="190" spans="1:65" x14ac:dyDescent="0.2">
      <c r="A190" s="108" t="s">
        <v>505</v>
      </c>
      <c r="B190" s="108" t="s">
        <v>506</v>
      </c>
      <c r="C190" s="108" t="s">
        <v>169</v>
      </c>
      <c r="D190" s="108" t="s">
        <v>170</v>
      </c>
      <c r="E190" s="108">
        <v>44988690</v>
      </c>
      <c r="F190" s="108">
        <v>46065229</v>
      </c>
      <c r="G190" s="108">
        <v>47198886</v>
      </c>
      <c r="H190" s="108">
        <v>48387293</v>
      </c>
      <c r="I190" s="108">
        <v>49627623</v>
      </c>
      <c r="J190" s="108">
        <v>50917975</v>
      </c>
      <c r="K190" s="108">
        <v>52260183</v>
      </c>
      <c r="L190" s="108">
        <v>53655783</v>
      </c>
      <c r="M190" s="108">
        <v>55102690</v>
      </c>
      <c r="N190" s="108">
        <v>56598148</v>
      </c>
      <c r="O190" s="108">
        <v>58142062</v>
      </c>
      <c r="P190" s="108">
        <v>59734479</v>
      </c>
      <c r="Q190" s="108">
        <v>61381982</v>
      </c>
      <c r="R190" s="108">
        <v>63099404</v>
      </c>
      <c r="S190" s="108">
        <v>64905996</v>
      </c>
      <c r="T190" s="108">
        <v>66816875</v>
      </c>
      <c r="U190" s="108">
        <v>68834324</v>
      </c>
      <c r="V190" s="108">
        <v>70958168</v>
      </c>
      <c r="W190" s="108">
        <v>73197254</v>
      </c>
      <c r="X190" s="108">
        <v>75561128</v>
      </c>
      <c r="Y190" s="108">
        <v>78054346</v>
      </c>
      <c r="Z190" s="108">
        <v>80680461</v>
      </c>
      <c r="AA190" s="108">
        <v>83431597</v>
      </c>
      <c r="AB190" s="108">
        <v>86285936</v>
      </c>
      <c r="AC190" s="108">
        <v>89213708</v>
      </c>
      <c r="AD190" s="108">
        <v>92191505</v>
      </c>
      <c r="AE190" s="108">
        <v>95215375</v>
      </c>
      <c r="AF190" s="108">
        <v>98285762</v>
      </c>
      <c r="AG190" s="108">
        <v>101389603</v>
      </c>
      <c r="AH190" s="108">
        <v>104512874</v>
      </c>
      <c r="AI190" s="108">
        <v>107647918</v>
      </c>
      <c r="AJ190" s="108">
        <v>110778655</v>
      </c>
      <c r="AK190" s="108">
        <v>113911126</v>
      </c>
      <c r="AL190" s="108">
        <v>117086680</v>
      </c>
      <c r="AM190" s="108">
        <v>120362764</v>
      </c>
      <c r="AN190" s="108">
        <v>123776835</v>
      </c>
      <c r="AO190" s="108">
        <v>127349293</v>
      </c>
      <c r="AP190" s="108">
        <v>131057432</v>
      </c>
      <c r="AQ190" s="108">
        <v>134843233</v>
      </c>
      <c r="AR190" s="108">
        <v>138624625</v>
      </c>
      <c r="AS190" s="108">
        <v>142343583</v>
      </c>
      <c r="AT190" s="108">
        <v>145978408</v>
      </c>
      <c r="AU190" s="108">
        <v>149549695</v>
      </c>
      <c r="AV190" s="108">
        <v>153093371</v>
      </c>
      <c r="AW190" s="108">
        <v>156664698</v>
      </c>
      <c r="AX190" s="108">
        <v>160304007</v>
      </c>
      <c r="AY190" s="108">
        <v>164022626</v>
      </c>
      <c r="AZ190" s="108">
        <v>167808106</v>
      </c>
      <c r="BA190" s="108">
        <v>171648984</v>
      </c>
      <c r="BB190" s="108">
        <v>175525610</v>
      </c>
      <c r="BC190" s="108">
        <v>179424643</v>
      </c>
      <c r="BD190" s="108">
        <v>183340168</v>
      </c>
      <c r="BE190" s="108">
        <v>187280125</v>
      </c>
      <c r="BF190" s="108">
        <v>191260799</v>
      </c>
      <c r="BG190" s="108">
        <v>195305012</v>
      </c>
      <c r="BH190" s="108">
        <v>199426953</v>
      </c>
      <c r="BI190" s="108">
        <v>203631356</v>
      </c>
      <c r="BJ190" s="108">
        <v>207906210</v>
      </c>
      <c r="BK190" s="108">
        <v>212228288</v>
      </c>
      <c r="BL190" s="108">
        <v>216565317</v>
      </c>
      <c r="BM190" s="108">
        <v>220892331</v>
      </c>
    </row>
    <row r="191" spans="1:65" x14ac:dyDescent="0.2">
      <c r="A191" s="108" t="s">
        <v>507</v>
      </c>
      <c r="B191" s="108" t="s">
        <v>508</v>
      </c>
      <c r="C191" s="108" t="s">
        <v>169</v>
      </c>
      <c r="D191" s="108" t="s">
        <v>170</v>
      </c>
      <c r="E191" s="108">
        <v>1133005</v>
      </c>
      <c r="F191" s="108">
        <v>1167120</v>
      </c>
      <c r="G191" s="108">
        <v>1202447</v>
      </c>
      <c r="H191" s="108">
        <v>1238893</v>
      </c>
      <c r="I191" s="108">
        <v>1276331</v>
      </c>
      <c r="J191" s="108">
        <v>1314679</v>
      </c>
      <c r="K191" s="108">
        <v>1353847</v>
      </c>
      <c r="L191" s="108">
        <v>1393824</v>
      </c>
      <c r="M191" s="108">
        <v>1434676</v>
      </c>
      <c r="N191" s="108">
        <v>1476481</v>
      </c>
      <c r="O191" s="108">
        <v>1519286</v>
      </c>
      <c r="P191" s="108">
        <v>1563093</v>
      </c>
      <c r="Q191" s="108">
        <v>1607797</v>
      </c>
      <c r="R191" s="108">
        <v>1653208</v>
      </c>
      <c r="S191" s="108">
        <v>1699056</v>
      </c>
      <c r="T191" s="108">
        <v>1745142</v>
      </c>
      <c r="U191" s="108">
        <v>1791389</v>
      </c>
      <c r="V191" s="108">
        <v>1837804</v>
      </c>
      <c r="W191" s="108">
        <v>1884427</v>
      </c>
      <c r="X191" s="108">
        <v>1931302</v>
      </c>
      <c r="Y191" s="108">
        <v>1978489</v>
      </c>
      <c r="Z191" s="108">
        <v>2025965</v>
      </c>
      <c r="AA191" s="108">
        <v>2073748</v>
      </c>
      <c r="AB191" s="108">
        <v>2121863</v>
      </c>
      <c r="AC191" s="108">
        <v>2170330</v>
      </c>
      <c r="AD191" s="108">
        <v>2219200</v>
      </c>
      <c r="AE191" s="108">
        <v>2268500</v>
      </c>
      <c r="AF191" s="108">
        <v>2318259</v>
      </c>
      <c r="AG191" s="108">
        <v>2368556</v>
      </c>
      <c r="AH191" s="108">
        <v>2419424</v>
      </c>
      <c r="AI191" s="108">
        <v>2470946</v>
      </c>
      <c r="AJ191" s="108">
        <v>2523115</v>
      </c>
      <c r="AK191" s="108">
        <v>2575949</v>
      </c>
      <c r="AL191" s="108">
        <v>2629584</v>
      </c>
      <c r="AM191" s="108">
        <v>2684117</v>
      </c>
      <c r="AN191" s="108">
        <v>2739667</v>
      </c>
      <c r="AO191" s="108">
        <v>2796291</v>
      </c>
      <c r="AP191" s="108">
        <v>2853907</v>
      </c>
      <c r="AQ191" s="108">
        <v>2912318</v>
      </c>
      <c r="AR191" s="108">
        <v>2971197</v>
      </c>
      <c r="AS191" s="108">
        <v>3030333</v>
      </c>
      <c r="AT191" s="108">
        <v>3089641</v>
      </c>
      <c r="AU191" s="108">
        <v>3149195</v>
      </c>
      <c r="AV191" s="108">
        <v>3209056</v>
      </c>
      <c r="AW191" s="108">
        <v>3269356</v>
      </c>
      <c r="AX191" s="108">
        <v>3330222</v>
      </c>
      <c r="AY191" s="108">
        <v>3391673</v>
      </c>
      <c r="AZ191" s="108">
        <v>3453671</v>
      </c>
      <c r="BA191" s="108">
        <v>3516204</v>
      </c>
      <c r="BB191" s="108">
        <v>3579215</v>
      </c>
      <c r="BC191" s="108">
        <v>3642691</v>
      </c>
      <c r="BD191" s="108">
        <v>3706479</v>
      </c>
      <c r="BE191" s="108">
        <v>3770635</v>
      </c>
      <c r="BF191" s="108">
        <v>3835447</v>
      </c>
      <c r="BG191" s="108">
        <v>3901311</v>
      </c>
      <c r="BH191" s="108">
        <v>3968490</v>
      </c>
      <c r="BI191" s="108">
        <v>4037073</v>
      </c>
      <c r="BJ191" s="108">
        <v>4106764</v>
      </c>
      <c r="BK191" s="108">
        <v>4176868</v>
      </c>
      <c r="BL191" s="108">
        <v>4246440</v>
      </c>
      <c r="BM191" s="108">
        <v>4314768</v>
      </c>
    </row>
    <row r="192" spans="1:65" x14ac:dyDescent="0.2">
      <c r="A192" s="108" t="s">
        <v>509</v>
      </c>
      <c r="B192" s="108" t="s">
        <v>510</v>
      </c>
      <c r="C192" s="108" t="s">
        <v>169</v>
      </c>
      <c r="D192" s="108" t="s">
        <v>170</v>
      </c>
      <c r="E192" s="108">
        <v>10155011</v>
      </c>
      <c r="F192" s="108">
        <v>10446618</v>
      </c>
      <c r="G192" s="108">
        <v>10749463</v>
      </c>
      <c r="H192" s="108">
        <v>11062295</v>
      </c>
      <c r="I192" s="108">
        <v>11383364</v>
      </c>
      <c r="J192" s="108">
        <v>11711402</v>
      </c>
      <c r="K192" s="108">
        <v>12045783</v>
      </c>
      <c r="L192" s="108">
        <v>12386868</v>
      </c>
      <c r="M192" s="108">
        <v>12735491</v>
      </c>
      <c r="N192" s="108">
        <v>13092846</v>
      </c>
      <c r="O192" s="108">
        <v>13459789</v>
      </c>
      <c r="P192" s="108">
        <v>13836365</v>
      </c>
      <c r="Q192" s="108">
        <v>14221954</v>
      </c>
      <c r="R192" s="108">
        <v>14615847</v>
      </c>
      <c r="S192" s="108">
        <v>15017060</v>
      </c>
      <c r="T192" s="108">
        <v>15424745</v>
      </c>
      <c r="U192" s="108">
        <v>15838568</v>
      </c>
      <c r="V192" s="108">
        <v>16258323</v>
      </c>
      <c r="W192" s="108">
        <v>16683451</v>
      </c>
      <c r="X192" s="108">
        <v>17113393</v>
      </c>
      <c r="Y192" s="108">
        <v>17547612</v>
      </c>
      <c r="Z192" s="108">
        <v>17985398</v>
      </c>
      <c r="AA192" s="108">
        <v>18426420</v>
      </c>
      <c r="AB192" s="108">
        <v>18870988</v>
      </c>
      <c r="AC192" s="108">
        <v>19319746</v>
      </c>
      <c r="AD192" s="108">
        <v>19772871</v>
      </c>
      <c r="AE192" s="108">
        <v>20230385</v>
      </c>
      <c r="AF192" s="108">
        <v>20691285</v>
      </c>
      <c r="AG192" s="108">
        <v>21153462</v>
      </c>
      <c r="AH192" s="108">
        <v>21614193</v>
      </c>
      <c r="AI192" s="108">
        <v>22071433</v>
      </c>
      <c r="AJ192" s="108">
        <v>22522383</v>
      </c>
      <c r="AK192" s="108">
        <v>22966822</v>
      </c>
      <c r="AL192" s="108">
        <v>23408135</v>
      </c>
      <c r="AM192" s="108">
        <v>23851405</v>
      </c>
      <c r="AN192" s="108">
        <v>24299168</v>
      </c>
      <c r="AO192" s="108">
        <v>24753825</v>
      </c>
      <c r="AP192" s="108">
        <v>25210957</v>
      </c>
      <c r="AQ192" s="108">
        <v>25658070</v>
      </c>
      <c r="AR192" s="108">
        <v>26078295</v>
      </c>
      <c r="AS192" s="108">
        <v>26459944</v>
      </c>
      <c r="AT192" s="108">
        <v>26799289</v>
      </c>
      <c r="AU192" s="108">
        <v>27100964</v>
      </c>
      <c r="AV192" s="108">
        <v>27372217</v>
      </c>
      <c r="AW192" s="108">
        <v>27624226</v>
      </c>
      <c r="AX192" s="108">
        <v>27866140</v>
      </c>
      <c r="AY192" s="108">
        <v>28102055</v>
      </c>
      <c r="AZ192" s="108">
        <v>28333050</v>
      </c>
      <c r="BA192" s="108">
        <v>28562321</v>
      </c>
      <c r="BB192" s="108">
        <v>28792663</v>
      </c>
      <c r="BC192" s="108">
        <v>29027680</v>
      </c>
      <c r="BD192" s="108">
        <v>29264314</v>
      </c>
      <c r="BE192" s="108">
        <v>29506790</v>
      </c>
      <c r="BF192" s="108">
        <v>29773986</v>
      </c>
      <c r="BG192" s="108">
        <v>30090372</v>
      </c>
      <c r="BH192" s="108">
        <v>30470739</v>
      </c>
      <c r="BI192" s="108">
        <v>30926036</v>
      </c>
      <c r="BJ192" s="108">
        <v>31444299</v>
      </c>
      <c r="BK192" s="108">
        <v>31989265</v>
      </c>
      <c r="BL192" s="108">
        <v>32510462</v>
      </c>
      <c r="BM192" s="108">
        <v>32971846</v>
      </c>
    </row>
    <row r="193" spans="1:65" x14ac:dyDescent="0.2">
      <c r="A193" s="108" t="s">
        <v>511</v>
      </c>
      <c r="B193" s="108" t="s">
        <v>512</v>
      </c>
      <c r="C193" s="108" t="s">
        <v>169</v>
      </c>
      <c r="D193" s="108" t="s">
        <v>170</v>
      </c>
      <c r="E193" s="108">
        <v>26269741</v>
      </c>
      <c r="F193" s="108">
        <v>27161052</v>
      </c>
      <c r="G193" s="108">
        <v>28077345</v>
      </c>
      <c r="H193" s="108">
        <v>29012630</v>
      </c>
      <c r="I193" s="108">
        <v>29958687</v>
      </c>
      <c r="J193" s="108">
        <v>30909997</v>
      </c>
      <c r="K193" s="108">
        <v>31864175</v>
      </c>
      <c r="L193" s="108">
        <v>32823970</v>
      </c>
      <c r="M193" s="108">
        <v>33795203</v>
      </c>
      <c r="N193" s="108">
        <v>34786309</v>
      </c>
      <c r="O193" s="108">
        <v>35803591</v>
      </c>
      <c r="P193" s="108">
        <v>36849678</v>
      </c>
      <c r="Q193" s="108">
        <v>37923400</v>
      </c>
      <c r="R193" s="108">
        <v>39022759</v>
      </c>
      <c r="S193" s="108">
        <v>40144250</v>
      </c>
      <c r="T193" s="108">
        <v>41285741</v>
      </c>
      <c r="U193" s="108">
        <v>42446659</v>
      </c>
      <c r="V193" s="108">
        <v>43629415</v>
      </c>
      <c r="W193" s="108">
        <v>44838485</v>
      </c>
      <c r="X193" s="108">
        <v>46079844</v>
      </c>
      <c r="Y193" s="108">
        <v>47357741</v>
      </c>
      <c r="Z193" s="108">
        <v>48672831</v>
      </c>
      <c r="AA193" s="108">
        <v>50023564</v>
      </c>
      <c r="AB193" s="108">
        <v>51408910</v>
      </c>
      <c r="AC193" s="108">
        <v>52827047</v>
      </c>
      <c r="AD193" s="108">
        <v>54275836</v>
      </c>
      <c r="AE193" s="108">
        <v>55755346</v>
      </c>
      <c r="AF193" s="108">
        <v>57263835</v>
      </c>
      <c r="AG193" s="108">
        <v>58794999</v>
      </c>
      <c r="AH193" s="108">
        <v>60340768</v>
      </c>
      <c r="AI193" s="108">
        <v>61895169</v>
      </c>
      <c r="AJ193" s="108">
        <v>63454785</v>
      </c>
      <c r="AK193" s="108">
        <v>65020124</v>
      </c>
      <c r="AL193" s="108">
        <v>66593904</v>
      </c>
      <c r="AM193" s="108">
        <v>68180846</v>
      </c>
      <c r="AN193" s="108">
        <v>69784087</v>
      </c>
      <c r="AO193" s="108">
        <v>71401743</v>
      </c>
      <c r="AP193" s="108">
        <v>73030879</v>
      </c>
      <c r="AQ193" s="108">
        <v>74672009</v>
      </c>
      <c r="AR193" s="108">
        <v>76325927</v>
      </c>
      <c r="AS193" s="108">
        <v>77991757</v>
      </c>
      <c r="AT193" s="108">
        <v>79672869</v>
      </c>
      <c r="AU193" s="108">
        <v>81365260</v>
      </c>
      <c r="AV193" s="108">
        <v>83051970</v>
      </c>
      <c r="AW193" s="108">
        <v>84710544</v>
      </c>
      <c r="AX193" s="108">
        <v>86326251</v>
      </c>
      <c r="AY193" s="108">
        <v>87888675</v>
      </c>
      <c r="AZ193" s="108">
        <v>89405482</v>
      </c>
      <c r="BA193" s="108">
        <v>90901967</v>
      </c>
      <c r="BB193" s="108">
        <v>92414161</v>
      </c>
      <c r="BC193" s="108">
        <v>93966784</v>
      </c>
      <c r="BD193" s="108">
        <v>95570049</v>
      </c>
      <c r="BE193" s="108">
        <v>97212639</v>
      </c>
      <c r="BF193" s="108">
        <v>98871558</v>
      </c>
      <c r="BG193" s="108">
        <v>100513137</v>
      </c>
      <c r="BH193" s="108">
        <v>102113206</v>
      </c>
      <c r="BI193" s="108">
        <v>103663812</v>
      </c>
      <c r="BJ193" s="108">
        <v>105172921</v>
      </c>
      <c r="BK193" s="108">
        <v>106651394</v>
      </c>
      <c r="BL193" s="108">
        <v>108116622</v>
      </c>
      <c r="BM193" s="108">
        <v>109581085</v>
      </c>
    </row>
    <row r="194" spans="1:65" x14ac:dyDescent="0.2">
      <c r="A194" s="108" t="s">
        <v>513</v>
      </c>
      <c r="B194" s="108" t="s">
        <v>514</v>
      </c>
      <c r="C194" s="108" t="s">
        <v>169</v>
      </c>
      <c r="D194" s="108" t="s">
        <v>170</v>
      </c>
      <c r="E194" s="108">
        <v>9769</v>
      </c>
      <c r="F194" s="108">
        <v>10046</v>
      </c>
      <c r="G194" s="108">
        <v>10329</v>
      </c>
      <c r="H194" s="108">
        <v>10566</v>
      </c>
      <c r="I194" s="108">
        <v>10792</v>
      </c>
      <c r="J194" s="108">
        <v>11005</v>
      </c>
      <c r="K194" s="108">
        <v>11178</v>
      </c>
      <c r="L194" s="108">
        <v>11329</v>
      </c>
      <c r="M194" s="108">
        <v>11460</v>
      </c>
      <c r="N194" s="108">
        <v>11617</v>
      </c>
      <c r="O194" s="108">
        <v>11803</v>
      </c>
      <c r="P194" s="108">
        <v>12051</v>
      </c>
      <c r="Q194" s="108">
        <v>12342</v>
      </c>
      <c r="R194" s="108">
        <v>12625</v>
      </c>
      <c r="S194" s="108">
        <v>12823</v>
      </c>
      <c r="T194" s="108">
        <v>12898</v>
      </c>
      <c r="U194" s="108">
        <v>12835</v>
      </c>
      <c r="V194" s="108">
        <v>12646</v>
      </c>
      <c r="W194" s="108">
        <v>12409</v>
      </c>
      <c r="X194" s="108">
        <v>12231</v>
      </c>
      <c r="Y194" s="108">
        <v>12178</v>
      </c>
      <c r="Z194" s="108">
        <v>12281</v>
      </c>
      <c r="AA194" s="108">
        <v>12519</v>
      </c>
      <c r="AB194" s="108">
        <v>12842</v>
      </c>
      <c r="AC194" s="108">
        <v>13190</v>
      </c>
      <c r="AD194" s="108">
        <v>13534</v>
      </c>
      <c r="AE194" s="108">
        <v>13835</v>
      </c>
      <c r="AF194" s="108">
        <v>14121</v>
      </c>
      <c r="AG194" s="108">
        <v>14400</v>
      </c>
      <c r="AH194" s="108">
        <v>14704</v>
      </c>
      <c r="AI194" s="108">
        <v>15063</v>
      </c>
      <c r="AJ194" s="108">
        <v>15442</v>
      </c>
      <c r="AK194" s="108">
        <v>15859</v>
      </c>
      <c r="AL194" s="108">
        <v>16285</v>
      </c>
      <c r="AM194" s="108">
        <v>16735</v>
      </c>
      <c r="AN194" s="108">
        <v>17158</v>
      </c>
      <c r="AO194" s="108">
        <v>17599</v>
      </c>
      <c r="AP194" s="108">
        <v>18016</v>
      </c>
      <c r="AQ194" s="108">
        <v>18409</v>
      </c>
      <c r="AR194" s="108">
        <v>18773</v>
      </c>
      <c r="AS194" s="108">
        <v>19104</v>
      </c>
      <c r="AT194" s="108">
        <v>19390</v>
      </c>
      <c r="AU194" s="108">
        <v>19642</v>
      </c>
      <c r="AV194" s="108">
        <v>19812</v>
      </c>
      <c r="AW194" s="108">
        <v>19861</v>
      </c>
      <c r="AX194" s="108">
        <v>19784</v>
      </c>
      <c r="AY194" s="108">
        <v>19545</v>
      </c>
      <c r="AZ194" s="108">
        <v>19159</v>
      </c>
      <c r="BA194" s="108">
        <v>18708</v>
      </c>
      <c r="BB194" s="108">
        <v>18290</v>
      </c>
      <c r="BC194" s="108">
        <v>17954</v>
      </c>
      <c r="BD194" s="108">
        <v>17748</v>
      </c>
      <c r="BE194" s="108">
        <v>17635</v>
      </c>
      <c r="BF194" s="108">
        <v>17603</v>
      </c>
      <c r="BG194" s="108">
        <v>17625</v>
      </c>
      <c r="BH194" s="108">
        <v>17665</v>
      </c>
      <c r="BI194" s="108">
        <v>17718</v>
      </c>
      <c r="BJ194" s="108">
        <v>17809</v>
      </c>
      <c r="BK194" s="108">
        <v>17911</v>
      </c>
      <c r="BL194" s="108">
        <v>18001</v>
      </c>
      <c r="BM194" s="108">
        <v>18092</v>
      </c>
    </row>
    <row r="195" spans="1:65" x14ac:dyDescent="0.2">
      <c r="A195" s="108" t="s">
        <v>515</v>
      </c>
      <c r="B195" s="108" t="s">
        <v>516</v>
      </c>
      <c r="C195" s="108" t="s">
        <v>169</v>
      </c>
      <c r="D195" s="108" t="s">
        <v>170</v>
      </c>
      <c r="E195" s="108">
        <v>2255858</v>
      </c>
      <c r="F195" s="108">
        <v>2297052</v>
      </c>
      <c r="G195" s="108">
        <v>2340349</v>
      </c>
      <c r="H195" s="108">
        <v>2385943</v>
      </c>
      <c r="I195" s="108">
        <v>2434220</v>
      </c>
      <c r="J195" s="108">
        <v>2485433</v>
      </c>
      <c r="K195" s="108">
        <v>2539683</v>
      </c>
      <c r="L195" s="108">
        <v>2596820</v>
      </c>
      <c r="M195" s="108">
        <v>2656636</v>
      </c>
      <c r="N195" s="108">
        <v>2718805</v>
      </c>
      <c r="O195" s="108">
        <v>2783132</v>
      </c>
      <c r="P195" s="108">
        <v>2849522</v>
      </c>
      <c r="Q195" s="108">
        <v>2918138</v>
      </c>
      <c r="R195" s="108">
        <v>2989201</v>
      </c>
      <c r="S195" s="108">
        <v>3063051</v>
      </c>
      <c r="T195" s="108">
        <v>3139944</v>
      </c>
      <c r="U195" s="108">
        <v>3219825</v>
      </c>
      <c r="V195" s="108">
        <v>3302636</v>
      </c>
      <c r="W195" s="108">
        <v>3388631</v>
      </c>
      <c r="X195" s="108">
        <v>3478093</v>
      </c>
      <c r="Y195" s="108">
        <v>3571209</v>
      </c>
      <c r="Z195" s="108">
        <v>3668102</v>
      </c>
      <c r="AA195" s="108">
        <v>3768489</v>
      </c>
      <c r="AB195" s="108">
        <v>3871490</v>
      </c>
      <c r="AC195" s="108">
        <v>3975950</v>
      </c>
      <c r="AD195" s="108">
        <v>4081022</v>
      </c>
      <c r="AE195" s="108">
        <v>4186499</v>
      </c>
      <c r="AF195" s="108">
        <v>4292575</v>
      </c>
      <c r="AG195" s="108">
        <v>4399320</v>
      </c>
      <c r="AH195" s="108">
        <v>4506996</v>
      </c>
      <c r="AI195" s="108">
        <v>4615843</v>
      </c>
      <c r="AJ195" s="108">
        <v>4725543</v>
      </c>
      <c r="AK195" s="108">
        <v>4836216</v>
      </c>
      <c r="AL195" s="108">
        <v>4949053</v>
      </c>
      <c r="AM195" s="108">
        <v>5065664</v>
      </c>
      <c r="AN195" s="108">
        <v>5187063</v>
      </c>
      <c r="AO195" s="108">
        <v>5314258</v>
      </c>
      <c r="AP195" s="108">
        <v>5446633</v>
      </c>
      <c r="AQ195" s="108">
        <v>5581767</v>
      </c>
      <c r="AR195" s="108">
        <v>5716166</v>
      </c>
      <c r="AS195" s="108">
        <v>5847590</v>
      </c>
      <c r="AT195" s="108">
        <v>5974627</v>
      </c>
      <c r="AU195" s="108">
        <v>6098621</v>
      </c>
      <c r="AV195" s="108">
        <v>6223378</v>
      </c>
      <c r="AW195" s="108">
        <v>6354247</v>
      </c>
      <c r="AX195" s="108">
        <v>6494902</v>
      </c>
      <c r="AY195" s="108">
        <v>6646891</v>
      </c>
      <c r="AZ195" s="108">
        <v>6808503</v>
      </c>
      <c r="BA195" s="108">
        <v>6976200</v>
      </c>
      <c r="BB195" s="108">
        <v>7144774</v>
      </c>
      <c r="BC195" s="108">
        <v>7310512</v>
      </c>
      <c r="BD195" s="108">
        <v>7472196</v>
      </c>
      <c r="BE195" s="108">
        <v>7631003</v>
      </c>
      <c r="BF195" s="108">
        <v>7788388</v>
      </c>
      <c r="BG195" s="108">
        <v>7946733</v>
      </c>
      <c r="BH195" s="108">
        <v>8107772</v>
      </c>
      <c r="BI195" s="108">
        <v>8271766</v>
      </c>
      <c r="BJ195" s="108">
        <v>8438038</v>
      </c>
      <c r="BK195" s="108">
        <v>8606324</v>
      </c>
      <c r="BL195" s="108">
        <v>8776119</v>
      </c>
      <c r="BM195" s="108">
        <v>8947027</v>
      </c>
    </row>
    <row r="196" spans="1:65" x14ac:dyDescent="0.2">
      <c r="A196" s="108" t="s">
        <v>30</v>
      </c>
      <c r="B196" s="108" t="s">
        <v>517</v>
      </c>
      <c r="C196" s="108" t="s">
        <v>169</v>
      </c>
      <c r="D196" s="108" t="s">
        <v>170</v>
      </c>
      <c r="E196" s="108">
        <v>29637450</v>
      </c>
      <c r="F196" s="108">
        <v>29964000</v>
      </c>
      <c r="G196" s="108">
        <v>30308500</v>
      </c>
      <c r="H196" s="108">
        <v>30712000</v>
      </c>
      <c r="I196" s="108">
        <v>31139450</v>
      </c>
      <c r="J196" s="108">
        <v>31444950</v>
      </c>
      <c r="K196" s="108">
        <v>31681000</v>
      </c>
      <c r="L196" s="108">
        <v>31987155</v>
      </c>
      <c r="M196" s="108">
        <v>32294655</v>
      </c>
      <c r="N196" s="108">
        <v>32548300</v>
      </c>
      <c r="O196" s="108">
        <v>32664300</v>
      </c>
      <c r="P196" s="108">
        <v>32783500</v>
      </c>
      <c r="Q196" s="108">
        <v>33055650</v>
      </c>
      <c r="R196" s="108">
        <v>33357200</v>
      </c>
      <c r="S196" s="108">
        <v>33678899</v>
      </c>
      <c r="T196" s="108">
        <v>34015199</v>
      </c>
      <c r="U196" s="108">
        <v>34356300</v>
      </c>
      <c r="V196" s="108">
        <v>34689050</v>
      </c>
      <c r="W196" s="108">
        <v>34965600</v>
      </c>
      <c r="X196" s="108">
        <v>35247217</v>
      </c>
      <c r="Y196" s="108">
        <v>35574150</v>
      </c>
      <c r="Z196" s="108">
        <v>35898587</v>
      </c>
      <c r="AA196" s="108">
        <v>36230481</v>
      </c>
      <c r="AB196" s="108">
        <v>36571808</v>
      </c>
      <c r="AC196" s="108">
        <v>36904134</v>
      </c>
      <c r="AD196" s="108">
        <v>37201885</v>
      </c>
      <c r="AE196" s="108">
        <v>37456119</v>
      </c>
      <c r="AF196" s="108">
        <v>37668045</v>
      </c>
      <c r="AG196" s="108">
        <v>37824487</v>
      </c>
      <c r="AH196" s="108">
        <v>37961529</v>
      </c>
      <c r="AI196" s="108">
        <v>38110782</v>
      </c>
      <c r="AJ196" s="108">
        <v>38246193</v>
      </c>
      <c r="AK196" s="108">
        <v>38363667</v>
      </c>
      <c r="AL196" s="108">
        <v>38461408</v>
      </c>
      <c r="AM196" s="108">
        <v>38542652</v>
      </c>
      <c r="AN196" s="108">
        <v>38594998</v>
      </c>
      <c r="AO196" s="108">
        <v>38624370</v>
      </c>
      <c r="AP196" s="108">
        <v>38649660</v>
      </c>
      <c r="AQ196" s="108">
        <v>38663481</v>
      </c>
      <c r="AR196" s="108">
        <v>38660271</v>
      </c>
      <c r="AS196" s="108">
        <v>38258629</v>
      </c>
      <c r="AT196" s="108">
        <v>38248076</v>
      </c>
      <c r="AU196" s="108">
        <v>38230364</v>
      </c>
      <c r="AV196" s="108">
        <v>38204570</v>
      </c>
      <c r="AW196" s="108">
        <v>38182222</v>
      </c>
      <c r="AX196" s="108">
        <v>38165445</v>
      </c>
      <c r="AY196" s="108">
        <v>38141267</v>
      </c>
      <c r="AZ196" s="108">
        <v>38120560</v>
      </c>
      <c r="BA196" s="108">
        <v>38125759</v>
      </c>
      <c r="BB196" s="108">
        <v>38151603</v>
      </c>
      <c r="BC196" s="108">
        <v>38042794</v>
      </c>
      <c r="BD196" s="108">
        <v>38063255</v>
      </c>
      <c r="BE196" s="108">
        <v>38063164</v>
      </c>
      <c r="BF196" s="108">
        <v>38040196</v>
      </c>
      <c r="BG196" s="108">
        <v>38011735</v>
      </c>
      <c r="BH196" s="108">
        <v>37986412</v>
      </c>
      <c r="BI196" s="108">
        <v>37970087</v>
      </c>
      <c r="BJ196" s="108">
        <v>37974826</v>
      </c>
      <c r="BK196" s="108">
        <v>37974750</v>
      </c>
      <c r="BL196" s="108">
        <v>37965475</v>
      </c>
      <c r="BM196" s="108">
        <v>37950802</v>
      </c>
    </row>
    <row r="197" spans="1:65" x14ac:dyDescent="0.2">
      <c r="A197" s="108" t="s">
        <v>518</v>
      </c>
      <c r="B197" s="108" t="s">
        <v>519</v>
      </c>
      <c r="C197" s="108" t="s">
        <v>169</v>
      </c>
      <c r="D197" s="108" t="s">
        <v>170</v>
      </c>
      <c r="E197" s="108">
        <v>187617086</v>
      </c>
      <c r="F197" s="108">
        <v>191889668</v>
      </c>
      <c r="G197" s="108">
        <v>196349130</v>
      </c>
      <c r="H197" s="108">
        <v>200997696</v>
      </c>
      <c r="I197" s="108">
        <v>205835402</v>
      </c>
      <c r="J197" s="108">
        <v>210865011</v>
      </c>
      <c r="K197" s="108">
        <v>216096182</v>
      </c>
      <c r="L197" s="108">
        <v>221539857</v>
      </c>
      <c r="M197" s="108">
        <v>227201766</v>
      </c>
      <c r="N197" s="108">
        <v>233087196</v>
      </c>
      <c r="O197" s="108">
        <v>239204922</v>
      </c>
      <c r="P197" s="108">
        <v>245537967</v>
      </c>
      <c r="Q197" s="108">
        <v>252097876</v>
      </c>
      <c r="R197" s="108">
        <v>258953399</v>
      </c>
      <c r="S197" s="108">
        <v>266195192</v>
      </c>
      <c r="T197" s="108">
        <v>273877853</v>
      </c>
      <c r="U197" s="108">
        <v>282049633</v>
      </c>
      <c r="V197" s="108">
        <v>290664978</v>
      </c>
      <c r="W197" s="108">
        <v>299570039</v>
      </c>
      <c r="X197" s="108">
        <v>308551498</v>
      </c>
      <c r="Y197" s="108">
        <v>317462476</v>
      </c>
      <c r="Z197" s="108">
        <v>326257709</v>
      </c>
      <c r="AA197" s="108">
        <v>335003783</v>
      </c>
      <c r="AB197" s="108">
        <v>343806080</v>
      </c>
      <c r="AC197" s="108">
        <v>352822095</v>
      </c>
      <c r="AD197" s="108">
        <v>362177648</v>
      </c>
      <c r="AE197" s="108">
        <v>371878713</v>
      </c>
      <c r="AF197" s="108">
        <v>381918442</v>
      </c>
      <c r="AG197" s="108">
        <v>392393113</v>
      </c>
      <c r="AH197" s="108">
        <v>403416174</v>
      </c>
      <c r="AI197" s="108">
        <v>415057402</v>
      </c>
      <c r="AJ197" s="108">
        <v>427398546</v>
      </c>
      <c r="AK197" s="108">
        <v>440397744</v>
      </c>
      <c r="AL197" s="108">
        <v>453849671</v>
      </c>
      <c r="AM197" s="108">
        <v>467465268</v>
      </c>
      <c r="AN197" s="108">
        <v>481049536</v>
      </c>
      <c r="AO197" s="108">
        <v>494517689</v>
      </c>
      <c r="AP197" s="108">
        <v>507968951</v>
      </c>
      <c r="AQ197" s="108">
        <v>521617701</v>
      </c>
      <c r="AR197" s="108">
        <v>535773383</v>
      </c>
      <c r="AS197" s="108">
        <v>550660000</v>
      </c>
      <c r="AT197" s="108">
        <v>566366083</v>
      </c>
      <c r="AU197" s="108">
        <v>582828758</v>
      </c>
      <c r="AV197" s="108">
        <v>599938100</v>
      </c>
      <c r="AW197" s="108">
        <v>617518659</v>
      </c>
      <c r="AX197" s="108">
        <v>635451626</v>
      </c>
      <c r="AY197" s="108">
        <v>653695057</v>
      </c>
      <c r="AZ197" s="108">
        <v>672318862</v>
      </c>
      <c r="BA197" s="108">
        <v>691447634</v>
      </c>
      <c r="BB197" s="108">
        <v>711257518</v>
      </c>
      <c r="BC197" s="108">
        <v>731868780</v>
      </c>
      <c r="BD197" s="108">
        <v>753326898</v>
      </c>
      <c r="BE197" s="108">
        <v>775573262</v>
      </c>
      <c r="BF197" s="108">
        <v>798496024</v>
      </c>
      <c r="BG197" s="108">
        <v>821931559</v>
      </c>
      <c r="BH197" s="108">
        <v>845759372</v>
      </c>
      <c r="BI197" s="108">
        <v>869943573</v>
      </c>
      <c r="BJ197" s="108">
        <v>894512378</v>
      </c>
      <c r="BK197" s="108">
        <v>919485090</v>
      </c>
      <c r="BL197" s="108">
        <v>944902748</v>
      </c>
      <c r="BM197" s="108">
        <v>970795671</v>
      </c>
    </row>
    <row r="198" spans="1:65" x14ac:dyDescent="0.2">
      <c r="A198" s="108" t="s">
        <v>520</v>
      </c>
      <c r="B198" s="108" t="s">
        <v>521</v>
      </c>
      <c r="C198" s="108" t="s">
        <v>169</v>
      </c>
      <c r="D198" s="108" t="s">
        <v>170</v>
      </c>
      <c r="E198" s="108">
        <v>2358000</v>
      </c>
      <c r="F198" s="108">
        <v>2399722</v>
      </c>
      <c r="G198" s="108">
        <v>2450322</v>
      </c>
      <c r="H198" s="108">
        <v>2504530</v>
      </c>
      <c r="I198" s="108">
        <v>2554066</v>
      </c>
      <c r="J198" s="108">
        <v>2594000</v>
      </c>
      <c r="K198" s="108">
        <v>2624995</v>
      </c>
      <c r="L198" s="108">
        <v>2645674</v>
      </c>
      <c r="M198" s="108">
        <v>2662064</v>
      </c>
      <c r="N198" s="108">
        <v>2684150</v>
      </c>
      <c r="O198" s="108">
        <v>2718000</v>
      </c>
      <c r="P198" s="108">
        <v>2762190</v>
      </c>
      <c r="Q198" s="108">
        <v>2817256</v>
      </c>
      <c r="R198" s="108">
        <v>2878786</v>
      </c>
      <c r="S198" s="108">
        <v>2939299</v>
      </c>
      <c r="T198" s="108">
        <v>2994000</v>
      </c>
      <c r="U198" s="108">
        <v>3043854</v>
      </c>
      <c r="V198" s="108">
        <v>3088690</v>
      </c>
      <c r="W198" s="108">
        <v>3129421</v>
      </c>
      <c r="X198" s="108">
        <v>3168088</v>
      </c>
      <c r="Y198" s="108">
        <v>3206000</v>
      </c>
      <c r="Z198" s="108">
        <v>3242552</v>
      </c>
      <c r="AA198" s="108">
        <v>3277453</v>
      </c>
      <c r="AB198" s="108">
        <v>3311138</v>
      </c>
      <c r="AC198" s="108">
        <v>3344190</v>
      </c>
      <c r="AD198" s="108">
        <v>3377000</v>
      </c>
      <c r="AE198" s="108">
        <v>3409554</v>
      </c>
      <c r="AF198" s="108">
        <v>3441850</v>
      </c>
      <c r="AG198" s="108">
        <v>3473898</v>
      </c>
      <c r="AH198" s="108">
        <v>3505650</v>
      </c>
      <c r="AI198" s="108">
        <v>3537000</v>
      </c>
      <c r="AJ198" s="108">
        <v>3562110</v>
      </c>
      <c r="AK198" s="108">
        <v>3585176</v>
      </c>
      <c r="AL198" s="108">
        <v>3615497</v>
      </c>
      <c r="AM198" s="108">
        <v>3649237</v>
      </c>
      <c r="AN198" s="108">
        <v>3683103</v>
      </c>
      <c r="AO198" s="108">
        <v>3724655</v>
      </c>
      <c r="AP198" s="108">
        <v>3759430</v>
      </c>
      <c r="AQ198" s="108">
        <v>3781101</v>
      </c>
      <c r="AR198" s="108">
        <v>3800081</v>
      </c>
      <c r="AS198" s="108">
        <v>3810605</v>
      </c>
      <c r="AT198" s="108">
        <v>3818774</v>
      </c>
      <c r="AU198" s="108">
        <v>3823701</v>
      </c>
      <c r="AV198" s="108">
        <v>3826095</v>
      </c>
      <c r="AW198" s="108">
        <v>3826878</v>
      </c>
      <c r="AX198" s="108">
        <v>3821362</v>
      </c>
      <c r="AY198" s="108">
        <v>3805214</v>
      </c>
      <c r="AZ198" s="108">
        <v>3782995</v>
      </c>
      <c r="BA198" s="108">
        <v>3760866</v>
      </c>
      <c r="BB198" s="108">
        <v>3740410</v>
      </c>
      <c r="BC198" s="108">
        <v>3721525</v>
      </c>
      <c r="BD198" s="108">
        <v>3678732</v>
      </c>
      <c r="BE198" s="108">
        <v>3634488</v>
      </c>
      <c r="BF198" s="108">
        <v>3593077</v>
      </c>
      <c r="BG198" s="108">
        <v>3534874</v>
      </c>
      <c r="BH198" s="108">
        <v>3473232</v>
      </c>
      <c r="BI198" s="108">
        <v>3406672</v>
      </c>
      <c r="BJ198" s="108">
        <v>3325286</v>
      </c>
      <c r="BK198" s="108">
        <v>3193354</v>
      </c>
      <c r="BL198" s="108">
        <v>3193694</v>
      </c>
      <c r="BM198" s="108">
        <v>3194034</v>
      </c>
    </row>
    <row r="199" spans="1:65" x14ac:dyDescent="0.2">
      <c r="A199" s="108" t="s">
        <v>746</v>
      </c>
      <c r="B199" s="108" t="s">
        <v>522</v>
      </c>
      <c r="C199" s="108" t="s">
        <v>169</v>
      </c>
      <c r="D199" s="108" t="s">
        <v>170</v>
      </c>
      <c r="E199" s="108">
        <v>11424189</v>
      </c>
      <c r="F199" s="108">
        <v>11665592</v>
      </c>
      <c r="G199" s="108">
        <v>11871726</v>
      </c>
      <c r="H199" s="108">
        <v>12065468</v>
      </c>
      <c r="I199" s="108">
        <v>12282417</v>
      </c>
      <c r="J199" s="108">
        <v>12547524</v>
      </c>
      <c r="K199" s="108">
        <v>12864947</v>
      </c>
      <c r="L199" s="108">
        <v>13222703</v>
      </c>
      <c r="M199" s="108">
        <v>13609976</v>
      </c>
      <c r="N199" s="108">
        <v>14010339</v>
      </c>
      <c r="O199" s="108">
        <v>14410391</v>
      </c>
      <c r="P199" s="108">
        <v>14809518</v>
      </c>
      <c r="Q199" s="108">
        <v>15207765</v>
      </c>
      <c r="R199" s="108">
        <v>15593353</v>
      </c>
      <c r="S199" s="108">
        <v>15952077</v>
      </c>
      <c r="T199" s="108">
        <v>16274737</v>
      </c>
      <c r="U199" s="108">
        <v>16554744</v>
      </c>
      <c r="V199" s="108">
        <v>16796568</v>
      </c>
      <c r="W199" s="108">
        <v>17015984</v>
      </c>
      <c r="X199" s="108">
        <v>17235668</v>
      </c>
      <c r="Y199" s="108">
        <v>17472144</v>
      </c>
      <c r="Z199" s="108">
        <v>17731229</v>
      </c>
      <c r="AA199" s="108">
        <v>18008568</v>
      </c>
      <c r="AB199" s="108">
        <v>18298212</v>
      </c>
      <c r="AC199" s="108">
        <v>18590142</v>
      </c>
      <c r="AD199" s="108">
        <v>18877226</v>
      </c>
      <c r="AE199" s="108">
        <v>19156791</v>
      </c>
      <c r="AF199" s="108">
        <v>19431992</v>
      </c>
      <c r="AG199" s="108">
        <v>19708316</v>
      </c>
      <c r="AH199" s="108">
        <v>19993757</v>
      </c>
      <c r="AI199" s="108">
        <v>20293057</v>
      </c>
      <c r="AJ199" s="108">
        <v>20609151</v>
      </c>
      <c r="AK199" s="108">
        <v>20937407</v>
      </c>
      <c r="AL199" s="108">
        <v>21265832</v>
      </c>
      <c r="AM199" s="108">
        <v>21577979</v>
      </c>
      <c r="AN199" s="108">
        <v>21862300</v>
      </c>
      <c r="AO199" s="108">
        <v>22113428</v>
      </c>
      <c r="AP199" s="108">
        <v>22335263</v>
      </c>
      <c r="AQ199" s="108">
        <v>22536754</v>
      </c>
      <c r="AR199" s="108">
        <v>22731470</v>
      </c>
      <c r="AS199" s="108">
        <v>22929078</v>
      </c>
      <c r="AT199" s="108">
        <v>23132982</v>
      </c>
      <c r="AU199" s="108">
        <v>23339453</v>
      </c>
      <c r="AV199" s="108">
        <v>23542434</v>
      </c>
      <c r="AW199" s="108">
        <v>23732740</v>
      </c>
      <c r="AX199" s="108">
        <v>23904167</v>
      </c>
      <c r="AY199" s="108">
        <v>24054866</v>
      </c>
      <c r="AZ199" s="108">
        <v>24188330</v>
      </c>
      <c r="BA199" s="108">
        <v>24310143</v>
      </c>
      <c r="BB199" s="108">
        <v>24428340</v>
      </c>
      <c r="BC199" s="108">
        <v>24548840</v>
      </c>
      <c r="BD199" s="108">
        <v>24673392</v>
      </c>
      <c r="BE199" s="108">
        <v>24800638</v>
      </c>
      <c r="BF199" s="108">
        <v>24929500</v>
      </c>
      <c r="BG199" s="108">
        <v>25057793</v>
      </c>
      <c r="BH199" s="108">
        <v>25183832</v>
      </c>
      <c r="BI199" s="108">
        <v>25307665</v>
      </c>
      <c r="BJ199" s="108">
        <v>25429816</v>
      </c>
      <c r="BK199" s="108">
        <v>25549606</v>
      </c>
      <c r="BL199" s="108">
        <v>25666158</v>
      </c>
      <c r="BM199" s="108">
        <v>25778815</v>
      </c>
    </row>
    <row r="200" spans="1:65" x14ac:dyDescent="0.2">
      <c r="A200" s="108" t="s">
        <v>35</v>
      </c>
      <c r="B200" s="108" t="s">
        <v>523</v>
      </c>
      <c r="C200" s="108" t="s">
        <v>169</v>
      </c>
      <c r="D200" s="108" t="s">
        <v>170</v>
      </c>
      <c r="E200" s="108">
        <v>8857716</v>
      </c>
      <c r="F200" s="108">
        <v>8929316</v>
      </c>
      <c r="G200" s="108">
        <v>8993985</v>
      </c>
      <c r="H200" s="108">
        <v>9030355</v>
      </c>
      <c r="I200" s="108">
        <v>9035365</v>
      </c>
      <c r="J200" s="108">
        <v>8998595</v>
      </c>
      <c r="K200" s="108">
        <v>8930990</v>
      </c>
      <c r="L200" s="108">
        <v>8874520</v>
      </c>
      <c r="M200" s="108">
        <v>8836650</v>
      </c>
      <c r="N200" s="108">
        <v>8757705</v>
      </c>
      <c r="O200" s="108">
        <v>8680431</v>
      </c>
      <c r="P200" s="108">
        <v>8643756</v>
      </c>
      <c r="Q200" s="108">
        <v>8630430</v>
      </c>
      <c r="R200" s="108">
        <v>8633100</v>
      </c>
      <c r="S200" s="108">
        <v>8754365</v>
      </c>
      <c r="T200" s="108">
        <v>9093470</v>
      </c>
      <c r="U200" s="108">
        <v>9355810</v>
      </c>
      <c r="V200" s="108">
        <v>9455675</v>
      </c>
      <c r="W200" s="108">
        <v>9558250</v>
      </c>
      <c r="X200" s="108">
        <v>9661265</v>
      </c>
      <c r="Y200" s="108">
        <v>9766312</v>
      </c>
      <c r="Z200" s="108">
        <v>9851362</v>
      </c>
      <c r="AA200" s="108">
        <v>9911771</v>
      </c>
      <c r="AB200" s="108">
        <v>9957865</v>
      </c>
      <c r="AC200" s="108">
        <v>9996232</v>
      </c>
      <c r="AD200" s="108">
        <v>10023613</v>
      </c>
      <c r="AE200" s="108">
        <v>10032734</v>
      </c>
      <c r="AF200" s="108">
        <v>10030031</v>
      </c>
      <c r="AG200" s="108">
        <v>10019610</v>
      </c>
      <c r="AH200" s="108">
        <v>10005000</v>
      </c>
      <c r="AI200" s="108">
        <v>9983218</v>
      </c>
      <c r="AJ200" s="108">
        <v>9960235</v>
      </c>
      <c r="AK200" s="108">
        <v>9952494</v>
      </c>
      <c r="AL200" s="108">
        <v>9964675</v>
      </c>
      <c r="AM200" s="108">
        <v>9991525</v>
      </c>
      <c r="AN200" s="108">
        <v>10026176</v>
      </c>
      <c r="AO200" s="108">
        <v>10063945</v>
      </c>
      <c r="AP200" s="108">
        <v>10108977</v>
      </c>
      <c r="AQ200" s="108">
        <v>10160196</v>
      </c>
      <c r="AR200" s="108">
        <v>10217828</v>
      </c>
      <c r="AS200" s="108">
        <v>10289898</v>
      </c>
      <c r="AT200" s="108">
        <v>10362722</v>
      </c>
      <c r="AU200" s="108">
        <v>10419631</v>
      </c>
      <c r="AV200" s="108">
        <v>10458821</v>
      </c>
      <c r="AW200" s="108">
        <v>10483861</v>
      </c>
      <c r="AX200" s="108">
        <v>10503330</v>
      </c>
      <c r="AY200" s="108">
        <v>10522288</v>
      </c>
      <c r="AZ200" s="108">
        <v>10542964</v>
      </c>
      <c r="BA200" s="108">
        <v>10558177</v>
      </c>
      <c r="BB200" s="108">
        <v>10568247</v>
      </c>
      <c r="BC200" s="108">
        <v>10573100</v>
      </c>
      <c r="BD200" s="108">
        <v>10557560</v>
      </c>
      <c r="BE200" s="108">
        <v>10514844</v>
      </c>
      <c r="BF200" s="108">
        <v>10457295</v>
      </c>
      <c r="BG200" s="108">
        <v>10401062</v>
      </c>
      <c r="BH200" s="108">
        <v>10358076</v>
      </c>
      <c r="BI200" s="108">
        <v>10325452</v>
      </c>
      <c r="BJ200" s="108">
        <v>10300300</v>
      </c>
      <c r="BK200" s="108">
        <v>10283822</v>
      </c>
      <c r="BL200" s="108">
        <v>10286263</v>
      </c>
      <c r="BM200" s="108">
        <v>10305564</v>
      </c>
    </row>
    <row r="201" spans="1:65" x14ac:dyDescent="0.2">
      <c r="A201" s="108" t="s">
        <v>524</v>
      </c>
      <c r="B201" s="108" t="s">
        <v>525</v>
      </c>
      <c r="C201" s="108" t="s">
        <v>169</v>
      </c>
      <c r="D201" s="108" t="s">
        <v>170</v>
      </c>
      <c r="E201" s="108">
        <v>1903990</v>
      </c>
      <c r="F201" s="108">
        <v>1954552</v>
      </c>
      <c r="G201" s="108">
        <v>2006675</v>
      </c>
      <c r="H201" s="108">
        <v>2060340</v>
      </c>
      <c r="I201" s="108">
        <v>2115573</v>
      </c>
      <c r="J201" s="108">
        <v>2172309</v>
      </c>
      <c r="K201" s="108">
        <v>2230733</v>
      </c>
      <c r="L201" s="108">
        <v>2290797</v>
      </c>
      <c r="M201" s="108">
        <v>2351926</v>
      </c>
      <c r="N201" s="108">
        <v>2413396</v>
      </c>
      <c r="O201" s="108">
        <v>2474757</v>
      </c>
      <c r="P201" s="108">
        <v>2535877</v>
      </c>
      <c r="Q201" s="108">
        <v>2597149</v>
      </c>
      <c r="R201" s="108">
        <v>2659418</v>
      </c>
      <c r="S201" s="108">
        <v>2723816</v>
      </c>
      <c r="T201" s="108">
        <v>2791236</v>
      </c>
      <c r="U201" s="108">
        <v>2861868</v>
      </c>
      <c r="V201" s="108">
        <v>2935710</v>
      </c>
      <c r="W201" s="108">
        <v>3013281</v>
      </c>
      <c r="X201" s="108">
        <v>3095151</v>
      </c>
      <c r="Y201" s="108">
        <v>3181627</v>
      </c>
      <c r="Z201" s="108">
        <v>3272922</v>
      </c>
      <c r="AA201" s="108">
        <v>3368763</v>
      </c>
      <c r="AB201" s="108">
        <v>3468533</v>
      </c>
      <c r="AC201" s="108">
        <v>3571275</v>
      </c>
      <c r="AD201" s="108">
        <v>3676206</v>
      </c>
      <c r="AE201" s="108">
        <v>3783074</v>
      </c>
      <c r="AF201" s="108">
        <v>3891725</v>
      </c>
      <c r="AG201" s="108">
        <v>4001678</v>
      </c>
      <c r="AH201" s="108">
        <v>4112396</v>
      </c>
      <c r="AI201" s="108">
        <v>4223413</v>
      </c>
      <c r="AJ201" s="108">
        <v>4334348</v>
      </c>
      <c r="AK201" s="108">
        <v>4445019</v>
      </c>
      <c r="AL201" s="108">
        <v>4555518</v>
      </c>
      <c r="AM201" s="108">
        <v>4666096</v>
      </c>
      <c r="AN201" s="108">
        <v>4776838</v>
      </c>
      <c r="AO201" s="108">
        <v>4887638</v>
      </c>
      <c r="AP201" s="108">
        <v>4998096</v>
      </c>
      <c r="AQ201" s="108">
        <v>5107840</v>
      </c>
      <c r="AR201" s="108">
        <v>5216346</v>
      </c>
      <c r="AS201" s="108">
        <v>5323202</v>
      </c>
      <c r="AT201" s="108">
        <v>5428442</v>
      </c>
      <c r="AU201" s="108">
        <v>5531958</v>
      </c>
      <c r="AV201" s="108">
        <v>5632983</v>
      </c>
      <c r="AW201" s="108">
        <v>5730556</v>
      </c>
      <c r="AX201" s="108">
        <v>5824095</v>
      </c>
      <c r="AY201" s="108">
        <v>5913212</v>
      </c>
      <c r="AZ201" s="108">
        <v>5998430</v>
      </c>
      <c r="BA201" s="108">
        <v>6081296</v>
      </c>
      <c r="BB201" s="108">
        <v>6163970</v>
      </c>
      <c r="BC201" s="108">
        <v>6248017</v>
      </c>
      <c r="BD201" s="108">
        <v>6333981</v>
      </c>
      <c r="BE201" s="108">
        <v>6421510</v>
      </c>
      <c r="BF201" s="108">
        <v>6510273</v>
      </c>
      <c r="BG201" s="108">
        <v>6599524</v>
      </c>
      <c r="BH201" s="108">
        <v>6688746</v>
      </c>
      <c r="BI201" s="108">
        <v>6777878</v>
      </c>
      <c r="BJ201" s="108">
        <v>6867058</v>
      </c>
      <c r="BK201" s="108">
        <v>6956069</v>
      </c>
      <c r="BL201" s="108">
        <v>7044639</v>
      </c>
      <c r="BM201" s="108">
        <v>7132530</v>
      </c>
    </row>
    <row r="202" spans="1:65" x14ac:dyDescent="0.2">
      <c r="A202" s="108" t="s">
        <v>526</v>
      </c>
      <c r="B202" s="108" t="s">
        <v>527</v>
      </c>
      <c r="C202" s="108" t="s">
        <v>169</v>
      </c>
      <c r="D202" s="108" t="s">
        <v>170</v>
      </c>
      <c r="AI202" s="108">
        <v>1978248</v>
      </c>
      <c r="AJ202" s="108">
        <v>2068845</v>
      </c>
      <c r="AK202" s="108">
        <v>2163591</v>
      </c>
      <c r="AL202" s="108">
        <v>2262676</v>
      </c>
      <c r="AM202" s="108">
        <v>2366298</v>
      </c>
      <c r="AN202" s="108">
        <v>2474666</v>
      </c>
      <c r="AO202" s="108">
        <v>2587997</v>
      </c>
      <c r="AP202" s="108">
        <v>2706518</v>
      </c>
      <c r="AQ202" s="108">
        <v>2776568</v>
      </c>
      <c r="AR202" s="108">
        <v>2848431</v>
      </c>
      <c r="AS202" s="108">
        <v>2922153</v>
      </c>
      <c r="AT202" s="108">
        <v>2997784</v>
      </c>
      <c r="AU202" s="108">
        <v>3075373</v>
      </c>
      <c r="AV202" s="108">
        <v>3154969</v>
      </c>
      <c r="AW202" s="108">
        <v>3236626</v>
      </c>
      <c r="AX202" s="108">
        <v>3320396</v>
      </c>
      <c r="AY202" s="108">
        <v>3406334</v>
      </c>
      <c r="AZ202" s="108">
        <v>3494496</v>
      </c>
      <c r="BA202" s="108">
        <v>3591977</v>
      </c>
      <c r="BB202" s="108">
        <v>3689099</v>
      </c>
      <c r="BC202" s="108">
        <v>3786161</v>
      </c>
      <c r="BD202" s="108">
        <v>3882986</v>
      </c>
      <c r="BE202" s="108">
        <v>3979998</v>
      </c>
      <c r="BF202" s="108">
        <v>4076708</v>
      </c>
      <c r="BG202" s="108">
        <v>4173398</v>
      </c>
      <c r="BH202" s="108">
        <v>4270092</v>
      </c>
      <c r="BI202" s="108">
        <v>4367088</v>
      </c>
      <c r="BJ202" s="108">
        <v>4454805</v>
      </c>
      <c r="BK202" s="108">
        <v>4569087</v>
      </c>
      <c r="BL202" s="108">
        <v>4685306</v>
      </c>
      <c r="BM202" s="108">
        <v>4803269</v>
      </c>
    </row>
    <row r="203" spans="1:65" x14ac:dyDescent="0.2">
      <c r="A203" s="108" t="s">
        <v>528</v>
      </c>
      <c r="B203" s="108" t="s">
        <v>529</v>
      </c>
      <c r="C203" s="108" t="s">
        <v>169</v>
      </c>
      <c r="D203" s="108" t="s">
        <v>170</v>
      </c>
      <c r="E203" s="108">
        <v>865064</v>
      </c>
      <c r="F203" s="108">
        <v>893394</v>
      </c>
      <c r="G203" s="108">
        <v>923320</v>
      </c>
      <c r="H203" s="108">
        <v>954098</v>
      </c>
      <c r="I203" s="108">
        <v>984824</v>
      </c>
      <c r="J203" s="108">
        <v>1014633</v>
      </c>
      <c r="K203" s="108">
        <v>1043365</v>
      </c>
      <c r="L203" s="108">
        <v>1071166</v>
      </c>
      <c r="M203" s="108">
        <v>1098151</v>
      </c>
      <c r="N203" s="108">
        <v>1124577</v>
      </c>
      <c r="O203" s="108">
        <v>1150712</v>
      </c>
      <c r="P203" s="108">
        <v>1176559</v>
      </c>
      <c r="Q203" s="108">
        <v>1202128</v>
      </c>
      <c r="R203" s="108">
        <v>1227653</v>
      </c>
      <c r="S203" s="108">
        <v>1253371</v>
      </c>
      <c r="T203" s="108">
        <v>1279519</v>
      </c>
      <c r="U203" s="108">
        <v>1306023</v>
      </c>
      <c r="V203" s="108">
        <v>1332876</v>
      </c>
      <c r="W203" s="108">
        <v>1360542</v>
      </c>
      <c r="X203" s="108">
        <v>1389594</v>
      </c>
      <c r="Y203" s="108">
        <v>1420314</v>
      </c>
      <c r="Z203" s="108">
        <v>1453209</v>
      </c>
      <c r="AA203" s="108">
        <v>1487849</v>
      </c>
      <c r="AB203" s="108">
        <v>1522650</v>
      </c>
      <c r="AC203" s="108">
        <v>1555395</v>
      </c>
      <c r="AD203" s="108">
        <v>1584644</v>
      </c>
      <c r="AE203" s="108">
        <v>1609572</v>
      </c>
      <c r="AF203" s="108">
        <v>1630869</v>
      </c>
      <c r="AG203" s="108">
        <v>1650438</v>
      </c>
      <c r="AH203" s="108">
        <v>1670962</v>
      </c>
      <c r="AI203" s="108">
        <v>1694327</v>
      </c>
      <c r="AJ203" s="108">
        <v>1721236</v>
      </c>
      <c r="AK203" s="108">
        <v>1750932</v>
      </c>
      <c r="AL203" s="108">
        <v>1782085</v>
      </c>
      <c r="AM203" s="108">
        <v>1812838</v>
      </c>
      <c r="AN203" s="108">
        <v>1841674</v>
      </c>
      <c r="AO203" s="108">
        <v>1868390</v>
      </c>
      <c r="AP203" s="108">
        <v>1893438</v>
      </c>
      <c r="AQ203" s="108">
        <v>1917140</v>
      </c>
      <c r="AR203" s="108">
        <v>1939956</v>
      </c>
      <c r="AS203" s="108">
        <v>1962451</v>
      </c>
      <c r="AT203" s="108">
        <v>1984469</v>
      </c>
      <c r="AU203" s="108">
        <v>2006091</v>
      </c>
      <c r="AV203" s="108">
        <v>2027859</v>
      </c>
      <c r="AW203" s="108">
        <v>2050583</v>
      </c>
      <c r="AX203" s="108">
        <v>2074776</v>
      </c>
      <c r="AY203" s="108">
        <v>2100892</v>
      </c>
      <c r="AZ203" s="108">
        <v>2128647</v>
      </c>
      <c r="BA203" s="108">
        <v>2157454</v>
      </c>
      <c r="BB203" s="108">
        <v>2186314</v>
      </c>
      <c r="BC203" s="108">
        <v>2214509</v>
      </c>
      <c r="BD203" s="108">
        <v>2241808</v>
      </c>
      <c r="BE203" s="108">
        <v>2268553</v>
      </c>
      <c r="BF203" s="108">
        <v>2295450</v>
      </c>
      <c r="BG203" s="108">
        <v>2323558</v>
      </c>
      <c r="BH203" s="108">
        <v>2353578</v>
      </c>
      <c r="BI203" s="108">
        <v>2385744</v>
      </c>
      <c r="BJ203" s="108">
        <v>2419767</v>
      </c>
      <c r="BK203" s="108">
        <v>2455336</v>
      </c>
      <c r="BL203" s="108">
        <v>2491878</v>
      </c>
      <c r="BM203" s="108">
        <v>2528958</v>
      </c>
    </row>
    <row r="204" spans="1:65" x14ac:dyDescent="0.2">
      <c r="A204" s="108" t="s">
        <v>530</v>
      </c>
      <c r="B204" s="108" t="s">
        <v>531</v>
      </c>
      <c r="C204" s="108" t="s">
        <v>169</v>
      </c>
      <c r="D204" s="108" t="s">
        <v>170</v>
      </c>
      <c r="E204" s="108">
        <v>755229793</v>
      </c>
      <c r="F204" s="108">
        <v>764423461</v>
      </c>
      <c r="G204" s="108">
        <v>773856028</v>
      </c>
      <c r="H204" s="108">
        <v>783141819</v>
      </c>
      <c r="I204" s="108">
        <v>792263980</v>
      </c>
      <c r="J204" s="108">
        <v>801098720</v>
      </c>
      <c r="K204" s="108">
        <v>809363152</v>
      </c>
      <c r="L204" s="108">
        <v>817179925</v>
      </c>
      <c r="M204" s="108">
        <v>824733296</v>
      </c>
      <c r="N204" s="108">
        <v>832280859</v>
      </c>
      <c r="O204" s="108">
        <v>839822017</v>
      </c>
      <c r="P204" s="108">
        <v>849163924</v>
      </c>
      <c r="Q204" s="108">
        <v>857079422</v>
      </c>
      <c r="R204" s="108">
        <v>864609745</v>
      </c>
      <c r="S204" s="108">
        <v>871928836</v>
      </c>
      <c r="T204" s="108">
        <v>878890622</v>
      </c>
      <c r="U204" s="108">
        <v>885145869</v>
      </c>
      <c r="V204" s="108">
        <v>891251760</v>
      </c>
      <c r="W204" s="108">
        <v>897391855</v>
      </c>
      <c r="X204" s="108">
        <v>903788370</v>
      </c>
      <c r="Y204" s="108">
        <v>909890607</v>
      </c>
      <c r="Z204" s="108">
        <v>915971623</v>
      </c>
      <c r="AA204" s="108">
        <v>921511883</v>
      </c>
      <c r="AB204" s="108">
        <v>926614804</v>
      </c>
      <c r="AC204" s="108">
        <v>931410415</v>
      </c>
      <c r="AD204" s="108">
        <v>936241263</v>
      </c>
      <c r="AE204" s="108">
        <v>941376248</v>
      </c>
      <c r="AF204" s="108">
        <v>946671291</v>
      </c>
      <c r="AG204" s="108">
        <v>952173528</v>
      </c>
      <c r="AH204" s="108">
        <v>958081653</v>
      </c>
      <c r="AI204" s="108">
        <v>964174249</v>
      </c>
      <c r="AJ204" s="108">
        <v>970997843</v>
      </c>
      <c r="AK204" s="108">
        <v>977879331</v>
      </c>
      <c r="AL204" s="108">
        <v>984374978</v>
      </c>
      <c r="AM204" s="108">
        <v>990074232</v>
      </c>
      <c r="AN204" s="108">
        <v>995310446</v>
      </c>
      <c r="AO204" s="108">
        <v>1000603285</v>
      </c>
      <c r="AP204" s="108">
        <v>1005700631</v>
      </c>
      <c r="AQ204" s="108">
        <v>1010593820</v>
      </c>
      <c r="AR204" s="108">
        <v>1015421531</v>
      </c>
      <c r="AS204" s="108">
        <v>1020504874</v>
      </c>
      <c r="AT204" s="108">
        <v>1025401797</v>
      </c>
      <c r="AU204" s="108">
        <v>1030561691</v>
      </c>
      <c r="AV204" s="108">
        <v>1035711715</v>
      </c>
      <c r="AW204" s="108">
        <v>1041075191</v>
      </c>
      <c r="AX204" s="108">
        <v>1046366703</v>
      </c>
      <c r="AY204" s="108">
        <v>1052054839</v>
      </c>
      <c r="AZ204" s="108">
        <v>1057981930</v>
      </c>
      <c r="BA204" s="108">
        <v>1064394135</v>
      </c>
      <c r="BB204" s="108">
        <v>1069876237</v>
      </c>
      <c r="BC204" s="108">
        <v>1074863836</v>
      </c>
      <c r="BD204" s="108">
        <v>1077830451</v>
      </c>
      <c r="BE204" s="108">
        <v>1082356457</v>
      </c>
      <c r="BF204" s="108">
        <v>1087107539</v>
      </c>
      <c r="BG204" s="108">
        <v>1092062242</v>
      </c>
      <c r="BH204" s="108">
        <v>1096949064</v>
      </c>
      <c r="BI204" s="108">
        <v>1101834188</v>
      </c>
      <c r="BJ204" s="108">
        <v>1105944222</v>
      </c>
      <c r="BK204" s="108">
        <v>1109750489</v>
      </c>
      <c r="BL204" s="108">
        <v>1112709542</v>
      </c>
      <c r="BM204" s="108">
        <v>1115104266</v>
      </c>
    </row>
    <row r="205" spans="1:65" x14ac:dyDescent="0.2">
      <c r="A205" s="108" t="s">
        <v>532</v>
      </c>
      <c r="B205" s="108" t="s">
        <v>533</v>
      </c>
      <c r="C205" s="108" t="s">
        <v>169</v>
      </c>
      <c r="D205" s="108" t="s">
        <v>170</v>
      </c>
      <c r="E205" s="108">
        <v>78080</v>
      </c>
      <c r="F205" s="108">
        <v>80705</v>
      </c>
      <c r="G205" s="108">
        <v>83652</v>
      </c>
      <c r="H205" s="108">
        <v>86847</v>
      </c>
      <c r="I205" s="108">
        <v>90132</v>
      </c>
      <c r="J205" s="108">
        <v>93442</v>
      </c>
      <c r="K205" s="108">
        <v>96719</v>
      </c>
      <c r="L205" s="108">
        <v>99990</v>
      </c>
      <c r="M205" s="108">
        <v>103329</v>
      </c>
      <c r="N205" s="108">
        <v>106814</v>
      </c>
      <c r="O205" s="108">
        <v>110490</v>
      </c>
      <c r="P205" s="108">
        <v>114385</v>
      </c>
      <c r="Q205" s="108">
        <v>118438</v>
      </c>
      <c r="R205" s="108">
        <v>122641</v>
      </c>
      <c r="S205" s="108">
        <v>126919</v>
      </c>
      <c r="T205" s="108">
        <v>131229</v>
      </c>
      <c r="U205" s="108">
        <v>135559</v>
      </c>
      <c r="V205" s="108">
        <v>139893</v>
      </c>
      <c r="W205" s="108">
        <v>144273</v>
      </c>
      <c r="X205" s="108">
        <v>148734</v>
      </c>
      <c r="Y205" s="108">
        <v>153298</v>
      </c>
      <c r="Z205" s="108">
        <v>157954</v>
      </c>
      <c r="AA205" s="108">
        <v>162679</v>
      </c>
      <c r="AB205" s="108">
        <v>167456</v>
      </c>
      <c r="AC205" s="108">
        <v>172249</v>
      </c>
      <c r="AD205" s="108">
        <v>177024</v>
      </c>
      <c r="AE205" s="108">
        <v>181807</v>
      </c>
      <c r="AF205" s="108">
        <v>186588</v>
      </c>
      <c r="AG205" s="108">
        <v>191260</v>
      </c>
      <c r="AH205" s="108">
        <v>195728</v>
      </c>
      <c r="AI205" s="108">
        <v>199906</v>
      </c>
      <c r="AJ205" s="108">
        <v>203716</v>
      </c>
      <c r="AK205" s="108">
        <v>207238</v>
      </c>
      <c r="AL205" s="108">
        <v>210644</v>
      </c>
      <c r="AM205" s="108">
        <v>214196</v>
      </c>
      <c r="AN205" s="108">
        <v>218064</v>
      </c>
      <c r="AO205" s="108">
        <v>222323</v>
      </c>
      <c r="AP205" s="108">
        <v>226854</v>
      </c>
      <c r="AQ205" s="108">
        <v>231562</v>
      </c>
      <c r="AR205" s="108">
        <v>236217</v>
      </c>
      <c r="AS205" s="108">
        <v>240681</v>
      </c>
      <c r="AT205" s="108">
        <v>244929</v>
      </c>
      <c r="AU205" s="108">
        <v>248976</v>
      </c>
      <c r="AV205" s="108">
        <v>252707</v>
      </c>
      <c r="AW205" s="108">
        <v>255995</v>
      </c>
      <c r="AX205" s="108">
        <v>258780</v>
      </c>
      <c r="AY205" s="108">
        <v>261007</v>
      </c>
      <c r="AZ205" s="108">
        <v>262717</v>
      </c>
      <c r="BA205" s="108">
        <v>264064</v>
      </c>
      <c r="BB205" s="108">
        <v>265256</v>
      </c>
      <c r="BC205" s="108">
        <v>266449</v>
      </c>
      <c r="BD205" s="108">
        <v>267702</v>
      </c>
      <c r="BE205" s="108">
        <v>268995</v>
      </c>
      <c r="BF205" s="108">
        <v>270332</v>
      </c>
      <c r="BG205" s="108">
        <v>271713</v>
      </c>
      <c r="BH205" s="108">
        <v>273119</v>
      </c>
      <c r="BI205" s="108">
        <v>274576</v>
      </c>
      <c r="BJ205" s="108">
        <v>276108</v>
      </c>
      <c r="BK205" s="108">
        <v>277673</v>
      </c>
      <c r="BL205" s="108">
        <v>279285</v>
      </c>
      <c r="BM205" s="108">
        <v>280904</v>
      </c>
    </row>
    <row r="206" spans="1:65" x14ac:dyDescent="0.2">
      <c r="A206" s="108" t="s">
        <v>534</v>
      </c>
      <c r="B206" s="108" t="s">
        <v>535</v>
      </c>
      <c r="C206" s="108" t="s">
        <v>169</v>
      </c>
      <c r="D206" s="108" t="s">
        <v>170</v>
      </c>
      <c r="E206" s="108">
        <v>47383</v>
      </c>
      <c r="F206" s="108">
        <v>51427</v>
      </c>
      <c r="G206" s="108">
        <v>56266</v>
      </c>
      <c r="H206" s="108">
        <v>61721</v>
      </c>
      <c r="I206" s="108">
        <v>67562</v>
      </c>
      <c r="J206" s="108">
        <v>73631</v>
      </c>
      <c r="K206" s="108">
        <v>79850</v>
      </c>
      <c r="L206" s="108">
        <v>86298</v>
      </c>
      <c r="M206" s="108">
        <v>93206</v>
      </c>
      <c r="N206" s="108">
        <v>100880</v>
      </c>
      <c r="O206" s="108">
        <v>109521</v>
      </c>
      <c r="P206" s="108">
        <v>119413</v>
      </c>
      <c r="Q206" s="108">
        <v>130505</v>
      </c>
      <c r="R206" s="108">
        <v>142181</v>
      </c>
      <c r="S206" s="108">
        <v>153624</v>
      </c>
      <c r="T206" s="108">
        <v>164314</v>
      </c>
      <c r="U206" s="108">
        <v>173716</v>
      </c>
      <c r="V206" s="108">
        <v>182319</v>
      </c>
      <c r="W206" s="108">
        <v>191947</v>
      </c>
      <c r="X206" s="108">
        <v>205172</v>
      </c>
      <c r="Y206" s="108">
        <v>223622</v>
      </c>
      <c r="Z206" s="108">
        <v>247984</v>
      </c>
      <c r="AA206" s="108">
        <v>277229</v>
      </c>
      <c r="AB206" s="108">
        <v>309299</v>
      </c>
      <c r="AC206" s="108">
        <v>341272</v>
      </c>
      <c r="AD206" s="108">
        <v>370886</v>
      </c>
      <c r="AE206" s="108">
        <v>397739</v>
      </c>
      <c r="AF206" s="108">
        <v>422154</v>
      </c>
      <c r="AG206" s="108">
        <v>443611</v>
      </c>
      <c r="AH206" s="108">
        <v>461688</v>
      </c>
      <c r="AI206" s="108">
        <v>476275</v>
      </c>
      <c r="AJ206" s="108">
        <v>487354</v>
      </c>
      <c r="AK206" s="108">
        <v>495403</v>
      </c>
      <c r="AL206" s="108">
        <v>501479</v>
      </c>
      <c r="AM206" s="108">
        <v>507044</v>
      </c>
      <c r="AN206" s="108">
        <v>513447</v>
      </c>
      <c r="AO206" s="108">
        <v>522531</v>
      </c>
      <c r="AP206" s="108">
        <v>535320</v>
      </c>
      <c r="AQ206" s="108">
        <v>551566</v>
      </c>
      <c r="AR206" s="108">
        <v>570486</v>
      </c>
      <c r="AS206" s="108">
        <v>592467</v>
      </c>
      <c r="AT206" s="108">
        <v>615013</v>
      </c>
      <c r="AU206" s="108">
        <v>640872</v>
      </c>
      <c r="AV206" s="108">
        <v>681791</v>
      </c>
      <c r="AW206" s="108">
        <v>753332</v>
      </c>
      <c r="AX206" s="108">
        <v>865410</v>
      </c>
      <c r="AY206" s="108">
        <v>1022704</v>
      </c>
      <c r="AZ206" s="108">
        <v>1218441</v>
      </c>
      <c r="BA206" s="108">
        <v>1436670</v>
      </c>
      <c r="BB206" s="108">
        <v>1654944</v>
      </c>
      <c r="BC206" s="108">
        <v>1856329</v>
      </c>
      <c r="BD206" s="108">
        <v>2035862</v>
      </c>
      <c r="BE206" s="108">
        <v>2196078</v>
      </c>
      <c r="BF206" s="108">
        <v>2336579</v>
      </c>
      <c r="BG206" s="108">
        <v>2459202</v>
      </c>
      <c r="BH206" s="108">
        <v>2565708</v>
      </c>
      <c r="BI206" s="108">
        <v>2654379</v>
      </c>
      <c r="BJ206" s="108">
        <v>2724727</v>
      </c>
      <c r="BK206" s="108">
        <v>2781682</v>
      </c>
      <c r="BL206" s="108">
        <v>2832071</v>
      </c>
      <c r="BM206" s="108">
        <v>2881060</v>
      </c>
    </row>
    <row r="207" spans="1:65" x14ac:dyDescent="0.2">
      <c r="A207" s="108" t="s">
        <v>23</v>
      </c>
      <c r="B207" s="108" t="s">
        <v>536</v>
      </c>
      <c r="C207" s="108" t="s">
        <v>169</v>
      </c>
      <c r="D207" s="108" t="s">
        <v>170</v>
      </c>
      <c r="E207" s="108">
        <v>18406905</v>
      </c>
      <c r="F207" s="108">
        <v>18555250</v>
      </c>
      <c r="G207" s="108">
        <v>18676550</v>
      </c>
      <c r="H207" s="108">
        <v>18797850</v>
      </c>
      <c r="I207" s="108">
        <v>18919126</v>
      </c>
      <c r="J207" s="108">
        <v>19031576</v>
      </c>
      <c r="K207" s="108">
        <v>19215450</v>
      </c>
      <c r="L207" s="108">
        <v>19534242</v>
      </c>
      <c r="M207" s="108">
        <v>19799831</v>
      </c>
      <c r="N207" s="108">
        <v>20009141</v>
      </c>
      <c r="O207" s="108">
        <v>20250398</v>
      </c>
      <c r="P207" s="108">
        <v>20461567</v>
      </c>
      <c r="Q207" s="108">
        <v>20657957</v>
      </c>
      <c r="R207" s="108">
        <v>20835681</v>
      </c>
      <c r="S207" s="108">
        <v>21029429</v>
      </c>
      <c r="T207" s="108">
        <v>21293583</v>
      </c>
      <c r="U207" s="108">
        <v>21551634</v>
      </c>
      <c r="V207" s="108">
        <v>21756096</v>
      </c>
      <c r="W207" s="108">
        <v>21951464</v>
      </c>
      <c r="X207" s="108">
        <v>22090488</v>
      </c>
      <c r="Y207" s="108">
        <v>22207282</v>
      </c>
      <c r="Z207" s="108">
        <v>22353070</v>
      </c>
      <c r="AA207" s="108">
        <v>22475741</v>
      </c>
      <c r="AB207" s="108">
        <v>22560478</v>
      </c>
      <c r="AC207" s="108">
        <v>22640547</v>
      </c>
      <c r="AD207" s="108">
        <v>22732999</v>
      </c>
      <c r="AE207" s="108">
        <v>22836841</v>
      </c>
      <c r="AF207" s="108">
        <v>22949430</v>
      </c>
      <c r="AG207" s="108">
        <v>23057662</v>
      </c>
      <c r="AH207" s="108">
        <v>23161458</v>
      </c>
      <c r="AI207" s="108">
        <v>23201835</v>
      </c>
      <c r="AJ207" s="108">
        <v>23001155</v>
      </c>
      <c r="AK207" s="108">
        <v>22794284</v>
      </c>
      <c r="AL207" s="108">
        <v>22763280</v>
      </c>
      <c r="AM207" s="108">
        <v>22730211</v>
      </c>
      <c r="AN207" s="108">
        <v>22684270</v>
      </c>
      <c r="AO207" s="108">
        <v>22619004</v>
      </c>
      <c r="AP207" s="108">
        <v>22553978</v>
      </c>
      <c r="AQ207" s="108">
        <v>22507344</v>
      </c>
      <c r="AR207" s="108">
        <v>22472040</v>
      </c>
      <c r="AS207" s="108">
        <v>22442971</v>
      </c>
      <c r="AT207" s="108">
        <v>22131970</v>
      </c>
      <c r="AU207" s="108">
        <v>21730496</v>
      </c>
      <c r="AV207" s="108">
        <v>21574326</v>
      </c>
      <c r="AW207" s="108">
        <v>21451748</v>
      </c>
      <c r="AX207" s="108">
        <v>21319685</v>
      </c>
      <c r="AY207" s="108">
        <v>21193760</v>
      </c>
      <c r="AZ207" s="108">
        <v>20882982</v>
      </c>
      <c r="BA207" s="108">
        <v>20537875</v>
      </c>
      <c r="BB207" s="108">
        <v>20367487</v>
      </c>
      <c r="BC207" s="108">
        <v>20246871</v>
      </c>
      <c r="BD207" s="108">
        <v>20147528</v>
      </c>
      <c r="BE207" s="108">
        <v>20058035</v>
      </c>
      <c r="BF207" s="108">
        <v>19983693</v>
      </c>
      <c r="BG207" s="108">
        <v>19908979</v>
      </c>
      <c r="BH207" s="108">
        <v>19815616</v>
      </c>
      <c r="BI207" s="108">
        <v>19702267</v>
      </c>
      <c r="BJ207" s="108">
        <v>19588715</v>
      </c>
      <c r="BK207" s="108">
        <v>19473970</v>
      </c>
      <c r="BL207" s="108">
        <v>19371648</v>
      </c>
      <c r="BM207" s="108">
        <v>19286123</v>
      </c>
    </row>
    <row r="208" spans="1:65" x14ac:dyDescent="0.2">
      <c r="A208" s="108" t="s">
        <v>537</v>
      </c>
      <c r="B208" s="108" t="s">
        <v>538</v>
      </c>
      <c r="C208" s="108" t="s">
        <v>169</v>
      </c>
      <c r="D208" s="108" t="s">
        <v>170</v>
      </c>
      <c r="E208" s="108">
        <v>119897000</v>
      </c>
      <c r="F208" s="108">
        <v>121236000</v>
      </c>
      <c r="G208" s="108">
        <v>122591000</v>
      </c>
      <c r="H208" s="108">
        <v>123960000</v>
      </c>
      <c r="I208" s="108">
        <v>125345000</v>
      </c>
      <c r="J208" s="108">
        <v>126745000</v>
      </c>
      <c r="K208" s="108">
        <v>127468000</v>
      </c>
      <c r="L208" s="108">
        <v>128196000</v>
      </c>
      <c r="M208" s="108">
        <v>128928000</v>
      </c>
      <c r="N208" s="108">
        <v>129664000</v>
      </c>
      <c r="O208" s="108">
        <v>130404000</v>
      </c>
      <c r="P208" s="108">
        <v>131155000</v>
      </c>
      <c r="Q208" s="108">
        <v>131909000</v>
      </c>
      <c r="R208" s="108">
        <v>132669000</v>
      </c>
      <c r="S208" s="108">
        <v>133432000</v>
      </c>
      <c r="T208" s="108">
        <v>134200000</v>
      </c>
      <c r="U208" s="108">
        <v>135147000</v>
      </c>
      <c r="V208" s="108">
        <v>136100000</v>
      </c>
      <c r="W208" s="108">
        <v>137060000</v>
      </c>
      <c r="X208" s="108">
        <v>138027000</v>
      </c>
      <c r="Y208" s="108">
        <v>139010000</v>
      </c>
      <c r="Z208" s="108">
        <v>139941000</v>
      </c>
      <c r="AA208" s="108">
        <v>140823000</v>
      </c>
      <c r="AB208" s="108">
        <v>141668000</v>
      </c>
      <c r="AC208" s="108">
        <v>142745000</v>
      </c>
      <c r="AD208" s="108">
        <v>143858000</v>
      </c>
      <c r="AE208" s="108">
        <v>144894000</v>
      </c>
      <c r="AF208" s="108">
        <v>145908000</v>
      </c>
      <c r="AG208" s="108">
        <v>146857000</v>
      </c>
      <c r="AH208" s="108">
        <v>147721000</v>
      </c>
      <c r="AI208" s="108">
        <v>147969407</v>
      </c>
      <c r="AJ208" s="108">
        <v>148394216</v>
      </c>
      <c r="AK208" s="108">
        <v>148538197</v>
      </c>
      <c r="AL208" s="108">
        <v>148458777</v>
      </c>
      <c r="AM208" s="108">
        <v>148407912</v>
      </c>
      <c r="AN208" s="108">
        <v>148375787</v>
      </c>
      <c r="AO208" s="108">
        <v>148160129</v>
      </c>
      <c r="AP208" s="108">
        <v>147915361</v>
      </c>
      <c r="AQ208" s="108">
        <v>147670784</v>
      </c>
      <c r="AR208" s="108">
        <v>147214776</v>
      </c>
      <c r="AS208" s="108">
        <v>146596869</v>
      </c>
      <c r="AT208" s="108">
        <v>145976482</v>
      </c>
      <c r="AU208" s="108">
        <v>145306497</v>
      </c>
      <c r="AV208" s="108">
        <v>144648618</v>
      </c>
      <c r="AW208" s="108">
        <v>144067316</v>
      </c>
      <c r="AX208" s="108">
        <v>143518814</v>
      </c>
      <c r="AY208" s="108">
        <v>143049637</v>
      </c>
      <c r="AZ208" s="108">
        <v>142805114</v>
      </c>
      <c r="BA208" s="108">
        <v>142742366</v>
      </c>
      <c r="BB208" s="108">
        <v>142785349</v>
      </c>
      <c r="BC208" s="108">
        <v>142849468</v>
      </c>
      <c r="BD208" s="108">
        <v>142960908</v>
      </c>
      <c r="BE208" s="108">
        <v>143201721</v>
      </c>
      <c r="BF208" s="108">
        <v>143506995</v>
      </c>
      <c r="BG208" s="108">
        <v>143819667</v>
      </c>
      <c r="BH208" s="108">
        <v>144096870</v>
      </c>
      <c r="BI208" s="108">
        <v>144342397</v>
      </c>
      <c r="BJ208" s="108">
        <v>144496739</v>
      </c>
      <c r="BK208" s="108">
        <v>144477859</v>
      </c>
      <c r="BL208" s="108">
        <v>144406261</v>
      </c>
      <c r="BM208" s="108">
        <v>144104080</v>
      </c>
    </row>
    <row r="209" spans="1:65" x14ac:dyDescent="0.2">
      <c r="A209" s="108" t="s">
        <v>539</v>
      </c>
      <c r="B209" s="108" t="s">
        <v>540</v>
      </c>
      <c r="C209" s="108" t="s">
        <v>169</v>
      </c>
      <c r="D209" s="108" t="s">
        <v>170</v>
      </c>
      <c r="E209" s="108">
        <v>2935575</v>
      </c>
      <c r="F209" s="108">
        <v>2998334</v>
      </c>
      <c r="G209" s="108">
        <v>3052937</v>
      </c>
      <c r="H209" s="108">
        <v>3105417</v>
      </c>
      <c r="I209" s="108">
        <v>3164258</v>
      </c>
      <c r="J209" s="108">
        <v>3235536</v>
      </c>
      <c r="K209" s="108">
        <v>3321674</v>
      </c>
      <c r="L209" s="108">
        <v>3420897</v>
      </c>
      <c r="M209" s="108">
        <v>3529839</v>
      </c>
      <c r="N209" s="108">
        <v>3643237</v>
      </c>
      <c r="O209" s="108">
        <v>3757351</v>
      </c>
      <c r="P209" s="108">
        <v>3871428</v>
      </c>
      <c r="Q209" s="108">
        <v>3987223</v>
      </c>
      <c r="R209" s="108">
        <v>4106411</v>
      </c>
      <c r="S209" s="108">
        <v>4231579</v>
      </c>
      <c r="T209" s="108">
        <v>4364709</v>
      </c>
      <c r="U209" s="108">
        <v>4506109</v>
      </c>
      <c r="V209" s="108">
        <v>4655386</v>
      </c>
      <c r="W209" s="108">
        <v>4812872</v>
      </c>
      <c r="X209" s="108">
        <v>4978812</v>
      </c>
      <c r="Y209" s="108">
        <v>5153314</v>
      </c>
      <c r="Z209" s="108">
        <v>5329250</v>
      </c>
      <c r="AA209" s="108">
        <v>5504847</v>
      </c>
      <c r="AB209" s="108">
        <v>5690989</v>
      </c>
      <c r="AC209" s="108">
        <v>5902847</v>
      </c>
      <c r="AD209" s="108">
        <v>6146884</v>
      </c>
      <c r="AE209" s="108">
        <v>6443748</v>
      </c>
      <c r="AF209" s="108">
        <v>6779981</v>
      </c>
      <c r="AG209" s="108">
        <v>7088194</v>
      </c>
      <c r="AH209" s="108">
        <v>7276983</v>
      </c>
      <c r="AI209" s="108">
        <v>7288883</v>
      </c>
      <c r="AJ209" s="108">
        <v>7083928</v>
      </c>
      <c r="AK209" s="108">
        <v>6702239</v>
      </c>
      <c r="AL209" s="108">
        <v>6263758</v>
      </c>
      <c r="AM209" s="108">
        <v>5936253</v>
      </c>
      <c r="AN209" s="108">
        <v>5836490</v>
      </c>
      <c r="AO209" s="108">
        <v>6013112</v>
      </c>
      <c r="AP209" s="108">
        <v>6419898</v>
      </c>
      <c r="AQ209" s="108">
        <v>6962800</v>
      </c>
      <c r="AR209" s="108">
        <v>7501238</v>
      </c>
      <c r="AS209" s="108">
        <v>7933688</v>
      </c>
      <c r="AT209" s="108">
        <v>8231150</v>
      </c>
      <c r="AU209" s="108">
        <v>8427061</v>
      </c>
      <c r="AV209" s="108">
        <v>8557160</v>
      </c>
      <c r="AW209" s="108">
        <v>8680516</v>
      </c>
      <c r="AX209" s="108">
        <v>8840220</v>
      </c>
      <c r="AY209" s="108">
        <v>9043342</v>
      </c>
      <c r="AZ209" s="108">
        <v>9273759</v>
      </c>
      <c r="BA209" s="108">
        <v>9524532</v>
      </c>
      <c r="BB209" s="108">
        <v>9782770</v>
      </c>
      <c r="BC209" s="108">
        <v>10039338</v>
      </c>
      <c r="BD209" s="108">
        <v>10293333</v>
      </c>
      <c r="BE209" s="108">
        <v>10549668</v>
      </c>
      <c r="BF209" s="108">
        <v>10811538</v>
      </c>
      <c r="BG209" s="108">
        <v>11083629</v>
      </c>
      <c r="BH209" s="108">
        <v>11369066</v>
      </c>
      <c r="BI209" s="108">
        <v>11668829</v>
      </c>
      <c r="BJ209" s="108">
        <v>11980960</v>
      </c>
      <c r="BK209" s="108">
        <v>12301969</v>
      </c>
      <c r="BL209" s="108">
        <v>12626938</v>
      </c>
      <c r="BM209" s="108">
        <v>12952209</v>
      </c>
    </row>
    <row r="210" spans="1:65" x14ac:dyDescent="0.2">
      <c r="A210" s="108" t="s">
        <v>541</v>
      </c>
      <c r="B210" s="108" t="s">
        <v>542</v>
      </c>
      <c r="C210" s="108" t="s">
        <v>169</v>
      </c>
      <c r="D210" s="108" t="s">
        <v>170</v>
      </c>
      <c r="E210" s="108">
        <v>572839530</v>
      </c>
      <c r="F210" s="108">
        <v>584939711</v>
      </c>
      <c r="G210" s="108">
        <v>597494450</v>
      </c>
      <c r="H210" s="108">
        <v>610498308</v>
      </c>
      <c r="I210" s="108">
        <v>623943328</v>
      </c>
      <c r="J210" s="108">
        <v>637823175</v>
      </c>
      <c r="K210" s="108">
        <v>652144171</v>
      </c>
      <c r="L210" s="108">
        <v>666908586</v>
      </c>
      <c r="M210" s="108">
        <v>682102192</v>
      </c>
      <c r="N210" s="108">
        <v>697706091</v>
      </c>
      <c r="O210" s="108">
        <v>713711358</v>
      </c>
      <c r="P210" s="108">
        <v>730107660</v>
      </c>
      <c r="Q210" s="108">
        <v>746911710</v>
      </c>
      <c r="R210" s="108">
        <v>764174968</v>
      </c>
      <c r="S210" s="108">
        <v>781966557</v>
      </c>
      <c r="T210" s="108">
        <v>800335570</v>
      </c>
      <c r="U210" s="108">
        <v>819292532</v>
      </c>
      <c r="V210" s="108">
        <v>838819900</v>
      </c>
      <c r="W210" s="108">
        <v>858901743</v>
      </c>
      <c r="X210" s="108">
        <v>879510842</v>
      </c>
      <c r="Y210" s="108">
        <v>900620583</v>
      </c>
      <c r="Z210" s="108">
        <v>922226632</v>
      </c>
      <c r="AA210" s="108">
        <v>944315173</v>
      </c>
      <c r="AB210" s="108">
        <v>966836458</v>
      </c>
      <c r="AC210" s="108">
        <v>989728262</v>
      </c>
      <c r="AD210" s="108">
        <v>1012942302</v>
      </c>
      <c r="AE210" s="108">
        <v>1036437878</v>
      </c>
      <c r="AF210" s="108">
        <v>1060208544</v>
      </c>
      <c r="AG210" s="108">
        <v>1084281159</v>
      </c>
      <c r="AH210" s="108">
        <v>1108702366</v>
      </c>
      <c r="AI210" s="108">
        <v>1133495194</v>
      </c>
      <c r="AJ210" s="108">
        <v>1158655616</v>
      </c>
      <c r="AK210" s="108">
        <v>1184133340</v>
      </c>
      <c r="AL210" s="108">
        <v>1209847774</v>
      </c>
      <c r="AM210" s="108">
        <v>1235693864</v>
      </c>
      <c r="AN210" s="108">
        <v>1261587780</v>
      </c>
      <c r="AO210" s="108">
        <v>1287476203</v>
      </c>
      <c r="AP210" s="108">
        <v>1313346375</v>
      </c>
      <c r="AQ210" s="108">
        <v>1339202700</v>
      </c>
      <c r="AR210" s="108">
        <v>1365067953</v>
      </c>
      <c r="AS210" s="108">
        <v>1390946065</v>
      </c>
      <c r="AT210" s="108">
        <v>1416822995</v>
      </c>
      <c r="AU210" s="108">
        <v>1442644044</v>
      </c>
      <c r="AV210" s="108">
        <v>1468324423</v>
      </c>
      <c r="AW210" s="108">
        <v>1493757846</v>
      </c>
      <c r="AX210" s="108">
        <v>1518861546</v>
      </c>
      <c r="AY210" s="108">
        <v>1543610686</v>
      </c>
      <c r="AZ210" s="108">
        <v>1568003175</v>
      </c>
      <c r="BA210" s="108">
        <v>1592010815</v>
      </c>
      <c r="BB210" s="108">
        <v>1615610187</v>
      </c>
      <c r="BC210" s="108">
        <v>1638792927</v>
      </c>
      <c r="BD210" s="108">
        <v>1661532158</v>
      </c>
      <c r="BE210" s="108">
        <v>1683740452</v>
      </c>
      <c r="BF210" s="108">
        <v>1705761545</v>
      </c>
      <c r="BG210" s="108">
        <v>1727632022</v>
      </c>
      <c r="BH210" s="108">
        <v>1749417067</v>
      </c>
      <c r="BI210" s="108">
        <v>1771187426</v>
      </c>
      <c r="BJ210" s="108">
        <v>1792883164</v>
      </c>
      <c r="BK210" s="108">
        <v>1814455018</v>
      </c>
      <c r="BL210" s="108">
        <v>1835776769</v>
      </c>
      <c r="BM210" s="108">
        <v>1856882402</v>
      </c>
    </row>
    <row r="211" spans="1:65" x14ac:dyDescent="0.2">
      <c r="A211" s="108" t="s">
        <v>543</v>
      </c>
      <c r="B211" s="108" t="s">
        <v>544</v>
      </c>
      <c r="C211" s="108" t="s">
        <v>169</v>
      </c>
      <c r="D211" s="108" t="s">
        <v>170</v>
      </c>
      <c r="E211" s="108">
        <v>4086534</v>
      </c>
      <c r="F211" s="108">
        <v>4218852</v>
      </c>
      <c r="G211" s="108">
        <v>4362788</v>
      </c>
      <c r="H211" s="108">
        <v>4516540</v>
      </c>
      <c r="I211" s="108">
        <v>4677304</v>
      </c>
      <c r="J211" s="108">
        <v>4843632</v>
      </c>
      <c r="K211" s="108">
        <v>5015353</v>
      </c>
      <c r="L211" s="108">
        <v>5195124</v>
      </c>
      <c r="M211" s="108">
        <v>5387822</v>
      </c>
      <c r="N211" s="108">
        <v>5599909</v>
      </c>
      <c r="O211" s="108">
        <v>5836388</v>
      </c>
      <c r="P211" s="108">
        <v>6100631</v>
      </c>
      <c r="Q211" s="108">
        <v>6392973</v>
      </c>
      <c r="R211" s="108">
        <v>6711922</v>
      </c>
      <c r="S211" s="108">
        <v>7054532</v>
      </c>
      <c r="T211" s="108">
        <v>7419486</v>
      </c>
      <c r="U211" s="108">
        <v>7802928</v>
      </c>
      <c r="V211" s="108">
        <v>8207695</v>
      </c>
      <c r="W211" s="108">
        <v>8646845</v>
      </c>
      <c r="X211" s="108">
        <v>9137928</v>
      </c>
      <c r="Y211" s="108">
        <v>9691471</v>
      </c>
      <c r="Z211" s="108">
        <v>10311771</v>
      </c>
      <c r="AA211" s="108">
        <v>10988851</v>
      </c>
      <c r="AB211" s="108">
        <v>11701132</v>
      </c>
      <c r="AC211" s="108">
        <v>12418836</v>
      </c>
      <c r="AD211" s="108">
        <v>13118998</v>
      </c>
      <c r="AE211" s="108">
        <v>13794167</v>
      </c>
      <c r="AF211" s="108">
        <v>14445663</v>
      </c>
      <c r="AG211" s="108">
        <v>15070082</v>
      </c>
      <c r="AH211" s="108">
        <v>15666289</v>
      </c>
      <c r="AI211" s="108">
        <v>16233786</v>
      </c>
      <c r="AJ211" s="108">
        <v>16772695</v>
      </c>
      <c r="AK211" s="108">
        <v>17282686</v>
      </c>
      <c r="AL211" s="108">
        <v>17763297</v>
      </c>
      <c r="AM211" s="108">
        <v>18214475</v>
      </c>
      <c r="AN211" s="108">
        <v>18638790</v>
      </c>
      <c r="AO211" s="108">
        <v>19033843</v>
      </c>
      <c r="AP211" s="108">
        <v>19407138</v>
      </c>
      <c r="AQ211" s="108">
        <v>19783301</v>
      </c>
      <c r="AR211" s="108">
        <v>20194531</v>
      </c>
      <c r="AS211" s="108">
        <v>20663840</v>
      </c>
      <c r="AT211" s="108">
        <v>21202646</v>
      </c>
      <c r="AU211" s="108">
        <v>21805322</v>
      </c>
      <c r="AV211" s="108">
        <v>22456645</v>
      </c>
      <c r="AW211" s="108">
        <v>23132686</v>
      </c>
      <c r="AX211" s="108">
        <v>23816175</v>
      </c>
      <c r="AY211" s="108">
        <v>24498313</v>
      </c>
      <c r="AZ211" s="108">
        <v>25184589</v>
      </c>
      <c r="BA211" s="108">
        <v>25888535</v>
      </c>
      <c r="BB211" s="108">
        <v>26630303</v>
      </c>
      <c r="BC211" s="108">
        <v>27421468</v>
      </c>
      <c r="BD211" s="108">
        <v>28267591</v>
      </c>
      <c r="BE211" s="108">
        <v>29154906</v>
      </c>
      <c r="BF211" s="108">
        <v>30052058</v>
      </c>
      <c r="BG211" s="108">
        <v>30916603</v>
      </c>
      <c r="BH211" s="108">
        <v>31717676</v>
      </c>
      <c r="BI211" s="108">
        <v>32443443</v>
      </c>
      <c r="BJ211" s="108">
        <v>33101183</v>
      </c>
      <c r="BK211" s="108">
        <v>33702757</v>
      </c>
      <c r="BL211" s="108">
        <v>34268529</v>
      </c>
      <c r="BM211" s="108">
        <v>34813867</v>
      </c>
    </row>
    <row r="212" spans="1:65" x14ac:dyDescent="0.2">
      <c r="A212" s="108" t="s">
        <v>545</v>
      </c>
      <c r="B212" s="108" t="s">
        <v>546</v>
      </c>
      <c r="C212" s="108" t="s">
        <v>169</v>
      </c>
      <c r="D212" s="108" t="s">
        <v>170</v>
      </c>
      <c r="E212" s="108">
        <v>7544498</v>
      </c>
      <c r="F212" s="108">
        <v>7769475</v>
      </c>
      <c r="G212" s="108">
        <v>8004122</v>
      </c>
      <c r="H212" s="108">
        <v>8248818</v>
      </c>
      <c r="I212" s="108">
        <v>8503989</v>
      </c>
      <c r="J212" s="108">
        <v>8770094</v>
      </c>
      <c r="K212" s="108">
        <v>9047803</v>
      </c>
      <c r="L212" s="108">
        <v>9337662</v>
      </c>
      <c r="M212" s="108">
        <v>9639846</v>
      </c>
      <c r="N212" s="108">
        <v>9954411</v>
      </c>
      <c r="O212" s="108">
        <v>10281695</v>
      </c>
      <c r="P212" s="108">
        <v>10621471</v>
      </c>
      <c r="Q212" s="108">
        <v>10974626</v>
      </c>
      <c r="R212" s="108">
        <v>11343923</v>
      </c>
      <c r="S212" s="108">
        <v>11732957</v>
      </c>
      <c r="T212" s="108">
        <v>12144128</v>
      </c>
      <c r="U212" s="108">
        <v>12578398</v>
      </c>
      <c r="V212" s="108">
        <v>13034631</v>
      </c>
      <c r="W212" s="108">
        <v>13510429</v>
      </c>
      <c r="X212" s="108">
        <v>14002302</v>
      </c>
      <c r="Y212" s="108">
        <v>14507466</v>
      </c>
      <c r="Z212" s="108">
        <v>15027254</v>
      </c>
      <c r="AA212" s="108">
        <v>15562129</v>
      </c>
      <c r="AB212" s="108">
        <v>16107613</v>
      </c>
      <c r="AC212" s="108">
        <v>16657956</v>
      </c>
      <c r="AD212" s="108">
        <v>17210182</v>
      </c>
      <c r="AE212" s="108">
        <v>17757494</v>
      </c>
      <c r="AF212" s="108">
        <v>18303430</v>
      </c>
      <c r="AG212" s="108">
        <v>18867559</v>
      </c>
      <c r="AH212" s="108">
        <v>19476653</v>
      </c>
      <c r="AI212" s="108">
        <v>20147592</v>
      </c>
      <c r="AJ212" s="108">
        <v>20891442</v>
      </c>
      <c r="AK212" s="108">
        <v>21696240</v>
      </c>
      <c r="AL212" s="108">
        <v>22527837</v>
      </c>
      <c r="AM212" s="108">
        <v>23338465</v>
      </c>
      <c r="AN212" s="108">
        <v>24094741</v>
      </c>
      <c r="AO212" s="108">
        <v>24782384</v>
      </c>
      <c r="AP212" s="108">
        <v>25413912</v>
      </c>
      <c r="AQ212" s="108">
        <v>26015518</v>
      </c>
      <c r="AR212" s="108">
        <v>26626512</v>
      </c>
      <c r="AS212" s="108">
        <v>27275019</v>
      </c>
      <c r="AT212" s="108">
        <v>27971077</v>
      </c>
      <c r="AU212" s="108">
        <v>28704786</v>
      </c>
      <c r="AV212" s="108">
        <v>29460517</v>
      </c>
      <c r="AW212" s="108">
        <v>30214189</v>
      </c>
      <c r="AX212" s="108">
        <v>30949514</v>
      </c>
      <c r="AY212" s="108">
        <v>31661824</v>
      </c>
      <c r="AZ212" s="108">
        <v>32360619</v>
      </c>
      <c r="BA212" s="108">
        <v>33060844</v>
      </c>
      <c r="BB212" s="108">
        <v>33783779</v>
      </c>
      <c r="BC212" s="108">
        <v>34545014</v>
      </c>
      <c r="BD212" s="108">
        <v>35349676</v>
      </c>
      <c r="BE212" s="108">
        <v>36193781</v>
      </c>
      <c r="BF212" s="108">
        <v>37072555</v>
      </c>
      <c r="BG212" s="108">
        <v>37977657</v>
      </c>
      <c r="BH212" s="108">
        <v>38902948</v>
      </c>
      <c r="BI212" s="108">
        <v>39847433</v>
      </c>
      <c r="BJ212" s="108">
        <v>40813398</v>
      </c>
      <c r="BK212" s="108">
        <v>41801532</v>
      </c>
      <c r="BL212" s="108">
        <v>42813237</v>
      </c>
      <c r="BM212" s="108">
        <v>43849269</v>
      </c>
    </row>
    <row r="213" spans="1:65" x14ac:dyDescent="0.2">
      <c r="A213" s="108" t="s">
        <v>547</v>
      </c>
      <c r="B213" s="108" t="s">
        <v>548</v>
      </c>
      <c r="C213" s="108" t="s">
        <v>169</v>
      </c>
      <c r="D213" s="108" t="s">
        <v>170</v>
      </c>
      <c r="E213" s="108">
        <v>3206757</v>
      </c>
      <c r="F213" s="108">
        <v>3295280</v>
      </c>
      <c r="G213" s="108">
        <v>3386803</v>
      </c>
      <c r="H213" s="108">
        <v>3481654</v>
      </c>
      <c r="I213" s="108">
        <v>3580241</v>
      </c>
      <c r="J213" s="108">
        <v>3682879</v>
      </c>
      <c r="K213" s="108">
        <v>3789381</v>
      </c>
      <c r="L213" s="108">
        <v>3899648</v>
      </c>
      <c r="M213" s="108">
        <v>4014107</v>
      </c>
      <c r="N213" s="108">
        <v>4133324</v>
      </c>
      <c r="O213" s="108">
        <v>4257508</v>
      </c>
      <c r="P213" s="108">
        <v>4387532</v>
      </c>
      <c r="Q213" s="108">
        <v>4522886</v>
      </c>
      <c r="R213" s="108">
        <v>4660726</v>
      </c>
      <c r="S213" s="108">
        <v>4797188</v>
      </c>
      <c r="T213" s="108">
        <v>4929846</v>
      </c>
      <c r="U213" s="108">
        <v>5057375</v>
      </c>
      <c r="V213" s="108">
        <v>5181505</v>
      </c>
      <c r="W213" s="108">
        <v>5306685</v>
      </c>
      <c r="X213" s="108">
        <v>5439069</v>
      </c>
      <c r="Y213" s="108">
        <v>5583157</v>
      </c>
      <c r="Z213" s="108">
        <v>5740441</v>
      </c>
      <c r="AA213" s="108">
        <v>5909734</v>
      </c>
      <c r="AB213" s="108">
        <v>6089567</v>
      </c>
      <c r="AC213" s="108">
        <v>6277420</v>
      </c>
      <c r="AD213" s="108">
        <v>6471329</v>
      </c>
      <c r="AE213" s="108">
        <v>6670665</v>
      </c>
      <c r="AF213" s="108">
        <v>6875746</v>
      </c>
      <c r="AG213" s="108">
        <v>7086624</v>
      </c>
      <c r="AH213" s="108">
        <v>7303511</v>
      </c>
      <c r="AI213" s="108">
        <v>7526306</v>
      </c>
      <c r="AJ213" s="108">
        <v>7755503</v>
      </c>
      <c r="AK213" s="108">
        <v>7990090</v>
      </c>
      <c r="AL213" s="108">
        <v>8226749</v>
      </c>
      <c r="AM213" s="108">
        <v>8461066</v>
      </c>
      <c r="AN213" s="108">
        <v>8690155</v>
      </c>
      <c r="AO213" s="108">
        <v>8912872</v>
      </c>
      <c r="AP213" s="108">
        <v>9130876</v>
      </c>
      <c r="AQ213" s="108">
        <v>9347777</v>
      </c>
      <c r="AR213" s="108">
        <v>9568717</v>
      </c>
      <c r="AS213" s="108">
        <v>9797731</v>
      </c>
      <c r="AT213" s="108">
        <v>10036102</v>
      </c>
      <c r="AU213" s="108">
        <v>10283694</v>
      </c>
      <c r="AV213" s="108">
        <v>10541470</v>
      </c>
      <c r="AW213" s="108">
        <v>10810086</v>
      </c>
      <c r="AX213" s="108">
        <v>11090123</v>
      </c>
      <c r="AY213" s="108">
        <v>11382272</v>
      </c>
      <c r="AZ213" s="108">
        <v>11687078</v>
      </c>
      <c r="BA213" s="108">
        <v>12004700</v>
      </c>
      <c r="BB213" s="108">
        <v>12335092</v>
      </c>
      <c r="BC213" s="108">
        <v>12678143</v>
      </c>
      <c r="BD213" s="108">
        <v>13033814</v>
      </c>
      <c r="BE213" s="108">
        <v>13401990</v>
      </c>
      <c r="BF213" s="108">
        <v>13782429</v>
      </c>
      <c r="BG213" s="108">
        <v>14174740</v>
      </c>
      <c r="BH213" s="108">
        <v>14578450</v>
      </c>
      <c r="BI213" s="108">
        <v>14993514</v>
      </c>
      <c r="BJ213" s="108">
        <v>15419354</v>
      </c>
      <c r="BK213" s="108">
        <v>15854324</v>
      </c>
      <c r="BL213" s="108">
        <v>16296362</v>
      </c>
      <c r="BM213" s="108">
        <v>16743930</v>
      </c>
    </row>
    <row r="214" spans="1:65" x14ac:dyDescent="0.2">
      <c r="A214" s="108" t="s">
        <v>549</v>
      </c>
      <c r="B214" s="108" t="s">
        <v>550</v>
      </c>
      <c r="C214" s="108" t="s">
        <v>169</v>
      </c>
      <c r="D214" s="108" t="s">
        <v>170</v>
      </c>
      <c r="E214" s="108">
        <v>1646400</v>
      </c>
      <c r="F214" s="108">
        <v>1702400</v>
      </c>
      <c r="G214" s="108">
        <v>1750200</v>
      </c>
      <c r="H214" s="108">
        <v>1795000</v>
      </c>
      <c r="I214" s="108">
        <v>1841600</v>
      </c>
      <c r="J214" s="108">
        <v>1886900</v>
      </c>
      <c r="K214" s="108">
        <v>1934400</v>
      </c>
      <c r="L214" s="108">
        <v>1977600</v>
      </c>
      <c r="M214" s="108">
        <v>2012000</v>
      </c>
      <c r="N214" s="108">
        <v>2042500</v>
      </c>
      <c r="O214" s="108">
        <v>2074507</v>
      </c>
      <c r="P214" s="108">
        <v>2112900</v>
      </c>
      <c r="Q214" s="108">
        <v>2152400</v>
      </c>
      <c r="R214" s="108">
        <v>2193000</v>
      </c>
      <c r="S214" s="108">
        <v>2229800</v>
      </c>
      <c r="T214" s="108">
        <v>2262600</v>
      </c>
      <c r="U214" s="108">
        <v>2293300</v>
      </c>
      <c r="V214" s="108">
        <v>2325300</v>
      </c>
      <c r="W214" s="108">
        <v>2353600</v>
      </c>
      <c r="X214" s="108">
        <v>2383500</v>
      </c>
      <c r="Y214" s="108">
        <v>2413945</v>
      </c>
      <c r="Z214" s="108">
        <v>2532835</v>
      </c>
      <c r="AA214" s="108">
        <v>2646466</v>
      </c>
      <c r="AB214" s="108">
        <v>2681061</v>
      </c>
      <c r="AC214" s="108">
        <v>2732221</v>
      </c>
      <c r="AD214" s="108">
        <v>2735957</v>
      </c>
      <c r="AE214" s="108">
        <v>2733373</v>
      </c>
      <c r="AF214" s="108">
        <v>2774789</v>
      </c>
      <c r="AG214" s="108">
        <v>2846108</v>
      </c>
      <c r="AH214" s="108">
        <v>2930901</v>
      </c>
      <c r="AI214" s="108">
        <v>3047132</v>
      </c>
      <c r="AJ214" s="108">
        <v>3135083</v>
      </c>
      <c r="AK214" s="108">
        <v>3230698</v>
      </c>
      <c r="AL214" s="108">
        <v>3313471</v>
      </c>
      <c r="AM214" s="108">
        <v>3419048</v>
      </c>
      <c r="AN214" s="108">
        <v>3524506</v>
      </c>
      <c r="AO214" s="108">
        <v>3670704</v>
      </c>
      <c r="AP214" s="108">
        <v>3796038</v>
      </c>
      <c r="AQ214" s="108">
        <v>3927213</v>
      </c>
      <c r="AR214" s="108">
        <v>3958723</v>
      </c>
      <c r="AS214" s="108">
        <v>4027887</v>
      </c>
      <c r="AT214" s="108">
        <v>4138012</v>
      </c>
      <c r="AU214" s="108">
        <v>4175950</v>
      </c>
      <c r="AV214" s="108">
        <v>4114826</v>
      </c>
      <c r="AW214" s="108">
        <v>4166664</v>
      </c>
      <c r="AX214" s="108">
        <v>4265762</v>
      </c>
      <c r="AY214" s="108">
        <v>4401365</v>
      </c>
      <c r="AZ214" s="108">
        <v>4588599</v>
      </c>
      <c r="BA214" s="108">
        <v>4839396</v>
      </c>
      <c r="BB214" s="108">
        <v>4987573</v>
      </c>
      <c r="BC214" s="108">
        <v>5076732</v>
      </c>
      <c r="BD214" s="108">
        <v>5183688</v>
      </c>
      <c r="BE214" s="108">
        <v>5312437</v>
      </c>
      <c r="BF214" s="108">
        <v>5399162</v>
      </c>
      <c r="BG214" s="108">
        <v>5469724</v>
      </c>
      <c r="BH214" s="108">
        <v>5535002</v>
      </c>
      <c r="BI214" s="108">
        <v>5607283</v>
      </c>
      <c r="BJ214" s="108">
        <v>5612253</v>
      </c>
      <c r="BK214" s="108">
        <v>5638676</v>
      </c>
      <c r="BL214" s="108">
        <v>5703569</v>
      </c>
      <c r="BM214" s="108">
        <v>5685807</v>
      </c>
    </row>
    <row r="215" spans="1:65" x14ac:dyDescent="0.2">
      <c r="A215" s="108" t="s">
        <v>551</v>
      </c>
      <c r="B215" s="108" t="s">
        <v>552</v>
      </c>
      <c r="C215" s="108" t="s">
        <v>169</v>
      </c>
      <c r="D215" s="108" t="s">
        <v>170</v>
      </c>
      <c r="E215" s="108">
        <v>117847</v>
      </c>
      <c r="F215" s="108">
        <v>121385</v>
      </c>
      <c r="G215" s="108">
        <v>125040</v>
      </c>
      <c r="H215" s="108">
        <v>128838</v>
      </c>
      <c r="I215" s="108">
        <v>132766</v>
      </c>
      <c r="J215" s="108">
        <v>136815</v>
      </c>
      <c r="K215" s="108">
        <v>140995</v>
      </c>
      <c r="L215" s="108">
        <v>145319</v>
      </c>
      <c r="M215" s="108">
        <v>149887</v>
      </c>
      <c r="N215" s="108">
        <v>154830</v>
      </c>
      <c r="O215" s="108">
        <v>160240</v>
      </c>
      <c r="P215" s="108">
        <v>166163</v>
      </c>
      <c r="Q215" s="108">
        <v>172550</v>
      </c>
      <c r="R215" s="108">
        <v>179306</v>
      </c>
      <c r="S215" s="108">
        <v>186297</v>
      </c>
      <c r="T215" s="108">
        <v>193401</v>
      </c>
      <c r="U215" s="108">
        <v>200602</v>
      </c>
      <c r="V215" s="108">
        <v>207885</v>
      </c>
      <c r="W215" s="108">
        <v>215299</v>
      </c>
      <c r="X215" s="108">
        <v>222841</v>
      </c>
      <c r="Y215" s="108">
        <v>230550</v>
      </c>
      <c r="Z215" s="108">
        <v>238423</v>
      </c>
      <c r="AA215" s="108">
        <v>246451</v>
      </c>
      <c r="AB215" s="108">
        <v>254566</v>
      </c>
      <c r="AC215" s="108">
        <v>262691</v>
      </c>
      <c r="AD215" s="108">
        <v>270787</v>
      </c>
      <c r="AE215" s="108">
        <v>278834</v>
      </c>
      <c r="AF215" s="108">
        <v>286871</v>
      </c>
      <c r="AG215" s="108">
        <v>294976</v>
      </c>
      <c r="AH215" s="108">
        <v>303272</v>
      </c>
      <c r="AI215" s="108">
        <v>311869</v>
      </c>
      <c r="AJ215" s="108">
        <v>320781</v>
      </c>
      <c r="AK215" s="108">
        <v>330004</v>
      </c>
      <c r="AL215" s="108">
        <v>339501</v>
      </c>
      <c r="AM215" s="108">
        <v>349273</v>
      </c>
      <c r="AN215" s="108">
        <v>359276</v>
      </c>
      <c r="AO215" s="108">
        <v>369517</v>
      </c>
      <c r="AP215" s="108">
        <v>379998</v>
      </c>
      <c r="AQ215" s="108">
        <v>390702</v>
      </c>
      <c r="AR215" s="108">
        <v>401592</v>
      </c>
      <c r="AS215" s="108">
        <v>412665</v>
      </c>
      <c r="AT215" s="108">
        <v>423949</v>
      </c>
      <c r="AU215" s="108">
        <v>435434</v>
      </c>
      <c r="AV215" s="108">
        <v>447016</v>
      </c>
      <c r="AW215" s="108">
        <v>458549</v>
      </c>
      <c r="AX215" s="108">
        <v>469918</v>
      </c>
      <c r="AY215" s="108">
        <v>481086</v>
      </c>
      <c r="AZ215" s="108">
        <v>492133</v>
      </c>
      <c r="BA215" s="108">
        <v>503366</v>
      </c>
      <c r="BB215" s="108">
        <v>515182</v>
      </c>
      <c r="BC215" s="108">
        <v>527861</v>
      </c>
      <c r="BD215" s="108">
        <v>541522</v>
      </c>
      <c r="BE215" s="108">
        <v>556066</v>
      </c>
      <c r="BF215" s="108">
        <v>571329</v>
      </c>
      <c r="BG215" s="108">
        <v>587079</v>
      </c>
      <c r="BH215" s="108">
        <v>603133</v>
      </c>
      <c r="BI215" s="108">
        <v>619438</v>
      </c>
      <c r="BJ215" s="108">
        <v>636030</v>
      </c>
      <c r="BK215" s="108">
        <v>652856</v>
      </c>
      <c r="BL215" s="108">
        <v>669821</v>
      </c>
      <c r="BM215" s="108">
        <v>686878</v>
      </c>
    </row>
    <row r="216" spans="1:65" x14ac:dyDescent="0.2">
      <c r="A216" s="108" t="s">
        <v>553</v>
      </c>
      <c r="B216" s="108" t="s">
        <v>554</v>
      </c>
      <c r="C216" s="108" t="s">
        <v>169</v>
      </c>
      <c r="D216" s="108" t="s">
        <v>170</v>
      </c>
      <c r="E216" s="108">
        <v>2317638</v>
      </c>
      <c r="F216" s="108">
        <v>2352370</v>
      </c>
      <c r="G216" s="108">
        <v>2388759</v>
      </c>
      <c r="H216" s="108">
        <v>2426864</v>
      </c>
      <c r="I216" s="108">
        <v>2466671</v>
      </c>
      <c r="J216" s="108">
        <v>2508226</v>
      </c>
      <c r="K216" s="108">
        <v>2551580</v>
      </c>
      <c r="L216" s="108">
        <v>2596798</v>
      </c>
      <c r="M216" s="108">
        <v>2644011</v>
      </c>
      <c r="N216" s="108">
        <v>2693344</v>
      </c>
      <c r="O216" s="108">
        <v>2744890</v>
      </c>
      <c r="P216" s="108">
        <v>2798727</v>
      </c>
      <c r="Q216" s="108">
        <v>2854866</v>
      </c>
      <c r="R216" s="108">
        <v>2913347</v>
      </c>
      <c r="S216" s="108">
        <v>2974105</v>
      </c>
      <c r="T216" s="108">
        <v>3037158</v>
      </c>
      <c r="U216" s="108">
        <v>3102595</v>
      </c>
      <c r="V216" s="108">
        <v>3170503</v>
      </c>
      <c r="W216" s="108">
        <v>3240841</v>
      </c>
      <c r="X216" s="108">
        <v>3313506</v>
      </c>
      <c r="Y216" s="108">
        <v>3388494</v>
      </c>
      <c r="Z216" s="108">
        <v>3464113</v>
      </c>
      <c r="AA216" s="108">
        <v>3540164</v>
      </c>
      <c r="AB216" s="108">
        <v>3619854</v>
      </c>
      <c r="AC216" s="108">
        <v>3707513</v>
      </c>
      <c r="AD216" s="108">
        <v>3805304</v>
      </c>
      <c r="AE216" s="108">
        <v>3916685</v>
      </c>
      <c r="AF216" s="108">
        <v>4038154</v>
      </c>
      <c r="AG216" s="108">
        <v>4156636</v>
      </c>
      <c r="AH216" s="108">
        <v>4254434</v>
      </c>
      <c r="AI216" s="108">
        <v>4319763</v>
      </c>
      <c r="AJ216" s="108">
        <v>4348663</v>
      </c>
      <c r="AK216" s="108">
        <v>4347727</v>
      </c>
      <c r="AL216" s="108">
        <v>4328965</v>
      </c>
      <c r="AM216" s="108">
        <v>4309780</v>
      </c>
      <c r="AN216" s="108">
        <v>4303953</v>
      </c>
      <c r="AO216" s="108">
        <v>4312660</v>
      </c>
      <c r="AP216" s="108">
        <v>4335295</v>
      </c>
      <c r="AQ216" s="108">
        <v>4381484</v>
      </c>
      <c r="AR216" s="108">
        <v>4462374</v>
      </c>
      <c r="AS216" s="108">
        <v>4584570</v>
      </c>
      <c r="AT216" s="108">
        <v>4754069</v>
      </c>
      <c r="AU216" s="108">
        <v>4965770</v>
      </c>
      <c r="AV216" s="108">
        <v>5201074</v>
      </c>
      <c r="AW216" s="108">
        <v>5433995</v>
      </c>
      <c r="AX216" s="108">
        <v>5645629</v>
      </c>
      <c r="AY216" s="108">
        <v>5829240</v>
      </c>
      <c r="AZ216" s="108">
        <v>5989641</v>
      </c>
      <c r="BA216" s="108">
        <v>6133599</v>
      </c>
      <c r="BB216" s="108">
        <v>6272735</v>
      </c>
      <c r="BC216" s="108">
        <v>6415636</v>
      </c>
      <c r="BD216" s="108">
        <v>6563238</v>
      </c>
      <c r="BE216" s="108">
        <v>6712586</v>
      </c>
      <c r="BF216" s="108">
        <v>6863975</v>
      </c>
      <c r="BG216" s="108">
        <v>7017153</v>
      </c>
      <c r="BH216" s="108">
        <v>7171909</v>
      </c>
      <c r="BI216" s="108">
        <v>7328846</v>
      </c>
      <c r="BJ216" s="108">
        <v>7488427</v>
      </c>
      <c r="BK216" s="108">
        <v>7650149</v>
      </c>
      <c r="BL216" s="108">
        <v>7813207</v>
      </c>
      <c r="BM216" s="108">
        <v>7976985</v>
      </c>
    </row>
    <row r="217" spans="1:65" x14ac:dyDescent="0.2">
      <c r="A217" s="108" t="s">
        <v>555</v>
      </c>
      <c r="B217" s="108" t="s">
        <v>556</v>
      </c>
      <c r="C217" s="108" t="s">
        <v>169</v>
      </c>
      <c r="D217" s="108" t="s">
        <v>170</v>
      </c>
      <c r="E217" s="108">
        <v>2766319</v>
      </c>
      <c r="F217" s="108">
        <v>2846601</v>
      </c>
      <c r="G217" s="108">
        <v>2931187</v>
      </c>
      <c r="H217" s="108">
        <v>3019224</v>
      </c>
      <c r="I217" s="108">
        <v>3109571</v>
      </c>
      <c r="J217" s="108">
        <v>3201310</v>
      </c>
      <c r="K217" s="108">
        <v>3293954</v>
      </c>
      <c r="L217" s="108">
        <v>3387384</v>
      </c>
      <c r="M217" s="108">
        <v>3481624</v>
      </c>
      <c r="N217" s="108">
        <v>3576834</v>
      </c>
      <c r="O217" s="108">
        <v>3673066</v>
      </c>
      <c r="P217" s="108">
        <v>3770060</v>
      </c>
      <c r="Q217" s="108">
        <v>3867310</v>
      </c>
      <c r="R217" s="108">
        <v>3964273</v>
      </c>
      <c r="S217" s="108">
        <v>4060255</v>
      </c>
      <c r="T217" s="108">
        <v>4154689</v>
      </c>
      <c r="U217" s="108">
        <v>4247508</v>
      </c>
      <c r="V217" s="108">
        <v>4338451</v>
      </c>
      <c r="W217" s="108">
        <v>4426679</v>
      </c>
      <c r="X217" s="108">
        <v>4511127</v>
      </c>
      <c r="Y217" s="108">
        <v>4591135</v>
      </c>
      <c r="Z217" s="108">
        <v>4666361</v>
      </c>
      <c r="AA217" s="108">
        <v>4737256</v>
      </c>
      <c r="AB217" s="108">
        <v>4804936</v>
      </c>
      <c r="AC217" s="108">
        <v>4871041</v>
      </c>
      <c r="AD217" s="108">
        <v>4936803</v>
      </c>
      <c r="AE217" s="108">
        <v>5002339</v>
      </c>
      <c r="AF217" s="108">
        <v>5067531</v>
      </c>
      <c r="AG217" s="108">
        <v>5133273</v>
      </c>
      <c r="AH217" s="108">
        <v>5200608</v>
      </c>
      <c r="AI217" s="108">
        <v>5270074</v>
      </c>
      <c r="AJ217" s="108">
        <v>5342190</v>
      </c>
      <c r="AK217" s="108">
        <v>5416327</v>
      </c>
      <c r="AL217" s="108">
        <v>5490478</v>
      </c>
      <c r="AM217" s="108">
        <v>5561916</v>
      </c>
      <c r="AN217" s="108">
        <v>5628602</v>
      </c>
      <c r="AO217" s="108">
        <v>5689943</v>
      </c>
      <c r="AP217" s="108">
        <v>5746288</v>
      </c>
      <c r="AQ217" s="108">
        <v>5797764</v>
      </c>
      <c r="AR217" s="108">
        <v>5844834</v>
      </c>
      <c r="AS217" s="108">
        <v>5887930</v>
      </c>
      <c r="AT217" s="108">
        <v>5927001</v>
      </c>
      <c r="AU217" s="108">
        <v>5962139</v>
      </c>
      <c r="AV217" s="108">
        <v>5994075</v>
      </c>
      <c r="AW217" s="108">
        <v>6023801</v>
      </c>
      <c r="AX217" s="108">
        <v>6052124</v>
      </c>
      <c r="AY217" s="108">
        <v>6079395</v>
      </c>
      <c r="AZ217" s="108">
        <v>6105810</v>
      </c>
      <c r="BA217" s="108">
        <v>6131767</v>
      </c>
      <c r="BB217" s="108">
        <v>6157678</v>
      </c>
      <c r="BC217" s="108">
        <v>6183877</v>
      </c>
      <c r="BD217" s="108">
        <v>6210567</v>
      </c>
      <c r="BE217" s="108">
        <v>6237922</v>
      </c>
      <c r="BF217" s="108">
        <v>6266076</v>
      </c>
      <c r="BG217" s="108">
        <v>6295124</v>
      </c>
      <c r="BH217" s="108">
        <v>6325121</v>
      </c>
      <c r="BI217" s="108">
        <v>6356137</v>
      </c>
      <c r="BJ217" s="108">
        <v>6388124</v>
      </c>
      <c r="BK217" s="108">
        <v>6420740</v>
      </c>
      <c r="BL217" s="108">
        <v>6453550</v>
      </c>
      <c r="BM217" s="108">
        <v>6486201</v>
      </c>
    </row>
    <row r="218" spans="1:65" x14ac:dyDescent="0.2">
      <c r="A218" s="108" t="s">
        <v>557</v>
      </c>
      <c r="B218" s="108" t="s">
        <v>558</v>
      </c>
      <c r="C218" s="108" t="s">
        <v>169</v>
      </c>
      <c r="D218" s="108" t="s">
        <v>170</v>
      </c>
      <c r="E218" s="108">
        <v>15440</v>
      </c>
      <c r="F218" s="108">
        <v>15836</v>
      </c>
      <c r="G218" s="108">
        <v>16255</v>
      </c>
      <c r="H218" s="108">
        <v>16669</v>
      </c>
      <c r="I218" s="108">
        <v>17101</v>
      </c>
      <c r="J218" s="108">
        <v>17508</v>
      </c>
      <c r="K218" s="108">
        <v>17919</v>
      </c>
      <c r="L218" s="108">
        <v>18309</v>
      </c>
      <c r="M218" s="108">
        <v>18668</v>
      </c>
      <c r="N218" s="108">
        <v>18980</v>
      </c>
      <c r="O218" s="108">
        <v>19224</v>
      </c>
      <c r="P218" s="108">
        <v>19393</v>
      </c>
      <c r="Q218" s="108">
        <v>19490</v>
      </c>
      <c r="R218" s="108">
        <v>19561</v>
      </c>
      <c r="S218" s="108">
        <v>19661</v>
      </c>
      <c r="T218" s="108">
        <v>19829</v>
      </c>
      <c r="U218" s="108">
        <v>20086</v>
      </c>
      <c r="V218" s="108">
        <v>20397</v>
      </c>
      <c r="W218" s="108">
        <v>20764</v>
      </c>
      <c r="X218" s="108">
        <v>21122</v>
      </c>
      <c r="Y218" s="108">
        <v>21453</v>
      </c>
      <c r="Z218" s="108">
        <v>21761</v>
      </c>
      <c r="AA218" s="108">
        <v>22043</v>
      </c>
      <c r="AB218" s="108">
        <v>22295</v>
      </c>
      <c r="AC218" s="108">
        <v>22546</v>
      </c>
      <c r="AD218" s="108">
        <v>22794</v>
      </c>
      <c r="AE218" s="108">
        <v>23046</v>
      </c>
      <c r="AF218" s="108">
        <v>23297</v>
      </c>
      <c r="AG218" s="108">
        <v>23548</v>
      </c>
      <c r="AH218" s="108">
        <v>23833</v>
      </c>
      <c r="AI218" s="108">
        <v>24124</v>
      </c>
      <c r="AJ218" s="108">
        <v>24454</v>
      </c>
      <c r="AK218" s="108">
        <v>24830</v>
      </c>
      <c r="AL218" s="108">
        <v>25208</v>
      </c>
      <c r="AM218" s="108">
        <v>25588</v>
      </c>
      <c r="AN218" s="108">
        <v>25925</v>
      </c>
      <c r="AO218" s="108">
        <v>26253</v>
      </c>
      <c r="AP218" s="108">
        <v>26563</v>
      </c>
      <c r="AQ218" s="108">
        <v>26851</v>
      </c>
      <c r="AR218" s="108">
        <v>27141</v>
      </c>
      <c r="AS218" s="108">
        <v>27460</v>
      </c>
      <c r="AT218" s="108">
        <v>27818</v>
      </c>
      <c r="AU218" s="108">
        <v>28175</v>
      </c>
      <c r="AV218" s="108">
        <v>28561</v>
      </c>
      <c r="AW218" s="108">
        <v>28942</v>
      </c>
      <c r="AX218" s="108">
        <v>29324</v>
      </c>
      <c r="AY218" s="108">
        <v>29694</v>
      </c>
      <c r="AZ218" s="108">
        <v>30068</v>
      </c>
      <c r="BA218" s="108">
        <v>30434</v>
      </c>
      <c r="BB218" s="108">
        <v>30825</v>
      </c>
      <c r="BC218" s="108">
        <v>31221</v>
      </c>
      <c r="BD218" s="108">
        <v>31655</v>
      </c>
      <c r="BE218" s="108">
        <v>32103</v>
      </c>
      <c r="BF218" s="108">
        <v>32554</v>
      </c>
      <c r="BG218" s="108">
        <v>32941</v>
      </c>
      <c r="BH218" s="108">
        <v>33270</v>
      </c>
      <c r="BI218" s="108">
        <v>33503</v>
      </c>
      <c r="BJ218" s="108">
        <v>33671</v>
      </c>
      <c r="BK218" s="108">
        <v>33784</v>
      </c>
      <c r="BL218" s="108">
        <v>33864</v>
      </c>
      <c r="BM218" s="108">
        <v>33938</v>
      </c>
    </row>
    <row r="219" spans="1:65" x14ac:dyDescent="0.2">
      <c r="A219" s="108" t="s">
        <v>559</v>
      </c>
      <c r="B219" s="108" t="s">
        <v>560</v>
      </c>
      <c r="C219" s="108" t="s">
        <v>169</v>
      </c>
      <c r="D219" s="108" t="s">
        <v>170</v>
      </c>
      <c r="E219" s="108">
        <v>2755967</v>
      </c>
      <c r="F219" s="108">
        <v>2814125</v>
      </c>
      <c r="G219" s="108">
        <v>2874215</v>
      </c>
      <c r="H219" s="108">
        <v>2936478</v>
      </c>
      <c r="I219" s="108">
        <v>3001160</v>
      </c>
      <c r="J219" s="108">
        <v>3068465</v>
      </c>
      <c r="K219" s="108">
        <v>3143654</v>
      </c>
      <c r="L219" s="108">
        <v>3227835</v>
      </c>
      <c r="M219" s="108">
        <v>3312735</v>
      </c>
      <c r="N219" s="108">
        <v>3386736</v>
      </c>
      <c r="O219" s="108">
        <v>3444569</v>
      </c>
      <c r="P219" s="108">
        <v>3472357</v>
      </c>
      <c r="Q219" s="108">
        <v>3479792</v>
      </c>
      <c r="R219" s="108">
        <v>3512626</v>
      </c>
      <c r="S219" s="108">
        <v>3632986</v>
      </c>
      <c r="T219" s="108">
        <v>3880285</v>
      </c>
      <c r="U219" s="108">
        <v>4278974</v>
      </c>
      <c r="V219" s="108">
        <v>4802134</v>
      </c>
      <c r="W219" s="108">
        <v>5375018</v>
      </c>
      <c r="X219" s="108">
        <v>5892763</v>
      </c>
      <c r="Y219" s="108">
        <v>6281138</v>
      </c>
      <c r="Z219" s="108">
        <v>6511115</v>
      </c>
      <c r="AA219" s="108">
        <v>6608040</v>
      </c>
      <c r="AB219" s="108">
        <v>6618594</v>
      </c>
      <c r="AC219" s="108">
        <v>6614713</v>
      </c>
      <c r="AD219" s="108">
        <v>6648628</v>
      </c>
      <c r="AE219" s="108">
        <v>6736751</v>
      </c>
      <c r="AF219" s="108">
        <v>6862267</v>
      </c>
      <c r="AG219" s="108">
        <v>7005226</v>
      </c>
      <c r="AH219" s="108">
        <v>7133263</v>
      </c>
      <c r="AI219" s="108">
        <v>7225089</v>
      </c>
      <c r="AJ219" s="108">
        <v>7274026</v>
      </c>
      <c r="AK219" s="108">
        <v>7295380</v>
      </c>
      <c r="AL219" s="108">
        <v>7315864</v>
      </c>
      <c r="AM219" s="108">
        <v>7372592</v>
      </c>
      <c r="AN219" s="108">
        <v>7491647</v>
      </c>
      <c r="AO219" s="108">
        <v>7682683</v>
      </c>
      <c r="AP219" s="108">
        <v>7936122</v>
      </c>
      <c r="AQ219" s="108">
        <v>8235064</v>
      </c>
      <c r="AR219" s="108">
        <v>8553595</v>
      </c>
      <c r="AS219" s="108">
        <v>8872250</v>
      </c>
      <c r="AT219" s="108">
        <v>9186719</v>
      </c>
      <c r="AU219" s="108">
        <v>9501335</v>
      </c>
      <c r="AV219" s="108">
        <v>9815412</v>
      </c>
      <c r="AW219" s="108">
        <v>10130251</v>
      </c>
      <c r="AX219" s="108">
        <v>10446856</v>
      </c>
      <c r="AY219" s="108">
        <v>10763904</v>
      </c>
      <c r="AZ219" s="108">
        <v>11080122</v>
      </c>
      <c r="BA219" s="108">
        <v>11397188</v>
      </c>
      <c r="BB219" s="108">
        <v>11717691</v>
      </c>
      <c r="BC219" s="108">
        <v>12043886</v>
      </c>
      <c r="BD219" s="108">
        <v>12376305</v>
      </c>
      <c r="BE219" s="108">
        <v>12715487</v>
      </c>
      <c r="BF219" s="108">
        <v>13063711</v>
      </c>
      <c r="BG219" s="108">
        <v>13423571</v>
      </c>
      <c r="BH219" s="108">
        <v>13797204</v>
      </c>
      <c r="BI219" s="108">
        <v>14185635</v>
      </c>
      <c r="BJ219" s="108">
        <v>14589165</v>
      </c>
      <c r="BK219" s="108">
        <v>15008225</v>
      </c>
      <c r="BL219" s="108">
        <v>15442906</v>
      </c>
      <c r="BM219" s="108">
        <v>15893219</v>
      </c>
    </row>
    <row r="220" spans="1:65" x14ac:dyDescent="0.2">
      <c r="A220" s="108" t="s">
        <v>19</v>
      </c>
      <c r="B220" s="108" t="s">
        <v>561</v>
      </c>
      <c r="C220" s="108" t="s">
        <v>169</v>
      </c>
      <c r="D220" s="108" t="s">
        <v>170</v>
      </c>
      <c r="E220" s="108">
        <v>6608000</v>
      </c>
      <c r="F220" s="108">
        <v>6655000</v>
      </c>
      <c r="G220" s="108">
        <v>6696000</v>
      </c>
      <c r="H220" s="108">
        <v>6732000</v>
      </c>
      <c r="I220" s="108">
        <v>6765000</v>
      </c>
      <c r="J220" s="108">
        <v>6794000</v>
      </c>
      <c r="K220" s="108">
        <v>6841000</v>
      </c>
      <c r="L220" s="108">
        <v>6880000</v>
      </c>
      <c r="M220" s="108">
        <v>6915000</v>
      </c>
      <c r="N220" s="108">
        <v>6945000</v>
      </c>
      <c r="O220" s="108">
        <v>6972000</v>
      </c>
      <c r="P220" s="108">
        <v>7013000</v>
      </c>
      <c r="Q220" s="108">
        <v>7053000</v>
      </c>
      <c r="R220" s="108">
        <v>7091000</v>
      </c>
      <c r="S220" s="108">
        <v>7128000</v>
      </c>
      <c r="T220" s="108">
        <v>7163000</v>
      </c>
      <c r="U220" s="108">
        <v>7214000</v>
      </c>
      <c r="V220" s="108">
        <v>7258000</v>
      </c>
      <c r="W220" s="108">
        <v>7297000</v>
      </c>
      <c r="X220" s="108">
        <v>7332000</v>
      </c>
      <c r="Y220" s="108">
        <v>7362000</v>
      </c>
      <c r="Z220" s="108">
        <v>7405000</v>
      </c>
      <c r="AA220" s="108">
        <v>7440000</v>
      </c>
      <c r="AB220" s="108">
        <v>7468000</v>
      </c>
      <c r="AC220" s="108">
        <v>7489000</v>
      </c>
      <c r="AD220" s="108">
        <v>7504000</v>
      </c>
      <c r="AE220" s="108">
        <v>7536000</v>
      </c>
      <c r="AF220" s="108">
        <v>7558000</v>
      </c>
      <c r="AG220" s="108">
        <v>7572000</v>
      </c>
      <c r="AH220" s="108">
        <v>7581000</v>
      </c>
      <c r="AI220" s="108">
        <v>7586000</v>
      </c>
      <c r="AJ220" s="108">
        <v>7595636</v>
      </c>
      <c r="AK220" s="108">
        <v>7646424</v>
      </c>
      <c r="AL220" s="108">
        <v>7699307</v>
      </c>
      <c r="AM220" s="108">
        <v>7734639</v>
      </c>
      <c r="AN220" s="108">
        <v>7625357</v>
      </c>
      <c r="AO220" s="108">
        <v>7617794</v>
      </c>
      <c r="AP220" s="108">
        <v>7596501</v>
      </c>
      <c r="AQ220" s="108">
        <v>7567745</v>
      </c>
      <c r="AR220" s="108">
        <v>7540401</v>
      </c>
      <c r="AS220" s="108">
        <v>7516346</v>
      </c>
      <c r="AT220" s="108">
        <v>7503433</v>
      </c>
      <c r="AU220" s="108">
        <v>7496522</v>
      </c>
      <c r="AV220" s="108">
        <v>7480591</v>
      </c>
      <c r="AW220" s="108">
        <v>7463157</v>
      </c>
      <c r="AX220" s="108">
        <v>7440769</v>
      </c>
      <c r="AY220" s="108">
        <v>7411569</v>
      </c>
      <c r="AZ220" s="108">
        <v>7381579</v>
      </c>
      <c r="BA220" s="108">
        <v>7350222</v>
      </c>
      <c r="BB220" s="108">
        <v>7320807</v>
      </c>
      <c r="BC220" s="108">
        <v>7291436</v>
      </c>
      <c r="BD220" s="108">
        <v>7234099</v>
      </c>
      <c r="BE220" s="108">
        <v>7199077</v>
      </c>
      <c r="BF220" s="108">
        <v>7164132</v>
      </c>
      <c r="BG220" s="108">
        <v>7130576</v>
      </c>
      <c r="BH220" s="108">
        <v>7095383</v>
      </c>
      <c r="BI220" s="108">
        <v>7058322</v>
      </c>
      <c r="BJ220" s="108">
        <v>7020858</v>
      </c>
      <c r="BK220" s="108">
        <v>6982604</v>
      </c>
      <c r="BL220" s="108">
        <v>6945235</v>
      </c>
      <c r="BM220" s="108">
        <v>6908224</v>
      </c>
    </row>
    <row r="221" spans="1:65" x14ac:dyDescent="0.2">
      <c r="A221" s="108" t="s">
        <v>562</v>
      </c>
      <c r="B221" s="108" t="s">
        <v>563</v>
      </c>
      <c r="C221" s="108" t="s">
        <v>169</v>
      </c>
      <c r="D221" s="108" t="s">
        <v>170</v>
      </c>
      <c r="E221" s="108">
        <v>227191484</v>
      </c>
      <c r="F221" s="108">
        <v>232524118</v>
      </c>
      <c r="G221" s="108">
        <v>238077562</v>
      </c>
      <c r="H221" s="108">
        <v>243848199</v>
      </c>
      <c r="I221" s="108">
        <v>249827334</v>
      </c>
      <c r="J221" s="108">
        <v>256012349</v>
      </c>
      <c r="K221" s="108">
        <v>262405783</v>
      </c>
      <c r="L221" s="108">
        <v>269022493</v>
      </c>
      <c r="M221" s="108">
        <v>275886412</v>
      </c>
      <c r="N221" s="108">
        <v>283028136</v>
      </c>
      <c r="O221" s="108">
        <v>290472633</v>
      </c>
      <c r="P221" s="108">
        <v>298229780</v>
      </c>
      <c r="Q221" s="108">
        <v>306303621</v>
      </c>
      <c r="R221" s="108">
        <v>314704612</v>
      </c>
      <c r="S221" s="108">
        <v>323442396</v>
      </c>
      <c r="T221" s="108">
        <v>332524189</v>
      </c>
      <c r="U221" s="108">
        <v>341958433</v>
      </c>
      <c r="V221" s="108">
        <v>351746974</v>
      </c>
      <c r="W221" s="108">
        <v>361877306</v>
      </c>
      <c r="X221" s="108">
        <v>372341551</v>
      </c>
      <c r="Y221" s="108">
        <v>383124954</v>
      </c>
      <c r="Z221" s="108">
        <v>394217957</v>
      </c>
      <c r="AA221" s="108">
        <v>405624485</v>
      </c>
      <c r="AB221" s="108">
        <v>417361377</v>
      </c>
      <c r="AC221" s="108">
        <v>429457197</v>
      </c>
      <c r="AD221" s="108">
        <v>441922760</v>
      </c>
      <c r="AE221" s="108">
        <v>454770025</v>
      </c>
      <c r="AF221" s="108">
        <v>467984604</v>
      </c>
      <c r="AG221" s="108">
        <v>481525582</v>
      </c>
      <c r="AH221" s="108">
        <v>495338255</v>
      </c>
      <c r="AI221" s="108">
        <v>509382368</v>
      </c>
      <c r="AJ221" s="108">
        <v>523656521</v>
      </c>
      <c r="AK221" s="108">
        <v>538175676</v>
      </c>
      <c r="AL221" s="108">
        <v>552948132</v>
      </c>
      <c r="AM221" s="108">
        <v>567997865</v>
      </c>
      <c r="AN221" s="108">
        <v>583337983</v>
      </c>
      <c r="AO221" s="108">
        <v>598991357</v>
      </c>
      <c r="AP221" s="108">
        <v>614977022</v>
      </c>
      <c r="AQ221" s="108">
        <v>631321857</v>
      </c>
      <c r="AR221" s="108">
        <v>648067928</v>
      </c>
      <c r="AS221" s="108">
        <v>665246457</v>
      </c>
      <c r="AT221" s="108">
        <v>682874821</v>
      </c>
      <c r="AU221" s="108">
        <v>700982474</v>
      </c>
      <c r="AV221" s="108">
        <v>719633384</v>
      </c>
      <c r="AW221" s="108">
        <v>738900772</v>
      </c>
      <c r="AX221" s="108">
        <v>758841806</v>
      </c>
      <c r="AY221" s="108">
        <v>779482246</v>
      </c>
      <c r="AZ221" s="108">
        <v>800823534</v>
      </c>
      <c r="BA221" s="108">
        <v>822858534</v>
      </c>
      <c r="BB221" s="108">
        <v>845567911</v>
      </c>
      <c r="BC221" s="108">
        <v>868935345</v>
      </c>
      <c r="BD221" s="108">
        <v>892958422</v>
      </c>
      <c r="BE221" s="108">
        <v>917637577</v>
      </c>
      <c r="BF221" s="108">
        <v>942949525</v>
      </c>
      <c r="BG221" s="108">
        <v>968866993</v>
      </c>
      <c r="BH221" s="108">
        <v>995365079</v>
      </c>
      <c r="BI221" s="108">
        <v>1022435568</v>
      </c>
      <c r="BJ221" s="108">
        <v>1050066967</v>
      </c>
      <c r="BK221" s="108">
        <v>1078222750</v>
      </c>
      <c r="BL221" s="108">
        <v>1106860245</v>
      </c>
      <c r="BM221" s="108">
        <v>1135948313</v>
      </c>
    </row>
    <row r="222" spans="1:65" x14ac:dyDescent="0.2">
      <c r="A222" s="108" t="s">
        <v>564</v>
      </c>
      <c r="B222" s="108" t="s">
        <v>565</v>
      </c>
      <c r="C222" s="108" t="s">
        <v>169</v>
      </c>
      <c r="D222" s="108" t="s">
        <v>170</v>
      </c>
      <c r="E222" s="108">
        <v>2842718</v>
      </c>
      <c r="F222" s="108">
        <v>2895609</v>
      </c>
      <c r="G222" s="108">
        <v>2951041</v>
      </c>
      <c r="H222" s="108">
        <v>3009061</v>
      </c>
      <c r="I222" s="108">
        <v>3069735</v>
      </c>
      <c r="J222" s="108">
        <v>3133155</v>
      </c>
      <c r="K222" s="108">
        <v>3199348</v>
      </c>
      <c r="L222" s="108">
        <v>3268392</v>
      </c>
      <c r="M222" s="108">
        <v>3340426</v>
      </c>
      <c r="N222" s="108">
        <v>3415572</v>
      </c>
      <c r="O222" s="108">
        <v>3494011</v>
      </c>
      <c r="P222" s="108">
        <v>3575896</v>
      </c>
      <c r="Q222" s="108">
        <v>3661442</v>
      </c>
      <c r="R222" s="108">
        <v>3750780</v>
      </c>
      <c r="S222" s="108">
        <v>3844094</v>
      </c>
      <c r="T222" s="108">
        <v>3941613</v>
      </c>
      <c r="U222" s="108">
        <v>4041792</v>
      </c>
      <c r="V222" s="108">
        <v>4144552</v>
      </c>
      <c r="W222" s="108">
        <v>4253085</v>
      </c>
      <c r="X222" s="108">
        <v>4371711</v>
      </c>
      <c r="Y222" s="108">
        <v>4502603</v>
      </c>
      <c r="Z222" s="108">
        <v>4646478</v>
      </c>
      <c r="AA222" s="108">
        <v>4799435</v>
      </c>
      <c r="AB222" s="108">
        <v>4953154</v>
      </c>
      <c r="AC222" s="108">
        <v>5096478</v>
      </c>
      <c r="AD222" s="108">
        <v>5220748</v>
      </c>
      <c r="AE222" s="108">
        <v>5328167</v>
      </c>
      <c r="AF222" s="108">
        <v>5419808</v>
      </c>
      <c r="AG222" s="108">
        <v>5485288</v>
      </c>
      <c r="AH222" s="108">
        <v>5511582</v>
      </c>
      <c r="AI222" s="108">
        <v>5492620</v>
      </c>
      <c r="AJ222" s="108">
        <v>5420179</v>
      </c>
      <c r="AK222" s="108">
        <v>5305449</v>
      </c>
      <c r="AL222" s="108">
        <v>5185712</v>
      </c>
      <c r="AM222" s="108">
        <v>5111371</v>
      </c>
      <c r="AN222" s="108">
        <v>5118084</v>
      </c>
      <c r="AO222" s="108">
        <v>5221925</v>
      </c>
      <c r="AP222" s="108">
        <v>5411653</v>
      </c>
      <c r="AQ222" s="108">
        <v>5661934</v>
      </c>
      <c r="AR222" s="108">
        <v>5933884</v>
      </c>
      <c r="AS222" s="108">
        <v>6199396</v>
      </c>
      <c r="AT222" s="108">
        <v>6447791</v>
      </c>
      <c r="AU222" s="108">
        <v>6688225</v>
      </c>
      <c r="AV222" s="108">
        <v>6935665</v>
      </c>
      <c r="AW222" s="108">
        <v>7213354</v>
      </c>
      <c r="AX222" s="108">
        <v>7535931</v>
      </c>
      <c r="AY222" s="108">
        <v>7907407</v>
      </c>
      <c r="AZ222" s="108">
        <v>8315144</v>
      </c>
      <c r="BA222" s="108">
        <v>8736932</v>
      </c>
      <c r="BB222" s="108">
        <v>9142258</v>
      </c>
      <c r="BC222" s="108">
        <v>9508372</v>
      </c>
      <c r="BD222" s="108">
        <v>9830695</v>
      </c>
      <c r="BE222" s="108">
        <v>10113648</v>
      </c>
      <c r="BF222" s="108">
        <v>10355030</v>
      </c>
      <c r="BG222" s="108">
        <v>10554882</v>
      </c>
      <c r="BH222" s="108">
        <v>10715657</v>
      </c>
      <c r="BI222" s="108">
        <v>10832520</v>
      </c>
      <c r="BJ222" s="108">
        <v>10910774</v>
      </c>
      <c r="BK222" s="108">
        <v>10975924</v>
      </c>
      <c r="BL222" s="108">
        <v>11062114</v>
      </c>
      <c r="BM222" s="108">
        <v>11193729</v>
      </c>
    </row>
    <row r="223" spans="1:65" x14ac:dyDescent="0.2">
      <c r="A223" s="108" t="s">
        <v>566</v>
      </c>
      <c r="B223" s="108" t="s">
        <v>567</v>
      </c>
      <c r="C223" s="108" t="s">
        <v>169</v>
      </c>
      <c r="D223" s="108" t="s">
        <v>170</v>
      </c>
      <c r="E223" s="108">
        <v>227233184</v>
      </c>
      <c r="F223" s="108">
        <v>232567007</v>
      </c>
      <c r="G223" s="108">
        <v>238121604</v>
      </c>
      <c r="H223" s="108">
        <v>243893375</v>
      </c>
      <c r="I223" s="108">
        <v>249873656</v>
      </c>
      <c r="J223" s="108">
        <v>256059849</v>
      </c>
      <c r="K223" s="108">
        <v>262454482</v>
      </c>
      <c r="L223" s="108">
        <v>269072404</v>
      </c>
      <c r="M223" s="108">
        <v>275937546</v>
      </c>
      <c r="N223" s="108">
        <v>283080501</v>
      </c>
      <c r="O223" s="108">
        <v>290526233</v>
      </c>
      <c r="P223" s="108">
        <v>298284475</v>
      </c>
      <c r="Q223" s="108">
        <v>306359650</v>
      </c>
      <c r="R223" s="108">
        <v>314761504</v>
      </c>
      <c r="S223" s="108">
        <v>323500333</v>
      </c>
      <c r="T223" s="108">
        <v>332583481</v>
      </c>
      <c r="U223" s="108">
        <v>342018937</v>
      </c>
      <c r="V223" s="108">
        <v>351808760</v>
      </c>
      <c r="W223" s="108">
        <v>361939456</v>
      </c>
      <c r="X223" s="108">
        <v>372404237</v>
      </c>
      <c r="Y223" s="108">
        <v>383188215</v>
      </c>
      <c r="Z223" s="108">
        <v>394281992</v>
      </c>
      <c r="AA223" s="108">
        <v>405688898</v>
      </c>
      <c r="AB223" s="108">
        <v>417425712</v>
      </c>
      <c r="AC223" s="108">
        <v>429521914</v>
      </c>
      <c r="AD223" s="108">
        <v>441988004</v>
      </c>
      <c r="AE223" s="108">
        <v>454835677</v>
      </c>
      <c r="AF223" s="108">
        <v>468053103</v>
      </c>
      <c r="AG223" s="108">
        <v>481594337</v>
      </c>
      <c r="AH223" s="108">
        <v>495407422</v>
      </c>
      <c r="AI223" s="108">
        <v>509451875</v>
      </c>
      <c r="AJ223" s="108">
        <v>523726960</v>
      </c>
      <c r="AK223" s="108">
        <v>538246439</v>
      </c>
      <c r="AL223" s="108">
        <v>553020385</v>
      </c>
      <c r="AM223" s="108">
        <v>568072070</v>
      </c>
      <c r="AN223" s="108">
        <v>583413287</v>
      </c>
      <c r="AO223" s="108">
        <v>599067774</v>
      </c>
      <c r="AP223" s="108">
        <v>615054341</v>
      </c>
      <c r="AQ223" s="108">
        <v>631400703</v>
      </c>
      <c r="AR223" s="108">
        <v>648148338</v>
      </c>
      <c r="AS223" s="108">
        <v>665327588</v>
      </c>
      <c r="AT223" s="108">
        <v>682956023</v>
      </c>
      <c r="AU223" s="108">
        <v>701066197</v>
      </c>
      <c r="AV223" s="108">
        <v>719716165</v>
      </c>
      <c r="AW223" s="108">
        <v>738983247</v>
      </c>
      <c r="AX223" s="108">
        <v>758924664</v>
      </c>
      <c r="AY223" s="108">
        <v>779566846</v>
      </c>
      <c r="AZ223" s="108">
        <v>800908567</v>
      </c>
      <c r="BA223" s="108">
        <v>822945490</v>
      </c>
      <c r="BB223" s="108">
        <v>845655209</v>
      </c>
      <c r="BC223" s="108">
        <v>869025115</v>
      </c>
      <c r="BD223" s="108">
        <v>893045863</v>
      </c>
      <c r="BE223" s="108">
        <v>917725880</v>
      </c>
      <c r="BF223" s="108">
        <v>943039474</v>
      </c>
      <c r="BG223" s="108">
        <v>968958352</v>
      </c>
      <c r="BH223" s="108">
        <v>995458498</v>
      </c>
      <c r="BI223" s="108">
        <v>1022530245</v>
      </c>
      <c r="BJ223" s="108">
        <v>1050162810</v>
      </c>
      <c r="BK223" s="108">
        <v>1078319512</v>
      </c>
      <c r="BL223" s="108">
        <v>1106957870</v>
      </c>
      <c r="BM223" s="108">
        <v>1136046775</v>
      </c>
    </row>
    <row r="224" spans="1:65" x14ac:dyDescent="0.2">
      <c r="A224" s="108" t="s">
        <v>568</v>
      </c>
      <c r="B224" s="108" t="s">
        <v>569</v>
      </c>
      <c r="C224" s="108" t="s">
        <v>169</v>
      </c>
      <c r="D224" s="108" t="s">
        <v>170</v>
      </c>
      <c r="E224" s="108">
        <v>14211632</v>
      </c>
      <c r="F224" s="108">
        <v>14483280</v>
      </c>
      <c r="G224" s="108">
        <v>14762137</v>
      </c>
      <c r="H224" s="108">
        <v>15045754</v>
      </c>
      <c r="I224" s="108">
        <v>15333414</v>
      </c>
      <c r="J224" s="108">
        <v>15621038</v>
      </c>
      <c r="K224" s="108">
        <v>15906000</v>
      </c>
      <c r="L224" s="108">
        <v>16189729</v>
      </c>
      <c r="M224" s="108">
        <v>16478258</v>
      </c>
      <c r="N224" s="108">
        <v>16772135</v>
      </c>
      <c r="O224" s="108">
        <v>17073320</v>
      </c>
      <c r="P224" s="108">
        <v>17384835</v>
      </c>
      <c r="Q224" s="108">
        <v>17702798</v>
      </c>
      <c r="R224" s="108">
        <v>18024903</v>
      </c>
      <c r="S224" s="108">
        <v>18352225</v>
      </c>
      <c r="T224" s="108">
        <v>18688113</v>
      </c>
      <c r="U224" s="108">
        <v>19027575</v>
      </c>
      <c r="V224" s="108">
        <v>19373865</v>
      </c>
      <c r="W224" s="108">
        <v>19729124</v>
      </c>
      <c r="X224" s="108">
        <v>20104329</v>
      </c>
      <c r="Y224" s="108">
        <v>20501052</v>
      </c>
      <c r="Z224" s="108">
        <v>20918880</v>
      </c>
      <c r="AA224" s="108">
        <v>21359036</v>
      </c>
      <c r="AB224" s="108">
        <v>21809929</v>
      </c>
      <c r="AC224" s="108">
        <v>22269272</v>
      </c>
      <c r="AD224" s="108">
        <v>22740424</v>
      </c>
      <c r="AE224" s="108">
        <v>23219508</v>
      </c>
      <c r="AF224" s="108">
        <v>23705895</v>
      </c>
      <c r="AG224" s="108">
        <v>24190637</v>
      </c>
      <c r="AH224" s="108">
        <v>24669495</v>
      </c>
      <c r="AI224" s="108">
        <v>25134374</v>
      </c>
      <c r="AJ224" s="108">
        <v>25593378</v>
      </c>
      <c r="AK224" s="108">
        <v>26020298</v>
      </c>
      <c r="AL224" s="108">
        <v>26428489</v>
      </c>
      <c r="AM224" s="108">
        <v>26841261</v>
      </c>
      <c r="AN224" s="108">
        <v>27247916</v>
      </c>
      <c r="AO224" s="108">
        <v>27660218</v>
      </c>
      <c r="AP224" s="108">
        <v>28081580</v>
      </c>
      <c r="AQ224" s="108">
        <v>28504891</v>
      </c>
      <c r="AR224" s="108">
        <v>28948552</v>
      </c>
      <c r="AS224" s="108">
        <v>29393017</v>
      </c>
      <c r="AT224" s="108">
        <v>29820320</v>
      </c>
      <c r="AU224" s="108">
        <v>30250201</v>
      </c>
      <c r="AV224" s="108">
        <v>30697300</v>
      </c>
      <c r="AW224" s="108">
        <v>31189665</v>
      </c>
      <c r="AX224" s="108">
        <v>31746502</v>
      </c>
      <c r="AY224" s="108">
        <v>32375205</v>
      </c>
      <c r="AZ224" s="108">
        <v>33066727</v>
      </c>
      <c r="BA224" s="108">
        <v>33798831</v>
      </c>
      <c r="BB224" s="108">
        <v>34529570</v>
      </c>
      <c r="BC224" s="108">
        <v>35238631</v>
      </c>
      <c r="BD224" s="108">
        <v>35912140</v>
      </c>
      <c r="BE224" s="108">
        <v>36568506</v>
      </c>
      <c r="BF224" s="108">
        <v>37213359</v>
      </c>
      <c r="BG224" s="108">
        <v>37861447</v>
      </c>
      <c r="BH224" s="108">
        <v>38524668</v>
      </c>
      <c r="BI224" s="108">
        <v>39198032</v>
      </c>
      <c r="BJ224" s="108">
        <v>39883677</v>
      </c>
      <c r="BK224" s="108">
        <v>40574734</v>
      </c>
      <c r="BL224" s="108">
        <v>41254526</v>
      </c>
      <c r="BM224" s="108">
        <v>41912623</v>
      </c>
    </row>
    <row r="225" spans="1:65" x14ac:dyDescent="0.2">
      <c r="A225" s="108" t="s">
        <v>570</v>
      </c>
      <c r="B225" s="108" t="s">
        <v>571</v>
      </c>
      <c r="C225" s="108" t="s">
        <v>169</v>
      </c>
      <c r="D225" s="108" t="s">
        <v>170</v>
      </c>
      <c r="E225" s="108">
        <v>64294</v>
      </c>
      <c r="F225" s="108">
        <v>64597</v>
      </c>
      <c r="G225" s="108">
        <v>64478</v>
      </c>
      <c r="H225" s="108">
        <v>64237</v>
      </c>
      <c r="I225" s="108">
        <v>64278</v>
      </c>
      <c r="J225" s="108">
        <v>64884</v>
      </c>
      <c r="K225" s="108">
        <v>66172</v>
      </c>
      <c r="L225" s="108">
        <v>68039</v>
      </c>
      <c r="M225" s="108">
        <v>70258</v>
      </c>
      <c r="N225" s="108">
        <v>72501</v>
      </c>
      <c r="O225" s="108">
        <v>74570</v>
      </c>
      <c r="P225" s="108">
        <v>76344</v>
      </c>
      <c r="Q225" s="108">
        <v>77930</v>
      </c>
      <c r="R225" s="108">
        <v>79463</v>
      </c>
      <c r="S225" s="108">
        <v>81148</v>
      </c>
      <c r="T225" s="108">
        <v>83134</v>
      </c>
      <c r="U225" s="108">
        <v>85475</v>
      </c>
      <c r="V225" s="108">
        <v>88102</v>
      </c>
      <c r="W225" s="108">
        <v>90846</v>
      </c>
      <c r="X225" s="108">
        <v>93458</v>
      </c>
      <c r="Y225" s="108">
        <v>95788</v>
      </c>
      <c r="Z225" s="108">
        <v>97767</v>
      </c>
      <c r="AA225" s="108">
        <v>99478</v>
      </c>
      <c r="AB225" s="108">
        <v>101064</v>
      </c>
      <c r="AC225" s="108">
        <v>102826</v>
      </c>
      <c r="AD225" s="108">
        <v>104926</v>
      </c>
      <c r="AE225" s="108">
        <v>107429</v>
      </c>
      <c r="AF225" s="108">
        <v>110259</v>
      </c>
      <c r="AG225" s="108">
        <v>113288</v>
      </c>
      <c r="AH225" s="108">
        <v>116313</v>
      </c>
      <c r="AI225" s="108">
        <v>119211</v>
      </c>
      <c r="AJ225" s="108">
        <v>121949</v>
      </c>
      <c r="AK225" s="108">
        <v>124574</v>
      </c>
      <c r="AL225" s="108">
        <v>127066</v>
      </c>
      <c r="AM225" s="108">
        <v>129426</v>
      </c>
      <c r="AN225" s="108">
        <v>131679</v>
      </c>
      <c r="AO225" s="108">
        <v>133799</v>
      </c>
      <c r="AP225" s="108">
        <v>135831</v>
      </c>
      <c r="AQ225" s="108">
        <v>137855</v>
      </c>
      <c r="AR225" s="108">
        <v>139964</v>
      </c>
      <c r="AS225" s="108">
        <v>142264</v>
      </c>
      <c r="AT225" s="108">
        <v>144760</v>
      </c>
      <c r="AU225" s="108">
        <v>147450</v>
      </c>
      <c r="AV225" s="108">
        <v>150405</v>
      </c>
      <c r="AW225" s="108">
        <v>153736</v>
      </c>
      <c r="AX225" s="108">
        <v>157472</v>
      </c>
      <c r="AY225" s="108">
        <v>161676</v>
      </c>
      <c r="AZ225" s="108">
        <v>166297</v>
      </c>
      <c r="BA225" s="108">
        <v>171122</v>
      </c>
      <c r="BB225" s="108">
        <v>175877</v>
      </c>
      <c r="BC225" s="108">
        <v>180372</v>
      </c>
      <c r="BD225" s="108">
        <v>184521</v>
      </c>
      <c r="BE225" s="108">
        <v>188394</v>
      </c>
      <c r="BF225" s="108">
        <v>192076</v>
      </c>
      <c r="BG225" s="108">
        <v>195727</v>
      </c>
      <c r="BH225" s="108">
        <v>199439</v>
      </c>
      <c r="BI225" s="108">
        <v>203221</v>
      </c>
      <c r="BJ225" s="108">
        <v>207086</v>
      </c>
      <c r="BK225" s="108">
        <v>211032</v>
      </c>
      <c r="BL225" s="108">
        <v>215048</v>
      </c>
      <c r="BM225" s="108">
        <v>219161</v>
      </c>
    </row>
    <row r="226" spans="1:65" x14ac:dyDescent="0.2">
      <c r="A226" s="108" t="s">
        <v>572</v>
      </c>
      <c r="B226" s="108" t="s">
        <v>573</v>
      </c>
      <c r="C226" s="108" t="s">
        <v>169</v>
      </c>
      <c r="D226" s="108" t="s">
        <v>170</v>
      </c>
      <c r="E226" s="108">
        <v>287870</v>
      </c>
      <c r="F226" s="108">
        <v>295913</v>
      </c>
      <c r="G226" s="108">
        <v>303894</v>
      </c>
      <c r="H226" s="108">
        <v>311945</v>
      </c>
      <c r="I226" s="108">
        <v>320267</v>
      </c>
      <c r="J226" s="108">
        <v>328939</v>
      </c>
      <c r="K226" s="108">
        <v>338155</v>
      </c>
      <c r="L226" s="108">
        <v>347673</v>
      </c>
      <c r="M226" s="108">
        <v>356551</v>
      </c>
      <c r="N226" s="108">
        <v>363574</v>
      </c>
      <c r="O226" s="108">
        <v>367926</v>
      </c>
      <c r="P226" s="108">
        <v>369230</v>
      </c>
      <c r="Q226" s="108">
        <v>367907</v>
      </c>
      <c r="R226" s="108">
        <v>364907</v>
      </c>
      <c r="S226" s="108">
        <v>361665</v>
      </c>
      <c r="T226" s="108">
        <v>359234</v>
      </c>
      <c r="U226" s="108">
        <v>357949</v>
      </c>
      <c r="V226" s="108">
        <v>357649</v>
      </c>
      <c r="W226" s="108">
        <v>358103</v>
      </c>
      <c r="X226" s="108">
        <v>358826</v>
      </c>
      <c r="Y226" s="108">
        <v>359531</v>
      </c>
      <c r="Z226" s="108">
        <v>360144</v>
      </c>
      <c r="AA226" s="108">
        <v>360927</v>
      </c>
      <c r="AB226" s="108">
        <v>362282</v>
      </c>
      <c r="AC226" s="108">
        <v>364722</v>
      </c>
      <c r="AD226" s="108">
        <v>368636</v>
      </c>
      <c r="AE226" s="108">
        <v>374133</v>
      </c>
      <c r="AF226" s="108">
        <v>381033</v>
      </c>
      <c r="AG226" s="108">
        <v>388877</v>
      </c>
      <c r="AH226" s="108">
        <v>397082</v>
      </c>
      <c r="AI226" s="108">
        <v>405169</v>
      </c>
      <c r="AJ226" s="108">
        <v>413009</v>
      </c>
      <c r="AK226" s="108">
        <v>420658</v>
      </c>
      <c r="AL226" s="108">
        <v>428028</v>
      </c>
      <c r="AM226" s="108">
        <v>435099</v>
      </c>
      <c r="AN226" s="108">
        <v>441851</v>
      </c>
      <c r="AO226" s="108">
        <v>448207</v>
      </c>
      <c r="AP226" s="108">
        <v>454165</v>
      </c>
      <c r="AQ226" s="108">
        <v>459838</v>
      </c>
      <c r="AR226" s="108">
        <v>465380</v>
      </c>
      <c r="AS226" s="108">
        <v>470944</v>
      </c>
      <c r="AT226" s="108">
        <v>476574</v>
      </c>
      <c r="AU226" s="108">
        <v>482228</v>
      </c>
      <c r="AV226" s="108">
        <v>487938</v>
      </c>
      <c r="AW226" s="108">
        <v>493680</v>
      </c>
      <c r="AX226" s="108">
        <v>499461</v>
      </c>
      <c r="AY226" s="108">
        <v>505292</v>
      </c>
      <c r="AZ226" s="108">
        <v>511181</v>
      </c>
      <c r="BA226" s="108">
        <v>517122</v>
      </c>
      <c r="BB226" s="108">
        <v>523113</v>
      </c>
      <c r="BC226" s="108">
        <v>529126</v>
      </c>
      <c r="BD226" s="108">
        <v>535177</v>
      </c>
      <c r="BE226" s="108">
        <v>541247</v>
      </c>
      <c r="BF226" s="108">
        <v>547295</v>
      </c>
      <c r="BG226" s="108">
        <v>553278</v>
      </c>
      <c r="BH226" s="108">
        <v>559136</v>
      </c>
      <c r="BI226" s="108">
        <v>564883</v>
      </c>
      <c r="BJ226" s="108">
        <v>570501</v>
      </c>
      <c r="BK226" s="108">
        <v>575987</v>
      </c>
      <c r="BL226" s="108">
        <v>581363</v>
      </c>
      <c r="BM226" s="108">
        <v>586634</v>
      </c>
    </row>
    <row r="227" spans="1:65" x14ac:dyDescent="0.2">
      <c r="A227" s="108" t="s">
        <v>574</v>
      </c>
      <c r="B227" s="108" t="s">
        <v>575</v>
      </c>
      <c r="C227" s="108" t="s">
        <v>169</v>
      </c>
      <c r="D227" s="108" t="s">
        <v>170</v>
      </c>
      <c r="E227" s="108">
        <v>4068095</v>
      </c>
      <c r="F227" s="108">
        <v>4191667</v>
      </c>
      <c r="G227" s="108">
        <v>4238188</v>
      </c>
      <c r="H227" s="108">
        <v>4282017</v>
      </c>
      <c r="I227" s="108">
        <v>4327341</v>
      </c>
      <c r="J227" s="108">
        <v>4370983</v>
      </c>
      <c r="K227" s="108">
        <v>4411666</v>
      </c>
      <c r="L227" s="108">
        <v>4449367</v>
      </c>
      <c r="M227" s="108">
        <v>4483915</v>
      </c>
      <c r="N227" s="108">
        <v>4518607</v>
      </c>
      <c r="O227" s="108">
        <v>4538223</v>
      </c>
      <c r="P227" s="108">
        <v>4557449</v>
      </c>
      <c r="Q227" s="108">
        <v>4596622</v>
      </c>
      <c r="R227" s="108">
        <v>4641445</v>
      </c>
      <c r="S227" s="108">
        <v>4689623</v>
      </c>
      <c r="T227" s="108">
        <v>4739105</v>
      </c>
      <c r="U227" s="108">
        <v>4789507</v>
      </c>
      <c r="V227" s="108">
        <v>4840501</v>
      </c>
      <c r="W227" s="108">
        <v>4890125</v>
      </c>
      <c r="X227" s="108">
        <v>4938973</v>
      </c>
      <c r="Y227" s="108">
        <v>4979815</v>
      </c>
      <c r="Z227" s="108">
        <v>5016105</v>
      </c>
      <c r="AA227" s="108">
        <v>5055099</v>
      </c>
      <c r="AB227" s="108">
        <v>5091971</v>
      </c>
      <c r="AC227" s="108">
        <v>5127097</v>
      </c>
      <c r="AD227" s="108">
        <v>5161768</v>
      </c>
      <c r="AE227" s="108">
        <v>5193838</v>
      </c>
      <c r="AF227" s="108">
        <v>5222840</v>
      </c>
      <c r="AG227" s="108">
        <v>5250596</v>
      </c>
      <c r="AH227" s="108">
        <v>5275942</v>
      </c>
      <c r="AI227" s="108">
        <v>5299187</v>
      </c>
      <c r="AJ227" s="108">
        <v>5303294</v>
      </c>
      <c r="AK227" s="108">
        <v>5305016</v>
      </c>
      <c r="AL227" s="108">
        <v>5325305</v>
      </c>
      <c r="AM227" s="108">
        <v>5346331</v>
      </c>
      <c r="AN227" s="108">
        <v>5361999</v>
      </c>
      <c r="AO227" s="108">
        <v>5373361</v>
      </c>
      <c r="AP227" s="108">
        <v>5383291</v>
      </c>
      <c r="AQ227" s="108">
        <v>5390516</v>
      </c>
      <c r="AR227" s="108">
        <v>5396020</v>
      </c>
      <c r="AS227" s="108">
        <v>5388720</v>
      </c>
      <c r="AT227" s="108">
        <v>5378867</v>
      </c>
      <c r="AU227" s="108">
        <v>5376912</v>
      </c>
      <c r="AV227" s="108">
        <v>5373374</v>
      </c>
      <c r="AW227" s="108">
        <v>5372280</v>
      </c>
      <c r="AX227" s="108">
        <v>5372807</v>
      </c>
      <c r="AY227" s="108">
        <v>5373054</v>
      </c>
      <c r="AZ227" s="108">
        <v>5374622</v>
      </c>
      <c r="BA227" s="108">
        <v>5379233</v>
      </c>
      <c r="BB227" s="108">
        <v>5386406</v>
      </c>
      <c r="BC227" s="108">
        <v>5391428</v>
      </c>
      <c r="BD227" s="108">
        <v>5398384</v>
      </c>
      <c r="BE227" s="108">
        <v>5407579</v>
      </c>
      <c r="BF227" s="108">
        <v>5413393</v>
      </c>
      <c r="BG227" s="108">
        <v>5418649</v>
      </c>
      <c r="BH227" s="108">
        <v>5423801</v>
      </c>
      <c r="BI227" s="108">
        <v>5430798</v>
      </c>
      <c r="BJ227" s="108">
        <v>5439232</v>
      </c>
      <c r="BK227" s="108">
        <v>5446771</v>
      </c>
      <c r="BL227" s="108">
        <v>5454147</v>
      </c>
      <c r="BM227" s="108">
        <v>5458827</v>
      </c>
    </row>
    <row r="228" spans="1:65" x14ac:dyDescent="0.2">
      <c r="A228" s="108" t="s">
        <v>38</v>
      </c>
      <c r="B228" s="108" t="s">
        <v>576</v>
      </c>
      <c r="C228" s="108" t="s">
        <v>169</v>
      </c>
      <c r="D228" s="108" t="s">
        <v>170</v>
      </c>
      <c r="E228" s="108">
        <v>1584720</v>
      </c>
      <c r="F228" s="108">
        <v>1594131</v>
      </c>
      <c r="G228" s="108">
        <v>1603649</v>
      </c>
      <c r="H228" s="108">
        <v>1616971</v>
      </c>
      <c r="I228" s="108">
        <v>1632114</v>
      </c>
      <c r="J228" s="108">
        <v>1649160</v>
      </c>
      <c r="K228" s="108">
        <v>1669905</v>
      </c>
      <c r="L228" s="108">
        <v>1689528</v>
      </c>
      <c r="M228" s="108">
        <v>1704546</v>
      </c>
      <c r="N228" s="108">
        <v>1713874</v>
      </c>
      <c r="O228" s="108">
        <v>1724891</v>
      </c>
      <c r="P228" s="108">
        <v>1738335</v>
      </c>
      <c r="Q228" s="108">
        <v>1752233</v>
      </c>
      <c r="R228" s="108">
        <v>1766697</v>
      </c>
      <c r="S228" s="108">
        <v>1776132</v>
      </c>
      <c r="T228" s="108">
        <v>1793581</v>
      </c>
      <c r="U228" s="108">
        <v>1820249</v>
      </c>
      <c r="V228" s="108">
        <v>1842377</v>
      </c>
      <c r="W228" s="108">
        <v>1862548</v>
      </c>
      <c r="X228" s="108">
        <v>1882599</v>
      </c>
      <c r="Y228" s="108">
        <v>1901315</v>
      </c>
      <c r="Z228" s="108">
        <v>1906531</v>
      </c>
      <c r="AA228" s="108">
        <v>1910334</v>
      </c>
      <c r="AB228" s="108">
        <v>1922321</v>
      </c>
      <c r="AC228" s="108">
        <v>1932154</v>
      </c>
      <c r="AD228" s="108">
        <v>1941641</v>
      </c>
      <c r="AE228" s="108">
        <v>1965964</v>
      </c>
      <c r="AF228" s="108">
        <v>1989776</v>
      </c>
      <c r="AG228" s="108">
        <v>1995196</v>
      </c>
      <c r="AH228" s="108">
        <v>1996351</v>
      </c>
      <c r="AI228" s="108">
        <v>1998161</v>
      </c>
      <c r="AJ228" s="108">
        <v>1999429</v>
      </c>
      <c r="AK228" s="108">
        <v>1996498</v>
      </c>
      <c r="AL228" s="108">
        <v>1991746</v>
      </c>
      <c r="AM228" s="108">
        <v>1989443</v>
      </c>
      <c r="AN228" s="108">
        <v>1989872</v>
      </c>
      <c r="AO228" s="108">
        <v>1988628</v>
      </c>
      <c r="AP228" s="108">
        <v>1985956</v>
      </c>
      <c r="AQ228" s="108">
        <v>1981629</v>
      </c>
      <c r="AR228" s="108">
        <v>1983045</v>
      </c>
      <c r="AS228" s="108">
        <v>1988925</v>
      </c>
      <c r="AT228" s="108">
        <v>1992060</v>
      </c>
      <c r="AU228" s="108">
        <v>1994530</v>
      </c>
      <c r="AV228" s="108">
        <v>1995733</v>
      </c>
      <c r="AW228" s="108">
        <v>1997012</v>
      </c>
      <c r="AX228" s="108">
        <v>2000474</v>
      </c>
      <c r="AY228" s="108">
        <v>2006868</v>
      </c>
      <c r="AZ228" s="108">
        <v>2018122</v>
      </c>
      <c r="BA228" s="108">
        <v>2021316</v>
      </c>
      <c r="BB228" s="108">
        <v>2039669</v>
      </c>
      <c r="BC228" s="108">
        <v>2048583</v>
      </c>
      <c r="BD228" s="108">
        <v>2052843</v>
      </c>
      <c r="BE228" s="108">
        <v>2057159</v>
      </c>
      <c r="BF228" s="108">
        <v>2059953</v>
      </c>
      <c r="BG228" s="108">
        <v>2061980</v>
      </c>
      <c r="BH228" s="108">
        <v>2063531</v>
      </c>
      <c r="BI228" s="108">
        <v>2065042</v>
      </c>
      <c r="BJ228" s="108">
        <v>2066388</v>
      </c>
      <c r="BK228" s="108">
        <v>2073894</v>
      </c>
      <c r="BL228" s="108">
        <v>2088385</v>
      </c>
      <c r="BM228" s="108">
        <v>2100126</v>
      </c>
    </row>
    <row r="229" spans="1:65" x14ac:dyDescent="0.2">
      <c r="A229" s="108" t="s">
        <v>25</v>
      </c>
      <c r="B229" s="108" t="s">
        <v>577</v>
      </c>
      <c r="C229" s="108" t="s">
        <v>169</v>
      </c>
      <c r="D229" s="108" t="s">
        <v>170</v>
      </c>
      <c r="E229" s="108">
        <v>7484656</v>
      </c>
      <c r="F229" s="108">
        <v>7519998</v>
      </c>
      <c r="G229" s="108">
        <v>7561588</v>
      </c>
      <c r="H229" s="108">
        <v>7604328</v>
      </c>
      <c r="I229" s="108">
        <v>7661354</v>
      </c>
      <c r="J229" s="108">
        <v>7733853</v>
      </c>
      <c r="K229" s="108">
        <v>7807797</v>
      </c>
      <c r="L229" s="108">
        <v>7867931</v>
      </c>
      <c r="M229" s="108">
        <v>7912273</v>
      </c>
      <c r="N229" s="108">
        <v>7968072</v>
      </c>
      <c r="O229" s="108">
        <v>8042801</v>
      </c>
      <c r="P229" s="108">
        <v>8098334</v>
      </c>
      <c r="Q229" s="108">
        <v>8122300</v>
      </c>
      <c r="R229" s="108">
        <v>8136312</v>
      </c>
      <c r="S229" s="108">
        <v>8159955</v>
      </c>
      <c r="T229" s="108">
        <v>8192437</v>
      </c>
      <c r="U229" s="108">
        <v>8222286</v>
      </c>
      <c r="V229" s="108">
        <v>8251540</v>
      </c>
      <c r="W229" s="108">
        <v>8275599</v>
      </c>
      <c r="X229" s="108">
        <v>8293678</v>
      </c>
      <c r="Y229" s="108">
        <v>8310531</v>
      </c>
      <c r="Z229" s="108">
        <v>8320503</v>
      </c>
      <c r="AA229" s="108">
        <v>8325263</v>
      </c>
      <c r="AB229" s="108">
        <v>8329033</v>
      </c>
      <c r="AC229" s="108">
        <v>8336605</v>
      </c>
      <c r="AD229" s="108">
        <v>8350386</v>
      </c>
      <c r="AE229" s="108">
        <v>8369829</v>
      </c>
      <c r="AF229" s="108">
        <v>8397804</v>
      </c>
      <c r="AG229" s="108">
        <v>8436489</v>
      </c>
      <c r="AH229" s="108">
        <v>8492964</v>
      </c>
      <c r="AI229" s="108">
        <v>8558835</v>
      </c>
      <c r="AJ229" s="108">
        <v>8617375</v>
      </c>
      <c r="AK229" s="108">
        <v>8668067</v>
      </c>
      <c r="AL229" s="108">
        <v>8718561</v>
      </c>
      <c r="AM229" s="108">
        <v>8780745</v>
      </c>
      <c r="AN229" s="108">
        <v>8826939</v>
      </c>
      <c r="AO229" s="108">
        <v>8840998</v>
      </c>
      <c r="AP229" s="108">
        <v>8846062</v>
      </c>
      <c r="AQ229" s="108">
        <v>8850974</v>
      </c>
      <c r="AR229" s="108">
        <v>8857874</v>
      </c>
      <c r="AS229" s="108">
        <v>8872109</v>
      </c>
      <c r="AT229" s="108">
        <v>8895960</v>
      </c>
      <c r="AU229" s="108">
        <v>8924958</v>
      </c>
      <c r="AV229" s="108">
        <v>8958229</v>
      </c>
      <c r="AW229" s="108">
        <v>8993531</v>
      </c>
      <c r="AX229" s="108">
        <v>9029572</v>
      </c>
      <c r="AY229" s="108">
        <v>9080505</v>
      </c>
      <c r="AZ229" s="108">
        <v>9148092</v>
      </c>
      <c r="BA229" s="108">
        <v>9219637</v>
      </c>
      <c r="BB229" s="108">
        <v>9298515</v>
      </c>
      <c r="BC229" s="108">
        <v>9378126</v>
      </c>
      <c r="BD229" s="108">
        <v>9449213</v>
      </c>
      <c r="BE229" s="108">
        <v>9519374</v>
      </c>
      <c r="BF229" s="108">
        <v>9600379</v>
      </c>
      <c r="BG229" s="108">
        <v>9696110</v>
      </c>
      <c r="BH229" s="108">
        <v>9799186</v>
      </c>
      <c r="BI229" s="108">
        <v>9923085</v>
      </c>
      <c r="BJ229" s="108">
        <v>10057698</v>
      </c>
      <c r="BK229" s="108">
        <v>10175214</v>
      </c>
      <c r="BL229" s="108">
        <v>10278887</v>
      </c>
      <c r="BM229" s="108">
        <v>10353442</v>
      </c>
    </row>
    <row r="230" spans="1:65" x14ac:dyDescent="0.2">
      <c r="A230" s="108" t="s">
        <v>708</v>
      </c>
      <c r="B230" s="108" t="s">
        <v>578</v>
      </c>
      <c r="C230" s="108" t="s">
        <v>169</v>
      </c>
      <c r="D230" s="108" t="s">
        <v>170</v>
      </c>
      <c r="E230" s="108">
        <v>336578</v>
      </c>
      <c r="F230" s="108">
        <v>343346</v>
      </c>
      <c r="G230" s="108">
        <v>350155</v>
      </c>
      <c r="H230" s="108">
        <v>357279</v>
      </c>
      <c r="I230" s="108">
        <v>365120</v>
      </c>
      <c r="J230" s="108">
        <v>373925</v>
      </c>
      <c r="K230" s="108">
        <v>383820</v>
      </c>
      <c r="L230" s="108">
        <v>394760</v>
      </c>
      <c r="M230" s="108">
        <v>406508</v>
      </c>
      <c r="N230" s="108">
        <v>418739</v>
      </c>
      <c r="O230" s="108">
        <v>431251</v>
      </c>
      <c r="P230" s="108">
        <v>443979</v>
      </c>
      <c r="Q230" s="108">
        <v>457039</v>
      </c>
      <c r="R230" s="108">
        <v>470561</v>
      </c>
      <c r="S230" s="108">
        <v>484747</v>
      </c>
      <c r="T230" s="108">
        <v>499759</v>
      </c>
      <c r="U230" s="108">
        <v>515602</v>
      </c>
      <c r="V230" s="108">
        <v>532253</v>
      </c>
      <c r="W230" s="108">
        <v>549787</v>
      </c>
      <c r="X230" s="108">
        <v>568316</v>
      </c>
      <c r="Y230" s="108">
        <v>587852</v>
      </c>
      <c r="Z230" s="108">
        <v>608374</v>
      </c>
      <c r="AA230" s="108">
        <v>629812</v>
      </c>
      <c r="AB230" s="108">
        <v>652112</v>
      </c>
      <c r="AC230" s="108">
        <v>675240</v>
      </c>
      <c r="AD230" s="108">
        <v>699077</v>
      </c>
      <c r="AE230" s="108">
        <v>723599</v>
      </c>
      <c r="AF230" s="108">
        <v>748634</v>
      </c>
      <c r="AG230" s="108">
        <v>773774</v>
      </c>
      <c r="AH230" s="108">
        <v>798498</v>
      </c>
      <c r="AI230" s="108">
        <v>822423</v>
      </c>
      <c r="AJ230" s="108">
        <v>845267</v>
      </c>
      <c r="AK230" s="108">
        <v>866995</v>
      </c>
      <c r="AL230" s="108">
        <v>887706</v>
      </c>
      <c r="AM230" s="108">
        <v>907622</v>
      </c>
      <c r="AN230" s="108">
        <v>926836</v>
      </c>
      <c r="AO230" s="108">
        <v>945506</v>
      </c>
      <c r="AP230" s="108">
        <v>963416</v>
      </c>
      <c r="AQ230" s="108">
        <v>979922</v>
      </c>
      <c r="AR230" s="108">
        <v>994105</v>
      </c>
      <c r="AS230" s="108">
        <v>1005432</v>
      </c>
      <c r="AT230" s="108">
        <v>1013608</v>
      </c>
      <c r="AU230" s="108">
        <v>1019054</v>
      </c>
      <c r="AV230" s="108">
        <v>1022796</v>
      </c>
      <c r="AW230" s="108">
        <v>1026287</v>
      </c>
      <c r="AX230" s="108">
        <v>1030575</v>
      </c>
      <c r="AY230" s="108">
        <v>1036095</v>
      </c>
      <c r="AZ230" s="108">
        <v>1042651</v>
      </c>
      <c r="BA230" s="108">
        <v>1049948</v>
      </c>
      <c r="BB230" s="108">
        <v>1057462</v>
      </c>
      <c r="BC230" s="108">
        <v>1064841</v>
      </c>
      <c r="BD230" s="108">
        <v>1072029</v>
      </c>
      <c r="BE230" s="108">
        <v>1079285</v>
      </c>
      <c r="BF230" s="108">
        <v>1086843</v>
      </c>
      <c r="BG230" s="108">
        <v>1095022</v>
      </c>
      <c r="BH230" s="108">
        <v>1104038</v>
      </c>
      <c r="BI230" s="108">
        <v>1113994</v>
      </c>
      <c r="BJ230" s="108">
        <v>1124808</v>
      </c>
      <c r="BK230" s="108">
        <v>1136274</v>
      </c>
      <c r="BL230" s="108">
        <v>1148133</v>
      </c>
      <c r="BM230" s="108">
        <v>1160164</v>
      </c>
    </row>
    <row r="231" spans="1:65" x14ac:dyDescent="0.2">
      <c r="A231" s="108" t="s">
        <v>579</v>
      </c>
      <c r="B231" s="108" t="s">
        <v>580</v>
      </c>
      <c r="C231" s="108" t="s">
        <v>169</v>
      </c>
      <c r="D231" s="108" t="s">
        <v>170</v>
      </c>
      <c r="E231" s="108">
        <v>2833</v>
      </c>
      <c r="F231" s="108">
        <v>3077</v>
      </c>
      <c r="G231" s="108">
        <v>3367</v>
      </c>
      <c r="H231" s="108">
        <v>3703</v>
      </c>
      <c r="I231" s="108">
        <v>4063</v>
      </c>
      <c r="J231" s="108">
        <v>4460</v>
      </c>
      <c r="K231" s="108">
        <v>4895</v>
      </c>
      <c r="L231" s="108">
        <v>5362</v>
      </c>
      <c r="M231" s="108">
        <v>5857</v>
      </c>
      <c r="N231" s="108">
        <v>6354</v>
      </c>
      <c r="O231" s="108">
        <v>6854</v>
      </c>
      <c r="P231" s="108">
        <v>7372</v>
      </c>
      <c r="Q231" s="108">
        <v>7892</v>
      </c>
      <c r="R231" s="108">
        <v>8429</v>
      </c>
      <c r="S231" s="108">
        <v>8977</v>
      </c>
      <c r="T231" s="108">
        <v>9556</v>
      </c>
      <c r="U231" s="108">
        <v>10147</v>
      </c>
      <c r="V231" s="108">
        <v>10791</v>
      </c>
      <c r="W231" s="108">
        <v>11481</v>
      </c>
      <c r="X231" s="108">
        <v>12244</v>
      </c>
      <c r="Y231" s="108">
        <v>13097</v>
      </c>
      <c r="Z231" s="108">
        <v>14030</v>
      </c>
      <c r="AA231" s="108">
        <v>15032</v>
      </c>
      <c r="AB231" s="108">
        <v>16175</v>
      </c>
      <c r="AC231" s="108">
        <v>17517</v>
      </c>
      <c r="AD231" s="108">
        <v>19127</v>
      </c>
      <c r="AE231" s="108">
        <v>21028</v>
      </c>
      <c r="AF231" s="108">
        <v>23157</v>
      </c>
      <c r="AG231" s="108">
        <v>25334</v>
      </c>
      <c r="AH231" s="108">
        <v>27280</v>
      </c>
      <c r="AI231" s="108">
        <v>28814</v>
      </c>
      <c r="AJ231" s="108">
        <v>29852</v>
      </c>
      <c r="AK231" s="108">
        <v>30458</v>
      </c>
      <c r="AL231" s="108">
        <v>30765</v>
      </c>
      <c r="AM231" s="108">
        <v>30950</v>
      </c>
      <c r="AN231" s="108">
        <v>31164</v>
      </c>
      <c r="AO231" s="108">
        <v>31434</v>
      </c>
      <c r="AP231" s="108">
        <v>31731</v>
      </c>
      <c r="AQ231" s="108">
        <v>31240</v>
      </c>
      <c r="AR231" s="108">
        <v>31084</v>
      </c>
      <c r="AS231" s="108">
        <v>30519</v>
      </c>
      <c r="AT231" s="108">
        <v>30600</v>
      </c>
      <c r="AU231" s="108">
        <v>30777</v>
      </c>
      <c r="AV231" s="108">
        <v>31472</v>
      </c>
      <c r="AW231" s="108">
        <v>32488</v>
      </c>
      <c r="AX231" s="108">
        <v>33011</v>
      </c>
      <c r="AY231" s="108">
        <v>33441</v>
      </c>
      <c r="AZ231" s="108">
        <v>33811</v>
      </c>
      <c r="BA231" s="108">
        <v>33964</v>
      </c>
      <c r="BB231" s="108">
        <v>34238</v>
      </c>
      <c r="BC231" s="108">
        <v>34056</v>
      </c>
      <c r="BD231" s="108">
        <v>33435</v>
      </c>
      <c r="BE231" s="108">
        <v>34640</v>
      </c>
      <c r="BF231" s="108">
        <v>36607</v>
      </c>
      <c r="BG231" s="108">
        <v>37685</v>
      </c>
      <c r="BH231" s="108">
        <v>38825</v>
      </c>
      <c r="BI231" s="108">
        <v>39969</v>
      </c>
      <c r="BJ231" s="108">
        <v>40574</v>
      </c>
      <c r="BK231" s="108">
        <v>40654</v>
      </c>
      <c r="BL231" s="108">
        <v>40733</v>
      </c>
      <c r="BM231" s="108">
        <v>40812</v>
      </c>
    </row>
    <row r="232" spans="1:65" x14ac:dyDescent="0.2">
      <c r="A232" s="108" t="s">
        <v>581</v>
      </c>
      <c r="B232" s="108" t="s">
        <v>582</v>
      </c>
      <c r="C232" s="108" t="s">
        <v>169</v>
      </c>
      <c r="D232" s="108" t="s">
        <v>170</v>
      </c>
      <c r="E232" s="108">
        <v>41700</v>
      </c>
      <c r="F232" s="108">
        <v>42889</v>
      </c>
      <c r="G232" s="108">
        <v>44042</v>
      </c>
      <c r="H232" s="108">
        <v>45176</v>
      </c>
      <c r="I232" s="108">
        <v>46322</v>
      </c>
      <c r="J232" s="108">
        <v>47500</v>
      </c>
      <c r="K232" s="108">
        <v>48699</v>
      </c>
      <c r="L232" s="108">
        <v>49911</v>
      </c>
      <c r="M232" s="108">
        <v>51134</v>
      </c>
      <c r="N232" s="108">
        <v>52365</v>
      </c>
      <c r="O232" s="108">
        <v>53600</v>
      </c>
      <c r="P232" s="108">
        <v>54695</v>
      </c>
      <c r="Q232" s="108">
        <v>56029</v>
      </c>
      <c r="R232" s="108">
        <v>56892</v>
      </c>
      <c r="S232" s="108">
        <v>57937</v>
      </c>
      <c r="T232" s="108">
        <v>59292</v>
      </c>
      <c r="U232" s="108">
        <v>60504</v>
      </c>
      <c r="V232" s="108">
        <v>61786</v>
      </c>
      <c r="W232" s="108">
        <v>62150</v>
      </c>
      <c r="X232" s="108">
        <v>62686</v>
      </c>
      <c r="Y232" s="108">
        <v>63261</v>
      </c>
      <c r="Z232" s="108">
        <v>64035</v>
      </c>
      <c r="AA232" s="108">
        <v>64413</v>
      </c>
      <c r="AB232" s="108">
        <v>64335</v>
      </c>
      <c r="AC232" s="108">
        <v>64717</v>
      </c>
      <c r="AD232" s="108">
        <v>65244</v>
      </c>
      <c r="AE232" s="108">
        <v>65652</v>
      </c>
      <c r="AF232" s="108">
        <v>68499</v>
      </c>
      <c r="AG232" s="108">
        <v>68755</v>
      </c>
      <c r="AH232" s="108">
        <v>69167</v>
      </c>
      <c r="AI232" s="108">
        <v>69507</v>
      </c>
      <c r="AJ232" s="108">
        <v>70439</v>
      </c>
      <c r="AK232" s="108">
        <v>70763</v>
      </c>
      <c r="AL232" s="108">
        <v>72253</v>
      </c>
      <c r="AM232" s="108">
        <v>74205</v>
      </c>
      <c r="AN232" s="108">
        <v>75304</v>
      </c>
      <c r="AO232" s="108">
        <v>76417</v>
      </c>
      <c r="AP232" s="108">
        <v>77319</v>
      </c>
      <c r="AQ232" s="108">
        <v>78846</v>
      </c>
      <c r="AR232" s="108">
        <v>80410</v>
      </c>
      <c r="AS232" s="108">
        <v>81131</v>
      </c>
      <c r="AT232" s="108">
        <v>81202</v>
      </c>
      <c r="AU232" s="108">
        <v>83723</v>
      </c>
      <c r="AV232" s="108">
        <v>82781</v>
      </c>
      <c r="AW232" s="108">
        <v>82475</v>
      </c>
      <c r="AX232" s="108">
        <v>82858</v>
      </c>
      <c r="AY232" s="108">
        <v>84600</v>
      </c>
      <c r="AZ232" s="108">
        <v>85033</v>
      </c>
      <c r="BA232" s="108">
        <v>86956</v>
      </c>
      <c r="BB232" s="108">
        <v>87298</v>
      </c>
      <c r="BC232" s="108">
        <v>89770</v>
      </c>
      <c r="BD232" s="108">
        <v>87441</v>
      </c>
      <c r="BE232" s="108">
        <v>88303</v>
      </c>
      <c r="BF232" s="108">
        <v>89949</v>
      </c>
      <c r="BG232" s="108">
        <v>91359</v>
      </c>
      <c r="BH232" s="108">
        <v>93419</v>
      </c>
      <c r="BI232" s="108">
        <v>94677</v>
      </c>
      <c r="BJ232" s="108">
        <v>95843</v>
      </c>
      <c r="BK232" s="108">
        <v>96762</v>
      </c>
      <c r="BL232" s="108">
        <v>97625</v>
      </c>
      <c r="BM232" s="108">
        <v>98462</v>
      </c>
    </row>
    <row r="233" spans="1:65" x14ac:dyDescent="0.2">
      <c r="A233" s="108" t="s">
        <v>583</v>
      </c>
      <c r="B233" s="108" t="s">
        <v>584</v>
      </c>
      <c r="C233" s="108" t="s">
        <v>169</v>
      </c>
      <c r="D233" s="108" t="s">
        <v>170</v>
      </c>
      <c r="E233" s="108">
        <v>4573514</v>
      </c>
      <c r="F233" s="108">
        <v>4721893</v>
      </c>
      <c r="G233" s="108">
        <v>4875429</v>
      </c>
      <c r="H233" s="108">
        <v>5034639</v>
      </c>
      <c r="I233" s="108">
        <v>5200341</v>
      </c>
      <c r="J233" s="108">
        <v>5373137</v>
      </c>
      <c r="K233" s="108">
        <v>5553247</v>
      </c>
      <c r="L233" s="108">
        <v>5740702</v>
      </c>
      <c r="M233" s="108">
        <v>5935850</v>
      </c>
      <c r="N233" s="108">
        <v>6139054</v>
      </c>
      <c r="O233" s="108">
        <v>6350544</v>
      </c>
      <c r="P233" s="108">
        <v>6570859</v>
      </c>
      <c r="Q233" s="108">
        <v>6800148</v>
      </c>
      <c r="R233" s="108">
        <v>7037860</v>
      </c>
      <c r="S233" s="108">
        <v>7283181</v>
      </c>
      <c r="T233" s="108">
        <v>7535715</v>
      </c>
      <c r="U233" s="108">
        <v>7794658</v>
      </c>
      <c r="V233" s="108">
        <v>8060652</v>
      </c>
      <c r="W233" s="108">
        <v>8336421</v>
      </c>
      <c r="X233" s="108">
        <v>8625693</v>
      </c>
      <c r="Y233" s="108">
        <v>8930776</v>
      </c>
      <c r="Z233" s="108">
        <v>9252854</v>
      </c>
      <c r="AA233" s="108">
        <v>9590226</v>
      </c>
      <c r="AB233" s="108">
        <v>9938852</v>
      </c>
      <c r="AC233" s="108">
        <v>10293048</v>
      </c>
      <c r="AD233" s="108">
        <v>10648633</v>
      </c>
      <c r="AE233" s="108">
        <v>11004273</v>
      </c>
      <c r="AF233" s="108">
        <v>11360848</v>
      </c>
      <c r="AG233" s="108">
        <v>11719064</v>
      </c>
      <c r="AH233" s="108">
        <v>12080439</v>
      </c>
      <c r="AI233" s="108">
        <v>12446168</v>
      </c>
      <c r="AJ233" s="108">
        <v>12815400</v>
      </c>
      <c r="AK233" s="108">
        <v>13187669</v>
      </c>
      <c r="AL233" s="108">
        <v>13565074</v>
      </c>
      <c r="AM233" s="108">
        <v>13950486</v>
      </c>
      <c r="AN233" s="108">
        <v>14345491</v>
      </c>
      <c r="AO233" s="108">
        <v>14754148</v>
      </c>
      <c r="AP233" s="108">
        <v>15175308</v>
      </c>
      <c r="AQ233" s="108">
        <v>15599588</v>
      </c>
      <c r="AR233" s="108">
        <v>16013992</v>
      </c>
      <c r="AS233" s="108">
        <v>16410847</v>
      </c>
      <c r="AT233" s="108">
        <v>16766555</v>
      </c>
      <c r="AU233" s="108">
        <v>17084628</v>
      </c>
      <c r="AV233" s="108">
        <v>17415214</v>
      </c>
      <c r="AW233" s="108">
        <v>17827827</v>
      </c>
      <c r="AX233" s="108">
        <v>18361178</v>
      </c>
      <c r="AY233" s="108">
        <v>19059257</v>
      </c>
      <c r="AZ233" s="108">
        <v>19878257</v>
      </c>
      <c r="BA233" s="108">
        <v>20664037</v>
      </c>
      <c r="BB233" s="108">
        <v>21205873</v>
      </c>
      <c r="BC233" s="108">
        <v>21362541</v>
      </c>
      <c r="BD233" s="108">
        <v>21081814</v>
      </c>
      <c r="BE233" s="108">
        <v>20438861</v>
      </c>
      <c r="BF233" s="108">
        <v>19578466</v>
      </c>
      <c r="BG233" s="108">
        <v>18710711</v>
      </c>
      <c r="BH233" s="108">
        <v>17997411</v>
      </c>
      <c r="BI233" s="108">
        <v>17465567</v>
      </c>
      <c r="BJ233" s="108">
        <v>17095669</v>
      </c>
      <c r="BK233" s="108">
        <v>16945062</v>
      </c>
      <c r="BL233" s="108">
        <v>17070132</v>
      </c>
      <c r="BM233" s="108">
        <v>17500657</v>
      </c>
    </row>
    <row r="234" spans="1:65" x14ac:dyDescent="0.2">
      <c r="A234" s="108" t="s">
        <v>585</v>
      </c>
      <c r="B234" s="108" t="s">
        <v>586</v>
      </c>
      <c r="C234" s="108" t="s">
        <v>169</v>
      </c>
      <c r="D234" s="108" t="s">
        <v>170</v>
      </c>
      <c r="E234" s="108">
        <v>5825</v>
      </c>
      <c r="F234" s="108">
        <v>5867</v>
      </c>
      <c r="G234" s="108">
        <v>5884</v>
      </c>
      <c r="H234" s="108">
        <v>5870</v>
      </c>
      <c r="I234" s="108">
        <v>5851</v>
      </c>
      <c r="J234" s="108">
        <v>5814</v>
      </c>
      <c r="K234" s="108">
        <v>5783</v>
      </c>
      <c r="L234" s="108">
        <v>5766</v>
      </c>
      <c r="M234" s="108">
        <v>5746</v>
      </c>
      <c r="N234" s="108">
        <v>5765</v>
      </c>
      <c r="O234" s="108">
        <v>5837</v>
      </c>
      <c r="P234" s="108">
        <v>5973</v>
      </c>
      <c r="Q234" s="108">
        <v>6156</v>
      </c>
      <c r="R234" s="108">
        <v>6380</v>
      </c>
      <c r="S234" s="108">
        <v>6610</v>
      </c>
      <c r="T234" s="108">
        <v>6832</v>
      </c>
      <c r="U234" s="108">
        <v>7020</v>
      </c>
      <c r="V234" s="108">
        <v>7193</v>
      </c>
      <c r="W234" s="108">
        <v>7380</v>
      </c>
      <c r="X234" s="108">
        <v>7607</v>
      </c>
      <c r="Y234" s="108">
        <v>7894</v>
      </c>
      <c r="Z234" s="108">
        <v>8243</v>
      </c>
      <c r="AA234" s="108">
        <v>8654</v>
      </c>
      <c r="AB234" s="108">
        <v>9096</v>
      </c>
      <c r="AC234" s="108">
        <v>9556</v>
      </c>
      <c r="AD234" s="108">
        <v>9974</v>
      </c>
      <c r="AE234" s="108">
        <v>10365</v>
      </c>
      <c r="AF234" s="108">
        <v>10717</v>
      </c>
      <c r="AG234" s="108">
        <v>11091</v>
      </c>
      <c r="AH234" s="108">
        <v>11550</v>
      </c>
      <c r="AI234" s="108">
        <v>12115</v>
      </c>
      <c r="AJ234" s="108">
        <v>12815</v>
      </c>
      <c r="AK234" s="108">
        <v>13639</v>
      </c>
      <c r="AL234" s="108">
        <v>14526</v>
      </c>
      <c r="AM234" s="108">
        <v>15399</v>
      </c>
      <c r="AN234" s="108">
        <v>16221</v>
      </c>
      <c r="AO234" s="108">
        <v>16930</v>
      </c>
      <c r="AP234" s="108">
        <v>17566</v>
      </c>
      <c r="AQ234" s="108">
        <v>18228</v>
      </c>
      <c r="AR234" s="108">
        <v>19069</v>
      </c>
      <c r="AS234" s="108">
        <v>20171</v>
      </c>
      <c r="AT234" s="108">
        <v>21578</v>
      </c>
      <c r="AU234" s="108">
        <v>23230</v>
      </c>
      <c r="AV234" s="108">
        <v>25008</v>
      </c>
      <c r="AW234" s="108">
        <v>26709</v>
      </c>
      <c r="AX234" s="108">
        <v>28181</v>
      </c>
      <c r="AY234" s="108">
        <v>29394</v>
      </c>
      <c r="AZ234" s="108">
        <v>30383</v>
      </c>
      <c r="BA234" s="108">
        <v>31200</v>
      </c>
      <c r="BB234" s="108">
        <v>31933</v>
      </c>
      <c r="BC234" s="108">
        <v>32658</v>
      </c>
      <c r="BD234" s="108">
        <v>33371</v>
      </c>
      <c r="BE234" s="108">
        <v>34067</v>
      </c>
      <c r="BF234" s="108">
        <v>34733</v>
      </c>
      <c r="BG234" s="108">
        <v>35371</v>
      </c>
      <c r="BH234" s="108">
        <v>35979</v>
      </c>
      <c r="BI234" s="108">
        <v>36558</v>
      </c>
      <c r="BJ234" s="108">
        <v>37116</v>
      </c>
      <c r="BK234" s="108">
        <v>37667</v>
      </c>
      <c r="BL234" s="108">
        <v>38194</v>
      </c>
      <c r="BM234" s="108">
        <v>38718</v>
      </c>
    </row>
    <row r="235" spans="1:65" x14ac:dyDescent="0.2">
      <c r="A235" s="108" t="s">
        <v>587</v>
      </c>
      <c r="B235" s="108" t="s">
        <v>588</v>
      </c>
      <c r="C235" s="108" t="s">
        <v>169</v>
      </c>
      <c r="D235" s="108" t="s">
        <v>170</v>
      </c>
      <c r="E235" s="108">
        <v>3001604</v>
      </c>
      <c r="F235" s="108">
        <v>3060365</v>
      </c>
      <c r="G235" s="108">
        <v>3121226</v>
      </c>
      <c r="H235" s="108">
        <v>3183576</v>
      </c>
      <c r="I235" s="108">
        <v>3246527</v>
      </c>
      <c r="J235" s="108">
        <v>3309583</v>
      </c>
      <c r="K235" s="108">
        <v>3372182</v>
      </c>
      <c r="L235" s="108">
        <v>3434817</v>
      </c>
      <c r="M235" s="108">
        <v>3499370</v>
      </c>
      <c r="N235" s="108">
        <v>3568402</v>
      </c>
      <c r="O235" s="108">
        <v>3643608</v>
      </c>
      <c r="P235" s="108">
        <v>3726189</v>
      </c>
      <c r="Q235" s="108">
        <v>3815253</v>
      </c>
      <c r="R235" s="108">
        <v>3907891</v>
      </c>
      <c r="S235" s="108">
        <v>3999918</v>
      </c>
      <c r="T235" s="108">
        <v>4088568</v>
      </c>
      <c r="U235" s="108">
        <v>4173131</v>
      </c>
      <c r="V235" s="108">
        <v>4255242</v>
      </c>
      <c r="W235" s="108">
        <v>4337292</v>
      </c>
      <c r="X235" s="108">
        <v>4422743</v>
      </c>
      <c r="Y235" s="108">
        <v>4514427</v>
      </c>
      <c r="Z235" s="108">
        <v>4612858</v>
      </c>
      <c r="AA235" s="108">
        <v>4718157</v>
      </c>
      <c r="AB235" s="108">
        <v>4832316</v>
      </c>
      <c r="AC235" s="108">
        <v>4957561</v>
      </c>
      <c r="AD235" s="108">
        <v>5095400</v>
      </c>
      <c r="AE235" s="108">
        <v>5247281</v>
      </c>
      <c r="AF235" s="108">
        <v>5412844</v>
      </c>
      <c r="AG235" s="108">
        <v>5589624</v>
      </c>
      <c r="AH235" s="108">
        <v>5773930</v>
      </c>
      <c r="AI235" s="108">
        <v>5963250</v>
      </c>
      <c r="AJ235" s="108">
        <v>6157085</v>
      </c>
      <c r="AK235" s="108">
        <v>6356741</v>
      </c>
      <c r="AL235" s="108">
        <v>6563925</v>
      </c>
      <c r="AM235" s="108">
        <v>6781057</v>
      </c>
      <c r="AN235" s="108">
        <v>7010159</v>
      </c>
      <c r="AO235" s="108">
        <v>7250974</v>
      </c>
      <c r="AP235" s="108">
        <v>7503494</v>
      </c>
      <c r="AQ235" s="108">
        <v>7770053</v>
      </c>
      <c r="AR235" s="108">
        <v>8053532</v>
      </c>
      <c r="AS235" s="108">
        <v>8355654</v>
      </c>
      <c r="AT235" s="108">
        <v>8678049</v>
      </c>
      <c r="AU235" s="108">
        <v>9019226</v>
      </c>
      <c r="AV235" s="108">
        <v>9373913</v>
      </c>
      <c r="AW235" s="108">
        <v>9734761</v>
      </c>
      <c r="AX235" s="108">
        <v>10096630</v>
      </c>
      <c r="AY235" s="108">
        <v>10457122</v>
      </c>
      <c r="AZ235" s="108">
        <v>10818031</v>
      </c>
      <c r="BA235" s="108">
        <v>11183589</v>
      </c>
      <c r="BB235" s="108">
        <v>11560142</v>
      </c>
      <c r="BC235" s="108">
        <v>11952134</v>
      </c>
      <c r="BD235" s="108">
        <v>12360986</v>
      </c>
      <c r="BE235" s="108">
        <v>12784748</v>
      </c>
      <c r="BF235" s="108">
        <v>13220433</v>
      </c>
      <c r="BG235" s="108">
        <v>13663562</v>
      </c>
      <c r="BH235" s="108">
        <v>14110971</v>
      </c>
      <c r="BI235" s="108">
        <v>14561658</v>
      </c>
      <c r="BJ235" s="108">
        <v>15016761</v>
      </c>
      <c r="BK235" s="108">
        <v>15477727</v>
      </c>
      <c r="BL235" s="108">
        <v>15946882</v>
      </c>
      <c r="BM235" s="108">
        <v>16425859</v>
      </c>
    </row>
    <row r="236" spans="1:65" x14ac:dyDescent="0.2">
      <c r="A236" s="108" t="s">
        <v>589</v>
      </c>
      <c r="B236" s="108" t="s">
        <v>590</v>
      </c>
      <c r="C236" s="108" t="s">
        <v>169</v>
      </c>
      <c r="D236" s="108" t="s">
        <v>170</v>
      </c>
      <c r="E236" s="108">
        <v>883445587</v>
      </c>
      <c r="F236" s="108">
        <v>882807979</v>
      </c>
      <c r="G236" s="108">
        <v>894536202</v>
      </c>
      <c r="H236" s="108">
        <v>917563058</v>
      </c>
      <c r="I236" s="108">
        <v>940205341</v>
      </c>
      <c r="J236" s="108">
        <v>963806224</v>
      </c>
      <c r="K236" s="108">
        <v>990927362</v>
      </c>
      <c r="L236" s="108">
        <v>1017110642</v>
      </c>
      <c r="M236" s="108">
        <v>1044230688</v>
      </c>
      <c r="N236" s="108">
        <v>1073035646</v>
      </c>
      <c r="O236" s="108">
        <v>1102743524</v>
      </c>
      <c r="P236" s="108">
        <v>1133088596</v>
      </c>
      <c r="Q236" s="108">
        <v>1161692236</v>
      </c>
      <c r="R236" s="108">
        <v>1189353305</v>
      </c>
      <c r="S236" s="108">
        <v>1215519592</v>
      </c>
      <c r="T236" s="108">
        <v>1239283626</v>
      </c>
      <c r="U236" s="108">
        <v>1261221802</v>
      </c>
      <c r="V236" s="108">
        <v>1281596019</v>
      </c>
      <c r="W236" s="108">
        <v>1301958170</v>
      </c>
      <c r="X236" s="108">
        <v>1322627340</v>
      </c>
      <c r="Y236" s="108">
        <v>1342952249</v>
      </c>
      <c r="Z236" s="108">
        <v>1363987476</v>
      </c>
      <c r="AA236" s="108">
        <v>1387365779</v>
      </c>
      <c r="AB236" s="108">
        <v>1410865643</v>
      </c>
      <c r="AC236" s="108">
        <v>1433295157</v>
      </c>
      <c r="AD236" s="108">
        <v>1456445331</v>
      </c>
      <c r="AE236" s="108">
        <v>1481135104</v>
      </c>
      <c r="AF236" s="108">
        <v>1507322673</v>
      </c>
      <c r="AG236" s="108">
        <v>1533819032</v>
      </c>
      <c r="AH236" s="108">
        <v>1559650590</v>
      </c>
      <c r="AI236" s="108">
        <v>1584871821</v>
      </c>
      <c r="AJ236" s="108">
        <v>1608998997</v>
      </c>
      <c r="AK236" s="108">
        <v>1631566861</v>
      </c>
      <c r="AL236" s="108">
        <v>1653289936</v>
      </c>
      <c r="AM236" s="108">
        <v>1674861271</v>
      </c>
      <c r="AN236" s="108">
        <v>1696013989</v>
      </c>
      <c r="AO236" s="108">
        <v>1716810410</v>
      </c>
      <c r="AP236" s="108">
        <v>1737388723</v>
      </c>
      <c r="AQ236" s="108">
        <v>1757224496</v>
      </c>
      <c r="AR236" s="108">
        <v>1775880197</v>
      </c>
      <c r="AS236" s="108">
        <v>1793498345</v>
      </c>
      <c r="AT236" s="108">
        <v>1810261111</v>
      </c>
      <c r="AU236" s="108">
        <v>1826238741</v>
      </c>
      <c r="AV236" s="108">
        <v>1841560611</v>
      </c>
      <c r="AW236" s="108">
        <v>1856486255</v>
      </c>
      <c r="AX236" s="108">
        <v>1871341383</v>
      </c>
      <c r="AY236" s="108">
        <v>1885806879</v>
      </c>
      <c r="AZ236" s="108">
        <v>1899800479</v>
      </c>
      <c r="BA236" s="108">
        <v>1913718217</v>
      </c>
      <c r="BB236" s="108">
        <v>1927560597</v>
      </c>
      <c r="BC236" s="108">
        <v>1941377365</v>
      </c>
      <c r="BD236" s="108">
        <v>1956238874</v>
      </c>
      <c r="BE236" s="108">
        <v>1973056377</v>
      </c>
      <c r="BF236" s="108">
        <v>1989821912</v>
      </c>
      <c r="BG236" s="108">
        <v>2006100237</v>
      </c>
      <c r="BH236" s="108">
        <v>2021618425</v>
      </c>
      <c r="BI236" s="108">
        <v>2036897092</v>
      </c>
      <c r="BJ236" s="108">
        <v>2052513823</v>
      </c>
      <c r="BK236" s="108">
        <v>2066103849</v>
      </c>
      <c r="BL236" s="108">
        <v>2078012370</v>
      </c>
      <c r="BM236" s="108">
        <v>2088015667</v>
      </c>
    </row>
    <row r="237" spans="1:65" x14ac:dyDescent="0.2">
      <c r="A237" s="108" t="s">
        <v>591</v>
      </c>
      <c r="B237" s="108" t="s">
        <v>592</v>
      </c>
      <c r="C237" s="108" t="s">
        <v>169</v>
      </c>
      <c r="D237" s="108" t="s">
        <v>170</v>
      </c>
      <c r="E237" s="108">
        <v>308424859</v>
      </c>
      <c r="F237" s="108">
        <v>313062858</v>
      </c>
      <c r="G237" s="108">
        <v>317744155</v>
      </c>
      <c r="H237" s="108">
        <v>322502356</v>
      </c>
      <c r="I237" s="108">
        <v>327271196</v>
      </c>
      <c r="J237" s="108">
        <v>331852935</v>
      </c>
      <c r="K237" s="108">
        <v>335704786</v>
      </c>
      <c r="L237" s="108">
        <v>339692825</v>
      </c>
      <c r="M237" s="108">
        <v>343594800</v>
      </c>
      <c r="N237" s="108">
        <v>347372826</v>
      </c>
      <c r="O237" s="108">
        <v>351017860</v>
      </c>
      <c r="P237" s="108">
        <v>354660485</v>
      </c>
      <c r="Q237" s="108">
        <v>358451364</v>
      </c>
      <c r="R237" s="108">
        <v>362249658</v>
      </c>
      <c r="S237" s="108">
        <v>366086343</v>
      </c>
      <c r="T237" s="108">
        <v>369959058</v>
      </c>
      <c r="U237" s="108">
        <v>373993098</v>
      </c>
      <c r="V237" s="108">
        <v>377959108</v>
      </c>
      <c r="W237" s="108">
        <v>381826792</v>
      </c>
      <c r="X237" s="108">
        <v>385669994</v>
      </c>
      <c r="Y237" s="108">
        <v>389610131</v>
      </c>
      <c r="Z237" s="108">
        <v>393632708</v>
      </c>
      <c r="AA237" s="108">
        <v>397542988</v>
      </c>
      <c r="AB237" s="108">
        <v>401434284</v>
      </c>
      <c r="AC237" s="108">
        <v>405559660</v>
      </c>
      <c r="AD237" s="108">
        <v>409642788</v>
      </c>
      <c r="AE237" s="108">
        <v>413657306</v>
      </c>
      <c r="AF237" s="108">
        <v>417635043</v>
      </c>
      <c r="AG237" s="108">
        <v>421417208</v>
      </c>
      <c r="AH237" s="108">
        <v>424805449</v>
      </c>
      <c r="AI237" s="108">
        <v>427282191</v>
      </c>
      <c r="AJ237" s="108">
        <v>429373360</v>
      </c>
      <c r="AK237" s="108">
        <v>431065585</v>
      </c>
      <c r="AL237" s="108">
        <v>432578630</v>
      </c>
      <c r="AM237" s="108">
        <v>433470465</v>
      </c>
      <c r="AN237" s="108">
        <v>433786915</v>
      </c>
      <c r="AO237" s="108">
        <v>434113394</v>
      </c>
      <c r="AP237" s="108">
        <v>434471934</v>
      </c>
      <c r="AQ237" s="108">
        <v>434720605</v>
      </c>
      <c r="AR237" s="108">
        <v>434661030</v>
      </c>
      <c r="AS237" s="108">
        <v>434305092</v>
      </c>
      <c r="AT237" s="108">
        <v>433855042</v>
      </c>
      <c r="AU237" s="108">
        <v>433512605</v>
      </c>
      <c r="AV237" s="108">
        <v>433653597</v>
      </c>
      <c r="AW237" s="108">
        <v>433997780</v>
      </c>
      <c r="AX237" s="108">
        <v>434404383</v>
      </c>
      <c r="AY237" s="108">
        <v>434941423</v>
      </c>
      <c r="AZ237" s="108">
        <v>435624501</v>
      </c>
      <c r="BA237" s="108">
        <v>436807654</v>
      </c>
      <c r="BB237" s="108">
        <v>438478422</v>
      </c>
      <c r="BC237" s="108">
        <v>440398383</v>
      </c>
      <c r="BD237" s="108">
        <v>442630386</v>
      </c>
      <c r="BE237" s="108">
        <v>444865680</v>
      </c>
      <c r="BF237" s="108">
        <v>447330442</v>
      </c>
      <c r="BG237" s="108">
        <v>449780961</v>
      </c>
      <c r="BH237" s="108">
        <v>452263661</v>
      </c>
      <c r="BI237" s="108">
        <v>454682913</v>
      </c>
      <c r="BJ237" s="108">
        <v>456945557</v>
      </c>
      <c r="BK237" s="108">
        <v>458942666</v>
      </c>
      <c r="BL237" s="108">
        <v>460788476</v>
      </c>
      <c r="BM237" s="108">
        <v>462209698</v>
      </c>
    </row>
    <row r="238" spans="1:65" x14ac:dyDescent="0.2">
      <c r="A238" s="108" t="s">
        <v>593</v>
      </c>
      <c r="B238" s="108" t="s">
        <v>594</v>
      </c>
      <c r="C238" s="108" t="s">
        <v>169</v>
      </c>
      <c r="D238" s="108" t="s">
        <v>170</v>
      </c>
      <c r="E238" s="108">
        <v>1580508</v>
      </c>
      <c r="F238" s="108">
        <v>1597523</v>
      </c>
      <c r="G238" s="108">
        <v>1612761</v>
      </c>
      <c r="H238" s="108">
        <v>1631758</v>
      </c>
      <c r="I238" s="108">
        <v>1662073</v>
      </c>
      <c r="J238" s="108">
        <v>1708631</v>
      </c>
      <c r="K238" s="108">
        <v>1774020</v>
      </c>
      <c r="L238" s="108">
        <v>1855450</v>
      </c>
      <c r="M238" s="108">
        <v>1945777</v>
      </c>
      <c r="N238" s="108">
        <v>2034902</v>
      </c>
      <c r="O238" s="108">
        <v>2115522</v>
      </c>
      <c r="P238" s="108">
        <v>2185667</v>
      </c>
      <c r="Q238" s="108">
        <v>2247578</v>
      </c>
      <c r="R238" s="108">
        <v>2303344</v>
      </c>
      <c r="S238" s="108">
        <v>2356620</v>
      </c>
      <c r="T238" s="108">
        <v>2410451</v>
      </c>
      <c r="U238" s="108">
        <v>2464424</v>
      </c>
      <c r="V238" s="108">
        <v>2518454</v>
      </c>
      <c r="W238" s="108">
        <v>2576293</v>
      </c>
      <c r="X238" s="108">
        <v>2642693</v>
      </c>
      <c r="Y238" s="108">
        <v>2720835</v>
      </c>
      <c r="Z238" s="108">
        <v>2812312</v>
      </c>
      <c r="AA238" s="108">
        <v>2915618</v>
      </c>
      <c r="AB238" s="108">
        <v>3026980</v>
      </c>
      <c r="AC238" s="108">
        <v>3140840</v>
      </c>
      <c r="AD238" s="108">
        <v>3252997</v>
      </c>
      <c r="AE238" s="108">
        <v>3363040</v>
      </c>
      <c r="AF238" s="108">
        <v>3471738</v>
      </c>
      <c r="AG238" s="108">
        <v>3577469</v>
      </c>
      <c r="AH238" s="108">
        <v>3678567</v>
      </c>
      <c r="AI238" s="108">
        <v>3774310</v>
      </c>
      <c r="AJ238" s="108">
        <v>3862998</v>
      </c>
      <c r="AK238" s="108">
        <v>3945902</v>
      </c>
      <c r="AL238" s="108">
        <v>4029044</v>
      </c>
      <c r="AM238" s="108">
        <v>4120615</v>
      </c>
      <c r="AN238" s="108">
        <v>4226293</v>
      </c>
      <c r="AO238" s="108">
        <v>4348808</v>
      </c>
      <c r="AP238" s="108">
        <v>4485945</v>
      </c>
      <c r="AQ238" s="108">
        <v>4632451</v>
      </c>
      <c r="AR238" s="108">
        <v>4780455</v>
      </c>
      <c r="AS238" s="108">
        <v>4924406</v>
      </c>
      <c r="AT238" s="108">
        <v>5062571</v>
      </c>
      <c r="AU238" s="108">
        <v>5197040</v>
      </c>
      <c r="AV238" s="108">
        <v>5330629</v>
      </c>
      <c r="AW238" s="108">
        <v>5467770</v>
      </c>
      <c r="AX238" s="108">
        <v>5611643</v>
      </c>
      <c r="AY238" s="108">
        <v>5762881</v>
      </c>
      <c r="AZ238" s="108">
        <v>5920360</v>
      </c>
      <c r="BA238" s="108">
        <v>6083417</v>
      </c>
      <c r="BB238" s="108">
        <v>6250840</v>
      </c>
      <c r="BC238" s="108">
        <v>6421674</v>
      </c>
      <c r="BD238" s="108">
        <v>6595939</v>
      </c>
      <c r="BE238" s="108">
        <v>6773807</v>
      </c>
      <c r="BF238" s="108">
        <v>6954721</v>
      </c>
      <c r="BG238" s="108">
        <v>7137997</v>
      </c>
      <c r="BH238" s="108">
        <v>7323162</v>
      </c>
      <c r="BI238" s="108">
        <v>7509952</v>
      </c>
      <c r="BJ238" s="108">
        <v>7698476</v>
      </c>
      <c r="BK238" s="108">
        <v>7889095</v>
      </c>
      <c r="BL238" s="108">
        <v>8082359</v>
      </c>
      <c r="BM238" s="108">
        <v>8278737</v>
      </c>
    </row>
    <row r="239" spans="1:65" x14ac:dyDescent="0.2">
      <c r="A239" s="108" t="s">
        <v>595</v>
      </c>
      <c r="B239" s="108" t="s">
        <v>596</v>
      </c>
      <c r="C239" s="108" t="s">
        <v>169</v>
      </c>
      <c r="D239" s="108" t="s">
        <v>170</v>
      </c>
      <c r="E239" s="108">
        <v>27397208</v>
      </c>
      <c r="F239" s="108">
        <v>28224186</v>
      </c>
      <c r="G239" s="108">
        <v>29080945</v>
      </c>
      <c r="H239" s="108">
        <v>29966873</v>
      </c>
      <c r="I239" s="108">
        <v>30881136</v>
      </c>
      <c r="J239" s="108">
        <v>31822656</v>
      </c>
      <c r="K239" s="108">
        <v>32789129</v>
      </c>
      <c r="L239" s="108">
        <v>33778804</v>
      </c>
      <c r="M239" s="108">
        <v>34791418</v>
      </c>
      <c r="N239" s="108">
        <v>35827089</v>
      </c>
      <c r="O239" s="108">
        <v>36884525</v>
      </c>
      <c r="P239" s="108">
        <v>37963280</v>
      </c>
      <c r="Q239" s="108">
        <v>39058594</v>
      </c>
      <c r="R239" s="108">
        <v>40159581</v>
      </c>
      <c r="S239" s="108">
        <v>41252320</v>
      </c>
      <c r="T239" s="108">
        <v>42326307</v>
      </c>
      <c r="U239" s="108">
        <v>43377270</v>
      </c>
      <c r="V239" s="108">
        <v>44405903</v>
      </c>
      <c r="W239" s="108">
        <v>45413082</v>
      </c>
      <c r="X239" s="108">
        <v>46401750</v>
      </c>
      <c r="Y239" s="108">
        <v>47374463</v>
      </c>
      <c r="Z239" s="108">
        <v>48326269</v>
      </c>
      <c r="AA239" s="108">
        <v>49255889</v>
      </c>
      <c r="AB239" s="108">
        <v>50173922</v>
      </c>
      <c r="AC239" s="108">
        <v>51094870</v>
      </c>
      <c r="AD239" s="108">
        <v>52026901</v>
      </c>
      <c r="AE239" s="108">
        <v>52980105</v>
      </c>
      <c r="AF239" s="108">
        <v>53945872</v>
      </c>
      <c r="AG239" s="108">
        <v>54891520</v>
      </c>
      <c r="AH239" s="108">
        <v>55772169</v>
      </c>
      <c r="AI239" s="108">
        <v>56558196</v>
      </c>
      <c r="AJ239" s="108">
        <v>57232471</v>
      </c>
      <c r="AK239" s="108">
        <v>57811025</v>
      </c>
      <c r="AL239" s="108">
        <v>58337773</v>
      </c>
      <c r="AM239" s="108">
        <v>58875275</v>
      </c>
      <c r="AN239" s="108">
        <v>59467272</v>
      </c>
      <c r="AO239" s="108">
        <v>60130190</v>
      </c>
      <c r="AP239" s="108">
        <v>60846588</v>
      </c>
      <c r="AQ239" s="108">
        <v>61585103</v>
      </c>
      <c r="AR239" s="108">
        <v>62298569</v>
      </c>
      <c r="AS239" s="108">
        <v>62952639</v>
      </c>
      <c r="AT239" s="108">
        <v>63539190</v>
      </c>
      <c r="AU239" s="108">
        <v>64069093</v>
      </c>
      <c r="AV239" s="108">
        <v>64549867</v>
      </c>
      <c r="AW239" s="108">
        <v>64995303</v>
      </c>
      <c r="AX239" s="108">
        <v>65416189</v>
      </c>
      <c r="AY239" s="108">
        <v>65812540</v>
      </c>
      <c r="AZ239" s="108">
        <v>66182064</v>
      </c>
      <c r="BA239" s="108">
        <v>66530980</v>
      </c>
      <c r="BB239" s="108">
        <v>66866834</v>
      </c>
      <c r="BC239" s="108">
        <v>67195032</v>
      </c>
      <c r="BD239" s="108">
        <v>67518379</v>
      </c>
      <c r="BE239" s="108">
        <v>67835969</v>
      </c>
      <c r="BF239" s="108">
        <v>68144519</v>
      </c>
      <c r="BG239" s="108">
        <v>68438748</v>
      </c>
      <c r="BH239" s="108">
        <v>68714519</v>
      </c>
      <c r="BI239" s="108">
        <v>68971313</v>
      </c>
      <c r="BJ239" s="108">
        <v>69209817</v>
      </c>
      <c r="BK239" s="108">
        <v>69428454</v>
      </c>
      <c r="BL239" s="108">
        <v>69625581</v>
      </c>
      <c r="BM239" s="108">
        <v>69799978</v>
      </c>
    </row>
    <row r="240" spans="1:65" x14ac:dyDescent="0.2">
      <c r="A240" s="108" t="s">
        <v>597</v>
      </c>
      <c r="B240" s="108" t="s">
        <v>598</v>
      </c>
      <c r="C240" s="108" t="s">
        <v>169</v>
      </c>
      <c r="D240" s="108" t="s">
        <v>170</v>
      </c>
      <c r="E240" s="108">
        <v>2087053</v>
      </c>
      <c r="F240" s="108">
        <v>2159134</v>
      </c>
      <c r="G240" s="108">
        <v>2236564</v>
      </c>
      <c r="H240" s="108">
        <v>2318252</v>
      </c>
      <c r="I240" s="108">
        <v>2402473</v>
      </c>
      <c r="J240" s="108">
        <v>2487975</v>
      </c>
      <c r="K240" s="108">
        <v>2574506</v>
      </c>
      <c r="L240" s="108">
        <v>2662257</v>
      </c>
      <c r="M240" s="108">
        <v>2750932</v>
      </c>
      <c r="N240" s="108">
        <v>2840265</v>
      </c>
      <c r="O240" s="108">
        <v>2930108</v>
      </c>
      <c r="P240" s="108">
        <v>3020419</v>
      </c>
      <c r="Q240" s="108">
        <v>3111284</v>
      </c>
      <c r="R240" s="108">
        <v>3203035</v>
      </c>
      <c r="S240" s="108">
        <v>3296092</v>
      </c>
      <c r="T240" s="108">
        <v>3390941</v>
      </c>
      <c r="U240" s="108">
        <v>3487658</v>
      </c>
      <c r="V240" s="108">
        <v>3586516</v>
      </c>
      <c r="W240" s="108">
        <v>3688411</v>
      </c>
      <c r="X240" s="108">
        <v>3794457</v>
      </c>
      <c r="Y240" s="108">
        <v>3905443</v>
      </c>
      <c r="Z240" s="108">
        <v>4020818</v>
      </c>
      <c r="AA240" s="108">
        <v>4140297</v>
      </c>
      <c r="AB240" s="108">
        <v>4265278</v>
      </c>
      <c r="AC240" s="108">
        <v>4397563</v>
      </c>
      <c r="AD240" s="108">
        <v>4537820</v>
      </c>
      <c r="AE240" s="108">
        <v>4687328</v>
      </c>
      <c r="AF240" s="108">
        <v>4843997</v>
      </c>
      <c r="AG240" s="108">
        <v>5001172</v>
      </c>
      <c r="AH240" s="108">
        <v>5149872</v>
      </c>
      <c r="AI240" s="108">
        <v>5283811</v>
      </c>
      <c r="AJ240" s="108">
        <v>5400636</v>
      </c>
      <c r="AK240" s="108">
        <v>5502490</v>
      </c>
      <c r="AL240" s="108">
        <v>5593317</v>
      </c>
      <c r="AM240" s="108">
        <v>5679169</v>
      </c>
      <c r="AN240" s="108">
        <v>5764806</v>
      </c>
      <c r="AO240" s="108">
        <v>5851354</v>
      </c>
      <c r="AP240" s="108">
        <v>5938404</v>
      </c>
      <c r="AQ240" s="108">
        <v>6027395</v>
      </c>
      <c r="AR240" s="108">
        <v>6119664</v>
      </c>
      <c r="AS240" s="108">
        <v>6216329</v>
      </c>
      <c r="AT240" s="108">
        <v>6318510</v>
      </c>
      <c r="AU240" s="108">
        <v>6426861</v>
      </c>
      <c r="AV240" s="108">
        <v>6541550</v>
      </c>
      <c r="AW240" s="108">
        <v>6662391</v>
      </c>
      <c r="AX240" s="108">
        <v>6789318</v>
      </c>
      <c r="AY240" s="108">
        <v>6922590</v>
      </c>
      <c r="AZ240" s="108">
        <v>7062667</v>
      </c>
      <c r="BA240" s="108">
        <v>7209924</v>
      </c>
      <c r="BB240" s="108">
        <v>7364752</v>
      </c>
      <c r="BC240" s="108">
        <v>7527397</v>
      </c>
      <c r="BD240" s="108">
        <v>7697507</v>
      </c>
      <c r="BE240" s="108">
        <v>7874838</v>
      </c>
      <c r="BF240" s="108">
        <v>8059782</v>
      </c>
      <c r="BG240" s="108">
        <v>8252828</v>
      </c>
      <c r="BH240" s="108">
        <v>8454019</v>
      </c>
      <c r="BI240" s="108">
        <v>8663575</v>
      </c>
      <c r="BJ240" s="108">
        <v>8880270</v>
      </c>
      <c r="BK240" s="108">
        <v>9100847</v>
      </c>
      <c r="BL240" s="108">
        <v>9321023</v>
      </c>
      <c r="BM240" s="108">
        <v>9537642</v>
      </c>
    </row>
    <row r="241" spans="1:65" x14ac:dyDescent="0.2">
      <c r="A241" s="108" t="s">
        <v>599</v>
      </c>
      <c r="B241" s="108" t="s">
        <v>600</v>
      </c>
      <c r="C241" s="108" t="s">
        <v>169</v>
      </c>
      <c r="D241" s="108" t="s">
        <v>170</v>
      </c>
      <c r="E241" s="108">
        <v>1603254</v>
      </c>
      <c r="F241" s="108">
        <v>1658364</v>
      </c>
      <c r="G241" s="108">
        <v>1715408</v>
      </c>
      <c r="H241" s="108">
        <v>1773854</v>
      </c>
      <c r="I241" s="108">
        <v>1833065</v>
      </c>
      <c r="J241" s="108">
        <v>1892596</v>
      </c>
      <c r="K241" s="108">
        <v>1952144</v>
      </c>
      <c r="L241" s="108">
        <v>2011762</v>
      </c>
      <c r="M241" s="108">
        <v>2071793</v>
      </c>
      <c r="N241" s="108">
        <v>2132800</v>
      </c>
      <c r="O241" s="108">
        <v>2195165</v>
      </c>
      <c r="P241" s="108">
        <v>2258965</v>
      </c>
      <c r="Q241" s="108">
        <v>2324019</v>
      </c>
      <c r="R241" s="108">
        <v>2390212</v>
      </c>
      <c r="S241" s="108">
        <v>2457379</v>
      </c>
      <c r="T241" s="108">
        <v>2525374</v>
      </c>
      <c r="U241" s="108">
        <v>2594315</v>
      </c>
      <c r="V241" s="108">
        <v>2664262</v>
      </c>
      <c r="W241" s="108">
        <v>2734899</v>
      </c>
      <c r="X241" s="108">
        <v>2805817</v>
      </c>
      <c r="Y241" s="108">
        <v>2876809</v>
      </c>
      <c r="Z241" s="108">
        <v>2947783</v>
      </c>
      <c r="AA241" s="108">
        <v>3019064</v>
      </c>
      <c r="AB241" s="108">
        <v>3091510</v>
      </c>
      <c r="AC241" s="108">
        <v>3166215</v>
      </c>
      <c r="AD241" s="108">
        <v>3244024</v>
      </c>
      <c r="AE241" s="108">
        <v>3324462</v>
      </c>
      <c r="AF241" s="108">
        <v>3407310</v>
      </c>
      <c r="AG241" s="108">
        <v>3493892</v>
      </c>
      <c r="AH241" s="108">
        <v>3585867</v>
      </c>
      <c r="AI241" s="108">
        <v>3683978</v>
      </c>
      <c r="AJ241" s="108">
        <v>3789188</v>
      </c>
      <c r="AK241" s="108">
        <v>3899843</v>
      </c>
      <c r="AL241" s="108">
        <v>4010789</v>
      </c>
      <c r="AM241" s="108">
        <v>4115105</v>
      </c>
      <c r="AN241" s="108">
        <v>4207841</v>
      </c>
      <c r="AO241" s="108">
        <v>4287337</v>
      </c>
      <c r="AP241" s="108">
        <v>4355125</v>
      </c>
      <c r="AQ241" s="108">
        <v>4413477</v>
      </c>
      <c r="AR241" s="108">
        <v>4466133</v>
      </c>
      <c r="AS241" s="108">
        <v>4516128</v>
      </c>
      <c r="AT241" s="108">
        <v>4564087</v>
      </c>
      <c r="AU241" s="108">
        <v>4610018</v>
      </c>
      <c r="AV241" s="108">
        <v>4655752</v>
      </c>
      <c r="AW241" s="108">
        <v>4703396</v>
      </c>
      <c r="AX241" s="108">
        <v>4754652</v>
      </c>
      <c r="AY241" s="108">
        <v>4810114</v>
      </c>
      <c r="AZ241" s="108">
        <v>4870142</v>
      </c>
      <c r="BA241" s="108">
        <v>4935765</v>
      </c>
      <c r="BB241" s="108">
        <v>5007953</v>
      </c>
      <c r="BC241" s="108">
        <v>5087211</v>
      </c>
      <c r="BD241" s="108">
        <v>5174076</v>
      </c>
      <c r="BE241" s="108">
        <v>5267906</v>
      </c>
      <c r="BF241" s="108">
        <v>5366376</v>
      </c>
      <c r="BG241" s="108">
        <v>5466324</v>
      </c>
      <c r="BH241" s="108">
        <v>5565283</v>
      </c>
      <c r="BI241" s="108">
        <v>5662371</v>
      </c>
      <c r="BJ241" s="108">
        <v>5757667</v>
      </c>
      <c r="BK241" s="108">
        <v>5850902</v>
      </c>
      <c r="BL241" s="108">
        <v>5942094</v>
      </c>
      <c r="BM241" s="108">
        <v>6031187</v>
      </c>
    </row>
    <row r="242" spans="1:65" x14ac:dyDescent="0.2">
      <c r="A242" s="108" t="s">
        <v>601</v>
      </c>
      <c r="B242" s="108" t="s">
        <v>602</v>
      </c>
      <c r="C242" s="108" t="s">
        <v>169</v>
      </c>
      <c r="D242" s="108" t="s">
        <v>170</v>
      </c>
      <c r="E242" s="108">
        <v>209749023</v>
      </c>
      <c r="F242" s="108">
        <v>215629972</v>
      </c>
      <c r="G242" s="108">
        <v>221676249</v>
      </c>
      <c r="H242" s="108">
        <v>227866079</v>
      </c>
      <c r="I242" s="108">
        <v>234169957</v>
      </c>
      <c r="J242" s="108">
        <v>240564863</v>
      </c>
      <c r="K242" s="108">
        <v>247044234</v>
      </c>
      <c r="L242" s="108">
        <v>253607485</v>
      </c>
      <c r="M242" s="108">
        <v>260246118</v>
      </c>
      <c r="N242" s="108">
        <v>266952916</v>
      </c>
      <c r="O242" s="108">
        <v>273723962</v>
      </c>
      <c r="P242" s="108">
        <v>280552945</v>
      </c>
      <c r="Q242" s="108">
        <v>287442489</v>
      </c>
      <c r="R242" s="108">
        <v>294409011</v>
      </c>
      <c r="S242" s="108">
        <v>301475452</v>
      </c>
      <c r="T242" s="108">
        <v>308657753</v>
      </c>
      <c r="U242" s="108">
        <v>315955197</v>
      </c>
      <c r="V242" s="108">
        <v>323363576</v>
      </c>
      <c r="W242" s="108">
        <v>330890816</v>
      </c>
      <c r="X242" s="108">
        <v>338545320</v>
      </c>
      <c r="Y242" s="108">
        <v>346328178</v>
      </c>
      <c r="Z242" s="108">
        <v>354241995</v>
      </c>
      <c r="AA242" s="108">
        <v>362272025</v>
      </c>
      <c r="AB242" s="108">
        <v>370377355</v>
      </c>
      <c r="AC242" s="108">
        <v>378506071</v>
      </c>
      <c r="AD242" s="108">
        <v>386619091</v>
      </c>
      <c r="AE242" s="108">
        <v>394697236</v>
      </c>
      <c r="AF242" s="108">
        <v>402742139</v>
      </c>
      <c r="AG242" s="108">
        <v>410761042</v>
      </c>
      <c r="AH242" s="108">
        <v>418769937</v>
      </c>
      <c r="AI242" s="108">
        <v>426777889</v>
      </c>
      <c r="AJ242" s="108">
        <v>434776652</v>
      </c>
      <c r="AK242" s="108">
        <v>442751009</v>
      </c>
      <c r="AL242" s="108">
        <v>450695871</v>
      </c>
      <c r="AM242" s="108">
        <v>458608078</v>
      </c>
      <c r="AN242" s="108">
        <v>466483148</v>
      </c>
      <c r="AO242" s="108">
        <v>474321040</v>
      </c>
      <c r="AP242" s="108">
        <v>482112390</v>
      </c>
      <c r="AQ242" s="108">
        <v>489832061</v>
      </c>
      <c r="AR242" s="108">
        <v>497441659</v>
      </c>
      <c r="AS242" s="108">
        <v>504921279</v>
      </c>
      <c r="AT242" s="108">
        <v>512247446</v>
      </c>
      <c r="AU242" s="108">
        <v>519420841</v>
      </c>
      <c r="AV242" s="108">
        <v>526462542</v>
      </c>
      <c r="AW242" s="108">
        <v>533415243</v>
      </c>
      <c r="AX242" s="108">
        <v>540306150</v>
      </c>
      <c r="AY242" s="108">
        <v>547139431</v>
      </c>
      <c r="AZ242" s="108">
        <v>553909998</v>
      </c>
      <c r="BA242" s="108">
        <v>560624662</v>
      </c>
      <c r="BB242" s="108">
        <v>567289597</v>
      </c>
      <c r="BC242" s="108">
        <v>573800616</v>
      </c>
      <c r="BD242" s="108">
        <v>580428448</v>
      </c>
      <c r="BE242" s="108">
        <v>586999600</v>
      </c>
      <c r="BF242" s="108">
        <v>593506947</v>
      </c>
      <c r="BG242" s="108">
        <v>599935349</v>
      </c>
      <c r="BH242" s="108">
        <v>606271936</v>
      </c>
      <c r="BI242" s="108">
        <v>612511541</v>
      </c>
      <c r="BJ242" s="108">
        <v>618653508</v>
      </c>
      <c r="BK242" s="108">
        <v>624698076</v>
      </c>
      <c r="BL242" s="108">
        <v>630644771</v>
      </c>
      <c r="BM242" s="108">
        <v>636492840</v>
      </c>
    </row>
    <row r="243" spans="1:65" x14ac:dyDescent="0.2">
      <c r="A243" s="108" t="s">
        <v>603</v>
      </c>
      <c r="B243" s="108" t="s">
        <v>604</v>
      </c>
      <c r="C243" s="108" t="s">
        <v>169</v>
      </c>
      <c r="D243" s="108" t="s">
        <v>170</v>
      </c>
      <c r="E243" s="108">
        <v>474535</v>
      </c>
      <c r="F243" s="108">
        <v>482852</v>
      </c>
      <c r="G243" s="108">
        <v>491575</v>
      </c>
      <c r="H243" s="108">
        <v>500652</v>
      </c>
      <c r="I243" s="108">
        <v>510035</v>
      </c>
      <c r="J243" s="108">
        <v>519676</v>
      </c>
      <c r="K243" s="108">
        <v>529328</v>
      </c>
      <c r="L243" s="108">
        <v>538906</v>
      </c>
      <c r="M243" s="108">
        <v>548817</v>
      </c>
      <c r="N243" s="108">
        <v>559620</v>
      </c>
      <c r="O243" s="108">
        <v>571565</v>
      </c>
      <c r="P243" s="108">
        <v>585250</v>
      </c>
      <c r="Q243" s="108">
        <v>600185</v>
      </c>
      <c r="R243" s="108">
        <v>614264</v>
      </c>
      <c r="S243" s="108">
        <v>624561</v>
      </c>
      <c r="T243" s="108">
        <v>629227</v>
      </c>
      <c r="U243" s="108">
        <v>627255</v>
      </c>
      <c r="V243" s="108">
        <v>619817</v>
      </c>
      <c r="W243" s="108">
        <v>610048</v>
      </c>
      <c r="X243" s="108">
        <v>602363</v>
      </c>
      <c r="Y243" s="108">
        <v>599907</v>
      </c>
      <c r="Z243" s="108">
        <v>603837</v>
      </c>
      <c r="AA243" s="108">
        <v>613233</v>
      </c>
      <c r="AB243" s="108">
        <v>626677</v>
      </c>
      <c r="AC243" s="108">
        <v>641845</v>
      </c>
      <c r="AD243" s="108">
        <v>657061</v>
      </c>
      <c r="AE243" s="108">
        <v>671747</v>
      </c>
      <c r="AF243" s="108">
        <v>686475</v>
      </c>
      <c r="AG243" s="108">
        <v>701812</v>
      </c>
      <c r="AH243" s="108">
        <v>718736</v>
      </c>
      <c r="AI243" s="108">
        <v>737814</v>
      </c>
      <c r="AJ243" s="108">
        <v>759526</v>
      </c>
      <c r="AK243" s="108">
        <v>783204</v>
      </c>
      <c r="AL243" s="108">
        <v>806867</v>
      </c>
      <c r="AM243" s="108">
        <v>827828</v>
      </c>
      <c r="AN243" s="108">
        <v>844333</v>
      </c>
      <c r="AO243" s="108">
        <v>855358</v>
      </c>
      <c r="AP243" s="108">
        <v>861870</v>
      </c>
      <c r="AQ243" s="108">
        <v>866523</v>
      </c>
      <c r="AR243" s="108">
        <v>873138</v>
      </c>
      <c r="AS243" s="108">
        <v>884366</v>
      </c>
      <c r="AT243" s="108">
        <v>901214</v>
      </c>
      <c r="AU243" s="108">
        <v>922699</v>
      </c>
      <c r="AV243" s="108">
        <v>947110</v>
      </c>
      <c r="AW243" s="108">
        <v>971889</v>
      </c>
      <c r="AX243" s="108">
        <v>995130</v>
      </c>
      <c r="AY243" s="108">
        <v>1016437</v>
      </c>
      <c r="AZ243" s="108">
        <v>1036388</v>
      </c>
      <c r="BA243" s="108">
        <v>1055428</v>
      </c>
      <c r="BB243" s="108">
        <v>1074286</v>
      </c>
      <c r="BC243" s="108">
        <v>1093517</v>
      </c>
      <c r="BD243" s="108">
        <v>1113154</v>
      </c>
      <c r="BE243" s="108">
        <v>1133002</v>
      </c>
      <c r="BF243" s="108">
        <v>1153288</v>
      </c>
      <c r="BG243" s="108">
        <v>1174333</v>
      </c>
      <c r="BH243" s="108">
        <v>1196294</v>
      </c>
      <c r="BI243" s="108">
        <v>1219289</v>
      </c>
      <c r="BJ243" s="108">
        <v>1243260</v>
      </c>
      <c r="BK243" s="108">
        <v>1267975</v>
      </c>
      <c r="BL243" s="108">
        <v>1293120</v>
      </c>
      <c r="BM243" s="108">
        <v>1318442</v>
      </c>
    </row>
    <row r="244" spans="1:65" x14ac:dyDescent="0.2">
      <c r="A244" s="108" t="s">
        <v>605</v>
      </c>
      <c r="B244" s="108" t="s">
        <v>606</v>
      </c>
      <c r="C244" s="108" t="s">
        <v>169</v>
      </c>
      <c r="D244" s="108" t="s">
        <v>170</v>
      </c>
      <c r="E244" s="108">
        <v>97553136</v>
      </c>
      <c r="F244" s="108">
        <v>100147125</v>
      </c>
      <c r="G244" s="108">
        <v>102808039</v>
      </c>
      <c r="H244" s="108">
        <v>105546241</v>
      </c>
      <c r="I244" s="108">
        <v>108376349</v>
      </c>
      <c r="J244" s="108">
        <v>111307810</v>
      </c>
      <c r="K244" s="108">
        <v>114351844</v>
      </c>
      <c r="L244" s="108">
        <v>117503838</v>
      </c>
      <c r="M244" s="108">
        <v>120739199</v>
      </c>
      <c r="N244" s="108">
        <v>124023275</v>
      </c>
      <c r="O244" s="108">
        <v>127335093</v>
      </c>
      <c r="P244" s="108">
        <v>130670746</v>
      </c>
      <c r="Q244" s="108">
        <v>134051048</v>
      </c>
      <c r="R244" s="108">
        <v>137511232</v>
      </c>
      <c r="S244" s="108">
        <v>141099598</v>
      </c>
      <c r="T244" s="108">
        <v>144855662</v>
      </c>
      <c r="U244" s="108">
        <v>148781943</v>
      </c>
      <c r="V244" s="108">
        <v>152881163</v>
      </c>
      <c r="W244" s="108">
        <v>157192250</v>
      </c>
      <c r="X244" s="108">
        <v>161761403</v>
      </c>
      <c r="Y244" s="108">
        <v>166616386</v>
      </c>
      <c r="Z244" s="108">
        <v>171766018</v>
      </c>
      <c r="AA244" s="108">
        <v>177185651</v>
      </c>
      <c r="AB244" s="108">
        <v>182825252</v>
      </c>
      <c r="AC244" s="108">
        <v>188614684</v>
      </c>
      <c r="AD244" s="108">
        <v>194494177</v>
      </c>
      <c r="AE244" s="108">
        <v>200443463</v>
      </c>
      <c r="AF244" s="108">
        <v>206447529</v>
      </c>
      <c r="AG244" s="108">
        <v>212456877</v>
      </c>
      <c r="AH244" s="108">
        <v>218415839</v>
      </c>
      <c r="AI244" s="108">
        <v>224280776</v>
      </c>
      <c r="AJ244" s="108">
        <v>230032568</v>
      </c>
      <c r="AK244" s="108">
        <v>235665095</v>
      </c>
      <c r="AL244" s="108">
        <v>241166641</v>
      </c>
      <c r="AM244" s="108">
        <v>246530980</v>
      </c>
      <c r="AN244" s="108">
        <v>251758674</v>
      </c>
      <c r="AO244" s="108">
        <v>256843601</v>
      </c>
      <c r="AP244" s="108">
        <v>261797640</v>
      </c>
      <c r="AQ244" s="108">
        <v>266664106</v>
      </c>
      <c r="AR244" s="108">
        <v>271501583</v>
      </c>
      <c r="AS244" s="108">
        <v>276357461</v>
      </c>
      <c r="AT244" s="108">
        <v>281251221</v>
      </c>
      <c r="AU244" s="108">
        <v>286188978</v>
      </c>
      <c r="AV244" s="108">
        <v>291188690</v>
      </c>
      <c r="AW244" s="108">
        <v>296266120</v>
      </c>
      <c r="AX244" s="108">
        <v>301435118</v>
      </c>
      <c r="AY244" s="108">
        <v>306703097</v>
      </c>
      <c r="AZ244" s="108">
        <v>312078867</v>
      </c>
      <c r="BA244" s="108">
        <v>317576769</v>
      </c>
      <c r="BB244" s="108">
        <v>323211867</v>
      </c>
      <c r="BC244" s="108">
        <v>328991681</v>
      </c>
      <c r="BD244" s="108">
        <v>334930074</v>
      </c>
      <c r="BE244" s="108">
        <v>341018430</v>
      </c>
      <c r="BF244" s="108">
        <v>347213697</v>
      </c>
      <c r="BG244" s="108">
        <v>353456440</v>
      </c>
      <c r="BH244" s="108">
        <v>359705464</v>
      </c>
      <c r="BI244" s="108">
        <v>365926929</v>
      </c>
      <c r="BJ244" s="108">
        <v>372133652</v>
      </c>
      <c r="BK244" s="108">
        <v>378386080</v>
      </c>
      <c r="BL244" s="108">
        <v>384771769</v>
      </c>
      <c r="BM244" s="108">
        <v>391344574</v>
      </c>
    </row>
    <row r="245" spans="1:65" x14ac:dyDescent="0.2">
      <c r="A245" s="108" t="s">
        <v>607</v>
      </c>
      <c r="B245" s="108" t="s">
        <v>608</v>
      </c>
      <c r="C245" s="108" t="s">
        <v>169</v>
      </c>
      <c r="D245" s="108" t="s">
        <v>170</v>
      </c>
      <c r="E245" s="108">
        <v>61574</v>
      </c>
      <c r="F245" s="108">
        <v>63721</v>
      </c>
      <c r="G245" s="108">
        <v>66233</v>
      </c>
      <c r="H245" s="108">
        <v>68975</v>
      </c>
      <c r="I245" s="108">
        <v>71744</v>
      </c>
      <c r="J245" s="108">
        <v>74348</v>
      </c>
      <c r="K245" s="108">
        <v>76774</v>
      </c>
      <c r="L245" s="108">
        <v>79034</v>
      </c>
      <c r="M245" s="108">
        <v>81076</v>
      </c>
      <c r="N245" s="108">
        <v>82861</v>
      </c>
      <c r="O245" s="108">
        <v>84344</v>
      </c>
      <c r="P245" s="108">
        <v>85492</v>
      </c>
      <c r="Q245" s="108">
        <v>86327</v>
      </c>
      <c r="R245" s="108">
        <v>86958</v>
      </c>
      <c r="S245" s="108">
        <v>87584</v>
      </c>
      <c r="T245" s="108">
        <v>88321</v>
      </c>
      <c r="U245" s="108">
        <v>89228</v>
      </c>
      <c r="V245" s="108">
        <v>90259</v>
      </c>
      <c r="W245" s="108">
        <v>91336</v>
      </c>
      <c r="X245" s="108">
        <v>92271</v>
      </c>
      <c r="Y245" s="108">
        <v>92966</v>
      </c>
      <c r="Z245" s="108">
        <v>93415</v>
      </c>
      <c r="AA245" s="108">
        <v>93636</v>
      </c>
      <c r="AB245" s="108">
        <v>93736</v>
      </c>
      <c r="AC245" s="108">
        <v>93793</v>
      </c>
      <c r="AD245" s="108">
        <v>93896</v>
      </c>
      <c r="AE245" s="108">
        <v>94081</v>
      </c>
      <c r="AF245" s="108">
        <v>94318</v>
      </c>
      <c r="AG245" s="108">
        <v>94592</v>
      </c>
      <c r="AH245" s="108">
        <v>94848</v>
      </c>
      <c r="AI245" s="108">
        <v>95069</v>
      </c>
      <c r="AJ245" s="108">
        <v>95243</v>
      </c>
      <c r="AK245" s="108">
        <v>95398</v>
      </c>
      <c r="AL245" s="108">
        <v>95556</v>
      </c>
      <c r="AM245" s="108">
        <v>95739</v>
      </c>
      <c r="AN245" s="108">
        <v>95972</v>
      </c>
      <c r="AO245" s="108">
        <v>96267</v>
      </c>
      <c r="AP245" s="108">
        <v>96621</v>
      </c>
      <c r="AQ245" s="108">
        <v>97036</v>
      </c>
      <c r="AR245" s="108">
        <v>97475</v>
      </c>
      <c r="AS245" s="108">
        <v>97962</v>
      </c>
      <c r="AT245" s="108">
        <v>98482</v>
      </c>
      <c r="AU245" s="108">
        <v>99023</v>
      </c>
      <c r="AV245" s="108">
        <v>99591</v>
      </c>
      <c r="AW245" s="108">
        <v>100214</v>
      </c>
      <c r="AX245" s="108">
        <v>100908</v>
      </c>
      <c r="AY245" s="108">
        <v>101714</v>
      </c>
      <c r="AZ245" s="108">
        <v>102577</v>
      </c>
      <c r="BA245" s="108">
        <v>103384</v>
      </c>
      <c r="BB245" s="108">
        <v>103897</v>
      </c>
      <c r="BC245" s="108">
        <v>103981</v>
      </c>
      <c r="BD245" s="108">
        <v>103558</v>
      </c>
      <c r="BE245" s="108">
        <v>102736</v>
      </c>
      <c r="BF245" s="108">
        <v>101768</v>
      </c>
      <c r="BG245" s="108">
        <v>101023</v>
      </c>
      <c r="BH245" s="108">
        <v>100780</v>
      </c>
      <c r="BI245" s="108">
        <v>101143</v>
      </c>
      <c r="BJ245" s="108">
        <v>102002</v>
      </c>
      <c r="BK245" s="108">
        <v>103199</v>
      </c>
      <c r="BL245" s="108">
        <v>104497</v>
      </c>
      <c r="BM245" s="108">
        <v>105697</v>
      </c>
    </row>
    <row r="246" spans="1:65" x14ac:dyDescent="0.2">
      <c r="A246" s="108" t="s">
        <v>609</v>
      </c>
      <c r="B246" s="108" t="s">
        <v>610</v>
      </c>
      <c r="C246" s="108" t="s">
        <v>169</v>
      </c>
      <c r="D246" s="108" t="s">
        <v>170</v>
      </c>
      <c r="E246" s="108">
        <v>572839530</v>
      </c>
      <c r="F246" s="108">
        <v>584939711</v>
      </c>
      <c r="G246" s="108">
        <v>597494450</v>
      </c>
      <c r="H246" s="108">
        <v>610498308</v>
      </c>
      <c r="I246" s="108">
        <v>623943328</v>
      </c>
      <c r="J246" s="108">
        <v>637823175</v>
      </c>
      <c r="K246" s="108">
        <v>652144171</v>
      </c>
      <c r="L246" s="108">
        <v>666908586</v>
      </c>
      <c r="M246" s="108">
        <v>682102192</v>
      </c>
      <c r="N246" s="108">
        <v>697706091</v>
      </c>
      <c r="O246" s="108">
        <v>713711358</v>
      </c>
      <c r="P246" s="108">
        <v>730107660</v>
      </c>
      <c r="Q246" s="108">
        <v>746911710</v>
      </c>
      <c r="R246" s="108">
        <v>764174968</v>
      </c>
      <c r="S246" s="108">
        <v>781966557</v>
      </c>
      <c r="T246" s="108">
        <v>800335570</v>
      </c>
      <c r="U246" s="108">
        <v>819292532</v>
      </c>
      <c r="V246" s="108">
        <v>838819900</v>
      </c>
      <c r="W246" s="108">
        <v>858901743</v>
      </c>
      <c r="X246" s="108">
        <v>879510842</v>
      </c>
      <c r="Y246" s="108">
        <v>900620583</v>
      </c>
      <c r="Z246" s="108">
        <v>922226632</v>
      </c>
      <c r="AA246" s="108">
        <v>944315173</v>
      </c>
      <c r="AB246" s="108">
        <v>966836458</v>
      </c>
      <c r="AC246" s="108">
        <v>989728262</v>
      </c>
      <c r="AD246" s="108">
        <v>1012942302</v>
      </c>
      <c r="AE246" s="108">
        <v>1036437878</v>
      </c>
      <c r="AF246" s="108">
        <v>1060208544</v>
      </c>
      <c r="AG246" s="108">
        <v>1084281159</v>
      </c>
      <c r="AH246" s="108">
        <v>1108702366</v>
      </c>
      <c r="AI246" s="108">
        <v>1133495194</v>
      </c>
      <c r="AJ246" s="108">
        <v>1158655616</v>
      </c>
      <c r="AK246" s="108">
        <v>1184133340</v>
      </c>
      <c r="AL246" s="108">
        <v>1209847774</v>
      </c>
      <c r="AM246" s="108">
        <v>1235693864</v>
      </c>
      <c r="AN246" s="108">
        <v>1261587780</v>
      </c>
      <c r="AO246" s="108">
        <v>1287476203</v>
      </c>
      <c r="AP246" s="108">
        <v>1313346375</v>
      </c>
      <c r="AQ246" s="108">
        <v>1339202700</v>
      </c>
      <c r="AR246" s="108">
        <v>1365067953</v>
      </c>
      <c r="AS246" s="108">
        <v>1390946065</v>
      </c>
      <c r="AT246" s="108">
        <v>1416822995</v>
      </c>
      <c r="AU246" s="108">
        <v>1442644044</v>
      </c>
      <c r="AV246" s="108">
        <v>1468324423</v>
      </c>
      <c r="AW246" s="108">
        <v>1493757846</v>
      </c>
      <c r="AX246" s="108">
        <v>1518861546</v>
      </c>
      <c r="AY246" s="108">
        <v>1543610686</v>
      </c>
      <c r="AZ246" s="108">
        <v>1568003175</v>
      </c>
      <c r="BA246" s="108">
        <v>1592010815</v>
      </c>
      <c r="BB246" s="108">
        <v>1615610187</v>
      </c>
      <c r="BC246" s="108">
        <v>1638792927</v>
      </c>
      <c r="BD246" s="108">
        <v>1661532158</v>
      </c>
      <c r="BE246" s="108">
        <v>1683740452</v>
      </c>
      <c r="BF246" s="108">
        <v>1705761545</v>
      </c>
      <c r="BG246" s="108">
        <v>1727632022</v>
      </c>
      <c r="BH246" s="108">
        <v>1749417067</v>
      </c>
      <c r="BI246" s="108">
        <v>1771187426</v>
      </c>
      <c r="BJ246" s="108">
        <v>1792883164</v>
      </c>
      <c r="BK246" s="108">
        <v>1814455018</v>
      </c>
      <c r="BL246" s="108">
        <v>1835776769</v>
      </c>
      <c r="BM246" s="108">
        <v>1856882402</v>
      </c>
    </row>
    <row r="247" spans="1:65" x14ac:dyDescent="0.2">
      <c r="A247" s="108" t="s">
        <v>611</v>
      </c>
      <c r="B247" s="108" t="s">
        <v>612</v>
      </c>
      <c r="C247" s="108" t="s">
        <v>169</v>
      </c>
      <c r="D247" s="108" t="s">
        <v>170</v>
      </c>
      <c r="E247" s="108">
        <v>227233184</v>
      </c>
      <c r="F247" s="108">
        <v>232567007</v>
      </c>
      <c r="G247" s="108">
        <v>238121604</v>
      </c>
      <c r="H247" s="108">
        <v>243893375</v>
      </c>
      <c r="I247" s="108">
        <v>249873656</v>
      </c>
      <c r="J247" s="108">
        <v>256059849</v>
      </c>
      <c r="K247" s="108">
        <v>262454482</v>
      </c>
      <c r="L247" s="108">
        <v>269072404</v>
      </c>
      <c r="M247" s="108">
        <v>275937546</v>
      </c>
      <c r="N247" s="108">
        <v>283080501</v>
      </c>
      <c r="O247" s="108">
        <v>290526233</v>
      </c>
      <c r="P247" s="108">
        <v>298284475</v>
      </c>
      <c r="Q247" s="108">
        <v>306359650</v>
      </c>
      <c r="R247" s="108">
        <v>314761504</v>
      </c>
      <c r="S247" s="108">
        <v>323500333</v>
      </c>
      <c r="T247" s="108">
        <v>332583481</v>
      </c>
      <c r="U247" s="108">
        <v>342018937</v>
      </c>
      <c r="V247" s="108">
        <v>351808760</v>
      </c>
      <c r="W247" s="108">
        <v>361939456</v>
      </c>
      <c r="X247" s="108">
        <v>372404237</v>
      </c>
      <c r="Y247" s="108">
        <v>383188215</v>
      </c>
      <c r="Z247" s="108">
        <v>394281992</v>
      </c>
      <c r="AA247" s="108">
        <v>405688898</v>
      </c>
      <c r="AB247" s="108">
        <v>417425712</v>
      </c>
      <c r="AC247" s="108">
        <v>429521914</v>
      </c>
      <c r="AD247" s="108">
        <v>441988004</v>
      </c>
      <c r="AE247" s="108">
        <v>454835677</v>
      </c>
      <c r="AF247" s="108">
        <v>468053103</v>
      </c>
      <c r="AG247" s="108">
        <v>481594337</v>
      </c>
      <c r="AH247" s="108">
        <v>495407422</v>
      </c>
      <c r="AI247" s="108">
        <v>509451875</v>
      </c>
      <c r="AJ247" s="108">
        <v>523726960</v>
      </c>
      <c r="AK247" s="108">
        <v>538246439</v>
      </c>
      <c r="AL247" s="108">
        <v>553020385</v>
      </c>
      <c r="AM247" s="108">
        <v>568072070</v>
      </c>
      <c r="AN247" s="108">
        <v>583413287</v>
      </c>
      <c r="AO247" s="108">
        <v>599067774</v>
      </c>
      <c r="AP247" s="108">
        <v>615054341</v>
      </c>
      <c r="AQ247" s="108">
        <v>631400703</v>
      </c>
      <c r="AR247" s="108">
        <v>648148338</v>
      </c>
      <c r="AS247" s="108">
        <v>665327588</v>
      </c>
      <c r="AT247" s="108">
        <v>682956023</v>
      </c>
      <c r="AU247" s="108">
        <v>701066197</v>
      </c>
      <c r="AV247" s="108">
        <v>719716165</v>
      </c>
      <c r="AW247" s="108">
        <v>738983247</v>
      </c>
      <c r="AX247" s="108">
        <v>758924664</v>
      </c>
      <c r="AY247" s="108">
        <v>779566846</v>
      </c>
      <c r="AZ247" s="108">
        <v>800908567</v>
      </c>
      <c r="BA247" s="108">
        <v>822945490</v>
      </c>
      <c r="BB247" s="108">
        <v>845655209</v>
      </c>
      <c r="BC247" s="108">
        <v>869025115</v>
      </c>
      <c r="BD247" s="108">
        <v>893045863</v>
      </c>
      <c r="BE247" s="108">
        <v>917725880</v>
      </c>
      <c r="BF247" s="108">
        <v>943039474</v>
      </c>
      <c r="BG247" s="108">
        <v>968958352</v>
      </c>
      <c r="BH247" s="108">
        <v>995458498</v>
      </c>
      <c r="BI247" s="108">
        <v>1022530245</v>
      </c>
      <c r="BJ247" s="108">
        <v>1050162810</v>
      </c>
      <c r="BK247" s="108">
        <v>1078319512</v>
      </c>
      <c r="BL247" s="108">
        <v>1106957870</v>
      </c>
      <c r="BM247" s="108">
        <v>1136046775</v>
      </c>
    </row>
    <row r="248" spans="1:65" x14ac:dyDescent="0.2">
      <c r="A248" s="108" t="s">
        <v>613</v>
      </c>
      <c r="B248" s="108" t="s">
        <v>614</v>
      </c>
      <c r="C248" s="108" t="s">
        <v>169</v>
      </c>
      <c r="D248" s="108" t="s">
        <v>170</v>
      </c>
      <c r="E248" s="108">
        <v>847973</v>
      </c>
      <c r="F248" s="108">
        <v>864814</v>
      </c>
      <c r="G248" s="108">
        <v>879436</v>
      </c>
      <c r="H248" s="108">
        <v>891948</v>
      </c>
      <c r="I248" s="108">
        <v>902620</v>
      </c>
      <c r="J248" s="108">
        <v>911742</v>
      </c>
      <c r="K248" s="108">
        <v>919218</v>
      </c>
      <c r="L248" s="108">
        <v>925233</v>
      </c>
      <c r="M248" s="108">
        <v>930792</v>
      </c>
      <c r="N248" s="108">
        <v>937184</v>
      </c>
      <c r="O248" s="108">
        <v>945357</v>
      </c>
      <c r="P248" s="108">
        <v>955753</v>
      </c>
      <c r="Q248" s="108">
        <v>968136</v>
      </c>
      <c r="R248" s="108">
        <v>982006</v>
      </c>
      <c r="S248" s="108">
        <v>996479</v>
      </c>
      <c r="T248" s="108">
        <v>1010934</v>
      </c>
      <c r="U248" s="108">
        <v>1025104</v>
      </c>
      <c r="V248" s="108">
        <v>1039210</v>
      </c>
      <c r="W248" s="108">
        <v>1053560</v>
      </c>
      <c r="X248" s="108">
        <v>1068644</v>
      </c>
      <c r="Y248" s="108">
        <v>1084743</v>
      </c>
      <c r="Z248" s="108">
        <v>1101983</v>
      </c>
      <c r="AA248" s="108">
        <v>1120019</v>
      </c>
      <c r="AB248" s="108">
        <v>1138071</v>
      </c>
      <c r="AC248" s="108">
        <v>1155083</v>
      </c>
      <c r="AD248" s="108">
        <v>1170296</v>
      </c>
      <c r="AE248" s="108">
        <v>1183382</v>
      </c>
      <c r="AF248" s="108">
        <v>1194532</v>
      </c>
      <c r="AG248" s="108">
        <v>1204150</v>
      </c>
      <c r="AH248" s="108">
        <v>1212858</v>
      </c>
      <c r="AI248" s="108">
        <v>1221121</v>
      </c>
      <c r="AJ248" s="108">
        <v>1229108</v>
      </c>
      <c r="AK248" s="108">
        <v>1236685</v>
      </c>
      <c r="AL248" s="108">
        <v>1243605</v>
      </c>
      <c r="AM248" s="108">
        <v>1249527</v>
      </c>
      <c r="AN248" s="108">
        <v>1254200</v>
      </c>
      <c r="AO248" s="108">
        <v>1257547</v>
      </c>
      <c r="AP248" s="108">
        <v>1259838</v>
      </c>
      <c r="AQ248" s="108">
        <v>1261699</v>
      </c>
      <c r="AR248" s="108">
        <v>1263927</v>
      </c>
      <c r="AS248" s="108">
        <v>1267159</v>
      </c>
      <c r="AT248" s="108">
        <v>1271627</v>
      </c>
      <c r="AU248" s="108">
        <v>1277210</v>
      </c>
      <c r="AV248" s="108">
        <v>1283564</v>
      </c>
      <c r="AW248" s="108">
        <v>1290115</v>
      </c>
      <c r="AX248" s="108">
        <v>1296497</v>
      </c>
      <c r="AY248" s="108">
        <v>1302552</v>
      </c>
      <c r="AZ248" s="108">
        <v>1308450</v>
      </c>
      <c r="BA248" s="108">
        <v>1314449</v>
      </c>
      <c r="BB248" s="108">
        <v>1320921</v>
      </c>
      <c r="BC248" s="108">
        <v>1328144</v>
      </c>
      <c r="BD248" s="108">
        <v>1336180</v>
      </c>
      <c r="BE248" s="108">
        <v>1344814</v>
      </c>
      <c r="BF248" s="108">
        <v>1353708</v>
      </c>
      <c r="BG248" s="108">
        <v>1362337</v>
      </c>
      <c r="BH248" s="108">
        <v>1370332</v>
      </c>
      <c r="BI248" s="108">
        <v>1377563</v>
      </c>
      <c r="BJ248" s="108">
        <v>1384060</v>
      </c>
      <c r="BK248" s="108">
        <v>1389841</v>
      </c>
      <c r="BL248" s="108">
        <v>1394969</v>
      </c>
      <c r="BM248" s="108">
        <v>1399491</v>
      </c>
    </row>
    <row r="249" spans="1:65" x14ac:dyDescent="0.2">
      <c r="A249" s="108" t="s">
        <v>615</v>
      </c>
      <c r="B249" s="108" t="s">
        <v>616</v>
      </c>
      <c r="C249" s="108" t="s">
        <v>169</v>
      </c>
      <c r="D249" s="108" t="s">
        <v>170</v>
      </c>
      <c r="E249" s="108">
        <v>4178235</v>
      </c>
      <c r="F249" s="108">
        <v>4238141</v>
      </c>
      <c r="G249" s="108">
        <v>4305477</v>
      </c>
      <c r="H249" s="108">
        <v>4380074</v>
      </c>
      <c r="I249" s="108">
        <v>4461111</v>
      </c>
      <c r="J249" s="108">
        <v>4547941</v>
      </c>
      <c r="K249" s="108">
        <v>4640995</v>
      </c>
      <c r="L249" s="108">
        <v>4740526</v>
      </c>
      <c r="M249" s="108">
        <v>4845220</v>
      </c>
      <c r="N249" s="108">
        <v>4953379</v>
      </c>
      <c r="O249" s="108">
        <v>5063805</v>
      </c>
      <c r="P249" s="108">
        <v>5176290</v>
      </c>
      <c r="Q249" s="108">
        <v>5291335</v>
      </c>
      <c r="R249" s="108">
        <v>5409338</v>
      </c>
      <c r="S249" s="108">
        <v>5530978</v>
      </c>
      <c r="T249" s="108">
        <v>5656912</v>
      </c>
      <c r="U249" s="108">
        <v>5786482</v>
      </c>
      <c r="V249" s="108">
        <v>5919958</v>
      </c>
      <c r="W249" s="108">
        <v>6060158</v>
      </c>
      <c r="X249" s="108">
        <v>6210756</v>
      </c>
      <c r="Y249" s="108">
        <v>6374040</v>
      </c>
      <c r="Z249" s="108">
        <v>6551232</v>
      </c>
      <c r="AA249" s="108">
        <v>6740520</v>
      </c>
      <c r="AB249" s="108">
        <v>6937332</v>
      </c>
      <c r="AC249" s="108">
        <v>7135265</v>
      </c>
      <c r="AD249" s="108">
        <v>7329590</v>
      </c>
      <c r="AE249" s="108">
        <v>7517854</v>
      </c>
      <c r="AF249" s="108">
        <v>7700733</v>
      </c>
      <c r="AG249" s="108">
        <v>7880333</v>
      </c>
      <c r="AH249" s="108">
        <v>8060211</v>
      </c>
      <c r="AI249" s="108">
        <v>8242509</v>
      </c>
      <c r="AJ249" s="108">
        <v>8427851</v>
      </c>
      <c r="AK249" s="108">
        <v>8613855</v>
      </c>
      <c r="AL249" s="108">
        <v>8795934</v>
      </c>
      <c r="AM249" s="108">
        <v>8967916</v>
      </c>
      <c r="AN249" s="108">
        <v>9125400</v>
      </c>
      <c r="AO249" s="108">
        <v>9267335</v>
      </c>
      <c r="AP249" s="108">
        <v>9395119</v>
      </c>
      <c r="AQ249" s="108">
        <v>9509862</v>
      </c>
      <c r="AR249" s="108">
        <v>9613587</v>
      </c>
      <c r="AS249" s="108">
        <v>9708347</v>
      </c>
      <c r="AT249" s="108">
        <v>9793915</v>
      </c>
      <c r="AU249" s="108">
        <v>9871261</v>
      </c>
      <c r="AV249" s="108">
        <v>9945282</v>
      </c>
      <c r="AW249" s="108">
        <v>10022278</v>
      </c>
      <c r="AX249" s="108">
        <v>10106778</v>
      </c>
      <c r="AY249" s="108">
        <v>10201211</v>
      </c>
      <c r="AZ249" s="108">
        <v>10304729</v>
      </c>
      <c r="BA249" s="108">
        <v>10414425</v>
      </c>
      <c r="BB249" s="108">
        <v>10525691</v>
      </c>
      <c r="BC249" s="108">
        <v>10635245</v>
      </c>
      <c r="BD249" s="108">
        <v>10741872</v>
      </c>
      <c r="BE249" s="108">
        <v>10846993</v>
      </c>
      <c r="BF249" s="108">
        <v>10952949</v>
      </c>
      <c r="BG249" s="108">
        <v>11063195</v>
      </c>
      <c r="BH249" s="108">
        <v>11179951</v>
      </c>
      <c r="BI249" s="108">
        <v>11303942</v>
      </c>
      <c r="BJ249" s="108">
        <v>11433438</v>
      </c>
      <c r="BK249" s="108">
        <v>11565203</v>
      </c>
      <c r="BL249" s="108">
        <v>11694721</v>
      </c>
      <c r="BM249" s="108">
        <v>11818618</v>
      </c>
    </row>
    <row r="250" spans="1:65" x14ac:dyDescent="0.2">
      <c r="A250" s="108" t="s">
        <v>102</v>
      </c>
      <c r="B250" s="108" t="s">
        <v>617</v>
      </c>
      <c r="C250" s="108" t="s">
        <v>169</v>
      </c>
      <c r="D250" s="108" t="s">
        <v>170</v>
      </c>
      <c r="E250" s="108">
        <v>27472339</v>
      </c>
      <c r="F250" s="108">
        <v>28146909</v>
      </c>
      <c r="G250" s="108">
        <v>28832831</v>
      </c>
      <c r="H250" s="108">
        <v>29531362</v>
      </c>
      <c r="I250" s="108">
        <v>30244258</v>
      </c>
      <c r="J250" s="108">
        <v>30972996</v>
      </c>
      <c r="K250" s="108">
        <v>31717504</v>
      </c>
      <c r="L250" s="108">
        <v>32477994</v>
      </c>
      <c r="M250" s="108">
        <v>33256465</v>
      </c>
      <c r="N250" s="108">
        <v>34055391</v>
      </c>
      <c r="O250" s="108">
        <v>34876296</v>
      </c>
      <c r="P250" s="108">
        <v>35720603</v>
      </c>
      <c r="Q250" s="108">
        <v>36587267</v>
      </c>
      <c r="R250" s="108">
        <v>37472329</v>
      </c>
      <c r="S250" s="108">
        <v>38370278</v>
      </c>
      <c r="T250" s="108">
        <v>39277249</v>
      </c>
      <c r="U250" s="108">
        <v>40189561</v>
      </c>
      <c r="V250" s="108">
        <v>41108290</v>
      </c>
      <c r="W250" s="108">
        <v>42039983</v>
      </c>
      <c r="X250" s="108">
        <v>42994043</v>
      </c>
      <c r="Y250" s="108">
        <v>43975972</v>
      </c>
      <c r="Z250" s="108">
        <v>44988411</v>
      </c>
      <c r="AA250" s="108">
        <v>46025411</v>
      </c>
      <c r="AB250" s="108">
        <v>47073470</v>
      </c>
      <c r="AC250" s="108">
        <v>48114158</v>
      </c>
      <c r="AD250" s="108">
        <v>49133928</v>
      </c>
      <c r="AE250" s="108">
        <v>50128548</v>
      </c>
      <c r="AF250" s="108">
        <v>51100930</v>
      </c>
      <c r="AG250" s="108">
        <v>52053764</v>
      </c>
      <c r="AH250" s="108">
        <v>52992479</v>
      </c>
      <c r="AI250" s="108">
        <v>53921758</v>
      </c>
      <c r="AJ250" s="108">
        <v>54840595</v>
      </c>
      <c r="AK250" s="108">
        <v>55748946</v>
      </c>
      <c r="AL250" s="108">
        <v>56653808</v>
      </c>
      <c r="AM250" s="108">
        <v>57564209</v>
      </c>
      <c r="AN250" s="108">
        <v>58486453</v>
      </c>
      <c r="AO250" s="108">
        <v>59423278</v>
      </c>
      <c r="AP250" s="108">
        <v>60372571</v>
      </c>
      <c r="AQ250" s="108">
        <v>61329665</v>
      </c>
      <c r="AR250" s="108">
        <v>62287391</v>
      </c>
      <c r="AS250" s="108">
        <v>63240196</v>
      </c>
      <c r="AT250" s="108">
        <v>64192243</v>
      </c>
      <c r="AU250" s="108">
        <v>65145357</v>
      </c>
      <c r="AV250" s="108">
        <v>66089402</v>
      </c>
      <c r="AW250" s="108">
        <v>67010930</v>
      </c>
      <c r="AX250" s="108">
        <v>67903461</v>
      </c>
      <c r="AY250" s="108">
        <v>68756809</v>
      </c>
      <c r="AZ250" s="108">
        <v>69581854</v>
      </c>
      <c r="BA250" s="108">
        <v>70418612</v>
      </c>
      <c r="BB250" s="108">
        <v>71321406</v>
      </c>
      <c r="BC250" s="108">
        <v>72326992</v>
      </c>
      <c r="BD250" s="108">
        <v>73443254</v>
      </c>
      <c r="BE250" s="108">
        <v>74651046</v>
      </c>
      <c r="BF250" s="108">
        <v>75925454</v>
      </c>
      <c r="BG250" s="108">
        <v>77229262</v>
      </c>
      <c r="BH250" s="108">
        <v>78529413</v>
      </c>
      <c r="BI250" s="108">
        <v>79827868</v>
      </c>
      <c r="BJ250" s="108">
        <v>81116451</v>
      </c>
      <c r="BK250" s="108">
        <v>82340090</v>
      </c>
      <c r="BL250" s="108">
        <v>83429607</v>
      </c>
      <c r="BM250" s="108">
        <v>84339067</v>
      </c>
    </row>
    <row r="251" spans="1:65" x14ac:dyDescent="0.2">
      <c r="A251" s="108" t="s">
        <v>618</v>
      </c>
      <c r="B251" s="108" t="s">
        <v>619</v>
      </c>
      <c r="C251" s="108" t="s">
        <v>169</v>
      </c>
      <c r="D251" s="108" t="s">
        <v>170</v>
      </c>
      <c r="E251" s="108">
        <v>5321</v>
      </c>
      <c r="F251" s="108">
        <v>5330</v>
      </c>
      <c r="G251" s="108">
        <v>5340</v>
      </c>
      <c r="H251" s="108">
        <v>5341</v>
      </c>
      <c r="I251" s="108">
        <v>5354</v>
      </c>
      <c r="J251" s="108">
        <v>5388</v>
      </c>
      <c r="K251" s="108">
        <v>5435</v>
      </c>
      <c r="L251" s="108">
        <v>5510</v>
      </c>
      <c r="M251" s="108">
        <v>5598</v>
      </c>
      <c r="N251" s="108">
        <v>5671</v>
      </c>
      <c r="O251" s="108">
        <v>5740</v>
      </c>
      <c r="P251" s="108">
        <v>5770</v>
      </c>
      <c r="Q251" s="108">
        <v>5786</v>
      </c>
      <c r="R251" s="108">
        <v>5819</v>
      </c>
      <c r="S251" s="108">
        <v>5903</v>
      </c>
      <c r="T251" s="108">
        <v>6064</v>
      </c>
      <c r="U251" s="108">
        <v>6319</v>
      </c>
      <c r="V251" s="108">
        <v>6650</v>
      </c>
      <c r="W251" s="108">
        <v>7018</v>
      </c>
      <c r="X251" s="108">
        <v>7357</v>
      </c>
      <c r="Y251" s="108">
        <v>7631</v>
      </c>
      <c r="Z251" s="108">
        <v>7825</v>
      </c>
      <c r="AA251" s="108">
        <v>7951</v>
      </c>
      <c r="AB251" s="108">
        <v>8041</v>
      </c>
      <c r="AC251" s="108">
        <v>8110</v>
      </c>
      <c r="AD251" s="108">
        <v>8211</v>
      </c>
      <c r="AE251" s="108">
        <v>8341</v>
      </c>
      <c r="AF251" s="108">
        <v>8481</v>
      </c>
      <c r="AG251" s="108">
        <v>8637</v>
      </c>
      <c r="AH251" s="108">
        <v>8787</v>
      </c>
      <c r="AI251" s="108">
        <v>8910</v>
      </c>
      <c r="AJ251" s="108">
        <v>9014</v>
      </c>
      <c r="AK251" s="108">
        <v>9110</v>
      </c>
      <c r="AL251" s="108">
        <v>9194</v>
      </c>
      <c r="AM251" s="108">
        <v>9259</v>
      </c>
      <c r="AN251" s="108">
        <v>9298</v>
      </c>
      <c r="AO251" s="108">
        <v>9317</v>
      </c>
      <c r="AP251" s="108">
        <v>9328</v>
      </c>
      <c r="AQ251" s="108">
        <v>9332</v>
      </c>
      <c r="AR251" s="108">
        <v>9344</v>
      </c>
      <c r="AS251" s="108">
        <v>9392</v>
      </c>
      <c r="AT251" s="108">
        <v>9478</v>
      </c>
      <c r="AU251" s="108">
        <v>9593</v>
      </c>
      <c r="AV251" s="108">
        <v>9724</v>
      </c>
      <c r="AW251" s="108">
        <v>9871</v>
      </c>
      <c r="AX251" s="108">
        <v>9997</v>
      </c>
      <c r="AY251" s="108">
        <v>10118</v>
      </c>
      <c r="AZ251" s="108">
        <v>10219</v>
      </c>
      <c r="BA251" s="108">
        <v>10315</v>
      </c>
      <c r="BB251" s="108">
        <v>10413</v>
      </c>
      <c r="BC251" s="108">
        <v>10521</v>
      </c>
      <c r="BD251" s="108">
        <v>10626</v>
      </c>
      <c r="BE251" s="108">
        <v>10744</v>
      </c>
      <c r="BF251" s="108">
        <v>10849</v>
      </c>
      <c r="BG251" s="108">
        <v>10973</v>
      </c>
      <c r="BH251" s="108">
        <v>11099</v>
      </c>
      <c r="BI251" s="108">
        <v>11232</v>
      </c>
      <c r="BJ251" s="108">
        <v>11365</v>
      </c>
      <c r="BK251" s="108">
        <v>11505</v>
      </c>
      <c r="BL251" s="108">
        <v>11655</v>
      </c>
      <c r="BM251" s="108">
        <v>11792</v>
      </c>
    </row>
    <row r="252" spans="1:65" x14ac:dyDescent="0.2">
      <c r="A252" s="108" t="s">
        <v>620</v>
      </c>
      <c r="B252" s="108" t="s">
        <v>621</v>
      </c>
      <c r="C252" s="108" t="s">
        <v>169</v>
      </c>
      <c r="D252" s="108" t="s">
        <v>170</v>
      </c>
      <c r="E252" s="108">
        <v>10052151</v>
      </c>
      <c r="F252" s="108">
        <v>10346695</v>
      </c>
      <c r="G252" s="108">
        <v>10651954</v>
      </c>
      <c r="H252" s="108">
        <v>10968196</v>
      </c>
      <c r="I252" s="108">
        <v>11295675</v>
      </c>
      <c r="J252" s="108">
        <v>11634837</v>
      </c>
      <c r="K252" s="108">
        <v>11985442</v>
      </c>
      <c r="L252" s="108">
        <v>12348188</v>
      </c>
      <c r="M252" s="108">
        <v>12725519</v>
      </c>
      <c r="N252" s="108">
        <v>13120587</v>
      </c>
      <c r="O252" s="108">
        <v>13535487</v>
      </c>
      <c r="P252" s="108">
        <v>13971698</v>
      </c>
      <c r="Q252" s="108">
        <v>14428340</v>
      </c>
      <c r="R252" s="108">
        <v>14902271</v>
      </c>
      <c r="S252" s="108">
        <v>15388933</v>
      </c>
      <c r="T252" s="108">
        <v>15885228</v>
      </c>
      <c r="U252" s="108">
        <v>16390161</v>
      </c>
      <c r="V252" s="108">
        <v>16905222</v>
      </c>
      <c r="W252" s="108">
        <v>17432756</v>
      </c>
      <c r="X252" s="108">
        <v>17976219</v>
      </c>
      <c r="Y252" s="108">
        <v>18538263</v>
      </c>
      <c r="Z252" s="108">
        <v>19120683</v>
      </c>
      <c r="AA252" s="108">
        <v>19723317</v>
      </c>
      <c r="AB252" s="108">
        <v>20344550</v>
      </c>
      <c r="AC252" s="108">
        <v>20981775</v>
      </c>
      <c r="AD252" s="108">
        <v>21633799</v>
      </c>
      <c r="AE252" s="108">
        <v>22296282</v>
      </c>
      <c r="AF252" s="108">
        <v>22971208</v>
      </c>
      <c r="AG252" s="108">
        <v>23670807</v>
      </c>
      <c r="AH252" s="108">
        <v>24411744</v>
      </c>
      <c r="AI252" s="108">
        <v>25203848</v>
      </c>
      <c r="AJ252" s="108">
        <v>26056605</v>
      </c>
      <c r="AK252" s="108">
        <v>26961204</v>
      </c>
      <c r="AL252" s="108">
        <v>27887204</v>
      </c>
      <c r="AM252" s="108">
        <v>28792649</v>
      </c>
      <c r="AN252" s="108">
        <v>29649128</v>
      </c>
      <c r="AO252" s="108">
        <v>30444523</v>
      </c>
      <c r="AP252" s="108">
        <v>31192853</v>
      </c>
      <c r="AQ252" s="108">
        <v>31924201</v>
      </c>
      <c r="AR252" s="108">
        <v>32682240</v>
      </c>
      <c r="AS252" s="108">
        <v>33499177</v>
      </c>
      <c r="AT252" s="108">
        <v>34385849</v>
      </c>
      <c r="AU252" s="108">
        <v>35334790</v>
      </c>
      <c r="AV252" s="108">
        <v>36337778</v>
      </c>
      <c r="AW252" s="108">
        <v>37379766</v>
      </c>
      <c r="AX252" s="108">
        <v>38450323</v>
      </c>
      <c r="AY252" s="108">
        <v>39548666</v>
      </c>
      <c r="AZ252" s="108">
        <v>40681416</v>
      </c>
      <c r="BA252" s="108">
        <v>41853944</v>
      </c>
      <c r="BB252" s="108">
        <v>43073830</v>
      </c>
      <c r="BC252" s="108">
        <v>44346532</v>
      </c>
      <c r="BD252" s="108">
        <v>45673520</v>
      </c>
      <c r="BE252" s="108">
        <v>47053033</v>
      </c>
      <c r="BF252" s="108">
        <v>48483132</v>
      </c>
      <c r="BG252" s="108">
        <v>49960563</v>
      </c>
      <c r="BH252" s="108">
        <v>51482638</v>
      </c>
      <c r="BI252" s="108">
        <v>53049231</v>
      </c>
      <c r="BJ252" s="108">
        <v>54660345</v>
      </c>
      <c r="BK252" s="108">
        <v>56313444</v>
      </c>
      <c r="BL252" s="108">
        <v>58005461</v>
      </c>
      <c r="BM252" s="108">
        <v>59734213</v>
      </c>
    </row>
    <row r="253" spans="1:65" x14ac:dyDescent="0.2">
      <c r="A253" s="108" t="s">
        <v>622</v>
      </c>
      <c r="B253" s="108" t="s">
        <v>623</v>
      </c>
      <c r="C253" s="108" t="s">
        <v>169</v>
      </c>
      <c r="D253" s="108" t="s">
        <v>170</v>
      </c>
      <c r="E253" s="108">
        <v>6767092</v>
      </c>
      <c r="F253" s="108">
        <v>6983824</v>
      </c>
      <c r="G253" s="108">
        <v>7215799</v>
      </c>
      <c r="H253" s="108">
        <v>7461636</v>
      </c>
      <c r="I253" s="108">
        <v>7719108</v>
      </c>
      <c r="J253" s="108">
        <v>7986062</v>
      </c>
      <c r="K253" s="108">
        <v>8263434</v>
      </c>
      <c r="L253" s="108">
        <v>8550444</v>
      </c>
      <c r="M253" s="108">
        <v>8841156</v>
      </c>
      <c r="N253" s="108">
        <v>9127855</v>
      </c>
      <c r="O253" s="108">
        <v>9405606</v>
      </c>
      <c r="P253" s="108">
        <v>9671856</v>
      </c>
      <c r="Q253" s="108">
        <v>9929644</v>
      </c>
      <c r="R253" s="108">
        <v>10186452</v>
      </c>
      <c r="S253" s="108">
        <v>10453029</v>
      </c>
      <c r="T253" s="108">
        <v>10737403</v>
      </c>
      <c r="U253" s="108">
        <v>11042975</v>
      </c>
      <c r="V253" s="108">
        <v>11368618</v>
      </c>
      <c r="W253" s="108">
        <v>11712540</v>
      </c>
      <c r="X253" s="108">
        <v>12071140</v>
      </c>
      <c r="Y253" s="108">
        <v>12442333</v>
      </c>
      <c r="Z253" s="108">
        <v>12825084</v>
      </c>
      <c r="AA253" s="108">
        <v>13221991</v>
      </c>
      <c r="AB253" s="108">
        <v>13638729</v>
      </c>
      <c r="AC253" s="108">
        <v>14082870</v>
      </c>
      <c r="AD253" s="108">
        <v>14559357</v>
      </c>
      <c r="AE253" s="108">
        <v>15070319</v>
      </c>
      <c r="AF253" s="108">
        <v>15612754</v>
      </c>
      <c r="AG253" s="108">
        <v>16180129</v>
      </c>
      <c r="AH253" s="108">
        <v>16763041</v>
      </c>
      <c r="AI253" s="108">
        <v>17354395</v>
      </c>
      <c r="AJ253" s="108">
        <v>17953534</v>
      </c>
      <c r="AK253" s="108">
        <v>18561668</v>
      </c>
      <c r="AL253" s="108">
        <v>19175986</v>
      </c>
      <c r="AM253" s="108">
        <v>19793541</v>
      </c>
      <c r="AN253" s="108">
        <v>20413157</v>
      </c>
      <c r="AO253" s="108">
        <v>21032817</v>
      </c>
      <c r="AP253" s="108">
        <v>21655392</v>
      </c>
      <c r="AQ253" s="108">
        <v>22290787</v>
      </c>
      <c r="AR253" s="108">
        <v>22952406</v>
      </c>
      <c r="AS253" s="108">
        <v>23650159</v>
      </c>
      <c r="AT253" s="108">
        <v>24388974</v>
      </c>
      <c r="AU253" s="108">
        <v>25167261</v>
      </c>
      <c r="AV253" s="108">
        <v>25980547</v>
      </c>
      <c r="AW253" s="108">
        <v>26821300</v>
      </c>
      <c r="AX253" s="108">
        <v>27684590</v>
      </c>
      <c r="AY253" s="108">
        <v>28571475</v>
      </c>
      <c r="AZ253" s="108">
        <v>29486335</v>
      </c>
      <c r="BA253" s="108">
        <v>30431734</v>
      </c>
      <c r="BB253" s="108">
        <v>31411096</v>
      </c>
      <c r="BC253" s="108">
        <v>32428164</v>
      </c>
      <c r="BD253" s="108">
        <v>33476772</v>
      </c>
      <c r="BE253" s="108">
        <v>34558700</v>
      </c>
      <c r="BF253" s="108">
        <v>35694519</v>
      </c>
      <c r="BG253" s="108">
        <v>36911530</v>
      </c>
      <c r="BH253" s="108">
        <v>38225447</v>
      </c>
      <c r="BI253" s="108">
        <v>39649173</v>
      </c>
      <c r="BJ253" s="108">
        <v>41166588</v>
      </c>
      <c r="BK253" s="108">
        <v>42729032</v>
      </c>
      <c r="BL253" s="108">
        <v>44269587</v>
      </c>
      <c r="BM253" s="108">
        <v>45741000</v>
      </c>
    </row>
    <row r="254" spans="1:65" x14ac:dyDescent="0.2">
      <c r="A254" s="108" t="s">
        <v>624</v>
      </c>
      <c r="B254" s="108" t="s">
        <v>625</v>
      </c>
      <c r="C254" s="108" t="s">
        <v>169</v>
      </c>
      <c r="D254" s="108" t="s">
        <v>170</v>
      </c>
      <c r="E254" s="108">
        <v>42664646</v>
      </c>
      <c r="F254" s="108">
        <v>43206353</v>
      </c>
      <c r="G254" s="108">
        <v>43752227</v>
      </c>
      <c r="H254" s="108">
        <v>44288607</v>
      </c>
      <c r="I254" s="108">
        <v>44796959</v>
      </c>
      <c r="J254" s="108">
        <v>45264552</v>
      </c>
      <c r="K254" s="108">
        <v>45684983</v>
      </c>
      <c r="L254" s="108">
        <v>46063219</v>
      </c>
      <c r="M254" s="108">
        <v>46411816</v>
      </c>
      <c r="N254" s="108">
        <v>46749289</v>
      </c>
      <c r="O254" s="108">
        <v>47088862</v>
      </c>
      <c r="P254" s="108">
        <v>47435008</v>
      </c>
      <c r="Q254" s="108">
        <v>47783006</v>
      </c>
      <c r="R254" s="108">
        <v>48125829</v>
      </c>
      <c r="S254" s="108">
        <v>48452623</v>
      </c>
      <c r="T254" s="108">
        <v>48755662</v>
      </c>
      <c r="U254" s="108">
        <v>49032729</v>
      </c>
      <c r="V254" s="108">
        <v>49287118</v>
      </c>
      <c r="W254" s="108">
        <v>49523304</v>
      </c>
      <c r="X254" s="108">
        <v>49747998</v>
      </c>
      <c r="Y254" s="108">
        <v>49965872</v>
      </c>
      <c r="Z254" s="108">
        <v>50221000</v>
      </c>
      <c r="AA254" s="108">
        <v>50384000</v>
      </c>
      <c r="AB254" s="108">
        <v>50564000</v>
      </c>
      <c r="AC254" s="108">
        <v>50754000</v>
      </c>
      <c r="AD254" s="108">
        <v>50917000</v>
      </c>
      <c r="AE254" s="108">
        <v>51097000</v>
      </c>
      <c r="AF254" s="108">
        <v>51293000</v>
      </c>
      <c r="AG254" s="108">
        <v>51521000</v>
      </c>
      <c r="AH254" s="108">
        <v>51773000</v>
      </c>
      <c r="AI254" s="108">
        <v>51891400</v>
      </c>
      <c r="AJ254" s="108">
        <v>52000500</v>
      </c>
      <c r="AK254" s="108">
        <v>52150400</v>
      </c>
      <c r="AL254" s="108">
        <v>52179200</v>
      </c>
      <c r="AM254" s="108">
        <v>51921400</v>
      </c>
      <c r="AN254" s="108">
        <v>51512800</v>
      </c>
      <c r="AO254" s="108">
        <v>51057800</v>
      </c>
      <c r="AP254" s="108">
        <v>50594600</v>
      </c>
      <c r="AQ254" s="108">
        <v>50144500</v>
      </c>
      <c r="AR254" s="108">
        <v>49674000</v>
      </c>
      <c r="AS254" s="108">
        <v>49176500</v>
      </c>
      <c r="AT254" s="108">
        <v>48662400</v>
      </c>
      <c r="AU254" s="108">
        <v>48202470</v>
      </c>
      <c r="AV254" s="108">
        <v>47812949</v>
      </c>
      <c r="AW254" s="108">
        <v>47451626</v>
      </c>
      <c r="AX254" s="108">
        <v>47105171</v>
      </c>
      <c r="AY254" s="108">
        <v>46787786</v>
      </c>
      <c r="AZ254" s="108">
        <v>46509355</v>
      </c>
      <c r="BA254" s="108">
        <v>46258189</v>
      </c>
      <c r="BB254" s="108">
        <v>46053331</v>
      </c>
      <c r="BC254" s="108">
        <v>45870741</v>
      </c>
      <c r="BD254" s="108">
        <v>45706086</v>
      </c>
      <c r="BE254" s="108">
        <v>45593342</v>
      </c>
      <c r="BF254" s="108">
        <v>45489648</v>
      </c>
      <c r="BG254" s="108">
        <v>45272155</v>
      </c>
      <c r="BH254" s="108">
        <v>45154036</v>
      </c>
      <c r="BI254" s="108">
        <v>45004673</v>
      </c>
      <c r="BJ254" s="108">
        <v>44831135</v>
      </c>
      <c r="BK254" s="108">
        <v>44622518</v>
      </c>
      <c r="BL254" s="108">
        <v>44386203</v>
      </c>
      <c r="BM254" s="108">
        <v>44134693</v>
      </c>
    </row>
    <row r="255" spans="1:65" x14ac:dyDescent="0.2">
      <c r="A255" s="108" t="s">
        <v>626</v>
      </c>
      <c r="B255" s="108" t="s">
        <v>627</v>
      </c>
      <c r="C255" s="108" t="s">
        <v>169</v>
      </c>
      <c r="D255" s="108" t="s">
        <v>170</v>
      </c>
      <c r="E255" s="108">
        <v>1136464260</v>
      </c>
      <c r="F255" s="108">
        <v>1140113724</v>
      </c>
      <c r="G255" s="108">
        <v>1156186962</v>
      </c>
      <c r="H255" s="108">
        <v>1183604156</v>
      </c>
      <c r="I255" s="108">
        <v>1210649304</v>
      </c>
      <c r="J255" s="108">
        <v>1238612642</v>
      </c>
      <c r="K255" s="108">
        <v>1269459169</v>
      </c>
      <c r="L255" s="108">
        <v>1299468908</v>
      </c>
      <c r="M255" s="108">
        <v>1330348999</v>
      </c>
      <c r="N255" s="108">
        <v>1362854382</v>
      </c>
      <c r="O255" s="108">
        <v>1396278485</v>
      </c>
      <c r="P255" s="108">
        <v>1430319852</v>
      </c>
      <c r="Q255" s="108">
        <v>1462600916</v>
      </c>
      <c r="R255" s="108">
        <v>1493945323</v>
      </c>
      <c r="S255" s="108">
        <v>1523888167</v>
      </c>
      <c r="T255" s="108">
        <v>1551563310</v>
      </c>
      <c r="U255" s="108">
        <v>1577700939</v>
      </c>
      <c r="V255" s="108">
        <v>1602325098</v>
      </c>
      <c r="W255" s="108">
        <v>1626942179</v>
      </c>
      <c r="X255" s="108">
        <v>1651804638</v>
      </c>
      <c r="Y255" s="108">
        <v>1676276374</v>
      </c>
      <c r="Z255" s="108">
        <v>1701367506</v>
      </c>
      <c r="AA255" s="108">
        <v>1728647847</v>
      </c>
      <c r="AB255" s="108">
        <v>1755902412</v>
      </c>
      <c r="AC255" s="108">
        <v>1782261503</v>
      </c>
      <c r="AD255" s="108">
        <v>1809328983</v>
      </c>
      <c r="AE255" s="108">
        <v>1837853676</v>
      </c>
      <c r="AF255" s="108">
        <v>1867834479</v>
      </c>
      <c r="AG255" s="108">
        <v>1897982987</v>
      </c>
      <c r="AH255" s="108">
        <v>1927151797</v>
      </c>
      <c r="AI255" s="108">
        <v>1954958255</v>
      </c>
      <c r="AJ255" s="108">
        <v>1981741317</v>
      </c>
      <c r="AK255" s="108">
        <v>2006685047</v>
      </c>
      <c r="AL255" s="108">
        <v>2030763564</v>
      </c>
      <c r="AM255" s="108">
        <v>2054444944</v>
      </c>
      <c r="AN255" s="108">
        <v>2077356163</v>
      </c>
      <c r="AO255" s="108">
        <v>2099938877</v>
      </c>
      <c r="AP255" s="108">
        <v>2122284252</v>
      </c>
      <c r="AQ255" s="108">
        <v>2143781401</v>
      </c>
      <c r="AR255" s="108">
        <v>2163943018</v>
      </c>
      <c r="AS255" s="108">
        <v>2183127334</v>
      </c>
      <c r="AT255" s="108">
        <v>2201110817</v>
      </c>
      <c r="AU255" s="108">
        <v>2218155175</v>
      </c>
      <c r="AV255" s="108">
        <v>2234900352</v>
      </c>
      <c r="AW255" s="108">
        <v>2251323903</v>
      </c>
      <c r="AX255" s="108">
        <v>2267614832</v>
      </c>
      <c r="AY255" s="108">
        <v>2283499115</v>
      </c>
      <c r="AZ255" s="108">
        <v>2298869696</v>
      </c>
      <c r="BA255" s="108">
        <v>2314522710</v>
      </c>
      <c r="BB255" s="108">
        <v>2330533600</v>
      </c>
      <c r="BC255" s="108">
        <v>2346561398</v>
      </c>
      <c r="BD255" s="108">
        <v>2364103129</v>
      </c>
      <c r="BE255" s="108">
        <v>2383978181</v>
      </c>
      <c r="BF255" s="108">
        <v>2404063280</v>
      </c>
      <c r="BG255" s="108">
        <v>2423763411</v>
      </c>
      <c r="BH255" s="108">
        <v>2442625596</v>
      </c>
      <c r="BI255" s="108">
        <v>2461213434</v>
      </c>
      <c r="BJ255" s="108">
        <v>2480024674</v>
      </c>
      <c r="BK255" s="108">
        <v>2496446325</v>
      </c>
      <c r="BL255" s="108">
        <v>2510772964</v>
      </c>
      <c r="BM255" s="108">
        <v>2522452391</v>
      </c>
    </row>
    <row r="256" spans="1:65" x14ac:dyDescent="0.2">
      <c r="A256" s="108" t="s">
        <v>628</v>
      </c>
      <c r="B256" s="108" t="s">
        <v>629</v>
      </c>
      <c r="C256" s="108" t="s">
        <v>169</v>
      </c>
      <c r="D256" s="108" t="s">
        <v>170</v>
      </c>
      <c r="E256" s="108">
        <v>2538648</v>
      </c>
      <c r="F256" s="108">
        <v>2571682</v>
      </c>
      <c r="G256" s="108">
        <v>2603883</v>
      </c>
      <c r="H256" s="108">
        <v>2635125</v>
      </c>
      <c r="I256" s="108">
        <v>2665383</v>
      </c>
      <c r="J256" s="108">
        <v>2694537</v>
      </c>
      <c r="K256" s="108">
        <v>2722871</v>
      </c>
      <c r="L256" s="108">
        <v>2750091</v>
      </c>
      <c r="M256" s="108">
        <v>2774761</v>
      </c>
      <c r="N256" s="108">
        <v>2795037</v>
      </c>
      <c r="O256" s="108">
        <v>2809799</v>
      </c>
      <c r="P256" s="108">
        <v>2818283</v>
      </c>
      <c r="Q256" s="108">
        <v>2821458</v>
      </c>
      <c r="R256" s="108">
        <v>2822112</v>
      </c>
      <c r="S256" s="108">
        <v>2824095</v>
      </c>
      <c r="T256" s="108">
        <v>2830172</v>
      </c>
      <c r="U256" s="108">
        <v>2841371</v>
      </c>
      <c r="V256" s="108">
        <v>2856958</v>
      </c>
      <c r="W256" s="108">
        <v>2875724</v>
      </c>
      <c r="X256" s="108">
        <v>2895683</v>
      </c>
      <c r="Y256" s="108">
        <v>2915389</v>
      </c>
      <c r="Z256" s="108">
        <v>2934624</v>
      </c>
      <c r="AA256" s="108">
        <v>2953852</v>
      </c>
      <c r="AB256" s="108">
        <v>2973048</v>
      </c>
      <c r="AC256" s="108">
        <v>2992250</v>
      </c>
      <c r="AD256" s="108">
        <v>3011519</v>
      </c>
      <c r="AE256" s="108">
        <v>3030651</v>
      </c>
      <c r="AF256" s="108">
        <v>3049581</v>
      </c>
      <c r="AG256" s="108">
        <v>3068714</v>
      </c>
      <c r="AH256" s="108">
        <v>3088603</v>
      </c>
      <c r="AI256" s="108">
        <v>3109598</v>
      </c>
      <c r="AJ256" s="108">
        <v>3131657</v>
      </c>
      <c r="AK256" s="108">
        <v>3154459</v>
      </c>
      <c r="AL256" s="108">
        <v>3177734</v>
      </c>
      <c r="AM256" s="108">
        <v>3201149</v>
      </c>
      <c r="AN256" s="108">
        <v>3224275</v>
      </c>
      <c r="AO256" s="108">
        <v>3247383</v>
      </c>
      <c r="AP256" s="108">
        <v>3270158</v>
      </c>
      <c r="AQ256" s="108">
        <v>3291053</v>
      </c>
      <c r="AR256" s="108">
        <v>3308005</v>
      </c>
      <c r="AS256" s="108">
        <v>3319734</v>
      </c>
      <c r="AT256" s="108">
        <v>3325471</v>
      </c>
      <c r="AU256" s="108">
        <v>3326046</v>
      </c>
      <c r="AV256" s="108">
        <v>3323661</v>
      </c>
      <c r="AW256" s="108">
        <v>3321486</v>
      </c>
      <c r="AX256" s="108">
        <v>3321799</v>
      </c>
      <c r="AY256" s="108">
        <v>3325403</v>
      </c>
      <c r="AZ256" s="108">
        <v>3331753</v>
      </c>
      <c r="BA256" s="108">
        <v>3340221</v>
      </c>
      <c r="BB256" s="108">
        <v>3349676</v>
      </c>
      <c r="BC256" s="108">
        <v>3359273</v>
      </c>
      <c r="BD256" s="108">
        <v>3368926</v>
      </c>
      <c r="BE256" s="108">
        <v>3378975</v>
      </c>
      <c r="BF256" s="108">
        <v>3389436</v>
      </c>
      <c r="BG256" s="108">
        <v>3400439</v>
      </c>
      <c r="BH256" s="108">
        <v>3412013</v>
      </c>
      <c r="BI256" s="108">
        <v>3424139</v>
      </c>
      <c r="BJ256" s="108">
        <v>3436645</v>
      </c>
      <c r="BK256" s="108">
        <v>3449290</v>
      </c>
      <c r="BL256" s="108">
        <v>3461731</v>
      </c>
      <c r="BM256" s="108">
        <v>3473727</v>
      </c>
    </row>
    <row r="257" spans="1:65" x14ac:dyDescent="0.2">
      <c r="A257" s="108" t="s">
        <v>630</v>
      </c>
      <c r="B257" s="108" t="s">
        <v>631</v>
      </c>
      <c r="C257" s="108" t="s">
        <v>169</v>
      </c>
      <c r="D257" s="108" t="s">
        <v>170</v>
      </c>
      <c r="E257" s="108">
        <v>180671000</v>
      </c>
      <c r="F257" s="108">
        <v>183691000</v>
      </c>
      <c r="G257" s="108">
        <v>186538000</v>
      </c>
      <c r="H257" s="108">
        <v>189242000</v>
      </c>
      <c r="I257" s="108">
        <v>191889000</v>
      </c>
      <c r="J257" s="108">
        <v>194303000</v>
      </c>
      <c r="K257" s="108">
        <v>196560000</v>
      </c>
      <c r="L257" s="108">
        <v>198712000</v>
      </c>
      <c r="M257" s="108">
        <v>200706000</v>
      </c>
      <c r="N257" s="108">
        <v>202677000</v>
      </c>
      <c r="O257" s="108">
        <v>205052000</v>
      </c>
      <c r="P257" s="108">
        <v>207661000</v>
      </c>
      <c r="Q257" s="108">
        <v>209896000</v>
      </c>
      <c r="R257" s="108">
        <v>211909000</v>
      </c>
      <c r="S257" s="108">
        <v>213854000</v>
      </c>
      <c r="T257" s="108">
        <v>215973000</v>
      </c>
      <c r="U257" s="108">
        <v>218035000</v>
      </c>
      <c r="V257" s="108">
        <v>220239000</v>
      </c>
      <c r="W257" s="108">
        <v>222585000</v>
      </c>
      <c r="X257" s="108">
        <v>225055000</v>
      </c>
      <c r="Y257" s="108">
        <v>227225000</v>
      </c>
      <c r="Z257" s="108">
        <v>229466000</v>
      </c>
      <c r="AA257" s="108">
        <v>231664000</v>
      </c>
      <c r="AB257" s="108">
        <v>233792000</v>
      </c>
      <c r="AC257" s="108">
        <v>235825000</v>
      </c>
      <c r="AD257" s="108">
        <v>237924000</v>
      </c>
      <c r="AE257" s="108">
        <v>240133000</v>
      </c>
      <c r="AF257" s="108">
        <v>242289000</v>
      </c>
      <c r="AG257" s="108">
        <v>244499000</v>
      </c>
      <c r="AH257" s="108">
        <v>246819000</v>
      </c>
      <c r="AI257" s="108">
        <v>249623000</v>
      </c>
      <c r="AJ257" s="108">
        <v>252981000</v>
      </c>
      <c r="AK257" s="108">
        <v>256514000</v>
      </c>
      <c r="AL257" s="108">
        <v>259919000</v>
      </c>
      <c r="AM257" s="108">
        <v>263126000</v>
      </c>
      <c r="AN257" s="108">
        <v>266278000</v>
      </c>
      <c r="AO257" s="108">
        <v>269394000</v>
      </c>
      <c r="AP257" s="108">
        <v>272657000</v>
      </c>
      <c r="AQ257" s="108">
        <v>275854000</v>
      </c>
      <c r="AR257" s="108">
        <v>279040000</v>
      </c>
      <c r="AS257" s="108">
        <v>282162411</v>
      </c>
      <c r="AT257" s="108">
        <v>284968955</v>
      </c>
      <c r="AU257" s="108">
        <v>287625193</v>
      </c>
      <c r="AV257" s="108">
        <v>290107933</v>
      </c>
      <c r="AW257" s="108">
        <v>292805298</v>
      </c>
      <c r="AX257" s="108">
        <v>295516599</v>
      </c>
      <c r="AY257" s="108">
        <v>298379912</v>
      </c>
      <c r="AZ257" s="108">
        <v>301231207</v>
      </c>
      <c r="BA257" s="108">
        <v>304093966</v>
      </c>
      <c r="BB257" s="108">
        <v>306771529</v>
      </c>
      <c r="BC257" s="108">
        <v>309327143</v>
      </c>
      <c r="BD257" s="108">
        <v>311583481</v>
      </c>
      <c r="BE257" s="108">
        <v>313877662</v>
      </c>
      <c r="BF257" s="108">
        <v>316059947</v>
      </c>
      <c r="BG257" s="108">
        <v>318386329</v>
      </c>
      <c r="BH257" s="108">
        <v>320738994</v>
      </c>
      <c r="BI257" s="108">
        <v>323071755</v>
      </c>
      <c r="BJ257" s="108">
        <v>325122128</v>
      </c>
      <c r="BK257" s="108">
        <v>326838199</v>
      </c>
      <c r="BL257" s="108">
        <v>328329953</v>
      </c>
      <c r="BM257" s="108">
        <v>329484123</v>
      </c>
    </row>
    <row r="258" spans="1:65" x14ac:dyDescent="0.2">
      <c r="A258" s="108" t="s">
        <v>632</v>
      </c>
      <c r="B258" s="108" t="s">
        <v>633</v>
      </c>
      <c r="C258" s="108" t="s">
        <v>169</v>
      </c>
      <c r="D258" s="108" t="s">
        <v>170</v>
      </c>
      <c r="E258" s="108">
        <v>8526299</v>
      </c>
      <c r="F258" s="108">
        <v>8813619</v>
      </c>
      <c r="G258" s="108">
        <v>9113629</v>
      </c>
      <c r="H258" s="108">
        <v>9428906</v>
      </c>
      <c r="I258" s="108">
        <v>9762819</v>
      </c>
      <c r="J258" s="108">
        <v>10116870</v>
      </c>
      <c r="K258" s="108">
        <v>10493441</v>
      </c>
      <c r="L258" s="108">
        <v>10889499</v>
      </c>
      <c r="M258" s="108">
        <v>11294666</v>
      </c>
      <c r="N258" s="108">
        <v>11694843</v>
      </c>
      <c r="O258" s="108">
        <v>12080311</v>
      </c>
      <c r="P258" s="108">
        <v>12446444</v>
      </c>
      <c r="Q258" s="108">
        <v>12796982</v>
      </c>
      <c r="R258" s="108">
        <v>13140797</v>
      </c>
      <c r="S258" s="108">
        <v>13491114</v>
      </c>
      <c r="T258" s="108">
        <v>13857469</v>
      </c>
      <c r="U258" s="108">
        <v>14242766</v>
      </c>
      <c r="V258" s="108">
        <v>14643881</v>
      </c>
      <c r="W258" s="108">
        <v>15057226</v>
      </c>
      <c r="X258" s="108">
        <v>15476928</v>
      </c>
      <c r="Y258" s="108">
        <v>15898760</v>
      </c>
      <c r="Z258" s="108">
        <v>16321692</v>
      </c>
      <c r="AA258" s="108">
        <v>16747428</v>
      </c>
      <c r="AB258" s="108">
        <v>17177663</v>
      </c>
      <c r="AC258" s="108">
        <v>17615037</v>
      </c>
      <c r="AD258" s="108">
        <v>18061283</v>
      </c>
      <c r="AE258" s="108">
        <v>18515579</v>
      </c>
      <c r="AF258" s="108">
        <v>18976411</v>
      </c>
      <c r="AG258" s="108">
        <v>19443890</v>
      </c>
      <c r="AH258" s="108">
        <v>19918119</v>
      </c>
      <c r="AI258" s="108">
        <v>20510000</v>
      </c>
      <c r="AJ258" s="108">
        <v>20952000</v>
      </c>
      <c r="AK258" s="108">
        <v>21449000</v>
      </c>
      <c r="AL258" s="108">
        <v>21942000</v>
      </c>
      <c r="AM258" s="108">
        <v>22377000</v>
      </c>
      <c r="AN258" s="108">
        <v>22785000</v>
      </c>
      <c r="AO258" s="108">
        <v>23225000</v>
      </c>
      <c r="AP258" s="108">
        <v>23667000</v>
      </c>
      <c r="AQ258" s="108">
        <v>24051000</v>
      </c>
      <c r="AR258" s="108">
        <v>24311650</v>
      </c>
      <c r="AS258" s="108">
        <v>24650400</v>
      </c>
      <c r="AT258" s="108">
        <v>24964450</v>
      </c>
      <c r="AU258" s="108">
        <v>25271850</v>
      </c>
      <c r="AV258" s="108">
        <v>25567650</v>
      </c>
      <c r="AW258" s="108">
        <v>25864350</v>
      </c>
      <c r="AX258" s="108">
        <v>26167000</v>
      </c>
      <c r="AY258" s="108">
        <v>26488250</v>
      </c>
      <c r="AZ258" s="108">
        <v>26868000</v>
      </c>
      <c r="BA258" s="108">
        <v>27302800</v>
      </c>
      <c r="BB258" s="108">
        <v>27767400</v>
      </c>
      <c r="BC258" s="108">
        <v>28562400</v>
      </c>
      <c r="BD258" s="108">
        <v>29339400</v>
      </c>
      <c r="BE258" s="108">
        <v>29774500</v>
      </c>
      <c r="BF258" s="108">
        <v>30243200</v>
      </c>
      <c r="BG258" s="108">
        <v>30757700</v>
      </c>
      <c r="BH258" s="108">
        <v>31298900</v>
      </c>
      <c r="BI258" s="108">
        <v>31847900</v>
      </c>
      <c r="BJ258" s="108">
        <v>32388600</v>
      </c>
      <c r="BK258" s="108">
        <v>32956100</v>
      </c>
      <c r="BL258" s="108">
        <v>33580350</v>
      </c>
      <c r="BM258" s="108">
        <v>34232050</v>
      </c>
    </row>
    <row r="259" spans="1:65" x14ac:dyDescent="0.2">
      <c r="A259" s="108" t="s">
        <v>634</v>
      </c>
      <c r="B259" s="108" t="s">
        <v>635</v>
      </c>
      <c r="C259" s="108" t="s">
        <v>169</v>
      </c>
      <c r="D259" s="108" t="s">
        <v>170</v>
      </c>
      <c r="E259" s="108">
        <v>80970</v>
      </c>
      <c r="F259" s="108">
        <v>82168</v>
      </c>
      <c r="G259" s="108">
        <v>83239</v>
      </c>
      <c r="H259" s="108">
        <v>84200</v>
      </c>
      <c r="I259" s="108">
        <v>85117</v>
      </c>
      <c r="J259" s="108">
        <v>86009</v>
      </c>
      <c r="K259" s="108">
        <v>86907</v>
      </c>
      <c r="L259" s="108">
        <v>87779</v>
      </c>
      <c r="M259" s="108">
        <v>88663</v>
      </c>
      <c r="N259" s="108">
        <v>89565</v>
      </c>
      <c r="O259" s="108">
        <v>90501</v>
      </c>
      <c r="P259" s="108">
        <v>91490</v>
      </c>
      <c r="Q259" s="108">
        <v>92511</v>
      </c>
      <c r="R259" s="108">
        <v>93559</v>
      </c>
      <c r="S259" s="108">
        <v>94618</v>
      </c>
      <c r="T259" s="108">
        <v>95665</v>
      </c>
      <c r="U259" s="108">
        <v>96694</v>
      </c>
      <c r="V259" s="108">
        <v>97708</v>
      </c>
      <c r="W259" s="108">
        <v>98688</v>
      </c>
      <c r="X259" s="108">
        <v>99649</v>
      </c>
      <c r="Y259" s="108">
        <v>100566</v>
      </c>
      <c r="Z259" s="108">
        <v>101439</v>
      </c>
      <c r="AA259" s="108">
        <v>102255</v>
      </c>
      <c r="AB259" s="108">
        <v>103035</v>
      </c>
      <c r="AC259" s="108">
        <v>103776</v>
      </c>
      <c r="AD259" s="108">
        <v>104503</v>
      </c>
      <c r="AE259" s="108">
        <v>105217</v>
      </c>
      <c r="AF259" s="108">
        <v>105905</v>
      </c>
      <c r="AG259" s="108">
        <v>106533</v>
      </c>
      <c r="AH259" s="108">
        <v>107071</v>
      </c>
      <c r="AI259" s="108">
        <v>107489</v>
      </c>
      <c r="AJ259" s="108">
        <v>107772</v>
      </c>
      <c r="AK259" s="108">
        <v>107941</v>
      </c>
      <c r="AL259" s="108">
        <v>108036</v>
      </c>
      <c r="AM259" s="108">
        <v>108059</v>
      </c>
      <c r="AN259" s="108">
        <v>108043</v>
      </c>
      <c r="AO259" s="108">
        <v>107983</v>
      </c>
      <c r="AP259" s="108">
        <v>107895</v>
      </c>
      <c r="AQ259" s="108">
        <v>107807</v>
      </c>
      <c r="AR259" s="108">
        <v>107763</v>
      </c>
      <c r="AS259" s="108">
        <v>107787</v>
      </c>
      <c r="AT259" s="108">
        <v>107893</v>
      </c>
      <c r="AU259" s="108">
        <v>108095</v>
      </c>
      <c r="AV259" s="108">
        <v>108322</v>
      </c>
      <c r="AW259" s="108">
        <v>108520</v>
      </c>
      <c r="AX259" s="108">
        <v>108617</v>
      </c>
      <c r="AY259" s="108">
        <v>108602</v>
      </c>
      <c r="AZ259" s="108">
        <v>108516</v>
      </c>
      <c r="BA259" s="108">
        <v>108401</v>
      </c>
      <c r="BB259" s="108">
        <v>108293</v>
      </c>
      <c r="BC259" s="108">
        <v>108260</v>
      </c>
      <c r="BD259" s="108">
        <v>108315</v>
      </c>
      <c r="BE259" s="108">
        <v>108435</v>
      </c>
      <c r="BF259" s="108">
        <v>108624</v>
      </c>
      <c r="BG259" s="108">
        <v>108868</v>
      </c>
      <c r="BH259" s="108">
        <v>109135</v>
      </c>
      <c r="BI259" s="108">
        <v>109467</v>
      </c>
      <c r="BJ259" s="108">
        <v>109826</v>
      </c>
      <c r="BK259" s="108">
        <v>110210</v>
      </c>
      <c r="BL259" s="108">
        <v>110593</v>
      </c>
      <c r="BM259" s="108">
        <v>110947</v>
      </c>
    </row>
    <row r="260" spans="1:65" x14ac:dyDescent="0.2">
      <c r="A260" s="108" t="s">
        <v>636</v>
      </c>
      <c r="B260" s="108" t="s">
        <v>637</v>
      </c>
      <c r="C260" s="108" t="s">
        <v>169</v>
      </c>
      <c r="D260" s="108" t="s">
        <v>170</v>
      </c>
      <c r="E260" s="108">
        <v>8141839</v>
      </c>
      <c r="F260" s="108">
        <v>8439261</v>
      </c>
      <c r="G260" s="108">
        <v>8742780</v>
      </c>
      <c r="H260" s="108">
        <v>9052632</v>
      </c>
      <c r="I260" s="108">
        <v>9369101</v>
      </c>
      <c r="J260" s="108">
        <v>9692281</v>
      </c>
      <c r="K260" s="108">
        <v>10022592</v>
      </c>
      <c r="L260" s="108">
        <v>10359741</v>
      </c>
      <c r="M260" s="108">
        <v>10702281</v>
      </c>
      <c r="N260" s="108">
        <v>11048256</v>
      </c>
      <c r="O260" s="108">
        <v>11396396</v>
      </c>
      <c r="P260" s="108">
        <v>11745952</v>
      </c>
      <c r="Q260" s="108">
        <v>12097696</v>
      </c>
      <c r="R260" s="108">
        <v>12453709</v>
      </c>
      <c r="S260" s="108">
        <v>12816954</v>
      </c>
      <c r="T260" s="108">
        <v>13189511</v>
      </c>
      <c r="U260" s="108">
        <v>13572210</v>
      </c>
      <c r="V260" s="108">
        <v>13964377</v>
      </c>
      <c r="W260" s="108">
        <v>14364726</v>
      </c>
      <c r="X260" s="108">
        <v>14771270</v>
      </c>
      <c r="Y260" s="108">
        <v>15182616</v>
      </c>
      <c r="Z260" s="108">
        <v>15597878</v>
      </c>
      <c r="AA260" s="108">
        <v>16017570</v>
      </c>
      <c r="AB260" s="108">
        <v>16443128</v>
      </c>
      <c r="AC260" s="108">
        <v>16876703</v>
      </c>
      <c r="AD260" s="108">
        <v>17319513</v>
      </c>
      <c r="AE260" s="108">
        <v>17772000</v>
      </c>
      <c r="AF260" s="108">
        <v>18232733</v>
      </c>
      <c r="AG260" s="108">
        <v>18698850</v>
      </c>
      <c r="AH260" s="108">
        <v>19166474</v>
      </c>
      <c r="AI260" s="108">
        <v>19632665</v>
      </c>
      <c r="AJ260" s="108">
        <v>20096314</v>
      </c>
      <c r="AK260" s="108">
        <v>20557694</v>
      </c>
      <c r="AL260" s="108">
        <v>21016900</v>
      </c>
      <c r="AM260" s="108">
        <v>21474553</v>
      </c>
      <c r="AN260" s="108">
        <v>21931087</v>
      </c>
      <c r="AO260" s="108">
        <v>22385650</v>
      </c>
      <c r="AP260" s="108">
        <v>22837743</v>
      </c>
      <c r="AQ260" s="108">
        <v>23288567</v>
      </c>
      <c r="AR260" s="108">
        <v>23739835</v>
      </c>
      <c r="AS260" s="108">
        <v>24192449</v>
      </c>
      <c r="AT260" s="108">
        <v>24646471</v>
      </c>
      <c r="AU260" s="108">
        <v>25100407</v>
      </c>
      <c r="AV260" s="108">
        <v>25551624</v>
      </c>
      <c r="AW260" s="108">
        <v>25996594</v>
      </c>
      <c r="AX260" s="108">
        <v>26432445</v>
      </c>
      <c r="AY260" s="108">
        <v>26850190</v>
      </c>
      <c r="AZ260" s="108">
        <v>27247601</v>
      </c>
      <c r="BA260" s="108">
        <v>27635827</v>
      </c>
      <c r="BB260" s="108">
        <v>28031010</v>
      </c>
      <c r="BC260" s="108">
        <v>28439942</v>
      </c>
      <c r="BD260" s="108">
        <v>28887873</v>
      </c>
      <c r="BE260" s="108">
        <v>29360827</v>
      </c>
      <c r="BF260" s="108">
        <v>29781046</v>
      </c>
      <c r="BG260" s="108">
        <v>30042973</v>
      </c>
      <c r="BH260" s="108">
        <v>30081827</v>
      </c>
      <c r="BI260" s="108">
        <v>29851249</v>
      </c>
      <c r="BJ260" s="108">
        <v>29402480</v>
      </c>
      <c r="BK260" s="108">
        <v>28887117</v>
      </c>
      <c r="BL260" s="108">
        <v>28515829</v>
      </c>
      <c r="BM260" s="108">
        <v>28435943</v>
      </c>
    </row>
    <row r="261" spans="1:65" x14ac:dyDescent="0.2">
      <c r="A261" s="108" t="s">
        <v>638</v>
      </c>
      <c r="B261" s="108" t="s">
        <v>639</v>
      </c>
      <c r="C261" s="108" t="s">
        <v>169</v>
      </c>
      <c r="D261" s="108" t="s">
        <v>170</v>
      </c>
      <c r="E261" s="108">
        <v>8053</v>
      </c>
      <c r="F261" s="108">
        <v>8164</v>
      </c>
      <c r="G261" s="108">
        <v>8319</v>
      </c>
      <c r="H261" s="108">
        <v>8469</v>
      </c>
      <c r="I261" s="108">
        <v>8644</v>
      </c>
      <c r="J261" s="108">
        <v>8836</v>
      </c>
      <c r="K261" s="108">
        <v>9022</v>
      </c>
      <c r="L261" s="108">
        <v>9213</v>
      </c>
      <c r="M261" s="108">
        <v>9427</v>
      </c>
      <c r="N261" s="108">
        <v>9621</v>
      </c>
      <c r="O261" s="108">
        <v>9830</v>
      </c>
      <c r="P261" s="108">
        <v>10012</v>
      </c>
      <c r="Q261" s="108">
        <v>10210</v>
      </c>
      <c r="R261" s="108">
        <v>10391</v>
      </c>
      <c r="S261" s="108">
        <v>10551</v>
      </c>
      <c r="T261" s="108">
        <v>10697</v>
      </c>
      <c r="U261" s="108">
        <v>10821</v>
      </c>
      <c r="V261" s="108">
        <v>10923</v>
      </c>
      <c r="W261" s="108">
        <v>11041</v>
      </c>
      <c r="X261" s="108">
        <v>11226</v>
      </c>
      <c r="Y261" s="108">
        <v>11471</v>
      </c>
      <c r="Z261" s="108">
        <v>11821</v>
      </c>
      <c r="AA261" s="108">
        <v>12250</v>
      </c>
      <c r="AB261" s="108">
        <v>12755</v>
      </c>
      <c r="AC261" s="108">
        <v>13317</v>
      </c>
      <c r="AD261" s="108">
        <v>13951</v>
      </c>
      <c r="AE261" s="108">
        <v>14646</v>
      </c>
      <c r="AF261" s="108">
        <v>15390</v>
      </c>
      <c r="AG261" s="108">
        <v>16155</v>
      </c>
      <c r="AH261" s="108">
        <v>16867</v>
      </c>
      <c r="AI261" s="108">
        <v>17489</v>
      </c>
      <c r="AJ261" s="108">
        <v>18007</v>
      </c>
      <c r="AK261" s="108">
        <v>18443</v>
      </c>
      <c r="AL261" s="108">
        <v>18783</v>
      </c>
      <c r="AM261" s="108">
        <v>19068</v>
      </c>
      <c r="AN261" s="108">
        <v>19307</v>
      </c>
      <c r="AO261" s="108">
        <v>19508</v>
      </c>
      <c r="AP261" s="108">
        <v>19660</v>
      </c>
      <c r="AQ261" s="108">
        <v>19820</v>
      </c>
      <c r="AR261" s="108">
        <v>20026</v>
      </c>
      <c r="AS261" s="108">
        <v>20313</v>
      </c>
      <c r="AT261" s="108">
        <v>20675</v>
      </c>
      <c r="AU261" s="108">
        <v>21128</v>
      </c>
      <c r="AV261" s="108">
        <v>21674</v>
      </c>
      <c r="AW261" s="108">
        <v>22329</v>
      </c>
      <c r="AX261" s="108">
        <v>23106</v>
      </c>
      <c r="AY261" s="108">
        <v>24022</v>
      </c>
      <c r="AZ261" s="108">
        <v>25050</v>
      </c>
      <c r="BA261" s="108">
        <v>26096</v>
      </c>
      <c r="BB261" s="108">
        <v>27035</v>
      </c>
      <c r="BC261" s="108">
        <v>27796</v>
      </c>
      <c r="BD261" s="108">
        <v>28326</v>
      </c>
      <c r="BE261" s="108">
        <v>28654</v>
      </c>
      <c r="BF261" s="108">
        <v>28850</v>
      </c>
      <c r="BG261" s="108">
        <v>28985</v>
      </c>
      <c r="BH261" s="108">
        <v>29148</v>
      </c>
      <c r="BI261" s="108">
        <v>29355</v>
      </c>
      <c r="BJ261" s="108">
        <v>29567</v>
      </c>
      <c r="BK261" s="108">
        <v>29795</v>
      </c>
      <c r="BL261" s="108">
        <v>30033</v>
      </c>
      <c r="BM261" s="108">
        <v>30237</v>
      </c>
    </row>
    <row r="262" spans="1:65" x14ac:dyDescent="0.2">
      <c r="A262" s="108" t="s">
        <v>640</v>
      </c>
      <c r="B262" s="108" t="s">
        <v>641</v>
      </c>
      <c r="C262" s="108" t="s">
        <v>169</v>
      </c>
      <c r="D262" s="108" t="s">
        <v>170</v>
      </c>
      <c r="E262" s="108">
        <v>32500</v>
      </c>
      <c r="F262" s="108">
        <v>34300</v>
      </c>
      <c r="G262" s="108">
        <v>35000</v>
      </c>
      <c r="H262" s="108">
        <v>39800</v>
      </c>
      <c r="I262" s="108">
        <v>40800</v>
      </c>
      <c r="J262" s="108">
        <v>43500</v>
      </c>
      <c r="K262" s="108">
        <v>46200</v>
      </c>
      <c r="L262" s="108">
        <v>49100</v>
      </c>
      <c r="M262" s="108">
        <v>55700</v>
      </c>
      <c r="N262" s="108">
        <v>60300</v>
      </c>
      <c r="O262" s="108">
        <v>63476</v>
      </c>
      <c r="P262" s="108">
        <v>70937</v>
      </c>
      <c r="Q262" s="108">
        <v>76319</v>
      </c>
      <c r="R262" s="108">
        <v>84121</v>
      </c>
      <c r="S262" s="108">
        <v>89941</v>
      </c>
      <c r="T262" s="108">
        <v>94484</v>
      </c>
      <c r="U262" s="108">
        <v>96166</v>
      </c>
      <c r="V262" s="108">
        <v>93203</v>
      </c>
      <c r="W262" s="108">
        <v>95929</v>
      </c>
      <c r="X262" s="108">
        <v>96183</v>
      </c>
      <c r="Y262" s="108">
        <v>99636</v>
      </c>
      <c r="Z262" s="108">
        <v>99853</v>
      </c>
      <c r="AA262" s="108">
        <v>100068</v>
      </c>
      <c r="AB262" s="108">
        <v>100348</v>
      </c>
      <c r="AC262" s="108">
        <v>100600</v>
      </c>
      <c r="AD262" s="108">
        <v>100760</v>
      </c>
      <c r="AE262" s="108">
        <v>100842</v>
      </c>
      <c r="AF262" s="108">
        <v>100901</v>
      </c>
      <c r="AG262" s="108">
        <v>100952</v>
      </c>
      <c r="AH262" s="108">
        <v>101041</v>
      </c>
      <c r="AI262" s="108">
        <v>103963</v>
      </c>
      <c r="AJ262" s="108">
        <v>104807</v>
      </c>
      <c r="AK262" s="108">
        <v>105712</v>
      </c>
      <c r="AL262" s="108">
        <v>106578</v>
      </c>
      <c r="AM262" s="108">
        <v>107318</v>
      </c>
      <c r="AN262" s="108">
        <v>107818</v>
      </c>
      <c r="AO262" s="108">
        <v>108095</v>
      </c>
      <c r="AP262" s="108">
        <v>108357</v>
      </c>
      <c r="AQ262" s="108">
        <v>108537</v>
      </c>
      <c r="AR262" s="108">
        <v>108599</v>
      </c>
      <c r="AS262" s="108">
        <v>108642</v>
      </c>
      <c r="AT262" s="108">
        <v>108549</v>
      </c>
      <c r="AU262" s="108">
        <v>108509</v>
      </c>
      <c r="AV262" s="108">
        <v>108505</v>
      </c>
      <c r="AW262" s="108">
        <v>108466</v>
      </c>
      <c r="AX262" s="108">
        <v>108453</v>
      </c>
      <c r="AY262" s="108">
        <v>108369</v>
      </c>
      <c r="AZ262" s="108">
        <v>108337</v>
      </c>
      <c r="BA262" s="108">
        <v>108397</v>
      </c>
      <c r="BB262" s="108">
        <v>108404</v>
      </c>
      <c r="BC262" s="108">
        <v>108357</v>
      </c>
      <c r="BD262" s="108">
        <v>108290</v>
      </c>
      <c r="BE262" s="108">
        <v>108188</v>
      </c>
      <c r="BF262" s="108">
        <v>108041</v>
      </c>
      <c r="BG262" s="108">
        <v>107882</v>
      </c>
      <c r="BH262" s="108">
        <v>107712</v>
      </c>
      <c r="BI262" s="108">
        <v>107516</v>
      </c>
      <c r="BJ262" s="108">
        <v>107281</v>
      </c>
      <c r="BK262" s="108">
        <v>107001</v>
      </c>
      <c r="BL262" s="108">
        <v>106669</v>
      </c>
      <c r="BM262" s="108">
        <v>106290</v>
      </c>
    </row>
    <row r="263" spans="1:65" x14ac:dyDescent="0.2">
      <c r="A263" s="108" t="s">
        <v>642</v>
      </c>
      <c r="B263" s="108" t="s">
        <v>643</v>
      </c>
      <c r="C263" s="108" t="s">
        <v>169</v>
      </c>
      <c r="D263" s="108" t="s">
        <v>170</v>
      </c>
      <c r="E263" s="108">
        <v>32670048</v>
      </c>
      <c r="F263" s="108">
        <v>33666111</v>
      </c>
      <c r="G263" s="108">
        <v>34683410</v>
      </c>
      <c r="H263" s="108">
        <v>35721213</v>
      </c>
      <c r="I263" s="108">
        <v>36780001</v>
      </c>
      <c r="J263" s="108">
        <v>37858947</v>
      </c>
      <c r="K263" s="108">
        <v>38958046</v>
      </c>
      <c r="L263" s="108">
        <v>40072951</v>
      </c>
      <c r="M263" s="108">
        <v>41193588</v>
      </c>
      <c r="N263" s="108">
        <v>42307149</v>
      </c>
      <c r="O263" s="108">
        <v>43404802</v>
      </c>
      <c r="P263" s="108">
        <v>44484032</v>
      </c>
      <c r="Q263" s="108">
        <v>45548476</v>
      </c>
      <c r="R263" s="108">
        <v>46603522</v>
      </c>
      <c r="S263" s="108">
        <v>47657554</v>
      </c>
      <c r="T263" s="108">
        <v>48718190</v>
      </c>
      <c r="U263" s="108">
        <v>49785278</v>
      </c>
      <c r="V263" s="108">
        <v>50861166</v>
      </c>
      <c r="W263" s="108">
        <v>51959021</v>
      </c>
      <c r="X263" s="108">
        <v>53095406</v>
      </c>
      <c r="Y263" s="108">
        <v>54281841</v>
      </c>
      <c r="Z263" s="108">
        <v>55522804</v>
      </c>
      <c r="AA263" s="108">
        <v>56814309</v>
      </c>
      <c r="AB263" s="108">
        <v>58148384</v>
      </c>
      <c r="AC263" s="108">
        <v>59512619</v>
      </c>
      <c r="AD263" s="108">
        <v>60896732</v>
      </c>
      <c r="AE263" s="108">
        <v>62293859</v>
      </c>
      <c r="AF263" s="108">
        <v>63701974</v>
      </c>
      <c r="AG263" s="108">
        <v>65120432</v>
      </c>
      <c r="AH263" s="108">
        <v>66550231</v>
      </c>
      <c r="AI263" s="108">
        <v>67988855</v>
      </c>
      <c r="AJ263" s="108">
        <v>69436956</v>
      </c>
      <c r="AK263" s="108">
        <v>70883488</v>
      </c>
      <c r="AL263" s="108">
        <v>72300308</v>
      </c>
      <c r="AM263" s="108">
        <v>73651220</v>
      </c>
      <c r="AN263" s="108">
        <v>74910462</v>
      </c>
      <c r="AO263" s="108">
        <v>76068739</v>
      </c>
      <c r="AP263" s="108">
        <v>77133212</v>
      </c>
      <c r="AQ263" s="108">
        <v>78115712</v>
      </c>
      <c r="AR263" s="108">
        <v>79035871</v>
      </c>
      <c r="AS263" s="108">
        <v>79910411</v>
      </c>
      <c r="AT263" s="108">
        <v>80742500</v>
      </c>
      <c r="AU263" s="108">
        <v>81534406</v>
      </c>
      <c r="AV263" s="108">
        <v>82301650</v>
      </c>
      <c r="AW263" s="108">
        <v>83062819</v>
      </c>
      <c r="AX263" s="108">
        <v>83832662</v>
      </c>
      <c r="AY263" s="108">
        <v>84617545</v>
      </c>
      <c r="AZ263" s="108">
        <v>85419588</v>
      </c>
      <c r="BA263" s="108">
        <v>86243424</v>
      </c>
      <c r="BB263" s="108">
        <v>87092250</v>
      </c>
      <c r="BC263" s="108">
        <v>87967655</v>
      </c>
      <c r="BD263" s="108">
        <v>88871384</v>
      </c>
      <c r="BE263" s="108">
        <v>89801926</v>
      </c>
      <c r="BF263" s="108">
        <v>90752593</v>
      </c>
      <c r="BG263" s="108">
        <v>91713850</v>
      </c>
      <c r="BH263" s="108">
        <v>92677082</v>
      </c>
      <c r="BI263" s="108">
        <v>93640435</v>
      </c>
      <c r="BJ263" s="108">
        <v>94600643</v>
      </c>
      <c r="BK263" s="108">
        <v>95545959</v>
      </c>
      <c r="BL263" s="108">
        <v>96462108</v>
      </c>
      <c r="BM263" s="108">
        <v>97338583</v>
      </c>
    </row>
    <row r="264" spans="1:65" x14ac:dyDescent="0.2">
      <c r="A264" s="108" t="s">
        <v>644</v>
      </c>
      <c r="B264" s="108" t="s">
        <v>645</v>
      </c>
      <c r="C264" s="108" t="s">
        <v>169</v>
      </c>
      <c r="D264" s="108" t="s">
        <v>170</v>
      </c>
      <c r="E264" s="108">
        <v>63689</v>
      </c>
      <c r="F264" s="108">
        <v>65700</v>
      </c>
      <c r="G264" s="108">
        <v>67793</v>
      </c>
      <c r="H264" s="108">
        <v>69944</v>
      </c>
      <c r="I264" s="108">
        <v>72116</v>
      </c>
      <c r="J264" s="108">
        <v>74268</v>
      </c>
      <c r="K264" s="108">
        <v>76392</v>
      </c>
      <c r="L264" s="108">
        <v>78505</v>
      </c>
      <c r="M264" s="108">
        <v>80653</v>
      </c>
      <c r="N264" s="108">
        <v>82920</v>
      </c>
      <c r="O264" s="108">
        <v>85374</v>
      </c>
      <c r="P264" s="108">
        <v>88012</v>
      </c>
      <c r="Q264" s="108">
        <v>90802</v>
      </c>
      <c r="R264" s="108">
        <v>93749</v>
      </c>
      <c r="S264" s="108">
        <v>96773</v>
      </c>
      <c r="T264" s="108">
        <v>99863</v>
      </c>
      <c r="U264" s="108">
        <v>103002</v>
      </c>
      <c r="V264" s="108">
        <v>106206</v>
      </c>
      <c r="W264" s="108">
        <v>109397</v>
      </c>
      <c r="X264" s="108">
        <v>112543</v>
      </c>
      <c r="Y264" s="108">
        <v>115598</v>
      </c>
      <c r="Z264" s="108">
        <v>118546</v>
      </c>
      <c r="AA264" s="108">
        <v>121398</v>
      </c>
      <c r="AB264" s="108">
        <v>124213</v>
      </c>
      <c r="AC264" s="108">
        <v>127058</v>
      </c>
      <c r="AD264" s="108">
        <v>129989</v>
      </c>
      <c r="AE264" s="108">
        <v>132988</v>
      </c>
      <c r="AF264" s="108">
        <v>136075</v>
      </c>
      <c r="AG264" s="108">
        <v>139319</v>
      </c>
      <c r="AH264" s="108">
        <v>142801</v>
      </c>
      <c r="AI264" s="108">
        <v>146575</v>
      </c>
      <c r="AJ264" s="108">
        <v>150718</v>
      </c>
      <c r="AK264" s="108">
        <v>155176</v>
      </c>
      <c r="AL264" s="108">
        <v>159743</v>
      </c>
      <c r="AM264" s="108">
        <v>164128</v>
      </c>
      <c r="AN264" s="108">
        <v>168161</v>
      </c>
      <c r="AO264" s="108">
        <v>171721</v>
      </c>
      <c r="AP264" s="108">
        <v>174917</v>
      </c>
      <c r="AQ264" s="108">
        <v>177987</v>
      </c>
      <c r="AR264" s="108">
        <v>181259</v>
      </c>
      <c r="AS264" s="108">
        <v>184964</v>
      </c>
      <c r="AT264" s="108">
        <v>189209</v>
      </c>
      <c r="AU264" s="108">
        <v>193927</v>
      </c>
      <c r="AV264" s="108">
        <v>198960</v>
      </c>
      <c r="AW264" s="108">
        <v>204123</v>
      </c>
      <c r="AX264" s="108">
        <v>209282</v>
      </c>
      <c r="AY264" s="108">
        <v>214379</v>
      </c>
      <c r="AZ264" s="108">
        <v>219464</v>
      </c>
      <c r="BA264" s="108">
        <v>224700</v>
      </c>
      <c r="BB264" s="108">
        <v>230244</v>
      </c>
      <c r="BC264" s="108">
        <v>236216</v>
      </c>
      <c r="BD264" s="108">
        <v>242658</v>
      </c>
      <c r="BE264" s="108">
        <v>249505</v>
      </c>
      <c r="BF264" s="108">
        <v>256637</v>
      </c>
      <c r="BG264" s="108">
        <v>263888</v>
      </c>
      <c r="BH264" s="108">
        <v>271128</v>
      </c>
      <c r="BI264" s="108">
        <v>278326</v>
      </c>
      <c r="BJ264" s="108">
        <v>285499</v>
      </c>
      <c r="BK264" s="108">
        <v>292675</v>
      </c>
      <c r="BL264" s="108">
        <v>299882</v>
      </c>
      <c r="BM264" s="108">
        <v>307150</v>
      </c>
    </row>
    <row r="265" spans="1:65" x14ac:dyDescent="0.2">
      <c r="A265" s="108" t="s">
        <v>646</v>
      </c>
      <c r="B265" s="108" t="s">
        <v>647</v>
      </c>
      <c r="C265" s="108" t="s">
        <v>169</v>
      </c>
      <c r="D265" s="108" t="s">
        <v>170</v>
      </c>
      <c r="E265" s="108">
        <v>3032156070</v>
      </c>
      <c r="F265" s="108">
        <v>3071596055</v>
      </c>
      <c r="G265" s="108">
        <v>3124561005</v>
      </c>
      <c r="H265" s="108">
        <v>3189655687</v>
      </c>
      <c r="I265" s="108">
        <v>3255145692</v>
      </c>
      <c r="J265" s="108">
        <v>3322046795</v>
      </c>
      <c r="K265" s="108">
        <v>3392097729</v>
      </c>
      <c r="L265" s="108">
        <v>3461619724</v>
      </c>
      <c r="M265" s="108">
        <v>3532782993</v>
      </c>
      <c r="N265" s="108">
        <v>3606553753</v>
      </c>
      <c r="O265" s="108">
        <v>3681975908</v>
      </c>
      <c r="P265" s="108">
        <v>3760516757</v>
      </c>
      <c r="Q265" s="108">
        <v>3836900801</v>
      </c>
      <c r="R265" s="108">
        <v>3912984371</v>
      </c>
      <c r="S265" s="108">
        <v>3988487336</v>
      </c>
      <c r="T265" s="108">
        <v>4062507027</v>
      </c>
      <c r="U265" s="108">
        <v>4135432265</v>
      </c>
      <c r="V265" s="108">
        <v>4207786422</v>
      </c>
      <c r="W265" s="108">
        <v>4281339378</v>
      </c>
      <c r="X265" s="108">
        <v>4356778367</v>
      </c>
      <c r="Y265" s="108">
        <v>4432963653</v>
      </c>
      <c r="Z265" s="108">
        <v>4511164132</v>
      </c>
      <c r="AA265" s="108">
        <v>4592387213</v>
      </c>
      <c r="AB265" s="108">
        <v>4674330282</v>
      </c>
      <c r="AC265" s="108">
        <v>4755996689</v>
      </c>
      <c r="AD265" s="108">
        <v>4839176734</v>
      </c>
      <c r="AE265" s="108">
        <v>4924747934</v>
      </c>
      <c r="AF265" s="108">
        <v>5012556248</v>
      </c>
      <c r="AG265" s="108">
        <v>5101287675</v>
      </c>
      <c r="AH265" s="108">
        <v>5189977062</v>
      </c>
      <c r="AI265" s="108">
        <v>5280062644</v>
      </c>
      <c r="AJ265" s="108">
        <v>5368139818</v>
      </c>
      <c r="AK265" s="108">
        <v>5452576967</v>
      </c>
      <c r="AL265" s="108">
        <v>5537885402</v>
      </c>
      <c r="AM265" s="108">
        <v>5622085293</v>
      </c>
      <c r="AN265" s="108">
        <v>5706753581</v>
      </c>
      <c r="AO265" s="108">
        <v>5789655178</v>
      </c>
      <c r="AP265" s="108">
        <v>5872284397</v>
      </c>
      <c r="AQ265" s="108">
        <v>5954004340</v>
      </c>
      <c r="AR265" s="108">
        <v>6034484369</v>
      </c>
      <c r="AS265" s="108">
        <v>6114324044</v>
      </c>
      <c r="AT265" s="108">
        <v>6193663732</v>
      </c>
      <c r="AU265" s="108">
        <v>6272724236</v>
      </c>
      <c r="AV265" s="108">
        <v>6351855732</v>
      </c>
      <c r="AW265" s="108">
        <v>6431527221</v>
      </c>
      <c r="AX265" s="108">
        <v>6511724848</v>
      </c>
      <c r="AY265" s="108">
        <v>6592711655</v>
      </c>
      <c r="AZ265" s="108">
        <v>6674181848</v>
      </c>
      <c r="BA265" s="108">
        <v>6757000414</v>
      </c>
      <c r="BB265" s="108">
        <v>6839553692</v>
      </c>
      <c r="BC265" s="108">
        <v>6921854591</v>
      </c>
      <c r="BD265" s="108">
        <v>7003760440</v>
      </c>
      <c r="BE265" s="108">
        <v>7089254548</v>
      </c>
      <c r="BF265" s="108">
        <v>7175500378</v>
      </c>
      <c r="BG265" s="108">
        <v>7261846543</v>
      </c>
      <c r="BH265" s="108">
        <v>7347679005</v>
      </c>
      <c r="BI265" s="108">
        <v>7433569330</v>
      </c>
      <c r="BJ265" s="108">
        <v>7519183459</v>
      </c>
      <c r="BK265" s="108">
        <v>7602454161</v>
      </c>
      <c r="BL265" s="108">
        <v>7683372259</v>
      </c>
      <c r="BM265" s="108">
        <v>7761620146</v>
      </c>
    </row>
    <row r="266" spans="1:65" x14ac:dyDescent="0.2">
      <c r="A266" s="108" t="s">
        <v>648</v>
      </c>
      <c r="B266" s="108" t="s">
        <v>649</v>
      </c>
      <c r="C266" s="108" t="s">
        <v>169</v>
      </c>
      <c r="D266" s="108" t="s">
        <v>170</v>
      </c>
      <c r="E266" s="108">
        <v>108627</v>
      </c>
      <c r="F266" s="108">
        <v>112112</v>
      </c>
      <c r="G266" s="108">
        <v>115768</v>
      </c>
      <c r="H266" s="108">
        <v>119552</v>
      </c>
      <c r="I266" s="108">
        <v>123346</v>
      </c>
      <c r="J266" s="108">
        <v>127055</v>
      </c>
      <c r="K266" s="108">
        <v>130672</v>
      </c>
      <c r="L266" s="108">
        <v>134181</v>
      </c>
      <c r="M266" s="108">
        <v>137484</v>
      </c>
      <c r="N266" s="108">
        <v>140495</v>
      </c>
      <c r="O266" s="108">
        <v>143146</v>
      </c>
      <c r="P266" s="108">
        <v>145407</v>
      </c>
      <c r="Q266" s="108">
        <v>147295</v>
      </c>
      <c r="R266" s="108">
        <v>148858</v>
      </c>
      <c r="S266" s="108">
        <v>150191</v>
      </c>
      <c r="T266" s="108">
        <v>151353</v>
      </c>
      <c r="U266" s="108">
        <v>152362</v>
      </c>
      <c r="V266" s="108">
        <v>153218</v>
      </c>
      <c r="W266" s="108">
        <v>153986</v>
      </c>
      <c r="X266" s="108">
        <v>154740</v>
      </c>
      <c r="Y266" s="108">
        <v>155522</v>
      </c>
      <c r="Z266" s="108">
        <v>156410</v>
      </c>
      <c r="AA266" s="108">
        <v>157365</v>
      </c>
      <c r="AB266" s="108">
        <v>158345</v>
      </c>
      <c r="AC266" s="108">
        <v>159243</v>
      </c>
      <c r="AD266" s="108">
        <v>159995</v>
      </c>
      <c r="AE266" s="108">
        <v>160552</v>
      </c>
      <c r="AF266" s="108">
        <v>160962</v>
      </c>
      <c r="AG266" s="108">
        <v>161369</v>
      </c>
      <c r="AH266" s="108">
        <v>161935</v>
      </c>
      <c r="AI266" s="108">
        <v>162797</v>
      </c>
      <c r="AJ266" s="108">
        <v>164000</v>
      </c>
      <c r="AK266" s="108">
        <v>165490</v>
      </c>
      <c r="AL266" s="108">
        <v>167117</v>
      </c>
      <c r="AM266" s="108">
        <v>168689</v>
      </c>
      <c r="AN266" s="108">
        <v>170050</v>
      </c>
      <c r="AO266" s="108">
        <v>171165</v>
      </c>
      <c r="AP266" s="108">
        <v>172065</v>
      </c>
      <c r="AQ266" s="108">
        <v>172839</v>
      </c>
      <c r="AR266" s="108">
        <v>173606</v>
      </c>
      <c r="AS266" s="108">
        <v>174454</v>
      </c>
      <c r="AT266" s="108">
        <v>175394</v>
      </c>
      <c r="AU266" s="108">
        <v>176410</v>
      </c>
      <c r="AV266" s="108">
        <v>177481</v>
      </c>
      <c r="AW266" s="108">
        <v>178597</v>
      </c>
      <c r="AX266" s="108">
        <v>179722</v>
      </c>
      <c r="AY266" s="108">
        <v>180874</v>
      </c>
      <c r="AZ266" s="108">
        <v>182045</v>
      </c>
      <c r="BA266" s="108">
        <v>183270</v>
      </c>
      <c r="BB266" s="108">
        <v>184553</v>
      </c>
      <c r="BC266" s="108">
        <v>185944</v>
      </c>
      <c r="BD266" s="108">
        <v>187469</v>
      </c>
      <c r="BE266" s="108">
        <v>189089</v>
      </c>
      <c r="BF266" s="108">
        <v>190712</v>
      </c>
      <c r="BG266" s="108">
        <v>192220</v>
      </c>
      <c r="BH266" s="108">
        <v>193510</v>
      </c>
      <c r="BI266" s="108">
        <v>194540</v>
      </c>
      <c r="BJ266" s="108">
        <v>195358</v>
      </c>
      <c r="BK266" s="108">
        <v>196128</v>
      </c>
      <c r="BL266" s="108">
        <v>197093</v>
      </c>
      <c r="BM266" s="108">
        <v>198410</v>
      </c>
    </row>
    <row r="267" spans="1:65" x14ac:dyDescent="0.2">
      <c r="A267" s="108" t="s">
        <v>650</v>
      </c>
      <c r="B267" s="108" t="s">
        <v>651</v>
      </c>
      <c r="C267" s="108" t="s">
        <v>169</v>
      </c>
      <c r="D267" s="108" t="s">
        <v>170</v>
      </c>
      <c r="E267" s="108">
        <v>947000</v>
      </c>
      <c r="F267" s="108">
        <v>966000</v>
      </c>
      <c r="G267" s="108">
        <v>994000</v>
      </c>
      <c r="H267" s="108">
        <v>1022000</v>
      </c>
      <c r="I267" s="108">
        <v>1050000</v>
      </c>
      <c r="J267" s="108">
        <v>1078000</v>
      </c>
      <c r="K267" s="108">
        <v>1106000</v>
      </c>
      <c r="L267" s="108">
        <v>1135000</v>
      </c>
      <c r="M267" s="108">
        <v>1163000</v>
      </c>
      <c r="N267" s="108">
        <v>1191000</v>
      </c>
      <c r="O267" s="108">
        <v>1219000</v>
      </c>
      <c r="P267" s="108">
        <v>1247000</v>
      </c>
      <c r="Q267" s="108">
        <v>1278000</v>
      </c>
      <c r="R267" s="108">
        <v>1308000</v>
      </c>
      <c r="S267" s="108">
        <v>1339000</v>
      </c>
      <c r="T267" s="108">
        <v>1369000</v>
      </c>
      <c r="U267" s="108">
        <v>1400000</v>
      </c>
      <c r="V267" s="108">
        <v>1430000</v>
      </c>
      <c r="W267" s="108">
        <v>1460000</v>
      </c>
      <c r="X267" s="108">
        <v>1491000</v>
      </c>
      <c r="Y267" s="108">
        <v>1521000</v>
      </c>
      <c r="Z267" s="108">
        <v>1552000</v>
      </c>
      <c r="AA267" s="108">
        <v>1582000</v>
      </c>
      <c r="AB267" s="108">
        <v>1614000</v>
      </c>
      <c r="AC267" s="108">
        <v>1647000</v>
      </c>
      <c r="AD267" s="108">
        <v>1682000</v>
      </c>
      <c r="AE267" s="108">
        <v>1717000</v>
      </c>
      <c r="AF267" s="108">
        <v>1753000</v>
      </c>
      <c r="AG267" s="108">
        <v>1791000</v>
      </c>
      <c r="AH267" s="108">
        <v>1827000</v>
      </c>
      <c r="AI267" s="108">
        <v>1862000</v>
      </c>
      <c r="AJ267" s="108">
        <v>1898000</v>
      </c>
      <c r="AK267" s="108">
        <v>1932000</v>
      </c>
      <c r="AL267" s="108">
        <v>1965000</v>
      </c>
      <c r="AM267" s="108">
        <v>1997000</v>
      </c>
      <c r="AN267" s="108">
        <v>2029000</v>
      </c>
      <c r="AO267" s="108">
        <v>2059000</v>
      </c>
      <c r="AP267" s="108">
        <v>2086000</v>
      </c>
      <c r="AQ267" s="108">
        <v>1966000</v>
      </c>
      <c r="AR267" s="108">
        <v>1762000</v>
      </c>
      <c r="AS267" s="108">
        <v>1700000</v>
      </c>
      <c r="AT267" s="108">
        <v>1701154</v>
      </c>
      <c r="AU267" s="108">
        <v>1702310</v>
      </c>
      <c r="AV267" s="108">
        <v>1703466</v>
      </c>
      <c r="AW267" s="108">
        <v>1704622</v>
      </c>
      <c r="AX267" s="108">
        <v>1705780</v>
      </c>
      <c r="AY267" s="108">
        <v>1719536</v>
      </c>
      <c r="AZ267" s="108">
        <v>1733404</v>
      </c>
      <c r="BA267" s="108">
        <v>1747383</v>
      </c>
      <c r="BB267" s="108">
        <v>1761474</v>
      </c>
      <c r="BC267" s="108">
        <v>1775680</v>
      </c>
      <c r="BD267" s="108">
        <v>1791000</v>
      </c>
      <c r="BE267" s="108">
        <v>1807106</v>
      </c>
      <c r="BF267" s="108">
        <v>1818117</v>
      </c>
      <c r="BG267" s="108">
        <v>1812771</v>
      </c>
      <c r="BH267" s="108">
        <v>1788196</v>
      </c>
      <c r="BI267" s="108">
        <v>1777557</v>
      </c>
      <c r="BJ267" s="108">
        <v>1791003</v>
      </c>
      <c r="BK267" s="108">
        <v>1797085</v>
      </c>
      <c r="BL267" s="108">
        <v>1788878</v>
      </c>
      <c r="BM267" s="108">
        <v>1775378</v>
      </c>
    </row>
    <row r="268" spans="1:65" x14ac:dyDescent="0.2">
      <c r="A268" s="108" t="s">
        <v>652</v>
      </c>
      <c r="B268" s="108" t="s">
        <v>653</v>
      </c>
      <c r="C268" s="108" t="s">
        <v>169</v>
      </c>
      <c r="D268" s="108" t="s">
        <v>170</v>
      </c>
      <c r="E268" s="108">
        <v>5315351</v>
      </c>
      <c r="F268" s="108">
        <v>5393034</v>
      </c>
      <c r="G268" s="108">
        <v>5473671</v>
      </c>
      <c r="H268" s="108">
        <v>5556767</v>
      </c>
      <c r="I268" s="108">
        <v>5641598</v>
      </c>
      <c r="J268" s="108">
        <v>5727745</v>
      </c>
      <c r="K268" s="108">
        <v>5816241</v>
      </c>
      <c r="L268" s="108">
        <v>5907873</v>
      </c>
      <c r="M268" s="108">
        <v>6001858</v>
      </c>
      <c r="N268" s="108">
        <v>6097042</v>
      </c>
      <c r="O268" s="108">
        <v>6193379</v>
      </c>
      <c r="P268" s="108">
        <v>6290367</v>
      </c>
      <c r="Q268" s="108">
        <v>6390573</v>
      </c>
      <c r="R268" s="108">
        <v>6500809</v>
      </c>
      <c r="S268" s="108">
        <v>6630003</v>
      </c>
      <c r="T268" s="108">
        <v>6784699</v>
      </c>
      <c r="U268" s="108">
        <v>6967944</v>
      </c>
      <c r="V268" s="108">
        <v>7178672</v>
      </c>
      <c r="W268" s="108">
        <v>7414167</v>
      </c>
      <c r="X268" s="108">
        <v>7669699</v>
      </c>
      <c r="Y268" s="108">
        <v>7941903</v>
      </c>
      <c r="Z268" s="108">
        <v>8231905</v>
      </c>
      <c r="AA268" s="108">
        <v>8541605</v>
      </c>
      <c r="AB268" s="108">
        <v>8869363</v>
      </c>
      <c r="AC268" s="108">
        <v>9213078</v>
      </c>
      <c r="AD268" s="108">
        <v>9572170</v>
      </c>
      <c r="AE268" s="108">
        <v>9941102</v>
      </c>
      <c r="AF268" s="108">
        <v>10322044</v>
      </c>
      <c r="AG268" s="108">
        <v>10730864</v>
      </c>
      <c r="AH268" s="108">
        <v>11189185</v>
      </c>
      <c r="AI268" s="108">
        <v>11709987</v>
      </c>
      <c r="AJ268" s="108">
        <v>12302127</v>
      </c>
      <c r="AK268" s="108">
        <v>12954157</v>
      </c>
      <c r="AL268" s="108">
        <v>13634082</v>
      </c>
      <c r="AM268" s="108">
        <v>14297617</v>
      </c>
      <c r="AN268" s="108">
        <v>14913313</v>
      </c>
      <c r="AO268" s="108">
        <v>15469274</v>
      </c>
      <c r="AP268" s="108">
        <v>15975676</v>
      </c>
      <c r="AQ268" s="108">
        <v>16450306</v>
      </c>
      <c r="AR268" s="108">
        <v>16921157</v>
      </c>
      <c r="AS268" s="108">
        <v>17409071</v>
      </c>
      <c r="AT268" s="108">
        <v>17918369</v>
      </c>
      <c r="AU268" s="108">
        <v>18443684</v>
      </c>
      <c r="AV268" s="108">
        <v>18985001</v>
      </c>
      <c r="AW268" s="108">
        <v>19540096</v>
      </c>
      <c r="AX268" s="108">
        <v>20107416</v>
      </c>
      <c r="AY268" s="108">
        <v>20687648</v>
      </c>
      <c r="AZ268" s="108">
        <v>21282514</v>
      </c>
      <c r="BA268" s="108">
        <v>21892149</v>
      </c>
      <c r="BB268" s="108">
        <v>22516464</v>
      </c>
      <c r="BC268" s="108">
        <v>23154854</v>
      </c>
      <c r="BD268" s="108">
        <v>23807586</v>
      </c>
      <c r="BE268" s="108">
        <v>24473176</v>
      </c>
      <c r="BF268" s="108">
        <v>25147112</v>
      </c>
      <c r="BG268" s="108">
        <v>25823488</v>
      </c>
      <c r="BH268" s="108">
        <v>26497881</v>
      </c>
      <c r="BI268" s="108">
        <v>27168210</v>
      </c>
      <c r="BJ268" s="108">
        <v>27834811</v>
      </c>
      <c r="BK268" s="108">
        <v>28498683</v>
      </c>
      <c r="BL268" s="108">
        <v>29161922</v>
      </c>
      <c r="BM268" s="108">
        <v>29825968</v>
      </c>
    </row>
    <row r="269" spans="1:65" x14ac:dyDescent="0.2">
      <c r="A269" s="108" t="s">
        <v>654</v>
      </c>
      <c r="B269" s="108" t="s">
        <v>655</v>
      </c>
      <c r="C269" s="108" t="s">
        <v>169</v>
      </c>
      <c r="D269" s="108" t="s">
        <v>170</v>
      </c>
      <c r="E269" s="108">
        <v>17099836</v>
      </c>
      <c r="F269" s="108">
        <v>17524533</v>
      </c>
      <c r="G269" s="108">
        <v>17965733</v>
      </c>
      <c r="H269" s="108">
        <v>18423157</v>
      </c>
      <c r="I269" s="108">
        <v>18896303</v>
      </c>
      <c r="J269" s="108">
        <v>19384838</v>
      </c>
      <c r="K269" s="108">
        <v>19888259</v>
      </c>
      <c r="L269" s="108">
        <v>20406863</v>
      </c>
      <c r="M269" s="108">
        <v>20942147</v>
      </c>
      <c r="N269" s="108">
        <v>21496075</v>
      </c>
      <c r="O269" s="108">
        <v>22069783</v>
      </c>
      <c r="P269" s="108">
        <v>22665265</v>
      </c>
      <c r="Q269" s="108">
        <v>23281517</v>
      </c>
      <c r="R269" s="108">
        <v>23913090</v>
      </c>
      <c r="S269" s="108">
        <v>24552540</v>
      </c>
      <c r="T269" s="108">
        <v>25195184</v>
      </c>
      <c r="U269" s="108">
        <v>25836890</v>
      </c>
      <c r="V269" s="108">
        <v>26480915</v>
      </c>
      <c r="W269" s="108">
        <v>27138966</v>
      </c>
      <c r="X269" s="108">
        <v>27827325</v>
      </c>
      <c r="Y269" s="108">
        <v>28556771</v>
      </c>
      <c r="Z269" s="108">
        <v>29333095</v>
      </c>
      <c r="AA269" s="108">
        <v>30150448</v>
      </c>
      <c r="AB269" s="108">
        <v>30993762</v>
      </c>
      <c r="AC269" s="108">
        <v>31841588</v>
      </c>
      <c r="AD269" s="108">
        <v>32678876</v>
      </c>
      <c r="AE269" s="108">
        <v>33495956</v>
      </c>
      <c r="AF269" s="108">
        <v>34297727</v>
      </c>
      <c r="AG269" s="108">
        <v>35100905</v>
      </c>
      <c r="AH269" s="108">
        <v>35930056</v>
      </c>
      <c r="AI269" s="108">
        <v>36800507</v>
      </c>
      <c r="AJ269" s="108">
        <v>37718952</v>
      </c>
      <c r="AK269" s="108">
        <v>38672611</v>
      </c>
      <c r="AL269" s="108">
        <v>39633754</v>
      </c>
      <c r="AM269" s="108">
        <v>40564061</v>
      </c>
      <c r="AN269" s="108">
        <v>41435761</v>
      </c>
      <c r="AO269" s="108">
        <v>42241007</v>
      </c>
      <c r="AP269" s="108">
        <v>42987456</v>
      </c>
      <c r="AQ269" s="108">
        <v>43682259</v>
      </c>
      <c r="AR269" s="108">
        <v>44338551</v>
      </c>
      <c r="AS269" s="108">
        <v>44967713</v>
      </c>
      <c r="AT269" s="108">
        <v>45571272</v>
      </c>
      <c r="AU269" s="108">
        <v>46150913</v>
      </c>
      <c r="AV269" s="108">
        <v>46719203</v>
      </c>
      <c r="AW269" s="108">
        <v>47291610</v>
      </c>
      <c r="AX269" s="108">
        <v>47880595</v>
      </c>
      <c r="AY269" s="108">
        <v>48489464</v>
      </c>
      <c r="AZ269" s="108">
        <v>49119766</v>
      </c>
      <c r="BA269" s="108">
        <v>49779472</v>
      </c>
      <c r="BB269" s="108">
        <v>50477013</v>
      </c>
      <c r="BC269" s="108">
        <v>51216967</v>
      </c>
      <c r="BD269" s="108">
        <v>52003759</v>
      </c>
      <c r="BE269" s="108">
        <v>52832659</v>
      </c>
      <c r="BF269" s="108">
        <v>53687125</v>
      </c>
      <c r="BG269" s="108">
        <v>54544184</v>
      </c>
      <c r="BH269" s="108">
        <v>55386369</v>
      </c>
      <c r="BI269" s="108">
        <v>56207649</v>
      </c>
      <c r="BJ269" s="108">
        <v>57009751</v>
      </c>
      <c r="BK269" s="108">
        <v>57792520</v>
      </c>
      <c r="BL269" s="108">
        <v>58558267</v>
      </c>
      <c r="BM269" s="108">
        <v>59308690</v>
      </c>
    </row>
    <row r="270" spans="1:65" x14ac:dyDescent="0.2">
      <c r="A270" s="108" t="s">
        <v>656</v>
      </c>
      <c r="B270" s="108" t="s">
        <v>657</v>
      </c>
      <c r="C270" s="108" t="s">
        <v>169</v>
      </c>
      <c r="D270" s="108" t="s">
        <v>170</v>
      </c>
      <c r="E270" s="108">
        <v>3070780</v>
      </c>
      <c r="F270" s="108">
        <v>3164330</v>
      </c>
      <c r="G270" s="108">
        <v>3260645</v>
      </c>
      <c r="H270" s="108">
        <v>3360099</v>
      </c>
      <c r="I270" s="108">
        <v>3463211</v>
      </c>
      <c r="J270" s="108">
        <v>3570466</v>
      </c>
      <c r="K270" s="108">
        <v>3681953</v>
      </c>
      <c r="L270" s="108">
        <v>3797877</v>
      </c>
      <c r="M270" s="108">
        <v>3918872</v>
      </c>
      <c r="N270" s="108">
        <v>4045740</v>
      </c>
      <c r="O270" s="108">
        <v>4179062</v>
      </c>
      <c r="P270" s="108">
        <v>4319226</v>
      </c>
      <c r="Q270" s="108">
        <v>4466170</v>
      </c>
      <c r="R270" s="108">
        <v>4619549</v>
      </c>
      <c r="S270" s="108">
        <v>4778716</v>
      </c>
      <c r="T270" s="108">
        <v>4943279</v>
      </c>
      <c r="U270" s="108">
        <v>5112823</v>
      </c>
      <c r="V270" s="108">
        <v>5287544</v>
      </c>
      <c r="W270" s="108">
        <v>5468259</v>
      </c>
      <c r="X270" s="108">
        <v>5656145</v>
      </c>
      <c r="Y270" s="108">
        <v>5851818</v>
      </c>
      <c r="Z270" s="108">
        <v>6055361</v>
      </c>
      <c r="AA270" s="108">
        <v>6265869</v>
      </c>
      <c r="AB270" s="108">
        <v>6481907</v>
      </c>
      <c r="AC270" s="108">
        <v>6701547</v>
      </c>
      <c r="AD270" s="108">
        <v>6923148</v>
      </c>
      <c r="AE270" s="108">
        <v>7146965</v>
      </c>
      <c r="AF270" s="108">
        <v>7372835</v>
      </c>
      <c r="AG270" s="108">
        <v>7598270</v>
      </c>
      <c r="AH270" s="108">
        <v>7820199</v>
      </c>
      <c r="AI270" s="108">
        <v>8036849</v>
      </c>
      <c r="AJ270" s="108">
        <v>8246662</v>
      </c>
      <c r="AK270" s="108">
        <v>8451346</v>
      </c>
      <c r="AL270" s="108">
        <v>8656484</v>
      </c>
      <c r="AM270" s="108">
        <v>8869745</v>
      </c>
      <c r="AN270" s="108">
        <v>9096608</v>
      </c>
      <c r="AO270" s="108">
        <v>9339740</v>
      </c>
      <c r="AP270" s="108">
        <v>9597610</v>
      </c>
      <c r="AQ270" s="108">
        <v>9866474</v>
      </c>
      <c r="AR270" s="108">
        <v>10140564</v>
      </c>
      <c r="AS270" s="108">
        <v>10415942</v>
      </c>
      <c r="AT270" s="108">
        <v>10692197</v>
      </c>
      <c r="AU270" s="108">
        <v>10971704</v>
      </c>
      <c r="AV270" s="108">
        <v>11256740</v>
      </c>
      <c r="AW270" s="108">
        <v>11550641</v>
      </c>
      <c r="AX270" s="108">
        <v>11856244</v>
      </c>
      <c r="AY270" s="108">
        <v>12173518</v>
      </c>
      <c r="AZ270" s="108">
        <v>12502958</v>
      </c>
      <c r="BA270" s="108">
        <v>12848531</v>
      </c>
      <c r="BB270" s="108">
        <v>13215142</v>
      </c>
      <c r="BC270" s="108">
        <v>13605986</v>
      </c>
      <c r="BD270" s="108">
        <v>14023199</v>
      </c>
      <c r="BE270" s="108">
        <v>14465148</v>
      </c>
      <c r="BF270" s="108">
        <v>14926551</v>
      </c>
      <c r="BG270" s="108">
        <v>15399793</v>
      </c>
      <c r="BH270" s="108">
        <v>15879370</v>
      </c>
      <c r="BI270" s="108">
        <v>16363449</v>
      </c>
      <c r="BJ270" s="108">
        <v>16853608</v>
      </c>
      <c r="BK270" s="108">
        <v>17351714</v>
      </c>
      <c r="BL270" s="108">
        <v>17861034</v>
      </c>
      <c r="BM270" s="108">
        <v>18383956</v>
      </c>
    </row>
    <row r="271" spans="1:65" x14ac:dyDescent="0.2">
      <c r="A271" s="108" t="s">
        <v>658</v>
      </c>
      <c r="B271" s="108" t="s">
        <v>659</v>
      </c>
      <c r="C271" s="108" t="s">
        <v>169</v>
      </c>
      <c r="D271" s="108" t="s">
        <v>170</v>
      </c>
      <c r="E271" s="108">
        <v>3776679</v>
      </c>
      <c r="F271" s="108">
        <v>3905038</v>
      </c>
      <c r="G271" s="108">
        <v>4039209</v>
      </c>
      <c r="H271" s="108">
        <v>4178726</v>
      </c>
      <c r="I271" s="108">
        <v>4322854</v>
      </c>
      <c r="J271" s="108">
        <v>4471178</v>
      </c>
      <c r="K271" s="108">
        <v>4623340</v>
      </c>
      <c r="L271" s="108">
        <v>4779825</v>
      </c>
      <c r="M271" s="108">
        <v>4941901</v>
      </c>
      <c r="N271" s="108">
        <v>5111326</v>
      </c>
      <c r="O271" s="108">
        <v>5289312</v>
      </c>
      <c r="P271" s="108">
        <v>5476978</v>
      </c>
      <c r="Q271" s="108">
        <v>5673914</v>
      </c>
      <c r="R271" s="108">
        <v>5877725</v>
      </c>
      <c r="S271" s="108">
        <v>6085078</v>
      </c>
      <c r="T271" s="108">
        <v>6293875</v>
      </c>
      <c r="U271" s="108">
        <v>6502566</v>
      </c>
      <c r="V271" s="108">
        <v>6712825</v>
      </c>
      <c r="W271" s="108">
        <v>6929663</v>
      </c>
      <c r="X271" s="108">
        <v>7160021</v>
      </c>
      <c r="Y271" s="108">
        <v>7408630</v>
      </c>
      <c r="Z271" s="108">
        <v>7675582</v>
      </c>
      <c r="AA271" s="108">
        <v>7958239</v>
      </c>
      <c r="AB271" s="108">
        <v>8254746</v>
      </c>
      <c r="AC271" s="108">
        <v>8562259</v>
      </c>
      <c r="AD271" s="108">
        <v>8877489</v>
      </c>
      <c r="AE271" s="108">
        <v>9200150</v>
      </c>
      <c r="AF271" s="108">
        <v>9527202</v>
      </c>
      <c r="AG271" s="108">
        <v>9849129</v>
      </c>
      <c r="AH271" s="108">
        <v>10153852</v>
      </c>
      <c r="AI271" s="108">
        <v>10432409</v>
      </c>
      <c r="AJ271" s="108">
        <v>10681008</v>
      </c>
      <c r="AK271" s="108">
        <v>10900511</v>
      </c>
      <c r="AL271" s="108">
        <v>11092775</v>
      </c>
      <c r="AM271" s="108">
        <v>11261752</v>
      </c>
      <c r="AN271" s="108">
        <v>11410721</v>
      </c>
      <c r="AO271" s="108">
        <v>11541215</v>
      </c>
      <c r="AP271" s="108">
        <v>11653254</v>
      </c>
      <c r="AQ271" s="108">
        <v>11747079</v>
      </c>
      <c r="AR271" s="108">
        <v>11822722</v>
      </c>
      <c r="AS271" s="108">
        <v>11881482</v>
      </c>
      <c r="AT271" s="108">
        <v>11923906</v>
      </c>
      <c r="AU271" s="108">
        <v>11954293</v>
      </c>
      <c r="AV271" s="108">
        <v>11982219</v>
      </c>
      <c r="AW271" s="108">
        <v>12019911</v>
      </c>
      <c r="AX271" s="108">
        <v>12076697</v>
      </c>
      <c r="AY271" s="108">
        <v>12155496</v>
      </c>
      <c r="AZ271" s="108">
        <v>12255920</v>
      </c>
      <c r="BA271" s="108">
        <v>12379553</v>
      </c>
      <c r="BB271" s="108">
        <v>12526964</v>
      </c>
      <c r="BC271" s="108">
        <v>12697728</v>
      </c>
      <c r="BD271" s="108">
        <v>12894323</v>
      </c>
      <c r="BE271" s="108">
        <v>13115149</v>
      </c>
      <c r="BF271" s="108">
        <v>13350378</v>
      </c>
      <c r="BG271" s="108">
        <v>13586710</v>
      </c>
      <c r="BH271" s="108">
        <v>13814642</v>
      </c>
      <c r="BI271" s="108">
        <v>14030338</v>
      </c>
      <c r="BJ271" s="108">
        <v>14236599</v>
      </c>
      <c r="BK271" s="108">
        <v>14438812</v>
      </c>
      <c r="BL271" s="108">
        <v>14645473</v>
      </c>
      <c r="BM271" s="108">
        <v>14862927</v>
      </c>
    </row>
  </sheetData>
  <hyperlinks>
    <hyperlink ref="A3" r:id="rId1" display="downloaded on 17 July 2018 from https://data.worldbank.org/indicator/SP.POP.TOTL"/>
    <hyperlink ref="A1" r:id="rId2"/>
  </hyperlinks>
  <pageMargins left="0.7" right="0.7" top="0.75" bottom="0.75" header="0.3" footer="0.3"/>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I2647"/>
  <sheetViews>
    <sheetView workbookViewId="0"/>
  </sheetViews>
  <sheetFormatPr defaultRowHeight="15" x14ac:dyDescent="0.2"/>
  <cols>
    <col min="1" max="1" width="5.28515625" style="163" bestFit="1" customWidth="1"/>
    <col min="2" max="2" width="10.42578125" style="163" bestFit="1" customWidth="1"/>
    <col min="3" max="3" width="9.7109375" style="163" bestFit="1" customWidth="1"/>
    <col min="4" max="4" width="10.140625" style="163" bestFit="1" customWidth="1"/>
    <col min="5" max="5" width="9.7109375" style="163" customWidth="1"/>
    <col min="6" max="6" width="12.42578125" style="163" bestFit="1" customWidth="1"/>
    <col min="7" max="7" width="16.42578125" style="163" bestFit="1" customWidth="1"/>
  </cols>
  <sheetData>
    <row r="1" spans="1:9" x14ac:dyDescent="0.2">
      <c r="A1" s="163" t="s">
        <v>141</v>
      </c>
      <c r="B1" s="163" t="s">
        <v>93</v>
      </c>
      <c r="C1" s="163" t="s">
        <v>92</v>
      </c>
      <c r="D1" s="163" t="s">
        <v>90</v>
      </c>
      <c r="E1" s="163" t="s">
        <v>94</v>
      </c>
      <c r="F1" s="163" t="s">
        <v>712</v>
      </c>
      <c r="G1" s="163" t="s">
        <v>713</v>
      </c>
    </row>
    <row r="2" spans="1:9" x14ac:dyDescent="0.2">
      <c r="A2" s="163">
        <v>2000</v>
      </c>
      <c r="B2" s="163" t="s">
        <v>714</v>
      </c>
      <c r="C2" s="163" t="s">
        <v>69</v>
      </c>
      <c r="D2" s="163" t="s">
        <v>60</v>
      </c>
      <c r="E2" s="163" t="s">
        <v>715</v>
      </c>
      <c r="F2" s="164">
        <v>5550833.0389999999</v>
      </c>
      <c r="G2" s="163" t="s">
        <v>716</v>
      </c>
      <c r="I2" s="163"/>
    </row>
    <row r="3" spans="1:9" x14ac:dyDescent="0.2">
      <c r="A3" s="163">
        <v>2000</v>
      </c>
      <c r="B3" s="163" t="s">
        <v>714</v>
      </c>
      <c r="C3" s="163" t="s">
        <v>69</v>
      </c>
      <c r="D3" s="163" t="s">
        <v>59</v>
      </c>
      <c r="E3" s="163" t="s">
        <v>715</v>
      </c>
      <c r="F3" s="163">
        <v>1484124.557</v>
      </c>
    </row>
    <row r="4" spans="1:9" x14ac:dyDescent="0.2">
      <c r="A4" s="163">
        <v>2000</v>
      </c>
      <c r="B4" s="163" t="s">
        <v>714</v>
      </c>
      <c r="C4" s="163" t="s">
        <v>69</v>
      </c>
      <c r="D4" s="163" t="s">
        <v>58</v>
      </c>
      <c r="E4" s="163" t="s">
        <v>715</v>
      </c>
      <c r="F4" s="163">
        <v>442422.39299999998</v>
      </c>
    </row>
    <row r="5" spans="1:9" x14ac:dyDescent="0.2">
      <c r="A5" s="163">
        <v>2000</v>
      </c>
      <c r="B5" s="163" t="s">
        <v>714</v>
      </c>
      <c r="C5" s="163" t="s">
        <v>69</v>
      </c>
      <c r="D5" s="163" t="s">
        <v>56</v>
      </c>
      <c r="E5" s="163" t="s">
        <v>715</v>
      </c>
      <c r="F5" s="164">
        <v>6592535.2029999997</v>
      </c>
      <c r="G5" s="163" t="s">
        <v>716</v>
      </c>
    </row>
    <row r="6" spans="1:9" x14ac:dyDescent="0.2">
      <c r="A6" s="163">
        <v>2000</v>
      </c>
      <c r="B6" s="163" t="s">
        <v>714</v>
      </c>
      <c r="C6" s="163" t="s">
        <v>69</v>
      </c>
      <c r="D6" s="163" t="s">
        <v>739</v>
      </c>
      <c r="E6" s="163" t="s">
        <v>715</v>
      </c>
      <c r="F6" s="163">
        <v>7034957.5959999999</v>
      </c>
      <c r="G6" s="163" t="s">
        <v>716</v>
      </c>
    </row>
    <row r="7" spans="1:9" x14ac:dyDescent="0.2">
      <c r="A7" s="163">
        <v>2000</v>
      </c>
      <c r="B7" s="163" t="s">
        <v>714</v>
      </c>
      <c r="C7" s="163" t="s">
        <v>69</v>
      </c>
      <c r="D7" s="163" t="s">
        <v>53</v>
      </c>
      <c r="E7" s="163" t="s">
        <v>715</v>
      </c>
      <c r="F7" s="163">
        <v>1041702.164</v>
      </c>
    </row>
    <row r="8" spans="1:9" x14ac:dyDescent="0.2">
      <c r="A8" s="163">
        <v>2000</v>
      </c>
      <c r="B8" s="163" t="s">
        <v>714</v>
      </c>
      <c r="C8" s="163" t="s">
        <v>68</v>
      </c>
      <c r="D8" s="163" t="s">
        <v>60</v>
      </c>
      <c r="E8" s="163" t="s">
        <v>715</v>
      </c>
      <c r="F8" s="164">
        <v>1464384.2479999999</v>
      </c>
      <c r="G8" s="163" t="s">
        <v>716</v>
      </c>
    </row>
    <row r="9" spans="1:9" x14ac:dyDescent="0.2">
      <c r="A9" s="163">
        <v>2000</v>
      </c>
      <c r="B9" s="163" t="s">
        <v>714</v>
      </c>
      <c r="C9" s="163" t="s">
        <v>68</v>
      </c>
      <c r="D9" s="163" t="s">
        <v>59</v>
      </c>
      <c r="E9" s="163" t="s">
        <v>715</v>
      </c>
      <c r="F9" s="163">
        <v>153475.16</v>
      </c>
    </row>
    <row r="10" spans="1:9" x14ac:dyDescent="0.2">
      <c r="A10" s="163">
        <v>2000</v>
      </c>
      <c r="B10" s="163" t="s">
        <v>714</v>
      </c>
      <c r="C10" s="163" t="s">
        <v>68</v>
      </c>
      <c r="D10" s="163" t="s">
        <v>58</v>
      </c>
      <c r="E10" s="163" t="s">
        <v>715</v>
      </c>
      <c r="F10" s="163">
        <v>124670.239</v>
      </c>
    </row>
    <row r="11" spans="1:9" x14ac:dyDescent="0.2">
      <c r="A11" s="163">
        <v>2000</v>
      </c>
      <c r="B11" s="163" t="s">
        <v>714</v>
      </c>
      <c r="C11" s="163" t="s">
        <v>68</v>
      </c>
      <c r="D11" s="163" t="s">
        <v>56</v>
      </c>
      <c r="E11" s="163" t="s">
        <v>715</v>
      </c>
      <c r="F11" s="164">
        <v>1493189.169</v>
      </c>
      <c r="G11" s="163" t="s">
        <v>716</v>
      </c>
    </row>
    <row r="12" spans="1:9" x14ac:dyDescent="0.2">
      <c r="A12" s="163">
        <v>2000</v>
      </c>
      <c r="B12" s="163" t="s">
        <v>714</v>
      </c>
      <c r="C12" s="163" t="s">
        <v>68</v>
      </c>
      <c r="D12" s="163" t="s">
        <v>739</v>
      </c>
      <c r="E12" s="163" t="s">
        <v>715</v>
      </c>
      <c r="F12" s="163">
        <v>1617859.4080000001</v>
      </c>
      <c r="G12" s="163" t="s">
        <v>716</v>
      </c>
    </row>
    <row r="13" spans="1:9" x14ac:dyDescent="0.2">
      <c r="A13" s="163">
        <v>2000</v>
      </c>
      <c r="B13" s="163" t="s">
        <v>714</v>
      </c>
      <c r="C13" s="163" t="s">
        <v>68</v>
      </c>
      <c r="D13" s="163" t="s">
        <v>53</v>
      </c>
      <c r="E13" s="163" t="s">
        <v>715</v>
      </c>
      <c r="F13" s="163">
        <v>28804.920999999998</v>
      </c>
    </row>
    <row r="14" spans="1:9" x14ac:dyDescent="0.2">
      <c r="A14" s="163">
        <v>2000</v>
      </c>
      <c r="B14" s="163" t="s">
        <v>714</v>
      </c>
      <c r="C14" s="163" t="s">
        <v>67</v>
      </c>
      <c r="D14" s="163" t="s">
        <v>60</v>
      </c>
      <c r="E14" s="163" t="s">
        <v>715</v>
      </c>
      <c r="F14" s="164">
        <v>150368.73199999999</v>
      </c>
    </row>
    <row r="15" spans="1:9" x14ac:dyDescent="0.2">
      <c r="A15" s="163">
        <v>2000</v>
      </c>
      <c r="B15" s="163" t="s">
        <v>714</v>
      </c>
      <c r="C15" s="163" t="s">
        <v>67</v>
      </c>
      <c r="D15" s="163" t="s">
        <v>59</v>
      </c>
      <c r="E15" s="163" t="s">
        <v>715</v>
      </c>
      <c r="F15" s="163">
        <v>238689.997</v>
      </c>
    </row>
    <row r="16" spans="1:9" x14ac:dyDescent="0.2">
      <c r="A16" s="163">
        <v>2000</v>
      </c>
      <c r="B16" s="163" t="s">
        <v>714</v>
      </c>
      <c r="C16" s="163" t="s">
        <v>67</v>
      </c>
      <c r="D16" s="163" t="s">
        <v>58</v>
      </c>
      <c r="E16" s="163" t="s">
        <v>715</v>
      </c>
      <c r="F16" s="163">
        <v>84913.947</v>
      </c>
    </row>
    <row r="17" spans="1:7" x14ac:dyDescent="0.2">
      <c r="A17" s="163">
        <v>2000</v>
      </c>
      <c r="B17" s="163" t="s">
        <v>714</v>
      </c>
      <c r="C17" s="163" t="s">
        <v>67</v>
      </c>
      <c r="D17" s="163" t="s">
        <v>56</v>
      </c>
      <c r="E17" s="163" t="s">
        <v>715</v>
      </c>
      <c r="F17" s="164">
        <v>304144.78200000001</v>
      </c>
    </row>
    <row r="18" spans="1:7" x14ac:dyDescent="0.2">
      <c r="A18" s="163">
        <v>2000</v>
      </c>
      <c r="B18" s="163" t="s">
        <v>714</v>
      </c>
      <c r="C18" s="163" t="s">
        <v>67</v>
      </c>
      <c r="D18" s="163" t="s">
        <v>739</v>
      </c>
      <c r="E18" s="163" t="s">
        <v>715</v>
      </c>
      <c r="F18" s="163">
        <v>389058.72899999999</v>
      </c>
    </row>
    <row r="19" spans="1:7" x14ac:dyDescent="0.2">
      <c r="A19" s="163">
        <v>2000</v>
      </c>
      <c r="B19" s="163" t="s">
        <v>714</v>
      </c>
      <c r="C19" s="163" t="s">
        <v>67</v>
      </c>
      <c r="D19" s="163" t="s">
        <v>53</v>
      </c>
      <c r="E19" s="163" t="s">
        <v>715</v>
      </c>
      <c r="F19" s="163">
        <v>153776.04999999999</v>
      </c>
    </row>
    <row r="20" spans="1:7" x14ac:dyDescent="0.2">
      <c r="A20" s="163">
        <v>2000</v>
      </c>
      <c r="B20" s="163" t="s">
        <v>714</v>
      </c>
      <c r="C20" s="163" t="s">
        <v>65</v>
      </c>
      <c r="D20" s="163" t="s">
        <v>60</v>
      </c>
      <c r="E20" s="163" t="s">
        <v>715</v>
      </c>
      <c r="F20" s="164">
        <v>3155112.5920000002</v>
      </c>
      <c r="G20" s="163" t="s">
        <v>716</v>
      </c>
    </row>
    <row r="21" spans="1:7" x14ac:dyDescent="0.2">
      <c r="A21" s="163">
        <v>2000</v>
      </c>
      <c r="B21" s="163" t="s">
        <v>714</v>
      </c>
      <c r="C21" s="163" t="s">
        <v>65</v>
      </c>
      <c r="D21" s="163" t="s">
        <v>59</v>
      </c>
      <c r="E21" s="163" t="s">
        <v>715</v>
      </c>
      <c r="F21" s="163">
        <v>87072.404999999999</v>
      </c>
    </row>
    <row r="22" spans="1:7" x14ac:dyDescent="0.2">
      <c r="A22" s="163">
        <v>2000</v>
      </c>
      <c r="B22" s="163" t="s">
        <v>714</v>
      </c>
      <c r="C22" s="163" t="s">
        <v>65</v>
      </c>
      <c r="D22" s="163" t="s">
        <v>58</v>
      </c>
      <c r="E22" s="163" t="s">
        <v>715</v>
      </c>
      <c r="F22" s="163">
        <v>66457.570000000007</v>
      </c>
    </row>
    <row r="23" spans="1:7" x14ac:dyDescent="0.2">
      <c r="A23" s="163">
        <v>2000</v>
      </c>
      <c r="B23" s="163" t="s">
        <v>714</v>
      </c>
      <c r="C23" s="163" t="s">
        <v>65</v>
      </c>
      <c r="D23" s="163" t="s">
        <v>56</v>
      </c>
      <c r="E23" s="163" t="s">
        <v>715</v>
      </c>
      <c r="F23" s="164">
        <v>3175727.4270000001</v>
      </c>
      <c r="G23" s="163" t="s">
        <v>716</v>
      </c>
    </row>
    <row r="24" spans="1:7" x14ac:dyDescent="0.2">
      <c r="A24" s="163">
        <v>2000</v>
      </c>
      <c r="B24" s="163" t="s">
        <v>714</v>
      </c>
      <c r="C24" s="163" t="s">
        <v>65</v>
      </c>
      <c r="D24" s="163" t="s">
        <v>739</v>
      </c>
      <c r="E24" s="163" t="s">
        <v>715</v>
      </c>
      <c r="F24" s="163">
        <v>3242184.9959999998</v>
      </c>
      <c r="G24" s="163" t="s">
        <v>716</v>
      </c>
    </row>
    <row r="25" spans="1:7" x14ac:dyDescent="0.2">
      <c r="A25" s="163">
        <v>2000</v>
      </c>
      <c r="B25" s="163" t="s">
        <v>714</v>
      </c>
      <c r="C25" s="163" t="s">
        <v>65</v>
      </c>
      <c r="D25" s="163" t="s">
        <v>53</v>
      </c>
      <c r="E25" s="163" t="s">
        <v>715</v>
      </c>
      <c r="F25" s="163">
        <v>20614.834999999999</v>
      </c>
    </row>
    <row r="26" spans="1:7" x14ac:dyDescent="0.2">
      <c r="A26" s="163">
        <v>2000</v>
      </c>
      <c r="B26" s="163" t="s">
        <v>714</v>
      </c>
      <c r="C26" s="163" t="s">
        <v>64</v>
      </c>
      <c r="D26" s="163" t="s">
        <v>60</v>
      </c>
      <c r="E26" s="163" t="s">
        <v>715</v>
      </c>
      <c r="F26" s="164">
        <v>780967.46799999999</v>
      </c>
      <c r="G26" s="163" t="s">
        <v>716</v>
      </c>
    </row>
    <row r="27" spans="1:7" x14ac:dyDescent="0.2">
      <c r="A27" s="163">
        <v>2000</v>
      </c>
      <c r="B27" s="163" t="s">
        <v>714</v>
      </c>
      <c r="C27" s="163" t="s">
        <v>64</v>
      </c>
      <c r="D27" s="163" t="s">
        <v>59</v>
      </c>
      <c r="E27" s="163" t="s">
        <v>715</v>
      </c>
      <c r="F27" s="163">
        <v>971914.89899999998</v>
      </c>
    </row>
    <row r="28" spans="1:7" x14ac:dyDescent="0.2">
      <c r="A28" s="163">
        <v>2000</v>
      </c>
      <c r="B28" s="163" t="s">
        <v>714</v>
      </c>
      <c r="C28" s="163" t="s">
        <v>64</v>
      </c>
      <c r="D28" s="163" t="s">
        <v>58</v>
      </c>
      <c r="E28" s="163" t="s">
        <v>715</v>
      </c>
      <c r="F28" s="163">
        <v>127971.976</v>
      </c>
    </row>
    <row r="29" spans="1:7" x14ac:dyDescent="0.2">
      <c r="A29" s="163">
        <v>2000</v>
      </c>
      <c r="B29" s="163" t="s">
        <v>714</v>
      </c>
      <c r="C29" s="163" t="s">
        <v>64</v>
      </c>
      <c r="D29" s="163" t="s">
        <v>56</v>
      </c>
      <c r="E29" s="163" t="s">
        <v>715</v>
      </c>
      <c r="F29" s="164">
        <v>1624910.3910000001</v>
      </c>
      <c r="G29" s="163" t="s">
        <v>716</v>
      </c>
    </row>
    <row r="30" spans="1:7" x14ac:dyDescent="0.2">
      <c r="A30" s="163">
        <v>2000</v>
      </c>
      <c r="B30" s="163" t="s">
        <v>714</v>
      </c>
      <c r="C30" s="163" t="s">
        <v>64</v>
      </c>
      <c r="D30" s="163" t="s">
        <v>739</v>
      </c>
      <c r="E30" s="163" t="s">
        <v>715</v>
      </c>
      <c r="F30" s="163">
        <v>1752882.3670000001</v>
      </c>
      <c r="G30" s="163" t="s">
        <v>716</v>
      </c>
    </row>
    <row r="31" spans="1:7" x14ac:dyDescent="0.2">
      <c r="A31" s="163">
        <v>2000</v>
      </c>
      <c r="B31" s="163" t="s">
        <v>714</v>
      </c>
      <c r="C31" s="163" t="s">
        <v>64</v>
      </c>
      <c r="D31" s="163" t="s">
        <v>53</v>
      </c>
      <c r="E31" s="163" t="s">
        <v>715</v>
      </c>
      <c r="F31" s="163">
        <v>843942.92299999995</v>
      </c>
    </row>
    <row r="32" spans="1:7" x14ac:dyDescent="0.2">
      <c r="A32" s="163">
        <v>2000</v>
      </c>
      <c r="B32" s="163" t="s">
        <v>714</v>
      </c>
      <c r="C32" s="163" t="s">
        <v>62</v>
      </c>
      <c r="D32" s="163" t="s">
        <v>60</v>
      </c>
      <c r="E32" s="163" t="s">
        <v>715</v>
      </c>
      <c r="F32" s="164" t="s">
        <v>14</v>
      </c>
      <c r="G32" s="163" t="s">
        <v>718</v>
      </c>
    </row>
    <row r="33" spans="1:7" x14ac:dyDescent="0.2">
      <c r="A33" s="163">
        <v>2000</v>
      </c>
      <c r="B33" s="163" t="s">
        <v>714</v>
      </c>
      <c r="C33" s="163" t="s">
        <v>62</v>
      </c>
      <c r="D33" s="163" t="s">
        <v>59</v>
      </c>
      <c r="E33" s="163" t="s">
        <v>715</v>
      </c>
      <c r="F33" s="163">
        <v>32972</v>
      </c>
      <c r="G33" s="163" t="s">
        <v>716</v>
      </c>
    </row>
    <row r="34" spans="1:7" x14ac:dyDescent="0.2">
      <c r="A34" s="163">
        <v>2000</v>
      </c>
      <c r="B34" s="163" t="s">
        <v>714</v>
      </c>
      <c r="C34" s="163" t="s">
        <v>62</v>
      </c>
      <c r="D34" s="163" t="s">
        <v>58</v>
      </c>
      <c r="E34" s="163" t="s">
        <v>715</v>
      </c>
      <c r="F34" s="163">
        <v>38408.123</v>
      </c>
    </row>
    <row r="35" spans="1:7" x14ac:dyDescent="0.2">
      <c r="A35" s="163">
        <v>2000</v>
      </c>
      <c r="B35" s="163" t="s">
        <v>714</v>
      </c>
      <c r="C35" s="163" t="s">
        <v>62</v>
      </c>
      <c r="D35" s="163" t="s">
        <v>56</v>
      </c>
      <c r="E35" s="163" t="s">
        <v>715</v>
      </c>
      <c r="F35" s="164">
        <v>-5436.1229999999996</v>
      </c>
      <c r="G35" s="163" t="s">
        <v>716</v>
      </c>
    </row>
    <row r="36" spans="1:7" x14ac:dyDescent="0.2">
      <c r="A36" s="163">
        <v>2000</v>
      </c>
      <c r="B36" s="163" t="s">
        <v>714</v>
      </c>
      <c r="C36" s="163" t="s">
        <v>62</v>
      </c>
      <c r="D36" s="163" t="s">
        <v>739</v>
      </c>
      <c r="E36" s="163" t="s">
        <v>715</v>
      </c>
      <c r="F36" s="163">
        <v>32972</v>
      </c>
      <c r="G36" s="163" t="s">
        <v>716</v>
      </c>
    </row>
    <row r="37" spans="1:7" x14ac:dyDescent="0.2">
      <c r="A37" s="163">
        <v>2000</v>
      </c>
      <c r="B37" s="163" t="s">
        <v>714</v>
      </c>
      <c r="C37" s="163" t="s">
        <v>62</v>
      </c>
      <c r="D37" s="163" t="s">
        <v>53</v>
      </c>
      <c r="E37" s="163" t="s">
        <v>715</v>
      </c>
      <c r="F37" s="163">
        <v>-5436.1229999999996</v>
      </c>
      <c r="G37" s="163" t="s">
        <v>716</v>
      </c>
    </row>
    <row r="38" spans="1:7" x14ac:dyDescent="0.2">
      <c r="A38" s="163">
        <v>2000</v>
      </c>
      <c r="B38" s="163" t="s">
        <v>714</v>
      </c>
      <c r="C38" s="163" t="s">
        <v>55</v>
      </c>
      <c r="D38" s="163" t="s">
        <v>60</v>
      </c>
      <c r="E38" s="163" t="s">
        <v>715</v>
      </c>
      <c r="F38" s="164" t="s">
        <v>14</v>
      </c>
      <c r="G38" s="163" t="s">
        <v>718</v>
      </c>
    </row>
    <row r="39" spans="1:7" x14ac:dyDescent="0.2">
      <c r="A39" s="163">
        <v>2000</v>
      </c>
      <c r="B39" s="163" t="s">
        <v>714</v>
      </c>
      <c r="C39" s="163" t="s">
        <v>55</v>
      </c>
      <c r="D39" s="163" t="s">
        <v>59</v>
      </c>
      <c r="E39" s="163" t="s">
        <v>715</v>
      </c>
      <c r="F39" s="163">
        <v>9.7000000000000003E-2</v>
      </c>
    </row>
    <row r="40" spans="1:7" x14ac:dyDescent="0.2">
      <c r="A40" s="163">
        <v>2000</v>
      </c>
      <c r="B40" s="163" t="s">
        <v>714</v>
      </c>
      <c r="C40" s="163" t="s">
        <v>55</v>
      </c>
      <c r="D40" s="163" t="s">
        <v>58</v>
      </c>
      <c r="E40" s="163" t="s">
        <v>715</v>
      </c>
      <c r="F40" s="163">
        <v>0.53800000000000003</v>
      </c>
    </row>
    <row r="41" spans="1:7" x14ac:dyDescent="0.2">
      <c r="A41" s="163">
        <v>2000</v>
      </c>
      <c r="B41" s="163" t="s">
        <v>714</v>
      </c>
      <c r="C41" s="163" t="s">
        <v>55</v>
      </c>
      <c r="D41" s="163" t="s">
        <v>56</v>
      </c>
      <c r="E41" s="163" t="s">
        <v>715</v>
      </c>
      <c r="F41" s="164">
        <v>-0.441</v>
      </c>
    </row>
    <row r="42" spans="1:7" x14ac:dyDescent="0.2">
      <c r="A42" s="163">
        <v>2000</v>
      </c>
      <c r="B42" s="163" t="s">
        <v>714</v>
      </c>
      <c r="C42" s="163" t="s">
        <v>55</v>
      </c>
      <c r="D42" s="163" t="s">
        <v>739</v>
      </c>
      <c r="E42" s="163" t="s">
        <v>715</v>
      </c>
      <c r="F42" s="163">
        <v>9.7000000000000003E-2</v>
      </c>
    </row>
    <row r="43" spans="1:7" x14ac:dyDescent="0.2">
      <c r="A43" s="163">
        <v>2000</v>
      </c>
      <c r="B43" s="163" t="s">
        <v>714</v>
      </c>
      <c r="C43" s="163" t="s">
        <v>55</v>
      </c>
      <c r="D43" s="163" t="s">
        <v>53</v>
      </c>
      <c r="E43" s="163" t="s">
        <v>715</v>
      </c>
      <c r="F43" s="163">
        <v>-0.441</v>
      </c>
    </row>
    <row r="44" spans="1:7" x14ac:dyDescent="0.2">
      <c r="A44" s="163">
        <v>2000</v>
      </c>
      <c r="B44" s="163" t="s">
        <v>714</v>
      </c>
      <c r="C44" s="163" t="s">
        <v>69</v>
      </c>
      <c r="D44" s="163" t="s">
        <v>60</v>
      </c>
      <c r="E44" s="163" t="s">
        <v>717</v>
      </c>
      <c r="F44" s="164">
        <v>12.941000000000001</v>
      </c>
      <c r="G44" s="163" t="s">
        <v>716</v>
      </c>
    </row>
    <row r="45" spans="1:7" x14ac:dyDescent="0.2">
      <c r="A45" s="163">
        <v>2000</v>
      </c>
      <c r="B45" s="163" t="s">
        <v>714</v>
      </c>
      <c r="C45" s="163" t="s">
        <v>69</v>
      </c>
      <c r="D45" s="163" t="s">
        <v>59</v>
      </c>
      <c r="E45" s="163" t="s">
        <v>717</v>
      </c>
      <c r="F45" s="163">
        <v>3.46</v>
      </c>
    </row>
    <row r="46" spans="1:7" x14ac:dyDescent="0.2">
      <c r="A46" s="163">
        <v>2000</v>
      </c>
      <c r="B46" s="163" t="s">
        <v>714</v>
      </c>
      <c r="C46" s="163" t="s">
        <v>69</v>
      </c>
      <c r="D46" s="163" t="s">
        <v>58</v>
      </c>
      <c r="E46" s="163" t="s">
        <v>717</v>
      </c>
      <c r="F46" s="163">
        <v>1.0309999999999999</v>
      </c>
    </row>
    <row r="47" spans="1:7" x14ac:dyDescent="0.2">
      <c r="A47" s="163">
        <v>2000</v>
      </c>
      <c r="B47" s="163" t="s">
        <v>714</v>
      </c>
      <c r="C47" s="163" t="s">
        <v>69</v>
      </c>
      <c r="D47" s="163" t="s">
        <v>56</v>
      </c>
      <c r="E47" s="163" t="s">
        <v>717</v>
      </c>
      <c r="F47" s="164">
        <v>15.37</v>
      </c>
      <c r="G47" s="163" t="s">
        <v>716</v>
      </c>
    </row>
    <row r="48" spans="1:7" x14ac:dyDescent="0.2">
      <c r="A48" s="163">
        <v>2000</v>
      </c>
      <c r="B48" s="163" t="s">
        <v>714</v>
      </c>
      <c r="C48" s="163" t="s">
        <v>69</v>
      </c>
      <c r="D48" s="163" t="s">
        <v>739</v>
      </c>
      <c r="E48" s="163" t="s">
        <v>717</v>
      </c>
      <c r="F48" s="163">
        <v>16.401</v>
      </c>
      <c r="G48" s="163" t="s">
        <v>716</v>
      </c>
    </row>
    <row r="49" spans="1:7" x14ac:dyDescent="0.2">
      <c r="A49" s="163">
        <v>2000</v>
      </c>
      <c r="B49" s="163" t="s">
        <v>714</v>
      </c>
      <c r="C49" s="163" t="s">
        <v>69</v>
      </c>
      <c r="D49" s="163" t="s">
        <v>53</v>
      </c>
      <c r="E49" s="163" t="s">
        <v>717</v>
      </c>
      <c r="F49" s="163">
        <v>2.4289999999999998</v>
      </c>
    </row>
    <row r="50" spans="1:7" x14ac:dyDescent="0.2">
      <c r="A50" s="163">
        <v>2000</v>
      </c>
      <c r="B50" s="163" t="s">
        <v>714</v>
      </c>
      <c r="C50" s="163" t="s">
        <v>68</v>
      </c>
      <c r="D50" s="163" t="s">
        <v>60</v>
      </c>
      <c r="E50" s="163" t="s">
        <v>717</v>
      </c>
      <c r="F50" s="164">
        <v>3.4140000000000001</v>
      </c>
      <c r="G50" s="163" t="s">
        <v>716</v>
      </c>
    </row>
    <row r="51" spans="1:7" x14ac:dyDescent="0.2">
      <c r="A51" s="163">
        <v>2000</v>
      </c>
      <c r="B51" s="163" t="s">
        <v>714</v>
      </c>
      <c r="C51" s="163" t="s">
        <v>68</v>
      </c>
      <c r="D51" s="163" t="s">
        <v>59</v>
      </c>
      <c r="E51" s="163" t="s">
        <v>717</v>
      </c>
      <c r="F51" s="163">
        <v>0.35799999999999998</v>
      </c>
    </row>
    <row r="52" spans="1:7" x14ac:dyDescent="0.2">
      <c r="A52" s="163">
        <v>2000</v>
      </c>
      <c r="B52" s="163" t="s">
        <v>714</v>
      </c>
      <c r="C52" s="163" t="s">
        <v>68</v>
      </c>
      <c r="D52" s="163" t="s">
        <v>58</v>
      </c>
      <c r="E52" s="163" t="s">
        <v>717</v>
      </c>
      <c r="F52" s="163">
        <v>0.29099999999999998</v>
      </c>
    </row>
    <row r="53" spans="1:7" x14ac:dyDescent="0.2">
      <c r="A53" s="163">
        <v>2000</v>
      </c>
      <c r="B53" s="163" t="s">
        <v>714</v>
      </c>
      <c r="C53" s="163" t="s">
        <v>68</v>
      </c>
      <c r="D53" s="163" t="s">
        <v>56</v>
      </c>
      <c r="E53" s="163" t="s">
        <v>717</v>
      </c>
      <c r="F53" s="164">
        <v>3.4809999999999999</v>
      </c>
      <c r="G53" s="163" t="s">
        <v>716</v>
      </c>
    </row>
    <row r="54" spans="1:7" x14ac:dyDescent="0.2">
      <c r="A54" s="163">
        <v>2000</v>
      </c>
      <c r="B54" s="163" t="s">
        <v>714</v>
      </c>
      <c r="C54" s="163" t="s">
        <v>68</v>
      </c>
      <c r="D54" s="163" t="s">
        <v>739</v>
      </c>
      <c r="E54" s="163" t="s">
        <v>717</v>
      </c>
      <c r="F54" s="163">
        <v>3.7719999999999998</v>
      </c>
      <c r="G54" s="163" t="s">
        <v>716</v>
      </c>
    </row>
    <row r="55" spans="1:7" x14ac:dyDescent="0.2">
      <c r="A55" s="163">
        <v>2000</v>
      </c>
      <c r="B55" s="163" t="s">
        <v>714</v>
      </c>
      <c r="C55" s="163" t="s">
        <v>68</v>
      </c>
      <c r="D55" s="163" t="s">
        <v>53</v>
      </c>
      <c r="E55" s="163" t="s">
        <v>717</v>
      </c>
      <c r="F55" s="163">
        <v>6.7000000000000004E-2</v>
      </c>
    </row>
    <row r="56" spans="1:7" x14ac:dyDescent="0.2">
      <c r="A56" s="163">
        <v>2000</v>
      </c>
      <c r="B56" s="163" t="s">
        <v>714</v>
      </c>
      <c r="C56" s="163" t="s">
        <v>67</v>
      </c>
      <c r="D56" s="163" t="s">
        <v>60</v>
      </c>
      <c r="E56" s="163" t="s">
        <v>717</v>
      </c>
      <c r="F56" s="164">
        <v>0.35099999999999998</v>
      </c>
    </row>
    <row r="57" spans="1:7" x14ac:dyDescent="0.2">
      <c r="A57" s="163">
        <v>2000</v>
      </c>
      <c r="B57" s="163" t="s">
        <v>714</v>
      </c>
      <c r="C57" s="163" t="s">
        <v>67</v>
      </c>
      <c r="D57" s="163" t="s">
        <v>59</v>
      </c>
      <c r="E57" s="163" t="s">
        <v>717</v>
      </c>
      <c r="F57" s="163">
        <v>0.55600000000000005</v>
      </c>
    </row>
    <row r="58" spans="1:7" x14ac:dyDescent="0.2">
      <c r="A58" s="163">
        <v>2000</v>
      </c>
      <c r="B58" s="163" t="s">
        <v>714</v>
      </c>
      <c r="C58" s="163" t="s">
        <v>67</v>
      </c>
      <c r="D58" s="163" t="s">
        <v>58</v>
      </c>
      <c r="E58" s="163" t="s">
        <v>717</v>
      </c>
      <c r="F58" s="163">
        <v>0.19800000000000001</v>
      </c>
    </row>
    <row r="59" spans="1:7" x14ac:dyDescent="0.2">
      <c r="A59" s="163">
        <v>2000</v>
      </c>
      <c r="B59" s="163" t="s">
        <v>714</v>
      </c>
      <c r="C59" s="163" t="s">
        <v>67</v>
      </c>
      <c r="D59" s="163" t="s">
        <v>56</v>
      </c>
      <c r="E59" s="163" t="s">
        <v>717</v>
      </c>
      <c r="F59" s="164">
        <v>0.70899999999999996</v>
      </c>
    </row>
    <row r="60" spans="1:7" x14ac:dyDescent="0.2">
      <c r="A60" s="163">
        <v>2000</v>
      </c>
      <c r="B60" s="163" t="s">
        <v>714</v>
      </c>
      <c r="C60" s="163" t="s">
        <v>67</v>
      </c>
      <c r="D60" s="163" t="s">
        <v>739</v>
      </c>
      <c r="E60" s="163" t="s">
        <v>717</v>
      </c>
      <c r="F60" s="163">
        <v>0.90700000000000003</v>
      </c>
    </row>
    <row r="61" spans="1:7" x14ac:dyDescent="0.2">
      <c r="A61" s="163">
        <v>2000</v>
      </c>
      <c r="B61" s="163" t="s">
        <v>714</v>
      </c>
      <c r="C61" s="163" t="s">
        <v>67</v>
      </c>
      <c r="D61" s="163" t="s">
        <v>53</v>
      </c>
      <c r="E61" s="163" t="s">
        <v>717</v>
      </c>
      <c r="F61" s="163">
        <v>0.35899999999999999</v>
      </c>
    </row>
    <row r="62" spans="1:7" x14ac:dyDescent="0.2">
      <c r="A62" s="163">
        <v>2000</v>
      </c>
      <c r="B62" s="163" t="s">
        <v>714</v>
      </c>
      <c r="C62" s="163" t="s">
        <v>65</v>
      </c>
      <c r="D62" s="163" t="s">
        <v>60</v>
      </c>
      <c r="E62" s="163" t="s">
        <v>717</v>
      </c>
      <c r="F62" s="164">
        <v>7.3559999999999999</v>
      </c>
      <c r="G62" s="163" t="s">
        <v>716</v>
      </c>
    </row>
    <row r="63" spans="1:7" x14ac:dyDescent="0.2">
      <c r="A63" s="163">
        <v>2000</v>
      </c>
      <c r="B63" s="163" t="s">
        <v>714</v>
      </c>
      <c r="C63" s="163" t="s">
        <v>65</v>
      </c>
      <c r="D63" s="163" t="s">
        <v>59</v>
      </c>
      <c r="E63" s="163" t="s">
        <v>717</v>
      </c>
      <c r="F63" s="163">
        <v>0.20300000000000001</v>
      </c>
    </row>
    <row r="64" spans="1:7" x14ac:dyDescent="0.2">
      <c r="A64" s="163">
        <v>2000</v>
      </c>
      <c r="B64" s="163" t="s">
        <v>714</v>
      </c>
      <c r="C64" s="163" t="s">
        <v>65</v>
      </c>
      <c r="D64" s="163" t="s">
        <v>58</v>
      </c>
      <c r="E64" s="163" t="s">
        <v>717</v>
      </c>
      <c r="F64" s="163">
        <v>0.155</v>
      </c>
    </row>
    <row r="65" spans="1:7" x14ac:dyDescent="0.2">
      <c r="A65" s="163">
        <v>2000</v>
      </c>
      <c r="B65" s="163" t="s">
        <v>714</v>
      </c>
      <c r="C65" s="163" t="s">
        <v>65</v>
      </c>
      <c r="D65" s="163" t="s">
        <v>56</v>
      </c>
      <c r="E65" s="163" t="s">
        <v>717</v>
      </c>
      <c r="F65" s="164">
        <v>7.4039999999999999</v>
      </c>
      <c r="G65" s="163" t="s">
        <v>716</v>
      </c>
    </row>
    <row r="66" spans="1:7" x14ac:dyDescent="0.2">
      <c r="A66" s="163">
        <v>2000</v>
      </c>
      <c r="B66" s="163" t="s">
        <v>714</v>
      </c>
      <c r="C66" s="163" t="s">
        <v>65</v>
      </c>
      <c r="D66" s="163" t="s">
        <v>739</v>
      </c>
      <c r="E66" s="163" t="s">
        <v>717</v>
      </c>
      <c r="F66" s="163">
        <v>7.5590000000000002</v>
      </c>
      <c r="G66" s="163" t="s">
        <v>716</v>
      </c>
    </row>
    <row r="67" spans="1:7" x14ac:dyDescent="0.2">
      <c r="A67" s="163">
        <v>2000</v>
      </c>
      <c r="B67" s="163" t="s">
        <v>714</v>
      </c>
      <c r="C67" s="163" t="s">
        <v>65</v>
      </c>
      <c r="D67" s="163" t="s">
        <v>53</v>
      </c>
      <c r="E67" s="163" t="s">
        <v>717</v>
      </c>
      <c r="F67" s="163">
        <v>4.8000000000000001E-2</v>
      </c>
    </row>
    <row r="68" spans="1:7" x14ac:dyDescent="0.2">
      <c r="A68" s="163">
        <v>2000</v>
      </c>
      <c r="B68" s="163" t="s">
        <v>714</v>
      </c>
      <c r="C68" s="163" t="s">
        <v>64</v>
      </c>
      <c r="D68" s="163" t="s">
        <v>60</v>
      </c>
      <c r="E68" s="163" t="s">
        <v>717</v>
      </c>
      <c r="F68" s="164">
        <v>1.821</v>
      </c>
      <c r="G68" s="163" t="s">
        <v>716</v>
      </c>
    </row>
    <row r="69" spans="1:7" x14ac:dyDescent="0.2">
      <c r="A69" s="163">
        <v>2000</v>
      </c>
      <c r="B69" s="163" t="s">
        <v>714</v>
      </c>
      <c r="C69" s="163" t="s">
        <v>64</v>
      </c>
      <c r="D69" s="163" t="s">
        <v>59</v>
      </c>
      <c r="E69" s="163" t="s">
        <v>717</v>
      </c>
      <c r="F69" s="163">
        <v>2.266</v>
      </c>
    </row>
    <row r="70" spans="1:7" x14ac:dyDescent="0.2">
      <c r="A70" s="163">
        <v>2000</v>
      </c>
      <c r="B70" s="163" t="s">
        <v>714</v>
      </c>
      <c r="C70" s="163" t="s">
        <v>64</v>
      </c>
      <c r="D70" s="163" t="s">
        <v>58</v>
      </c>
      <c r="E70" s="163" t="s">
        <v>717</v>
      </c>
      <c r="F70" s="163">
        <v>0.29799999999999999</v>
      </c>
    </row>
    <row r="71" spans="1:7" x14ac:dyDescent="0.2">
      <c r="A71" s="163">
        <v>2000</v>
      </c>
      <c r="B71" s="163" t="s">
        <v>714</v>
      </c>
      <c r="C71" s="163" t="s">
        <v>64</v>
      </c>
      <c r="D71" s="163" t="s">
        <v>56</v>
      </c>
      <c r="E71" s="163" t="s">
        <v>717</v>
      </c>
      <c r="F71" s="164">
        <v>3.7879999999999998</v>
      </c>
      <c r="G71" s="163" t="s">
        <v>716</v>
      </c>
    </row>
    <row r="72" spans="1:7" x14ac:dyDescent="0.2">
      <c r="A72" s="163">
        <v>2000</v>
      </c>
      <c r="B72" s="163" t="s">
        <v>714</v>
      </c>
      <c r="C72" s="163" t="s">
        <v>64</v>
      </c>
      <c r="D72" s="163" t="s">
        <v>739</v>
      </c>
      <c r="E72" s="163" t="s">
        <v>717</v>
      </c>
      <c r="F72" s="163">
        <v>4.0869999999999997</v>
      </c>
      <c r="G72" s="163" t="s">
        <v>716</v>
      </c>
    </row>
    <row r="73" spans="1:7" x14ac:dyDescent="0.2">
      <c r="A73" s="163">
        <v>2000</v>
      </c>
      <c r="B73" s="163" t="s">
        <v>714</v>
      </c>
      <c r="C73" s="163" t="s">
        <v>64</v>
      </c>
      <c r="D73" s="163" t="s">
        <v>53</v>
      </c>
      <c r="E73" s="163" t="s">
        <v>717</v>
      </c>
      <c r="F73" s="163">
        <v>1.968</v>
      </c>
    </row>
    <row r="74" spans="1:7" x14ac:dyDescent="0.2">
      <c r="A74" s="163">
        <v>2000</v>
      </c>
      <c r="B74" s="163" t="s">
        <v>714</v>
      </c>
      <c r="C74" s="163" t="s">
        <v>62</v>
      </c>
      <c r="D74" s="163" t="s">
        <v>60</v>
      </c>
      <c r="E74" s="163" t="s">
        <v>717</v>
      </c>
      <c r="F74" s="164" t="s">
        <v>14</v>
      </c>
      <c r="G74" s="163" t="s">
        <v>718</v>
      </c>
    </row>
    <row r="75" spans="1:7" x14ac:dyDescent="0.2">
      <c r="A75" s="163">
        <v>2000</v>
      </c>
      <c r="B75" s="163" t="s">
        <v>714</v>
      </c>
      <c r="C75" s="163" t="s">
        <v>62</v>
      </c>
      <c r="D75" s="163" t="s">
        <v>59</v>
      </c>
      <c r="E75" s="163" t="s">
        <v>717</v>
      </c>
      <c r="F75" s="163">
        <v>7.6999999999999999E-2</v>
      </c>
      <c r="G75" s="163" t="s">
        <v>716</v>
      </c>
    </row>
    <row r="76" spans="1:7" x14ac:dyDescent="0.2">
      <c r="A76" s="163">
        <v>2000</v>
      </c>
      <c r="B76" s="163" t="s">
        <v>714</v>
      </c>
      <c r="C76" s="163" t="s">
        <v>62</v>
      </c>
      <c r="D76" s="163" t="s">
        <v>58</v>
      </c>
      <c r="E76" s="163" t="s">
        <v>717</v>
      </c>
      <c r="F76" s="163">
        <v>0.09</v>
      </c>
    </row>
    <row r="77" spans="1:7" x14ac:dyDescent="0.2">
      <c r="A77" s="163">
        <v>2000</v>
      </c>
      <c r="B77" s="163" t="s">
        <v>714</v>
      </c>
      <c r="C77" s="163" t="s">
        <v>62</v>
      </c>
      <c r="D77" s="163" t="s">
        <v>56</v>
      </c>
      <c r="E77" s="163" t="s">
        <v>717</v>
      </c>
      <c r="F77" s="163">
        <v>-1.2999999999999999E-2</v>
      </c>
      <c r="G77" s="163" t="s">
        <v>716</v>
      </c>
    </row>
    <row r="78" spans="1:7" x14ac:dyDescent="0.2">
      <c r="A78" s="163">
        <v>2000</v>
      </c>
      <c r="B78" s="163" t="s">
        <v>714</v>
      </c>
      <c r="C78" s="163" t="s">
        <v>62</v>
      </c>
      <c r="D78" s="163" t="s">
        <v>739</v>
      </c>
      <c r="E78" s="163" t="s">
        <v>717</v>
      </c>
      <c r="F78" s="163">
        <v>7.6999999999999999E-2</v>
      </c>
      <c r="G78" s="163" t="s">
        <v>716</v>
      </c>
    </row>
    <row r="79" spans="1:7" x14ac:dyDescent="0.2">
      <c r="A79" s="163">
        <v>2000</v>
      </c>
      <c r="B79" s="163" t="s">
        <v>714</v>
      </c>
      <c r="C79" s="163" t="s">
        <v>62</v>
      </c>
      <c r="D79" s="163" t="s">
        <v>53</v>
      </c>
      <c r="E79" s="163" t="s">
        <v>717</v>
      </c>
      <c r="F79" s="163">
        <v>-1.2999999999999999E-2</v>
      </c>
      <c r="G79" s="163" t="s">
        <v>716</v>
      </c>
    </row>
    <row r="80" spans="1:7" x14ac:dyDescent="0.2">
      <c r="A80" s="163">
        <v>2000</v>
      </c>
      <c r="B80" s="163" t="s">
        <v>714</v>
      </c>
      <c r="C80" s="163" t="s">
        <v>55</v>
      </c>
      <c r="D80" s="163" t="s">
        <v>60</v>
      </c>
      <c r="E80" s="163" t="s">
        <v>717</v>
      </c>
      <c r="F80" s="165" t="s">
        <v>14</v>
      </c>
      <c r="G80" s="163" t="s">
        <v>718</v>
      </c>
    </row>
    <row r="81" spans="1:6" x14ac:dyDescent="0.2">
      <c r="A81" s="163">
        <v>2000</v>
      </c>
      <c r="B81" s="163" t="s">
        <v>714</v>
      </c>
      <c r="C81" s="163" t="s">
        <v>55</v>
      </c>
      <c r="D81" s="163" t="s">
        <v>59</v>
      </c>
      <c r="E81" s="163" t="s">
        <v>717</v>
      </c>
      <c r="F81" s="163">
        <v>0</v>
      </c>
    </row>
    <row r="82" spans="1:6" x14ac:dyDescent="0.2">
      <c r="A82" s="163">
        <v>2000</v>
      </c>
      <c r="B82" s="163" t="s">
        <v>714</v>
      </c>
      <c r="C82" s="163" t="s">
        <v>55</v>
      </c>
      <c r="D82" s="163" t="s">
        <v>58</v>
      </c>
      <c r="E82" s="163" t="s">
        <v>717</v>
      </c>
      <c r="F82" s="163">
        <v>0</v>
      </c>
    </row>
    <row r="83" spans="1:6" x14ac:dyDescent="0.2">
      <c r="A83" s="163">
        <v>2000</v>
      </c>
      <c r="B83" s="163" t="s">
        <v>714</v>
      </c>
      <c r="C83" s="163" t="s">
        <v>55</v>
      </c>
      <c r="D83" s="163" t="s">
        <v>56</v>
      </c>
      <c r="E83" s="163" t="s">
        <v>717</v>
      </c>
      <c r="F83" s="164">
        <v>0</v>
      </c>
    </row>
    <row r="84" spans="1:6" x14ac:dyDescent="0.2">
      <c r="A84" s="163">
        <v>2000</v>
      </c>
      <c r="B84" s="163" t="s">
        <v>714</v>
      </c>
      <c r="C84" s="163" t="s">
        <v>55</v>
      </c>
      <c r="D84" s="163" t="s">
        <v>739</v>
      </c>
      <c r="E84" s="163" t="s">
        <v>717</v>
      </c>
      <c r="F84" s="163">
        <v>0</v>
      </c>
    </row>
    <row r="85" spans="1:6" x14ac:dyDescent="0.2">
      <c r="A85" s="163">
        <v>2000</v>
      </c>
      <c r="B85" s="163" t="s">
        <v>714</v>
      </c>
      <c r="C85" s="163" t="s">
        <v>55</v>
      </c>
      <c r="D85" s="163" t="s">
        <v>53</v>
      </c>
      <c r="E85" s="163" t="s">
        <v>717</v>
      </c>
      <c r="F85" s="163">
        <v>0</v>
      </c>
    </row>
    <row r="86" spans="1:6" x14ac:dyDescent="0.2">
      <c r="A86" s="163">
        <v>2000</v>
      </c>
      <c r="B86" s="163" t="s">
        <v>714</v>
      </c>
      <c r="C86" s="163" t="s">
        <v>69</v>
      </c>
      <c r="D86" s="163" t="s">
        <v>60</v>
      </c>
      <c r="E86" s="163" t="s">
        <v>143</v>
      </c>
      <c r="F86" s="164">
        <v>100</v>
      </c>
    </row>
    <row r="87" spans="1:6" x14ac:dyDescent="0.2">
      <c r="A87" s="163">
        <v>2000</v>
      </c>
      <c r="B87" s="163" t="s">
        <v>714</v>
      </c>
      <c r="C87" s="163" t="s">
        <v>69</v>
      </c>
      <c r="D87" s="163" t="s">
        <v>59</v>
      </c>
      <c r="E87" s="163" t="s">
        <v>143</v>
      </c>
      <c r="F87" s="163">
        <v>100</v>
      </c>
    </row>
    <row r="88" spans="1:6" x14ac:dyDescent="0.2">
      <c r="A88" s="163">
        <v>2000</v>
      </c>
      <c r="B88" s="163" t="s">
        <v>714</v>
      </c>
      <c r="C88" s="163" t="s">
        <v>69</v>
      </c>
      <c r="D88" s="163" t="s">
        <v>58</v>
      </c>
      <c r="E88" s="163" t="s">
        <v>143</v>
      </c>
      <c r="F88" s="163">
        <v>100</v>
      </c>
    </row>
    <row r="89" spans="1:6" x14ac:dyDescent="0.2">
      <c r="A89" s="163">
        <v>2000</v>
      </c>
      <c r="B89" s="163" t="s">
        <v>714</v>
      </c>
      <c r="C89" s="163" t="s">
        <v>69</v>
      </c>
      <c r="D89" s="163" t="s">
        <v>56</v>
      </c>
      <c r="E89" s="163" t="s">
        <v>143</v>
      </c>
      <c r="F89" s="164">
        <v>100</v>
      </c>
    </row>
    <row r="90" spans="1:6" x14ac:dyDescent="0.2">
      <c r="A90" s="163">
        <v>2000</v>
      </c>
      <c r="B90" s="163" t="s">
        <v>714</v>
      </c>
      <c r="C90" s="163" t="s">
        <v>69</v>
      </c>
      <c r="D90" s="163" t="s">
        <v>739</v>
      </c>
      <c r="E90" s="163" t="s">
        <v>143</v>
      </c>
      <c r="F90" s="163">
        <v>100</v>
      </c>
    </row>
    <row r="91" spans="1:6" x14ac:dyDescent="0.2">
      <c r="A91" s="163">
        <v>2000</v>
      </c>
      <c r="B91" s="163" t="s">
        <v>714</v>
      </c>
      <c r="C91" s="163" t="s">
        <v>69</v>
      </c>
      <c r="D91" s="163" t="s">
        <v>53</v>
      </c>
      <c r="E91" s="163" t="s">
        <v>143</v>
      </c>
      <c r="F91" s="163">
        <v>100</v>
      </c>
    </row>
    <row r="92" spans="1:6" x14ac:dyDescent="0.2">
      <c r="A92" s="163">
        <v>2000</v>
      </c>
      <c r="B92" s="163" t="s">
        <v>714</v>
      </c>
      <c r="C92" s="163" t="s">
        <v>68</v>
      </c>
      <c r="D92" s="163" t="s">
        <v>60</v>
      </c>
      <c r="E92" s="163" t="s">
        <v>143</v>
      </c>
      <c r="F92" s="163" t="s">
        <v>14</v>
      </c>
    </row>
    <row r="93" spans="1:6" x14ac:dyDescent="0.2">
      <c r="A93" s="163">
        <v>2000</v>
      </c>
      <c r="B93" s="163" t="s">
        <v>714</v>
      </c>
      <c r="C93" s="163" t="s">
        <v>68</v>
      </c>
      <c r="D93" s="163" t="s">
        <v>59</v>
      </c>
      <c r="E93" s="163" t="s">
        <v>143</v>
      </c>
      <c r="F93" s="163" t="s">
        <v>14</v>
      </c>
    </row>
    <row r="94" spans="1:6" x14ac:dyDescent="0.2">
      <c r="A94" s="163">
        <v>2000</v>
      </c>
      <c r="B94" s="163" t="s">
        <v>714</v>
      </c>
      <c r="C94" s="163" t="s">
        <v>68</v>
      </c>
      <c r="D94" s="163" t="s">
        <v>58</v>
      </c>
      <c r="E94" s="163" t="s">
        <v>143</v>
      </c>
      <c r="F94" s="163" t="s">
        <v>14</v>
      </c>
    </row>
    <row r="95" spans="1:6" x14ac:dyDescent="0.2">
      <c r="A95" s="163">
        <v>2000</v>
      </c>
      <c r="B95" s="163" t="s">
        <v>714</v>
      </c>
      <c r="C95" s="163" t="s">
        <v>68</v>
      </c>
      <c r="D95" s="163" t="s">
        <v>56</v>
      </c>
      <c r="E95" s="163" t="s">
        <v>143</v>
      </c>
      <c r="F95" s="163" t="s">
        <v>14</v>
      </c>
    </row>
    <row r="96" spans="1:6" x14ac:dyDescent="0.2">
      <c r="A96" s="163">
        <v>2000</v>
      </c>
      <c r="B96" s="163" t="s">
        <v>714</v>
      </c>
      <c r="C96" s="163" t="s">
        <v>68</v>
      </c>
      <c r="D96" s="163" t="s">
        <v>739</v>
      </c>
      <c r="E96" s="163" t="s">
        <v>143</v>
      </c>
      <c r="F96" s="163" t="s">
        <v>14</v>
      </c>
    </row>
    <row r="97" spans="1:6" x14ac:dyDescent="0.2">
      <c r="A97" s="163">
        <v>2000</v>
      </c>
      <c r="B97" s="163" t="s">
        <v>714</v>
      </c>
      <c r="C97" s="163" t="s">
        <v>68</v>
      </c>
      <c r="D97" s="163" t="s">
        <v>53</v>
      </c>
      <c r="E97" s="163" t="s">
        <v>143</v>
      </c>
      <c r="F97" s="163" t="s">
        <v>14</v>
      </c>
    </row>
    <row r="98" spans="1:6" x14ac:dyDescent="0.2">
      <c r="A98" s="163">
        <v>2000</v>
      </c>
      <c r="B98" s="163" t="s">
        <v>714</v>
      </c>
      <c r="C98" s="163" t="s">
        <v>67</v>
      </c>
      <c r="D98" s="163" t="s">
        <v>60</v>
      </c>
      <c r="E98" s="163" t="s">
        <v>143</v>
      </c>
      <c r="F98" s="163" t="s">
        <v>14</v>
      </c>
    </row>
    <row r="99" spans="1:6" x14ac:dyDescent="0.2">
      <c r="A99" s="163">
        <v>2000</v>
      </c>
      <c r="B99" s="163" t="s">
        <v>714</v>
      </c>
      <c r="C99" s="163" t="s">
        <v>67</v>
      </c>
      <c r="D99" s="163" t="s">
        <v>59</v>
      </c>
      <c r="E99" s="163" t="s">
        <v>143</v>
      </c>
      <c r="F99" s="163" t="s">
        <v>14</v>
      </c>
    </row>
    <row r="100" spans="1:6" x14ac:dyDescent="0.2">
      <c r="A100" s="163">
        <v>2000</v>
      </c>
      <c r="B100" s="163" t="s">
        <v>714</v>
      </c>
      <c r="C100" s="163" t="s">
        <v>67</v>
      </c>
      <c r="D100" s="163" t="s">
        <v>58</v>
      </c>
      <c r="E100" s="163" t="s">
        <v>143</v>
      </c>
      <c r="F100" s="163" t="s">
        <v>14</v>
      </c>
    </row>
    <row r="101" spans="1:6" x14ac:dyDescent="0.2">
      <c r="A101" s="163">
        <v>2000</v>
      </c>
      <c r="B101" s="163" t="s">
        <v>714</v>
      </c>
      <c r="C101" s="163" t="s">
        <v>67</v>
      </c>
      <c r="D101" s="163" t="s">
        <v>56</v>
      </c>
      <c r="E101" s="163" t="s">
        <v>143</v>
      </c>
      <c r="F101" s="163" t="s">
        <v>14</v>
      </c>
    </row>
    <row r="102" spans="1:6" x14ac:dyDescent="0.2">
      <c r="A102" s="163">
        <v>2000</v>
      </c>
      <c r="B102" s="163" t="s">
        <v>714</v>
      </c>
      <c r="C102" s="163" t="s">
        <v>67</v>
      </c>
      <c r="D102" s="163" t="s">
        <v>739</v>
      </c>
      <c r="E102" s="163" t="s">
        <v>143</v>
      </c>
      <c r="F102" s="163" t="s">
        <v>14</v>
      </c>
    </row>
    <row r="103" spans="1:6" x14ac:dyDescent="0.2">
      <c r="A103" s="163">
        <v>2000</v>
      </c>
      <c r="B103" s="163" t="s">
        <v>714</v>
      </c>
      <c r="C103" s="163" t="s">
        <v>67</v>
      </c>
      <c r="D103" s="163" t="s">
        <v>53</v>
      </c>
      <c r="E103" s="163" t="s">
        <v>143</v>
      </c>
      <c r="F103" s="163" t="s">
        <v>14</v>
      </c>
    </row>
    <row r="104" spans="1:6" x14ac:dyDescent="0.2">
      <c r="A104" s="163">
        <v>2000</v>
      </c>
      <c r="B104" s="163" t="s">
        <v>714</v>
      </c>
      <c r="C104" s="163" t="s">
        <v>65</v>
      </c>
      <c r="D104" s="163" t="s">
        <v>60</v>
      </c>
      <c r="E104" s="163" t="s">
        <v>143</v>
      </c>
      <c r="F104" s="163" t="s">
        <v>14</v>
      </c>
    </row>
    <row r="105" spans="1:6" x14ac:dyDescent="0.2">
      <c r="A105" s="163">
        <v>2000</v>
      </c>
      <c r="B105" s="163" t="s">
        <v>714</v>
      </c>
      <c r="C105" s="163" t="s">
        <v>65</v>
      </c>
      <c r="D105" s="163" t="s">
        <v>59</v>
      </c>
      <c r="E105" s="163" t="s">
        <v>143</v>
      </c>
      <c r="F105" s="163" t="s">
        <v>14</v>
      </c>
    </row>
    <row r="106" spans="1:6" x14ac:dyDescent="0.2">
      <c r="A106" s="163">
        <v>2000</v>
      </c>
      <c r="B106" s="163" t="s">
        <v>714</v>
      </c>
      <c r="C106" s="163" t="s">
        <v>65</v>
      </c>
      <c r="D106" s="163" t="s">
        <v>58</v>
      </c>
      <c r="E106" s="163" t="s">
        <v>143</v>
      </c>
      <c r="F106" s="163" t="s">
        <v>14</v>
      </c>
    </row>
    <row r="107" spans="1:6" x14ac:dyDescent="0.2">
      <c r="A107" s="163">
        <v>2000</v>
      </c>
      <c r="B107" s="163" t="s">
        <v>714</v>
      </c>
      <c r="C107" s="163" t="s">
        <v>65</v>
      </c>
      <c r="D107" s="163" t="s">
        <v>56</v>
      </c>
      <c r="E107" s="163" t="s">
        <v>143</v>
      </c>
      <c r="F107" s="164" t="s">
        <v>14</v>
      </c>
    </row>
    <row r="108" spans="1:6" x14ac:dyDescent="0.2">
      <c r="A108" s="163">
        <v>2000</v>
      </c>
      <c r="B108" s="163" t="s">
        <v>714</v>
      </c>
      <c r="C108" s="163" t="s">
        <v>65</v>
      </c>
      <c r="D108" s="163" t="s">
        <v>739</v>
      </c>
      <c r="E108" s="163" t="s">
        <v>143</v>
      </c>
      <c r="F108" s="163" t="s">
        <v>14</v>
      </c>
    </row>
    <row r="109" spans="1:6" x14ac:dyDescent="0.2">
      <c r="A109" s="163">
        <v>2000</v>
      </c>
      <c r="B109" s="163" t="s">
        <v>714</v>
      </c>
      <c r="C109" s="163" t="s">
        <v>65</v>
      </c>
      <c r="D109" s="163" t="s">
        <v>53</v>
      </c>
      <c r="E109" s="163" t="s">
        <v>143</v>
      </c>
      <c r="F109" s="163" t="s">
        <v>14</v>
      </c>
    </row>
    <row r="110" spans="1:6" x14ac:dyDescent="0.2">
      <c r="A110" s="163">
        <v>2000</v>
      </c>
      <c r="B110" s="163" t="s">
        <v>714</v>
      </c>
      <c r="C110" s="163" t="s">
        <v>64</v>
      </c>
      <c r="D110" s="163" t="s">
        <v>60</v>
      </c>
      <c r="E110" s="163" t="s">
        <v>143</v>
      </c>
      <c r="F110" s="164" t="s">
        <v>14</v>
      </c>
    </row>
    <row r="111" spans="1:6" x14ac:dyDescent="0.2">
      <c r="A111" s="163">
        <v>2000</v>
      </c>
      <c r="B111" s="163" t="s">
        <v>714</v>
      </c>
      <c r="C111" s="163" t="s">
        <v>64</v>
      </c>
      <c r="D111" s="163" t="s">
        <v>59</v>
      </c>
      <c r="E111" s="163" t="s">
        <v>143</v>
      </c>
      <c r="F111" s="163" t="s">
        <v>14</v>
      </c>
    </row>
    <row r="112" spans="1:6" x14ac:dyDescent="0.2">
      <c r="A112" s="163">
        <v>2000</v>
      </c>
      <c r="B112" s="163" t="s">
        <v>714</v>
      </c>
      <c r="C112" s="163" t="s">
        <v>64</v>
      </c>
      <c r="D112" s="163" t="s">
        <v>58</v>
      </c>
      <c r="E112" s="163" t="s">
        <v>143</v>
      </c>
      <c r="F112" s="163" t="s">
        <v>14</v>
      </c>
    </row>
    <row r="113" spans="1:7" x14ac:dyDescent="0.2">
      <c r="A113" s="163">
        <v>2000</v>
      </c>
      <c r="B113" s="163" t="s">
        <v>714</v>
      </c>
      <c r="C113" s="163" t="s">
        <v>64</v>
      </c>
      <c r="D113" s="163" t="s">
        <v>56</v>
      </c>
      <c r="E113" s="163" t="s">
        <v>143</v>
      </c>
      <c r="F113" s="164" t="s">
        <v>14</v>
      </c>
    </row>
    <row r="114" spans="1:7" x14ac:dyDescent="0.2">
      <c r="A114" s="163">
        <v>2000</v>
      </c>
      <c r="B114" s="163" t="s">
        <v>714</v>
      </c>
      <c r="C114" s="163" t="s">
        <v>64</v>
      </c>
      <c r="D114" s="163" t="s">
        <v>739</v>
      </c>
      <c r="E114" s="163" t="s">
        <v>143</v>
      </c>
      <c r="F114" s="163" t="s">
        <v>14</v>
      </c>
    </row>
    <row r="115" spans="1:7" x14ac:dyDescent="0.2">
      <c r="A115" s="163">
        <v>2000</v>
      </c>
      <c r="B115" s="163" t="s">
        <v>714</v>
      </c>
      <c r="C115" s="163" t="s">
        <v>64</v>
      </c>
      <c r="D115" s="163" t="s">
        <v>53</v>
      </c>
      <c r="E115" s="163" t="s">
        <v>143</v>
      </c>
      <c r="F115" s="163" t="s">
        <v>14</v>
      </c>
    </row>
    <row r="116" spans="1:7" x14ac:dyDescent="0.2">
      <c r="A116" s="163">
        <v>2000</v>
      </c>
      <c r="B116" s="163" t="s">
        <v>714</v>
      </c>
      <c r="C116" s="163" t="s">
        <v>62</v>
      </c>
      <c r="D116" s="163" t="s">
        <v>60</v>
      </c>
      <c r="E116" s="163" t="s">
        <v>143</v>
      </c>
      <c r="F116" s="164" t="s">
        <v>14</v>
      </c>
    </row>
    <row r="117" spans="1:7" x14ac:dyDescent="0.2">
      <c r="A117" s="163">
        <v>2000</v>
      </c>
      <c r="B117" s="163" t="s">
        <v>714</v>
      </c>
      <c r="C117" s="163" t="s">
        <v>62</v>
      </c>
      <c r="D117" s="163" t="s">
        <v>59</v>
      </c>
      <c r="E117" s="163" t="s">
        <v>143</v>
      </c>
      <c r="F117" s="163" t="s">
        <v>14</v>
      </c>
    </row>
    <row r="118" spans="1:7" x14ac:dyDescent="0.2">
      <c r="A118" s="163">
        <v>2000</v>
      </c>
      <c r="B118" s="163" t="s">
        <v>714</v>
      </c>
      <c r="C118" s="163" t="s">
        <v>62</v>
      </c>
      <c r="D118" s="163" t="s">
        <v>58</v>
      </c>
      <c r="E118" s="163" t="s">
        <v>143</v>
      </c>
      <c r="F118" s="163" t="s">
        <v>14</v>
      </c>
    </row>
    <row r="119" spans="1:7" x14ac:dyDescent="0.2">
      <c r="A119" s="163">
        <v>2000</v>
      </c>
      <c r="B119" s="163" t="s">
        <v>714</v>
      </c>
      <c r="C119" s="163" t="s">
        <v>62</v>
      </c>
      <c r="D119" s="163" t="s">
        <v>56</v>
      </c>
      <c r="E119" s="163" t="s">
        <v>143</v>
      </c>
      <c r="F119" s="164" t="s">
        <v>14</v>
      </c>
    </row>
    <row r="120" spans="1:7" x14ac:dyDescent="0.2">
      <c r="A120" s="163">
        <v>2000</v>
      </c>
      <c r="B120" s="163" t="s">
        <v>714</v>
      </c>
      <c r="C120" s="163" t="s">
        <v>62</v>
      </c>
      <c r="D120" s="163" t="s">
        <v>739</v>
      </c>
      <c r="E120" s="163" t="s">
        <v>143</v>
      </c>
      <c r="F120" s="163" t="s">
        <v>14</v>
      </c>
    </row>
    <row r="121" spans="1:7" x14ac:dyDescent="0.2">
      <c r="A121" s="163">
        <v>2000</v>
      </c>
      <c r="B121" s="163" t="s">
        <v>714</v>
      </c>
      <c r="C121" s="163" t="s">
        <v>62</v>
      </c>
      <c r="D121" s="163" t="s">
        <v>53</v>
      </c>
      <c r="E121" s="163" t="s">
        <v>143</v>
      </c>
      <c r="F121" s="163" t="s">
        <v>14</v>
      </c>
    </row>
    <row r="122" spans="1:7" x14ac:dyDescent="0.2">
      <c r="A122" s="163">
        <v>2000</v>
      </c>
      <c r="B122" s="163" t="s">
        <v>714</v>
      </c>
      <c r="C122" s="163" t="s">
        <v>55</v>
      </c>
      <c r="D122" s="163" t="s">
        <v>60</v>
      </c>
      <c r="E122" s="163" t="s">
        <v>143</v>
      </c>
      <c r="F122" s="164" t="s">
        <v>14</v>
      </c>
    </row>
    <row r="123" spans="1:7" x14ac:dyDescent="0.2">
      <c r="A123" s="163">
        <v>2000</v>
      </c>
      <c r="B123" s="163" t="s">
        <v>714</v>
      </c>
      <c r="C123" s="163" t="s">
        <v>55</v>
      </c>
      <c r="D123" s="163" t="s">
        <v>59</v>
      </c>
      <c r="E123" s="163" t="s">
        <v>143</v>
      </c>
      <c r="F123" s="163" t="s">
        <v>14</v>
      </c>
    </row>
    <row r="124" spans="1:7" x14ac:dyDescent="0.2">
      <c r="A124" s="163">
        <v>2000</v>
      </c>
      <c r="B124" s="163" t="s">
        <v>714</v>
      </c>
      <c r="C124" s="163" t="s">
        <v>55</v>
      </c>
      <c r="D124" s="163" t="s">
        <v>58</v>
      </c>
      <c r="E124" s="163" t="s">
        <v>143</v>
      </c>
      <c r="F124" s="163" t="s">
        <v>14</v>
      </c>
    </row>
    <row r="125" spans="1:7" x14ac:dyDescent="0.2">
      <c r="A125" s="163">
        <v>2000</v>
      </c>
      <c r="B125" s="163" t="s">
        <v>714</v>
      </c>
      <c r="C125" s="163" t="s">
        <v>55</v>
      </c>
      <c r="D125" s="163" t="s">
        <v>56</v>
      </c>
      <c r="E125" s="163" t="s">
        <v>143</v>
      </c>
      <c r="F125" s="164" t="s">
        <v>14</v>
      </c>
    </row>
    <row r="126" spans="1:7" x14ac:dyDescent="0.2">
      <c r="A126" s="163">
        <v>2000</v>
      </c>
      <c r="B126" s="163" t="s">
        <v>714</v>
      </c>
      <c r="C126" s="163" t="s">
        <v>55</v>
      </c>
      <c r="D126" s="163" t="s">
        <v>739</v>
      </c>
      <c r="E126" s="163" t="s">
        <v>143</v>
      </c>
      <c r="F126" s="163" t="s">
        <v>14</v>
      </c>
    </row>
    <row r="127" spans="1:7" x14ac:dyDescent="0.2">
      <c r="A127" s="163">
        <v>2000</v>
      </c>
      <c r="B127" s="163" t="s">
        <v>714</v>
      </c>
      <c r="C127" s="163" t="s">
        <v>55</v>
      </c>
      <c r="D127" s="163" t="s">
        <v>53</v>
      </c>
      <c r="E127" s="163" t="s">
        <v>143</v>
      </c>
      <c r="F127" s="163" t="s">
        <v>14</v>
      </c>
    </row>
    <row r="128" spans="1:7" x14ac:dyDescent="0.2">
      <c r="A128" s="163">
        <v>2001</v>
      </c>
      <c r="B128" s="163" t="s">
        <v>714</v>
      </c>
      <c r="C128" s="163" t="s">
        <v>69</v>
      </c>
      <c r="D128" s="163" t="s">
        <v>60</v>
      </c>
      <c r="E128" s="163" t="s">
        <v>715</v>
      </c>
      <c r="F128" s="164">
        <v>5593683.6950000003</v>
      </c>
      <c r="G128" s="163" t="s">
        <v>716</v>
      </c>
    </row>
    <row r="129" spans="1:7" x14ac:dyDescent="0.2">
      <c r="A129" s="163">
        <v>2001</v>
      </c>
      <c r="B129" s="163" t="s">
        <v>714</v>
      </c>
      <c r="C129" s="163" t="s">
        <v>69</v>
      </c>
      <c r="D129" s="163" t="s">
        <v>59</v>
      </c>
      <c r="E129" s="163" t="s">
        <v>715</v>
      </c>
      <c r="F129" s="163">
        <v>1462513</v>
      </c>
    </row>
    <row r="130" spans="1:7" x14ac:dyDescent="0.2">
      <c r="A130" s="163">
        <v>2001</v>
      </c>
      <c r="B130" s="163" t="s">
        <v>714</v>
      </c>
      <c r="C130" s="163" t="s">
        <v>69</v>
      </c>
      <c r="D130" s="163" t="s">
        <v>58</v>
      </c>
      <c r="E130" s="163" t="s">
        <v>715</v>
      </c>
      <c r="F130" s="163">
        <v>441252.55300000001</v>
      </c>
    </row>
    <row r="131" spans="1:7" x14ac:dyDescent="0.2">
      <c r="A131" s="163">
        <v>2001</v>
      </c>
      <c r="B131" s="163" t="s">
        <v>714</v>
      </c>
      <c r="C131" s="163" t="s">
        <v>69</v>
      </c>
      <c r="D131" s="163" t="s">
        <v>56</v>
      </c>
      <c r="E131" s="163" t="s">
        <v>715</v>
      </c>
      <c r="F131" s="164">
        <v>6614944.142</v>
      </c>
      <c r="G131" s="163" t="s">
        <v>716</v>
      </c>
    </row>
    <row r="132" spans="1:7" x14ac:dyDescent="0.2">
      <c r="A132" s="163">
        <v>2001</v>
      </c>
      <c r="B132" s="163" t="s">
        <v>714</v>
      </c>
      <c r="C132" s="163" t="s">
        <v>69</v>
      </c>
      <c r="D132" s="163" t="s">
        <v>739</v>
      </c>
      <c r="E132" s="163" t="s">
        <v>715</v>
      </c>
      <c r="F132" s="163">
        <v>7056196.6950000003</v>
      </c>
      <c r="G132" s="163" t="s">
        <v>716</v>
      </c>
    </row>
    <row r="133" spans="1:7" x14ac:dyDescent="0.2">
      <c r="A133" s="163">
        <v>2001</v>
      </c>
      <c r="B133" s="163" t="s">
        <v>714</v>
      </c>
      <c r="C133" s="163" t="s">
        <v>69</v>
      </c>
      <c r="D133" s="163" t="s">
        <v>53</v>
      </c>
      <c r="E133" s="163" t="s">
        <v>715</v>
      </c>
      <c r="F133" s="163">
        <v>1021260.447</v>
      </c>
    </row>
    <row r="134" spans="1:7" x14ac:dyDescent="0.2">
      <c r="A134" s="163">
        <v>2001</v>
      </c>
      <c r="B134" s="163" t="s">
        <v>714</v>
      </c>
      <c r="C134" s="163" t="s">
        <v>68</v>
      </c>
      <c r="D134" s="163" t="s">
        <v>60</v>
      </c>
      <c r="E134" s="163" t="s">
        <v>715</v>
      </c>
      <c r="F134" s="164">
        <v>1441545.879</v>
      </c>
      <c r="G134" s="163" t="s">
        <v>716</v>
      </c>
    </row>
    <row r="135" spans="1:7" x14ac:dyDescent="0.2">
      <c r="A135" s="163">
        <v>2001</v>
      </c>
      <c r="B135" s="163" t="s">
        <v>714</v>
      </c>
      <c r="C135" s="163" t="s">
        <v>68</v>
      </c>
      <c r="D135" s="163" t="s">
        <v>59</v>
      </c>
      <c r="E135" s="163" t="s">
        <v>715</v>
      </c>
      <c r="F135" s="163">
        <v>157756.47200000001</v>
      </c>
    </row>
    <row r="136" spans="1:7" x14ac:dyDescent="0.2">
      <c r="A136" s="163">
        <v>2001</v>
      </c>
      <c r="B136" s="163" t="s">
        <v>714</v>
      </c>
      <c r="C136" s="163" t="s">
        <v>68</v>
      </c>
      <c r="D136" s="163" t="s">
        <v>58</v>
      </c>
      <c r="E136" s="163" t="s">
        <v>715</v>
      </c>
      <c r="F136" s="163">
        <v>120272.523</v>
      </c>
    </row>
    <row r="137" spans="1:7" x14ac:dyDescent="0.2">
      <c r="A137" s="163">
        <v>2001</v>
      </c>
      <c r="B137" s="163" t="s">
        <v>714</v>
      </c>
      <c r="C137" s="163" t="s">
        <v>68</v>
      </c>
      <c r="D137" s="163" t="s">
        <v>56</v>
      </c>
      <c r="E137" s="163" t="s">
        <v>715</v>
      </c>
      <c r="F137" s="164">
        <v>1479029.828</v>
      </c>
      <c r="G137" s="163" t="s">
        <v>716</v>
      </c>
    </row>
    <row r="138" spans="1:7" x14ac:dyDescent="0.2">
      <c r="A138" s="163">
        <v>2001</v>
      </c>
      <c r="B138" s="163" t="s">
        <v>714</v>
      </c>
      <c r="C138" s="163" t="s">
        <v>68</v>
      </c>
      <c r="D138" s="163" t="s">
        <v>739</v>
      </c>
      <c r="E138" s="163" t="s">
        <v>715</v>
      </c>
      <c r="F138" s="163">
        <v>1599302.351</v>
      </c>
      <c r="G138" s="163" t="s">
        <v>716</v>
      </c>
    </row>
    <row r="139" spans="1:7" x14ac:dyDescent="0.2">
      <c r="A139" s="163">
        <v>2001</v>
      </c>
      <c r="B139" s="163" t="s">
        <v>714</v>
      </c>
      <c r="C139" s="163" t="s">
        <v>68</v>
      </c>
      <c r="D139" s="163" t="s">
        <v>53</v>
      </c>
      <c r="E139" s="163" t="s">
        <v>715</v>
      </c>
      <c r="F139" s="163">
        <v>37483.949000000001</v>
      </c>
    </row>
    <row r="140" spans="1:7" x14ac:dyDescent="0.2">
      <c r="A140" s="163">
        <v>2001</v>
      </c>
      <c r="B140" s="163" t="s">
        <v>714</v>
      </c>
      <c r="C140" s="163" t="s">
        <v>67</v>
      </c>
      <c r="D140" s="163" t="s">
        <v>60</v>
      </c>
      <c r="E140" s="163" t="s">
        <v>715</v>
      </c>
      <c r="F140" s="164">
        <v>144623.53</v>
      </c>
    </row>
    <row r="141" spans="1:7" x14ac:dyDescent="0.2">
      <c r="A141" s="163">
        <v>2001</v>
      </c>
      <c r="B141" s="163" t="s">
        <v>714</v>
      </c>
      <c r="C141" s="163" t="s">
        <v>67</v>
      </c>
      <c r="D141" s="163" t="s">
        <v>59</v>
      </c>
      <c r="E141" s="163" t="s">
        <v>715</v>
      </c>
      <c r="F141" s="163">
        <v>225889.715</v>
      </c>
    </row>
    <row r="142" spans="1:7" x14ac:dyDescent="0.2">
      <c r="A142" s="163">
        <v>2001</v>
      </c>
      <c r="B142" s="163" t="s">
        <v>714</v>
      </c>
      <c r="C142" s="163" t="s">
        <v>67</v>
      </c>
      <c r="D142" s="163" t="s">
        <v>58</v>
      </c>
      <c r="E142" s="163" t="s">
        <v>715</v>
      </c>
      <c r="F142" s="163">
        <v>83596.850999999995</v>
      </c>
    </row>
    <row r="143" spans="1:7" x14ac:dyDescent="0.2">
      <c r="A143" s="163">
        <v>2001</v>
      </c>
      <c r="B143" s="163" t="s">
        <v>714</v>
      </c>
      <c r="C143" s="163" t="s">
        <v>67</v>
      </c>
      <c r="D143" s="163" t="s">
        <v>56</v>
      </c>
      <c r="E143" s="163" t="s">
        <v>715</v>
      </c>
      <c r="F143" s="164">
        <v>286916.39399999997</v>
      </c>
    </row>
    <row r="144" spans="1:7" x14ac:dyDescent="0.2">
      <c r="A144" s="163">
        <v>2001</v>
      </c>
      <c r="B144" s="163" t="s">
        <v>714</v>
      </c>
      <c r="C144" s="163" t="s">
        <v>67</v>
      </c>
      <c r="D144" s="163" t="s">
        <v>739</v>
      </c>
      <c r="E144" s="163" t="s">
        <v>715</v>
      </c>
      <c r="F144" s="163">
        <v>370513.245</v>
      </c>
    </row>
    <row r="145" spans="1:7" x14ac:dyDescent="0.2">
      <c r="A145" s="163">
        <v>2001</v>
      </c>
      <c r="B145" s="163" t="s">
        <v>714</v>
      </c>
      <c r="C145" s="163" t="s">
        <v>67</v>
      </c>
      <c r="D145" s="163" t="s">
        <v>53</v>
      </c>
      <c r="E145" s="163" t="s">
        <v>715</v>
      </c>
      <c r="F145" s="163">
        <v>142292.86499999999</v>
      </c>
    </row>
    <row r="146" spans="1:7" x14ac:dyDescent="0.2">
      <c r="A146" s="163">
        <v>2001</v>
      </c>
      <c r="B146" s="163" t="s">
        <v>714</v>
      </c>
      <c r="C146" s="163" t="s">
        <v>65</v>
      </c>
      <c r="D146" s="163" t="s">
        <v>60</v>
      </c>
      <c r="E146" s="163" t="s">
        <v>715</v>
      </c>
      <c r="F146" s="164">
        <v>3217619.8969999999</v>
      </c>
      <c r="G146" s="163" t="s">
        <v>716</v>
      </c>
    </row>
    <row r="147" spans="1:7" x14ac:dyDescent="0.2">
      <c r="A147" s="163">
        <v>2001</v>
      </c>
      <c r="B147" s="163" t="s">
        <v>714</v>
      </c>
      <c r="C147" s="163" t="s">
        <v>65</v>
      </c>
      <c r="D147" s="163" t="s">
        <v>59</v>
      </c>
      <c r="E147" s="163" t="s">
        <v>715</v>
      </c>
      <c r="F147" s="163">
        <v>89692.691999999995</v>
      </c>
    </row>
    <row r="148" spans="1:7" x14ac:dyDescent="0.2">
      <c r="A148" s="163">
        <v>2001</v>
      </c>
      <c r="B148" s="163" t="s">
        <v>714</v>
      </c>
      <c r="C148" s="163" t="s">
        <v>65</v>
      </c>
      <c r="D148" s="163" t="s">
        <v>58</v>
      </c>
      <c r="E148" s="163" t="s">
        <v>715</v>
      </c>
      <c r="F148" s="163">
        <v>66973.604999999996</v>
      </c>
    </row>
    <row r="149" spans="1:7" x14ac:dyDescent="0.2">
      <c r="A149" s="163">
        <v>2001</v>
      </c>
      <c r="B149" s="163" t="s">
        <v>714</v>
      </c>
      <c r="C149" s="163" t="s">
        <v>65</v>
      </c>
      <c r="D149" s="163" t="s">
        <v>56</v>
      </c>
      <c r="E149" s="163" t="s">
        <v>715</v>
      </c>
      <c r="F149" s="164">
        <v>3240338.9840000002</v>
      </c>
      <c r="G149" s="163" t="s">
        <v>716</v>
      </c>
    </row>
    <row r="150" spans="1:7" x14ac:dyDescent="0.2">
      <c r="A150" s="163">
        <v>2001</v>
      </c>
      <c r="B150" s="163" t="s">
        <v>714</v>
      </c>
      <c r="C150" s="163" t="s">
        <v>65</v>
      </c>
      <c r="D150" s="163" t="s">
        <v>739</v>
      </c>
      <c r="E150" s="163" t="s">
        <v>715</v>
      </c>
      <c r="F150" s="163">
        <v>3307312.5890000002</v>
      </c>
      <c r="G150" s="163" t="s">
        <v>716</v>
      </c>
    </row>
    <row r="151" spans="1:7" x14ac:dyDescent="0.2">
      <c r="A151" s="163">
        <v>2001</v>
      </c>
      <c r="B151" s="163" t="s">
        <v>714</v>
      </c>
      <c r="C151" s="163" t="s">
        <v>65</v>
      </c>
      <c r="D151" s="163" t="s">
        <v>53</v>
      </c>
      <c r="E151" s="163" t="s">
        <v>715</v>
      </c>
      <c r="F151" s="163">
        <v>22719.087</v>
      </c>
    </row>
    <row r="152" spans="1:7" x14ac:dyDescent="0.2">
      <c r="A152" s="163">
        <v>2001</v>
      </c>
      <c r="B152" s="163" t="s">
        <v>714</v>
      </c>
      <c r="C152" s="163" t="s">
        <v>64</v>
      </c>
      <c r="D152" s="163" t="s">
        <v>60</v>
      </c>
      <c r="E152" s="163" t="s">
        <v>715</v>
      </c>
      <c r="F152" s="164">
        <v>789894.38899999997</v>
      </c>
      <c r="G152" s="163" t="s">
        <v>716</v>
      </c>
    </row>
    <row r="153" spans="1:7" x14ac:dyDescent="0.2">
      <c r="A153" s="163">
        <v>2001</v>
      </c>
      <c r="B153" s="163" t="s">
        <v>714</v>
      </c>
      <c r="C153" s="163" t="s">
        <v>64</v>
      </c>
      <c r="D153" s="163" t="s">
        <v>59</v>
      </c>
      <c r="E153" s="163" t="s">
        <v>715</v>
      </c>
      <c r="F153" s="163">
        <v>957938.84100000001</v>
      </c>
    </row>
    <row r="154" spans="1:7" x14ac:dyDescent="0.2">
      <c r="A154" s="163">
        <v>2001</v>
      </c>
      <c r="B154" s="163" t="s">
        <v>714</v>
      </c>
      <c r="C154" s="163" t="s">
        <v>64</v>
      </c>
      <c r="D154" s="163" t="s">
        <v>58</v>
      </c>
      <c r="E154" s="163" t="s">
        <v>715</v>
      </c>
      <c r="F154" s="163">
        <v>129338.963</v>
      </c>
    </row>
    <row r="155" spans="1:7" x14ac:dyDescent="0.2">
      <c r="A155" s="163">
        <v>2001</v>
      </c>
      <c r="B155" s="163" t="s">
        <v>714</v>
      </c>
      <c r="C155" s="163" t="s">
        <v>64</v>
      </c>
      <c r="D155" s="163" t="s">
        <v>56</v>
      </c>
      <c r="E155" s="163" t="s">
        <v>715</v>
      </c>
      <c r="F155" s="164">
        <v>1618494.267</v>
      </c>
      <c r="G155" s="163" t="s">
        <v>716</v>
      </c>
    </row>
    <row r="156" spans="1:7" x14ac:dyDescent="0.2">
      <c r="A156" s="163">
        <v>2001</v>
      </c>
      <c r="B156" s="163" t="s">
        <v>714</v>
      </c>
      <c r="C156" s="163" t="s">
        <v>64</v>
      </c>
      <c r="D156" s="163" t="s">
        <v>739</v>
      </c>
      <c r="E156" s="163" t="s">
        <v>715</v>
      </c>
      <c r="F156" s="163">
        <v>1747833.23</v>
      </c>
      <c r="G156" s="163" t="s">
        <v>716</v>
      </c>
    </row>
    <row r="157" spans="1:7" x14ac:dyDescent="0.2">
      <c r="A157" s="163">
        <v>2001</v>
      </c>
      <c r="B157" s="163" t="s">
        <v>714</v>
      </c>
      <c r="C157" s="163" t="s">
        <v>64</v>
      </c>
      <c r="D157" s="163" t="s">
        <v>53</v>
      </c>
      <c r="E157" s="163" t="s">
        <v>715</v>
      </c>
      <c r="F157" s="163">
        <v>828599.87800000003</v>
      </c>
    </row>
    <row r="158" spans="1:7" x14ac:dyDescent="0.2">
      <c r="A158" s="163">
        <v>2001</v>
      </c>
      <c r="B158" s="163" t="s">
        <v>714</v>
      </c>
      <c r="C158" s="163" t="s">
        <v>62</v>
      </c>
      <c r="D158" s="163" t="s">
        <v>60</v>
      </c>
      <c r="E158" s="163" t="s">
        <v>715</v>
      </c>
      <c r="F158" s="164" t="s">
        <v>14</v>
      </c>
      <c r="G158" s="163" t="s">
        <v>718</v>
      </c>
    </row>
    <row r="159" spans="1:7" x14ac:dyDescent="0.2">
      <c r="A159" s="163">
        <v>2001</v>
      </c>
      <c r="B159" s="163" t="s">
        <v>714</v>
      </c>
      <c r="C159" s="163" t="s">
        <v>62</v>
      </c>
      <c r="D159" s="163" t="s">
        <v>59</v>
      </c>
      <c r="E159" s="163" t="s">
        <v>715</v>
      </c>
      <c r="F159" s="163">
        <v>31235</v>
      </c>
      <c r="G159" s="163" t="s">
        <v>716</v>
      </c>
    </row>
    <row r="160" spans="1:7" x14ac:dyDescent="0.2">
      <c r="A160" s="163">
        <v>2001</v>
      </c>
      <c r="B160" s="163" t="s">
        <v>714</v>
      </c>
      <c r="C160" s="163" t="s">
        <v>62</v>
      </c>
      <c r="D160" s="163" t="s">
        <v>58</v>
      </c>
      <c r="E160" s="163" t="s">
        <v>715</v>
      </c>
      <c r="F160" s="163">
        <v>41070.156000000003</v>
      </c>
    </row>
    <row r="161" spans="1:7" x14ac:dyDescent="0.2">
      <c r="A161" s="163">
        <v>2001</v>
      </c>
      <c r="B161" s="163" t="s">
        <v>714</v>
      </c>
      <c r="C161" s="163" t="s">
        <v>62</v>
      </c>
      <c r="D161" s="163" t="s">
        <v>56</v>
      </c>
      <c r="E161" s="163" t="s">
        <v>715</v>
      </c>
      <c r="F161" s="164">
        <v>-9835.1560000000009</v>
      </c>
      <c r="G161" s="163" t="s">
        <v>716</v>
      </c>
    </row>
    <row r="162" spans="1:7" x14ac:dyDescent="0.2">
      <c r="A162" s="163">
        <v>2001</v>
      </c>
      <c r="B162" s="163" t="s">
        <v>714</v>
      </c>
      <c r="C162" s="163" t="s">
        <v>62</v>
      </c>
      <c r="D162" s="163" t="s">
        <v>739</v>
      </c>
      <c r="E162" s="163" t="s">
        <v>715</v>
      </c>
      <c r="F162" s="163">
        <v>31235</v>
      </c>
      <c r="G162" s="163" t="s">
        <v>716</v>
      </c>
    </row>
    <row r="163" spans="1:7" x14ac:dyDescent="0.2">
      <c r="A163" s="163">
        <v>2001</v>
      </c>
      <c r="B163" s="163" t="s">
        <v>714</v>
      </c>
      <c r="C163" s="163" t="s">
        <v>62</v>
      </c>
      <c r="D163" s="163" t="s">
        <v>53</v>
      </c>
      <c r="E163" s="163" t="s">
        <v>715</v>
      </c>
      <c r="F163" s="163">
        <v>-9835.1560000000009</v>
      </c>
      <c r="G163" s="163" t="s">
        <v>716</v>
      </c>
    </row>
    <row r="164" spans="1:7" x14ac:dyDescent="0.2">
      <c r="A164" s="163">
        <v>2001</v>
      </c>
      <c r="B164" s="163" t="s">
        <v>714</v>
      </c>
      <c r="C164" s="163" t="s">
        <v>55</v>
      </c>
      <c r="D164" s="163" t="s">
        <v>60</v>
      </c>
      <c r="E164" s="163" t="s">
        <v>715</v>
      </c>
      <c r="F164" s="164" t="s">
        <v>14</v>
      </c>
      <c r="G164" s="163" t="s">
        <v>718</v>
      </c>
    </row>
    <row r="165" spans="1:7" x14ac:dyDescent="0.2">
      <c r="A165" s="163">
        <v>2001</v>
      </c>
      <c r="B165" s="163" t="s">
        <v>714</v>
      </c>
      <c r="C165" s="163" t="s">
        <v>55</v>
      </c>
      <c r="D165" s="163" t="s">
        <v>59</v>
      </c>
      <c r="E165" s="163" t="s">
        <v>715</v>
      </c>
      <c r="F165" s="163">
        <v>0.28000000000000003</v>
      </c>
    </row>
    <row r="166" spans="1:7" x14ac:dyDescent="0.2">
      <c r="A166" s="163">
        <v>2001</v>
      </c>
      <c r="B166" s="163" t="s">
        <v>714</v>
      </c>
      <c r="C166" s="163" t="s">
        <v>55</v>
      </c>
      <c r="D166" s="163" t="s">
        <v>58</v>
      </c>
      <c r="E166" s="163" t="s">
        <v>715</v>
      </c>
      <c r="F166" s="163">
        <v>0.45600000000000002</v>
      </c>
    </row>
    <row r="167" spans="1:7" x14ac:dyDescent="0.2">
      <c r="A167" s="163">
        <v>2001</v>
      </c>
      <c r="B167" s="163" t="s">
        <v>714</v>
      </c>
      <c r="C167" s="163" t="s">
        <v>55</v>
      </c>
      <c r="D167" s="163" t="s">
        <v>56</v>
      </c>
      <c r="E167" s="163" t="s">
        <v>715</v>
      </c>
      <c r="F167" s="164">
        <v>-0.17499999999999999</v>
      </c>
    </row>
    <row r="168" spans="1:7" x14ac:dyDescent="0.2">
      <c r="A168" s="163">
        <v>2001</v>
      </c>
      <c r="B168" s="163" t="s">
        <v>714</v>
      </c>
      <c r="C168" s="163" t="s">
        <v>55</v>
      </c>
      <c r="D168" s="163" t="s">
        <v>739</v>
      </c>
      <c r="E168" s="163" t="s">
        <v>715</v>
      </c>
      <c r="F168" s="163">
        <v>0.28000000000000003</v>
      </c>
    </row>
    <row r="169" spans="1:7" x14ac:dyDescent="0.2">
      <c r="A169" s="163">
        <v>2001</v>
      </c>
      <c r="B169" s="163" t="s">
        <v>714</v>
      </c>
      <c r="C169" s="163" t="s">
        <v>55</v>
      </c>
      <c r="D169" s="163" t="s">
        <v>53</v>
      </c>
      <c r="E169" s="163" t="s">
        <v>715</v>
      </c>
      <c r="F169" s="163">
        <v>-0.17499999999999999</v>
      </c>
    </row>
    <row r="170" spans="1:7" x14ac:dyDescent="0.2">
      <c r="A170" s="163">
        <v>2001</v>
      </c>
      <c r="B170" s="163" t="s">
        <v>714</v>
      </c>
      <c r="C170" s="163" t="s">
        <v>69</v>
      </c>
      <c r="D170" s="163" t="s">
        <v>60</v>
      </c>
      <c r="E170" s="163" t="s">
        <v>717</v>
      </c>
      <c r="F170" s="164">
        <v>13.023999999999999</v>
      </c>
      <c r="G170" s="163" t="s">
        <v>716</v>
      </c>
    </row>
    <row r="171" spans="1:7" x14ac:dyDescent="0.2">
      <c r="A171" s="163">
        <v>2001</v>
      </c>
      <c r="B171" s="163" t="s">
        <v>714</v>
      </c>
      <c r="C171" s="163" t="s">
        <v>69</v>
      </c>
      <c r="D171" s="163" t="s">
        <v>59</v>
      </c>
      <c r="E171" s="163" t="s">
        <v>717</v>
      </c>
      <c r="F171" s="163">
        <v>3.4049999999999998</v>
      </c>
    </row>
    <row r="172" spans="1:7" x14ac:dyDescent="0.2">
      <c r="A172" s="163">
        <v>2001</v>
      </c>
      <c r="B172" s="163" t="s">
        <v>714</v>
      </c>
      <c r="C172" s="163" t="s">
        <v>69</v>
      </c>
      <c r="D172" s="163" t="s">
        <v>58</v>
      </c>
      <c r="E172" s="163" t="s">
        <v>717</v>
      </c>
      <c r="F172" s="163">
        <v>1.0269999999999999</v>
      </c>
    </row>
    <row r="173" spans="1:7" x14ac:dyDescent="0.2">
      <c r="A173" s="163">
        <v>2001</v>
      </c>
      <c r="B173" s="163" t="s">
        <v>714</v>
      </c>
      <c r="C173" s="163" t="s">
        <v>69</v>
      </c>
      <c r="D173" s="163" t="s">
        <v>56</v>
      </c>
      <c r="E173" s="163" t="s">
        <v>717</v>
      </c>
      <c r="F173" s="164">
        <v>15.401999999999999</v>
      </c>
      <c r="G173" s="163" t="s">
        <v>716</v>
      </c>
    </row>
    <row r="174" spans="1:7" x14ac:dyDescent="0.2">
      <c r="A174" s="163">
        <v>2001</v>
      </c>
      <c r="B174" s="163" t="s">
        <v>714</v>
      </c>
      <c r="C174" s="163" t="s">
        <v>69</v>
      </c>
      <c r="D174" s="163" t="s">
        <v>739</v>
      </c>
      <c r="E174" s="163" t="s">
        <v>717</v>
      </c>
      <c r="F174" s="163">
        <v>16.43</v>
      </c>
      <c r="G174" s="163" t="s">
        <v>716</v>
      </c>
    </row>
    <row r="175" spans="1:7" x14ac:dyDescent="0.2">
      <c r="A175" s="163">
        <v>2001</v>
      </c>
      <c r="B175" s="163" t="s">
        <v>714</v>
      </c>
      <c r="C175" s="163" t="s">
        <v>69</v>
      </c>
      <c r="D175" s="163" t="s">
        <v>53</v>
      </c>
      <c r="E175" s="163" t="s">
        <v>717</v>
      </c>
      <c r="F175" s="163">
        <v>2.3780000000000001</v>
      </c>
    </row>
    <row r="176" spans="1:7" x14ac:dyDescent="0.2">
      <c r="A176" s="163">
        <v>2001</v>
      </c>
      <c r="B176" s="163" t="s">
        <v>714</v>
      </c>
      <c r="C176" s="163" t="s">
        <v>68</v>
      </c>
      <c r="D176" s="163" t="s">
        <v>60</v>
      </c>
      <c r="E176" s="163" t="s">
        <v>717</v>
      </c>
      <c r="F176" s="164">
        <v>3.3559999999999999</v>
      </c>
      <c r="G176" s="163" t="s">
        <v>716</v>
      </c>
    </row>
    <row r="177" spans="1:7" x14ac:dyDescent="0.2">
      <c r="A177" s="163">
        <v>2001</v>
      </c>
      <c r="B177" s="163" t="s">
        <v>714</v>
      </c>
      <c r="C177" s="163" t="s">
        <v>68</v>
      </c>
      <c r="D177" s="163" t="s">
        <v>59</v>
      </c>
      <c r="E177" s="163" t="s">
        <v>717</v>
      </c>
      <c r="F177" s="163">
        <v>0.36699999999999999</v>
      </c>
    </row>
    <row r="178" spans="1:7" x14ac:dyDescent="0.2">
      <c r="A178" s="163">
        <v>2001</v>
      </c>
      <c r="B178" s="163" t="s">
        <v>714</v>
      </c>
      <c r="C178" s="163" t="s">
        <v>68</v>
      </c>
      <c r="D178" s="163" t="s">
        <v>58</v>
      </c>
      <c r="E178" s="163" t="s">
        <v>717</v>
      </c>
      <c r="F178" s="163">
        <v>0.28000000000000003</v>
      </c>
    </row>
    <row r="179" spans="1:7" x14ac:dyDescent="0.2">
      <c r="A179" s="163">
        <v>2001</v>
      </c>
      <c r="B179" s="163" t="s">
        <v>714</v>
      </c>
      <c r="C179" s="163" t="s">
        <v>68</v>
      </c>
      <c r="D179" s="163" t="s">
        <v>56</v>
      </c>
      <c r="E179" s="163" t="s">
        <v>717</v>
      </c>
      <c r="F179" s="164">
        <v>3.444</v>
      </c>
      <c r="G179" s="163" t="s">
        <v>716</v>
      </c>
    </row>
    <row r="180" spans="1:7" x14ac:dyDescent="0.2">
      <c r="A180" s="163">
        <v>2001</v>
      </c>
      <c r="B180" s="163" t="s">
        <v>714</v>
      </c>
      <c r="C180" s="163" t="s">
        <v>68</v>
      </c>
      <c r="D180" s="163" t="s">
        <v>739</v>
      </c>
      <c r="E180" s="163" t="s">
        <v>717</v>
      </c>
      <c r="F180" s="163">
        <v>3.7240000000000002</v>
      </c>
      <c r="G180" s="163" t="s">
        <v>716</v>
      </c>
    </row>
    <row r="181" spans="1:7" x14ac:dyDescent="0.2">
      <c r="A181" s="163">
        <v>2001</v>
      </c>
      <c r="B181" s="163" t="s">
        <v>714</v>
      </c>
      <c r="C181" s="163" t="s">
        <v>68</v>
      </c>
      <c r="D181" s="163" t="s">
        <v>53</v>
      </c>
      <c r="E181" s="163" t="s">
        <v>717</v>
      </c>
      <c r="F181" s="163">
        <v>8.6999999999999994E-2</v>
      </c>
    </row>
    <row r="182" spans="1:7" x14ac:dyDescent="0.2">
      <c r="A182" s="163">
        <v>2001</v>
      </c>
      <c r="B182" s="163" t="s">
        <v>714</v>
      </c>
      <c r="C182" s="163" t="s">
        <v>67</v>
      </c>
      <c r="D182" s="163" t="s">
        <v>60</v>
      </c>
      <c r="E182" s="163" t="s">
        <v>717</v>
      </c>
      <c r="F182" s="163">
        <v>0.33700000000000002</v>
      </c>
    </row>
    <row r="183" spans="1:7" x14ac:dyDescent="0.2">
      <c r="A183" s="163">
        <v>2001</v>
      </c>
      <c r="B183" s="163" t="s">
        <v>714</v>
      </c>
      <c r="C183" s="163" t="s">
        <v>67</v>
      </c>
      <c r="D183" s="163" t="s">
        <v>59</v>
      </c>
      <c r="E183" s="163" t="s">
        <v>717</v>
      </c>
      <c r="F183" s="163">
        <v>0.52600000000000002</v>
      </c>
    </row>
    <row r="184" spans="1:7" x14ac:dyDescent="0.2">
      <c r="A184" s="163">
        <v>2001</v>
      </c>
      <c r="B184" s="163" t="s">
        <v>714</v>
      </c>
      <c r="C184" s="163" t="s">
        <v>67</v>
      </c>
      <c r="D184" s="163" t="s">
        <v>58</v>
      </c>
      <c r="E184" s="163" t="s">
        <v>717</v>
      </c>
      <c r="F184" s="163">
        <v>0.19500000000000001</v>
      </c>
    </row>
    <row r="185" spans="1:7" x14ac:dyDescent="0.2">
      <c r="A185" s="163">
        <v>2001</v>
      </c>
      <c r="B185" s="163" t="s">
        <v>714</v>
      </c>
      <c r="C185" s="163" t="s">
        <v>67</v>
      </c>
      <c r="D185" s="163" t="s">
        <v>56</v>
      </c>
      <c r="E185" s="163" t="s">
        <v>717</v>
      </c>
      <c r="F185" s="165">
        <v>0.66800000000000004</v>
      </c>
    </row>
    <row r="186" spans="1:7" x14ac:dyDescent="0.2">
      <c r="A186" s="163">
        <v>2001</v>
      </c>
      <c r="B186" s="163" t="s">
        <v>714</v>
      </c>
      <c r="C186" s="163" t="s">
        <v>67</v>
      </c>
      <c r="D186" s="163" t="s">
        <v>739</v>
      </c>
      <c r="E186" s="163" t="s">
        <v>717</v>
      </c>
      <c r="F186" s="163">
        <v>0.86299999999999999</v>
      </c>
    </row>
    <row r="187" spans="1:7" x14ac:dyDescent="0.2">
      <c r="A187" s="163">
        <v>2001</v>
      </c>
      <c r="B187" s="163" t="s">
        <v>714</v>
      </c>
      <c r="C187" s="163" t="s">
        <v>67</v>
      </c>
      <c r="D187" s="163" t="s">
        <v>53</v>
      </c>
      <c r="E187" s="163" t="s">
        <v>717</v>
      </c>
      <c r="F187" s="163">
        <v>0.33100000000000002</v>
      </c>
    </row>
    <row r="188" spans="1:7" x14ac:dyDescent="0.2">
      <c r="A188" s="163">
        <v>2001</v>
      </c>
      <c r="B188" s="163" t="s">
        <v>714</v>
      </c>
      <c r="C188" s="163" t="s">
        <v>65</v>
      </c>
      <c r="D188" s="163" t="s">
        <v>60</v>
      </c>
      <c r="E188" s="163" t="s">
        <v>717</v>
      </c>
      <c r="F188" s="164">
        <v>7.492</v>
      </c>
      <c r="G188" s="163" t="s">
        <v>716</v>
      </c>
    </row>
    <row r="189" spans="1:7" x14ac:dyDescent="0.2">
      <c r="A189" s="163">
        <v>2001</v>
      </c>
      <c r="B189" s="163" t="s">
        <v>714</v>
      </c>
      <c r="C189" s="163" t="s">
        <v>65</v>
      </c>
      <c r="D189" s="163" t="s">
        <v>59</v>
      </c>
      <c r="E189" s="163" t="s">
        <v>717</v>
      </c>
      <c r="F189" s="163">
        <v>0.20899999999999999</v>
      </c>
    </row>
    <row r="190" spans="1:7" x14ac:dyDescent="0.2">
      <c r="A190" s="163">
        <v>2001</v>
      </c>
      <c r="B190" s="163" t="s">
        <v>714</v>
      </c>
      <c r="C190" s="163" t="s">
        <v>65</v>
      </c>
      <c r="D190" s="163" t="s">
        <v>58</v>
      </c>
      <c r="E190" s="163" t="s">
        <v>717</v>
      </c>
      <c r="F190" s="163">
        <v>0.156</v>
      </c>
    </row>
    <row r="191" spans="1:7" x14ac:dyDescent="0.2">
      <c r="A191" s="163">
        <v>2001</v>
      </c>
      <c r="B191" s="163" t="s">
        <v>714</v>
      </c>
      <c r="C191" s="163" t="s">
        <v>65</v>
      </c>
      <c r="D191" s="163" t="s">
        <v>56</v>
      </c>
      <c r="E191" s="163" t="s">
        <v>717</v>
      </c>
      <c r="F191" s="164">
        <v>7.5449999999999999</v>
      </c>
      <c r="G191" s="163" t="s">
        <v>716</v>
      </c>
    </row>
    <row r="192" spans="1:7" x14ac:dyDescent="0.2">
      <c r="A192" s="163">
        <v>2001</v>
      </c>
      <c r="B192" s="163" t="s">
        <v>714</v>
      </c>
      <c r="C192" s="163" t="s">
        <v>65</v>
      </c>
      <c r="D192" s="163" t="s">
        <v>739</v>
      </c>
      <c r="E192" s="163" t="s">
        <v>717</v>
      </c>
      <c r="F192" s="163">
        <v>7.7009999999999996</v>
      </c>
      <c r="G192" s="163" t="s">
        <v>716</v>
      </c>
    </row>
    <row r="193" spans="1:7" x14ac:dyDescent="0.2">
      <c r="A193" s="163">
        <v>2001</v>
      </c>
      <c r="B193" s="163" t="s">
        <v>714</v>
      </c>
      <c r="C193" s="163" t="s">
        <v>65</v>
      </c>
      <c r="D193" s="163" t="s">
        <v>53</v>
      </c>
      <c r="E193" s="163" t="s">
        <v>717</v>
      </c>
      <c r="F193" s="163">
        <v>5.2999999999999999E-2</v>
      </c>
    </row>
    <row r="194" spans="1:7" x14ac:dyDescent="0.2">
      <c r="A194" s="163">
        <v>2001</v>
      </c>
      <c r="B194" s="163" t="s">
        <v>714</v>
      </c>
      <c r="C194" s="163" t="s">
        <v>64</v>
      </c>
      <c r="D194" s="163" t="s">
        <v>60</v>
      </c>
      <c r="E194" s="163" t="s">
        <v>717</v>
      </c>
      <c r="F194" s="164">
        <v>1.839</v>
      </c>
      <c r="G194" s="163" t="s">
        <v>716</v>
      </c>
    </row>
    <row r="195" spans="1:7" x14ac:dyDescent="0.2">
      <c r="A195" s="163">
        <v>2001</v>
      </c>
      <c r="B195" s="163" t="s">
        <v>714</v>
      </c>
      <c r="C195" s="163" t="s">
        <v>64</v>
      </c>
      <c r="D195" s="163" t="s">
        <v>59</v>
      </c>
      <c r="E195" s="163" t="s">
        <v>717</v>
      </c>
      <c r="F195" s="163">
        <v>2.23</v>
      </c>
    </row>
    <row r="196" spans="1:7" x14ac:dyDescent="0.2">
      <c r="A196" s="163">
        <v>2001</v>
      </c>
      <c r="B196" s="163" t="s">
        <v>714</v>
      </c>
      <c r="C196" s="163" t="s">
        <v>64</v>
      </c>
      <c r="D196" s="163" t="s">
        <v>58</v>
      </c>
      <c r="E196" s="163" t="s">
        <v>717</v>
      </c>
      <c r="F196" s="163">
        <v>0.30099999999999999</v>
      </c>
    </row>
    <row r="197" spans="1:7" x14ac:dyDescent="0.2">
      <c r="A197" s="163">
        <v>2001</v>
      </c>
      <c r="B197" s="163" t="s">
        <v>714</v>
      </c>
      <c r="C197" s="163" t="s">
        <v>64</v>
      </c>
      <c r="D197" s="163" t="s">
        <v>56</v>
      </c>
      <c r="E197" s="163" t="s">
        <v>717</v>
      </c>
      <c r="F197" s="163">
        <v>3.7679999999999998</v>
      </c>
      <c r="G197" s="163" t="s">
        <v>716</v>
      </c>
    </row>
    <row r="198" spans="1:7" x14ac:dyDescent="0.2">
      <c r="A198" s="163">
        <v>2001</v>
      </c>
      <c r="B198" s="163" t="s">
        <v>714</v>
      </c>
      <c r="C198" s="163" t="s">
        <v>64</v>
      </c>
      <c r="D198" s="163" t="s">
        <v>739</v>
      </c>
      <c r="E198" s="163" t="s">
        <v>717</v>
      </c>
      <c r="F198" s="163">
        <v>4.07</v>
      </c>
      <c r="G198" s="163" t="s">
        <v>716</v>
      </c>
    </row>
    <row r="199" spans="1:7" x14ac:dyDescent="0.2">
      <c r="A199" s="163">
        <v>2001</v>
      </c>
      <c r="B199" s="163" t="s">
        <v>714</v>
      </c>
      <c r="C199" s="163" t="s">
        <v>64</v>
      </c>
      <c r="D199" s="163" t="s">
        <v>53</v>
      </c>
      <c r="E199" s="163" t="s">
        <v>717</v>
      </c>
      <c r="F199" s="163">
        <v>1.929</v>
      </c>
    </row>
    <row r="200" spans="1:7" x14ac:dyDescent="0.2">
      <c r="A200" s="163">
        <v>2001</v>
      </c>
      <c r="B200" s="163" t="s">
        <v>714</v>
      </c>
      <c r="C200" s="163" t="s">
        <v>62</v>
      </c>
      <c r="D200" s="163" t="s">
        <v>60</v>
      </c>
      <c r="E200" s="163" t="s">
        <v>717</v>
      </c>
      <c r="F200" s="163" t="s">
        <v>14</v>
      </c>
      <c r="G200" s="163" t="s">
        <v>718</v>
      </c>
    </row>
    <row r="201" spans="1:7" x14ac:dyDescent="0.2">
      <c r="A201" s="163">
        <v>2001</v>
      </c>
      <c r="B201" s="163" t="s">
        <v>714</v>
      </c>
      <c r="C201" s="163" t="s">
        <v>62</v>
      </c>
      <c r="D201" s="163" t="s">
        <v>59</v>
      </c>
      <c r="E201" s="163" t="s">
        <v>717</v>
      </c>
      <c r="F201" s="163">
        <v>7.2999999999999995E-2</v>
      </c>
      <c r="G201" s="163" t="s">
        <v>716</v>
      </c>
    </row>
    <row r="202" spans="1:7" x14ac:dyDescent="0.2">
      <c r="A202" s="163">
        <v>2001</v>
      </c>
      <c r="B202" s="163" t="s">
        <v>714</v>
      </c>
      <c r="C202" s="163" t="s">
        <v>62</v>
      </c>
      <c r="D202" s="163" t="s">
        <v>58</v>
      </c>
      <c r="E202" s="163" t="s">
        <v>717</v>
      </c>
      <c r="F202" s="163">
        <v>9.6000000000000002E-2</v>
      </c>
    </row>
    <row r="203" spans="1:7" x14ac:dyDescent="0.2">
      <c r="A203" s="163">
        <v>2001</v>
      </c>
      <c r="B203" s="163" t="s">
        <v>714</v>
      </c>
      <c r="C203" s="163" t="s">
        <v>62</v>
      </c>
      <c r="D203" s="163" t="s">
        <v>56</v>
      </c>
      <c r="E203" s="163" t="s">
        <v>717</v>
      </c>
      <c r="F203" s="163">
        <v>-2.3E-2</v>
      </c>
      <c r="G203" s="163" t="s">
        <v>716</v>
      </c>
    </row>
    <row r="204" spans="1:7" x14ac:dyDescent="0.2">
      <c r="A204" s="163">
        <v>2001</v>
      </c>
      <c r="B204" s="163" t="s">
        <v>714</v>
      </c>
      <c r="C204" s="163" t="s">
        <v>62</v>
      </c>
      <c r="D204" s="163" t="s">
        <v>739</v>
      </c>
      <c r="E204" s="163" t="s">
        <v>717</v>
      </c>
      <c r="F204" s="163">
        <v>7.2999999999999995E-2</v>
      </c>
      <c r="G204" s="163" t="s">
        <v>716</v>
      </c>
    </row>
    <row r="205" spans="1:7" x14ac:dyDescent="0.2">
      <c r="A205" s="163">
        <v>2001</v>
      </c>
      <c r="B205" s="163" t="s">
        <v>714</v>
      </c>
      <c r="C205" s="163" t="s">
        <v>62</v>
      </c>
      <c r="D205" s="163" t="s">
        <v>53</v>
      </c>
      <c r="E205" s="163" t="s">
        <v>717</v>
      </c>
      <c r="F205" s="163">
        <v>-2.3E-2</v>
      </c>
      <c r="G205" s="163" t="s">
        <v>716</v>
      </c>
    </row>
    <row r="206" spans="1:7" x14ac:dyDescent="0.2">
      <c r="A206" s="163">
        <v>2001</v>
      </c>
      <c r="B206" s="163" t="s">
        <v>714</v>
      </c>
      <c r="C206" s="163" t="s">
        <v>55</v>
      </c>
      <c r="D206" s="163" t="s">
        <v>60</v>
      </c>
      <c r="E206" s="163" t="s">
        <v>717</v>
      </c>
      <c r="F206" s="163" t="s">
        <v>14</v>
      </c>
      <c r="G206" s="163" t="s">
        <v>718</v>
      </c>
    </row>
    <row r="207" spans="1:7" x14ac:dyDescent="0.2">
      <c r="A207" s="163">
        <v>2001</v>
      </c>
      <c r="B207" s="163" t="s">
        <v>714</v>
      </c>
      <c r="C207" s="163" t="s">
        <v>55</v>
      </c>
      <c r="D207" s="163" t="s">
        <v>59</v>
      </c>
      <c r="E207" s="163" t="s">
        <v>717</v>
      </c>
      <c r="F207" s="163">
        <v>0</v>
      </c>
    </row>
    <row r="208" spans="1:7" x14ac:dyDescent="0.2">
      <c r="A208" s="163">
        <v>2001</v>
      </c>
      <c r="B208" s="163" t="s">
        <v>714</v>
      </c>
      <c r="C208" s="163" t="s">
        <v>55</v>
      </c>
      <c r="D208" s="163" t="s">
        <v>58</v>
      </c>
      <c r="E208" s="163" t="s">
        <v>717</v>
      </c>
      <c r="F208" s="163">
        <v>0</v>
      </c>
    </row>
    <row r="209" spans="1:7" x14ac:dyDescent="0.2">
      <c r="A209" s="163">
        <v>2001</v>
      </c>
      <c r="B209" s="163" t="s">
        <v>714</v>
      </c>
      <c r="C209" s="163" t="s">
        <v>55</v>
      </c>
      <c r="D209" s="163" t="s">
        <v>56</v>
      </c>
      <c r="E209" s="163" t="s">
        <v>717</v>
      </c>
      <c r="F209" s="163">
        <v>0</v>
      </c>
    </row>
    <row r="210" spans="1:7" x14ac:dyDescent="0.2">
      <c r="A210" s="163">
        <v>2001</v>
      </c>
      <c r="B210" s="163" t="s">
        <v>714</v>
      </c>
      <c r="C210" s="163" t="s">
        <v>55</v>
      </c>
      <c r="D210" s="163" t="s">
        <v>739</v>
      </c>
      <c r="E210" s="163" t="s">
        <v>717</v>
      </c>
      <c r="F210" s="163">
        <v>0</v>
      </c>
    </row>
    <row r="211" spans="1:7" x14ac:dyDescent="0.2">
      <c r="A211" s="163">
        <v>2001</v>
      </c>
      <c r="B211" s="163" t="s">
        <v>714</v>
      </c>
      <c r="C211" s="163" t="s">
        <v>55</v>
      </c>
      <c r="D211" s="163" t="s">
        <v>53</v>
      </c>
      <c r="E211" s="163" t="s">
        <v>717</v>
      </c>
      <c r="F211" s="163">
        <v>0</v>
      </c>
    </row>
    <row r="212" spans="1:7" x14ac:dyDescent="0.2">
      <c r="A212" s="163">
        <v>2001</v>
      </c>
      <c r="B212" s="163" t="s">
        <v>714</v>
      </c>
      <c r="C212" s="163" t="s">
        <v>69</v>
      </c>
      <c r="D212" s="163" t="s">
        <v>60</v>
      </c>
      <c r="E212" s="163" t="s">
        <v>143</v>
      </c>
      <c r="F212" s="164">
        <v>100.77200000000001</v>
      </c>
      <c r="G212" s="163" t="s">
        <v>716</v>
      </c>
    </row>
    <row r="213" spans="1:7" x14ac:dyDescent="0.2">
      <c r="A213" s="163">
        <v>2001</v>
      </c>
      <c r="B213" s="163" t="s">
        <v>714</v>
      </c>
      <c r="C213" s="163" t="s">
        <v>69</v>
      </c>
      <c r="D213" s="163" t="s">
        <v>59</v>
      </c>
      <c r="E213" s="163" t="s">
        <v>143</v>
      </c>
      <c r="F213" s="163">
        <v>98.543999999999997</v>
      </c>
    </row>
    <row r="214" spans="1:7" x14ac:dyDescent="0.2">
      <c r="A214" s="163">
        <v>2001</v>
      </c>
      <c r="B214" s="163" t="s">
        <v>714</v>
      </c>
      <c r="C214" s="163" t="s">
        <v>69</v>
      </c>
      <c r="D214" s="163" t="s">
        <v>58</v>
      </c>
      <c r="E214" s="163" t="s">
        <v>143</v>
      </c>
      <c r="F214" s="163">
        <v>99.736000000000004</v>
      </c>
    </row>
    <row r="215" spans="1:7" x14ac:dyDescent="0.2">
      <c r="A215" s="163">
        <v>2001</v>
      </c>
      <c r="B215" s="163" t="s">
        <v>714</v>
      </c>
      <c r="C215" s="163" t="s">
        <v>69</v>
      </c>
      <c r="D215" s="163" t="s">
        <v>56</v>
      </c>
      <c r="E215" s="163" t="s">
        <v>143</v>
      </c>
      <c r="F215" s="164">
        <v>100.34</v>
      </c>
      <c r="G215" s="163" t="s">
        <v>716</v>
      </c>
    </row>
    <row r="216" spans="1:7" x14ac:dyDescent="0.2">
      <c r="A216" s="163">
        <v>2001</v>
      </c>
      <c r="B216" s="163" t="s">
        <v>714</v>
      </c>
      <c r="C216" s="163" t="s">
        <v>69</v>
      </c>
      <c r="D216" s="163" t="s">
        <v>739</v>
      </c>
      <c r="E216" s="163" t="s">
        <v>143</v>
      </c>
      <c r="F216" s="163">
        <v>100.30200000000001</v>
      </c>
      <c r="G216" s="163" t="s">
        <v>716</v>
      </c>
    </row>
    <row r="217" spans="1:7" x14ac:dyDescent="0.2">
      <c r="A217" s="163">
        <v>2001</v>
      </c>
      <c r="B217" s="163" t="s">
        <v>714</v>
      </c>
      <c r="C217" s="163" t="s">
        <v>69</v>
      </c>
      <c r="D217" s="163" t="s">
        <v>53</v>
      </c>
      <c r="E217" s="163" t="s">
        <v>143</v>
      </c>
      <c r="F217" s="163">
        <v>98.037999999999997</v>
      </c>
    </row>
    <row r="218" spans="1:7" x14ac:dyDescent="0.2">
      <c r="A218" s="163">
        <v>2001</v>
      </c>
      <c r="B218" s="163" t="s">
        <v>714</v>
      </c>
      <c r="C218" s="163" t="s">
        <v>68</v>
      </c>
      <c r="D218" s="163" t="s">
        <v>60</v>
      </c>
      <c r="E218" s="163" t="s">
        <v>143</v>
      </c>
      <c r="F218" s="164" t="s">
        <v>14</v>
      </c>
    </row>
    <row r="219" spans="1:7" x14ac:dyDescent="0.2">
      <c r="A219" s="163">
        <v>2001</v>
      </c>
      <c r="B219" s="163" t="s">
        <v>714</v>
      </c>
      <c r="C219" s="163" t="s">
        <v>68</v>
      </c>
      <c r="D219" s="163" t="s">
        <v>59</v>
      </c>
      <c r="E219" s="163" t="s">
        <v>143</v>
      </c>
      <c r="F219" s="163" t="s">
        <v>14</v>
      </c>
    </row>
    <row r="220" spans="1:7" x14ac:dyDescent="0.2">
      <c r="A220" s="163">
        <v>2001</v>
      </c>
      <c r="B220" s="163" t="s">
        <v>714</v>
      </c>
      <c r="C220" s="163" t="s">
        <v>68</v>
      </c>
      <c r="D220" s="163" t="s">
        <v>58</v>
      </c>
      <c r="E220" s="163" t="s">
        <v>143</v>
      </c>
      <c r="F220" s="163" t="s">
        <v>14</v>
      </c>
    </row>
    <row r="221" spans="1:7" x14ac:dyDescent="0.2">
      <c r="A221" s="163">
        <v>2001</v>
      </c>
      <c r="B221" s="163" t="s">
        <v>714</v>
      </c>
      <c r="C221" s="163" t="s">
        <v>68</v>
      </c>
      <c r="D221" s="163" t="s">
        <v>56</v>
      </c>
      <c r="E221" s="163" t="s">
        <v>143</v>
      </c>
      <c r="F221" s="164" t="s">
        <v>14</v>
      </c>
    </row>
    <row r="222" spans="1:7" x14ac:dyDescent="0.2">
      <c r="A222" s="163">
        <v>2001</v>
      </c>
      <c r="B222" s="163" t="s">
        <v>714</v>
      </c>
      <c r="C222" s="163" t="s">
        <v>68</v>
      </c>
      <c r="D222" s="163" t="s">
        <v>739</v>
      </c>
      <c r="E222" s="163" t="s">
        <v>143</v>
      </c>
      <c r="F222" s="163" t="s">
        <v>14</v>
      </c>
    </row>
    <row r="223" spans="1:7" x14ac:dyDescent="0.2">
      <c r="A223" s="163">
        <v>2001</v>
      </c>
      <c r="B223" s="163" t="s">
        <v>714</v>
      </c>
      <c r="C223" s="163" t="s">
        <v>68</v>
      </c>
      <c r="D223" s="163" t="s">
        <v>53</v>
      </c>
      <c r="E223" s="163" t="s">
        <v>143</v>
      </c>
      <c r="F223" s="163" t="s">
        <v>14</v>
      </c>
    </row>
    <row r="224" spans="1:7" x14ac:dyDescent="0.2">
      <c r="A224" s="163">
        <v>2001</v>
      </c>
      <c r="B224" s="163" t="s">
        <v>714</v>
      </c>
      <c r="C224" s="163" t="s">
        <v>67</v>
      </c>
      <c r="D224" s="163" t="s">
        <v>60</v>
      </c>
      <c r="E224" s="163" t="s">
        <v>143</v>
      </c>
      <c r="F224" s="164" t="s">
        <v>14</v>
      </c>
    </row>
    <row r="225" spans="1:6" x14ac:dyDescent="0.2">
      <c r="A225" s="163">
        <v>2001</v>
      </c>
      <c r="B225" s="163" t="s">
        <v>714</v>
      </c>
      <c r="C225" s="163" t="s">
        <v>67</v>
      </c>
      <c r="D225" s="163" t="s">
        <v>59</v>
      </c>
      <c r="E225" s="163" t="s">
        <v>143</v>
      </c>
      <c r="F225" s="163" t="s">
        <v>14</v>
      </c>
    </row>
    <row r="226" spans="1:6" x14ac:dyDescent="0.2">
      <c r="A226" s="163">
        <v>2001</v>
      </c>
      <c r="B226" s="163" t="s">
        <v>714</v>
      </c>
      <c r="C226" s="163" t="s">
        <v>67</v>
      </c>
      <c r="D226" s="163" t="s">
        <v>58</v>
      </c>
      <c r="E226" s="163" t="s">
        <v>143</v>
      </c>
      <c r="F226" s="163" t="s">
        <v>14</v>
      </c>
    </row>
    <row r="227" spans="1:6" x14ac:dyDescent="0.2">
      <c r="A227" s="163">
        <v>2001</v>
      </c>
      <c r="B227" s="163" t="s">
        <v>714</v>
      </c>
      <c r="C227" s="163" t="s">
        <v>67</v>
      </c>
      <c r="D227" s="163" t="s">
        <v>56</v>
      </c>
      <c r="E227" s="163" t="s">
        <v>143</v>
      </c>
      <c r="F227" s="164" t="s">
        <v>14</v>
      </c>
    </row>
    <row r="228" spans="1:6" x14ac:dyDescent="0.2">
      <c r="A228" s="163">
        <v>2001</v>
      </c>
      <c r="B228" s="163" t="s">
        <v>714</v>
      </c>
      <c r="C228" s="163" t="s">
        <v>67</v>
      </c>
      <c r="D228" s="163" t="s">
        <v>739</v>
      </c>
      <c r="E228" s="163" t="s">
        <v>143</v>
      </c>
      <c r="F228" s="163" t="s">
        <v>14</v>
      </c>
    </row>
    <row r="229" spans="1:6" x14ac:dyDescent="0.2">
      <c r="A229" s="163">
        <v>2001</v>
      </c>
      <c r="B229" s="163" t="s">
        <v>714</v>
      </c>
      <c r="C229" s="163" t="s">
        <v>67</v>
      </c>
      <c r="D229" s="163" t="s">
        <v>53</v>
      </c>
      <c r="E229" s="163" t="s">
        <v>143</v>
      </c>
      <c r="F229" s="163" t="s">
        <v>14</v>
      </c>
    </row>
    <row r="230" spans="1:6" x14ac:dyDescent="0.2">
      <c r="A230" s="163">
        <v>2001</v>
      </c>
      <c r="B230" s="163" t="s">
        <v>714</v>
      </c>
      <c r="C230" s="163" t="s">
        <v>65</v>
      </c>
      <c r="D230" s="163" t="s">
        <v>60</v>
      </c>
      <c r="E230" s="163" t="s">
        <v>143</v>
      </c>
      <c r="F230" s="164" t="s">
        <v>14</v>
      </c>
    </row>
    <row r="231" spans="1:6" x14ac:dyDescent="0.2">
      <c r="A231" s="163">
        <v>2001</v>
      </c>
      <c r="B231" s="163" t="s">
        <v>714</v>
      </c>
      <c r="C231" s="163" t="s">
        <v>65</v>
      </c>
      <c r="D231" s="163" t="s">
        <v>59</v>
      </c>
      <c r="E231" s="163" t="s">
        <v>143</v>
      </c>
      <c r="F231" s="163" t="s">
        <v>14</v>
      </c>
    </row>
    <row r="232" spans="1:6" x14ac:dyDescent="0.2">
      <c r="A232" s="163">
        <v>2001</v>
      </c>
      <c r="B232" s="163" t="s">
        <v>714</v>
      </c>
      <c r="C232" s="163" t="s">
        <v>65</v>
      </c>
      <c r="D232" s="163" t="s">
        <v>58</v>
      </c>
      <c r="E232" s="163" t="s">
        <v>143</v>
      </c>
      <c r="F232" s="163" t="s">
        <v>14</v>
      </c>
    </row>
    <row r="233" spans="1:6" x14ac:dyDescent="0.2">
      <c r="A233" s="163">
        <v>2001</v>
      </c>
      <c r="B233" s="163" t="s">
        <v>714</v>
      </c>
      <c r="C233" s="163" t="s">
        <v>65</v>
      </c>
      <c r="D233" s="163" t="s">
        <v>56</v>
      </c>
      <c r="E233" s="163" t="s">
        <v>143</v>
      </c>
      <c r="F233" s="164" t="s">
        <v>14</v>
      </c>
    </row>
    <row r="234" spans="1:6" x14ac:dyDescent="0.2">
      <c r="A234" s="163">
        <v>2001</v>
      </c>
      <c r="B234" s="163" t="s">
        <v>714</v>
      </c>
      <c r="C234" s="163" t="s">
        <v>65</v>
      </c>
      <c r="D234" s="163" t="s">
        <v>739</v>
      </c>
      <c r="E234" s="163" t="s">
        <v>143</v>
      </c>
      <c r="F234" s="163" t="s">
        <v>14</v>
      </c>
    </row>
    <row r="235" spans="1:6" x14ac:dyDescent="0.2">
      <c r="A235" s="163">
        <v>2001</v>
      </c>
      <c r="B235" s="163" t="s">
        <v>714</v>
      </c>
      <c r="C235" s="163" t="s">
        <v>65</v>
      </c>
      <c r="D235" s="163" t="s">
        <v>53</v>
      </c>
      <c r="E235" s="163" t="s">
        <v>143</v>
      </c>
      <c r="F235" s="163" t="s">
        <v>14</v>
      </c>
    </row>
    <row r="236" spans="1:6" x14ac:dyDescent="0.2">
      <c r="A236" s="163">
        <v>2001</v>
      </c>
      <c r="B236" s="163" t="s">
        <v>714</v>
      </c>
      <c r="C236" s="163" t="s">
        <v>64</v>
      </c>
      <c r="D236" s="163" t="s">
        <v>60</v>
      </c>
      <c r="E236" s="163" t="s">
        <v>143</v>
      </c>
      <c r="F236" s="164" t="s">
        <v>14</v>
      </c>
    </row>
    <row r="237" spans="1:6" x14ac:dyDescent="0.2">
      <c r="A237" s="163">
        <v>2001</v>
      </c>
      <c r="B237" s="163" t="s">
        <v>714</v>
      </c>
      <c r="C237" s="163" t="s">
        <v>64</v>
      </c>
      <c r="D237" s="163" t="s">
        <v>59</v>
      </c>
      <c r="E237" s="163" t="s">
        <v>143</v>
      </c>
      <c r="F237" s="163" t="s">
        <v>14</v>
      </c>
    </row>
    <row r="238" spans="1:6" x14ac:dyDescent="0.2">
      <c r="A238" s="163">
        <v>2001</v>
      </c>
      <c r="B238" s="163" t="s">
        <v>714</v>
      </c>
      <c r="C238" s="163" t="s">
        <v>64</v>
      </c>
      <c r="D238" s="163" t="s">
        <v>58</v>
      </c>
      <c r="E238" s="163" t="s">
        <v>143</v>
      </c>
      <c r="F238" s="163" t="s">
        <v>14</v>
      </c>
    </row>
    <row r="239" spans="1:6" x14ac:dyDescent="0.2">
      <c r="A239" s="163">
        <v>2001</v>
      </c>
      <c r="B239" s="163" t="s">
        <v>714</v>
      </c>
      <c r="C239" s="163" t="s">
        <v>64</v>
      </c>
      <c r="D239" s="163" t="s">
        <v>56</v>
      </c>
      <c r="E239" s="163" t="s">
        <v>143</v>
      </c>
      <c r="F239" s="164" t="s">
        <v>14</v>
      </c>
    </row>
    <row r="240" spans="1:6" x14ac:dyDescent="0.2">
      <c r="A240" s="163">
        <v>2001</v>
      </c>
      <c r="B240" s="163" t="s">
        <v>714</v>
      </c>
      <c r="C240" s="163" t="s">
        <v>64</v>
      </c>
      <c r="D240" s="163" t="s">
        <v>739</v>
      </c>
      <c r="E240" s="163" t="s">
        <v>143</v>
      </c>
      <c r="F240" s="163" t="s">
        <v>14</v>
      </c>
    </row>
    <row r="241" spans="1:7" x14ac:dyDescent="0.2">
      <c r="A241" s="163">
        <v>2001</v>
      </c>
      <c r="B241" s="163" t="s">
        <v>714</v>
      </c>
      <c r="C241" s="163" t="s">
        <v>64</v>
      </c>
      <c r="D241" s="163" t="s">
        <v>53</v>
      </c>
      <c r="E241" s="163" t="s">
        <v>143</v>
      </c>
      <c r="F241" s="163" t="s">
        <v>14</v>
      </c>
    </row>
    <row r="242" spans="1:7" x14ac:dyDescent="0.2">
      <c r="A242" s="163">
        <v>2001</v>
      </c>
      <c r="B242" s="163" t="s">
        <v>714</v>
      </c>
      <c r="C242" s="163" t="s">
        <v>62</v>
      </c>
      <c r="D242" s="163" t="s">
        <v>60</v>
      </c>
      <c r="E242" s="163" t="s">
        <v>143</v>
      </c>
      <c r="F242" s="164" t="s">
        <v>14</v>
      </c>
    </row>
    <row r="243" spans="1:7" x14ac:dyDescent="0.2">
      <c r="A243" s="163">
        <v>2001</v>
      </c>
      <c r="B243" s="163" t="s">
        <v>714</v>
      </c>
      <c r="C243" s="163" t="s">
        <v>62</v>
      </c>
      <c r="D243" s="163" t="s">
        <v>59</v>
      </c>
      <c r="E243" s="163" t="s">
        <v>143</v>
      </c>
      <c r="F243" s="163" t="s">
        <v>14</v>
      </c>
    </row>
    <row r="244" spans="1:7" x14ac:dyDescent="0.2">
      <c r="A244" s="163">
        <v>2001</v>
      </c>
      <c r="B244" s="163" t="s">
        <v>714</v>
      </c>
      <c r="C244" s="163" t="s">
        <v>62</v>
      </c>
      <c r="D244" s="163" t="s">
        <v>58</v>
      </c>
      <c r="E244" s="163" t="s">
        <v>143</v>
      </c>
      <c r="F244" s="163" t="s">
        <v>14</v>
      </c>
    </row>
    <row r="245" spans="1:7" x14ac:dyDescent="0.2">
      <c r="A245" s="163">
        <v>2001</v>
      </c>
      <c r="B245" s="163" t="s">
        <v>714</v>
      </c>
      <c r="C245" s="163" t="s">
        <v>62</v>
      </c>
      <c r="D245" s="163" t="s">
        <v>56</v>
      </c>
      <c r="E245" s="163" t="s">
        <v>143</v>
      </c>
      <c r="F245" s="164" t="s">
        <v>14</v>
      </c>
    </row>
    <row r="246" spans="1:7" x14ac:dyDescent="0.2">
      <c r="A246" s="163">
        <v>2001</v>
      </c>
      <c r="B246" s="163" t="s">
        <v>714</v>
      </c>
      <c r="C246" s="163" t="s">
        <v>62</v>
      </c>
      <c r="D246" s="163" t="s">
        <v>739</v>
      </c>
      <c r="E246" s="163" t="s">
        <v>143</v>
      </c>
      <c r="F246" s="163" t="s">
        <v>14</v>
      </c>
    </row>
    <row r="247" spans="1:7" x14ac:dyDescent="0.2">
      <c r="A247" s="163">
        <v>2001</v>
      </c>
      <c r="B247" s="163" t="s">
        <v>714</v>
      </c>
      <c r="C247" s="163" t="s">
        <v>62</v>
      </c>
      <c r="D247" s="163" t="s">
        <v>53</v>
      </c>
      <c r="E247" s="163" t="s">
        <v>143</v>
      </c>
      <c r="F247" s="163" t="s">
        <v>14</v>
      </c>
    </row>
    <row r="248" spans="1:7" x14ac:dyDescent="0.2">
      <c r="A248" s="163">
        <v>2001</v>
      </c>
      <c r="B248" s="163" t="s">
        <v>714</v>
      </c>
      <c r="C248" s="163" t="s">
        <v>55</v>
      </c>
      <c r="D248" s="163" t="s">
        <v>60</v>
      </c>
      <c r="E248" s="163" t="s">
        <v>143</v>
      </c>
      <c r="F248" s="164" t="s">
        <v>14</v>
      </c>
    </row>
    <row r="249" spans="1:7" x14ac:dyDescent="0.2">
      <c r="A249" s="163">
        <v>2001</v>
      </c>
      <c r="B249" s="163" t="s">
        <v>714</v>
      </c>
      <c r="C249" s="163" t="s">
        <v>55</v>
      </c>
      <c r="D249" s="163" t="s">
        <v>59</v>
      </c>
      <c r="E249" s="163" t="s">
        <v>143</v>
      </c>
      <c r="F249" s="163" t="s">
        <v>14</v>
      </c>
    </row>
    <row r="250" spans="1:7" x14ac:dyDescent="0.2">
      <c r="A250" s="163">
        <v>2001</v>
      </c>
      <c r="B250" s="163" t="s">
        <v>714</v>
      </c>
      <c r="C250" s="163" t="s">
        <v>55</v>
      </c>
      <c r="D250" s="163" t="s">
        <v>58</v>
      </c>
      <c r="E250" s="163" t="s">
        <v>143</v>
      </c>
      <c r="F250" s="163" t="s">
        <v>14</v>
      </c>
    </row>
    <row r="251" spans="1:7" x14ac:dyDescent="0.2">
      <c r="A251" s="163">
        <v>2001</v>
      </c>
      <c r="B251" s="163" t="s">
        <v>714</v>
      </c>
      <c r="C251" s="163" t="s">
        <v>55</v>
      </c>
      <c r="D251" s="163" t="s">
        <v>56</v>
      </c>
      <c r="E251" s="163" t="s">
        <v>143</v>
      </c>
      <c r="F251" s="164" t="s">
        <v>14</v>
      </c>
    </row>
    <row r="252" spans="1:7" x14ac:dyDescent="0.2">
      <c r="A252" s="163">
        <v>2001</v>
      </c>
      <c r="B252" s="163" t="s">
        <v>714</v>
      </c>
      <c r="C252" s="163" t="s">
        <v>55</v>
      </c>
      <c r="D252" s="163" t="s">
        <v>739</v>
      </c>
      <c r="E252" s="163" t="s">
        <v>143</v>
      </c>
      <c r="F252" s="163" t="s">
        <v>14</v>
      </c>
    </row>
    <row r="253" spans="1:7" x14ac:dyDescent="0.2">
      <c r="A253" s="163">
        <v>2001</v>
      </c>
      <c r="B253" s="163" t="s">
        <v>714</v>
      </c>
      <c r="C253" s="163" t="s">
        <v>55</v>
      </c>
      <c r="D253" s="163" t="s">
        <v>53</v>
      </c>
      <c r="E253" s="163" t="s">
        <v>143</v>
      </c>
      <c r="F253" s="163" t="s">
        <v>14</v>
      </c>
    </row>
    <row r="254" spans="1:7" x14ac:dyDescent="0.2">
      <c r="A254" s="163">
        <v>2002</v>
      </c>
      <c r="B254" s="163" t="s">
        <v>714</v>
      </c>
      <c r="C254" s="163" t="s">
        <v>69</v>
      </c>
      <c r="D254" s="163" t="s">
        <v>60</v>
      </c>
      <c r="E254" s="163" t="s">
        <v>715</v>
      </c>
      <c r="F254" s="164">
        <v>5614416.7620000001</v>
      </c>
      <c r="G254" s="163" t="s">
        <v>716</v>
      </c>
    </row>
    <row r="255" spans="1:7" x14ac:dyDescent="0.2">
      <c r="A255" s="163">
        <v>2002</v>
      </c>
      <c r="B255" s="163" t="s">
        <v>714</v>
      </c>
      <c r="C255" s="163" t="s">
        <v>69</v>
      </c>
      <c r="D255" s="163" t="s">
        <v>59</v>
      </c>
      <c r="E255" s="163" t="s">
        <v>715</v>
      </c>
      <c r="F255" s="163">
        <v>1531347.9509999999</v>
      </c>
    </row>
    <row r="256" spans="1:7" x14ac:dyDescent="0.2">
      <c r="A256" s="163">
        <v>2002</v>
      </c>
      <c r="B256" s="163" t="s">
        <v>714</v>
      </c>
      <c r="C256" s="163" t="s">
        <v>69</v>
      </c>
      <c r="D256" s="163" t="s">
        <v>58</v>
      </c>
      <c r="E256" s="163" t="s">
        <v>715</v>
      </c>
      <c r="F256" s="163">
        <v>467876.36800000002</v>
      </c>
    </row>
    <row r="257" spans="1:7" x14ac:dyDescent="0.2">
      <c r="A257" s="163">
        <v>2002</v>
      </c>
      <c r="B257" s="163" t="s">
        <v>714</v>
      </c>
      <c r="C257" s="163" t="s">
        <v>69</v>
      </c>
      <c r="D257" s="163" t="s">
        <v>56</v>
      </c>
      <c r="E257" s="163" t="s">
        <v>715</v>
      </c>
      <c r="F257" s="164">
        <v>6677888.3439999996</v>
      </c>
      <c r="G257" s="163" t="s">
        <v>716</v>
      </c>
    </row>
    <row r="258" spans="1:7" x14ac:dyDescent="0.2">
      <c r="A258" s="163">
        <v>2002</v>
      </c>
      <c r="B258" s="163" t="s">
        <v>714</v>
      </c>
      <c r="C258" s="163" t="s">
        <v>69</v>
      </c>
      <c r="D258" s="163" t="s">
        <v>739</v>
      </c>
      <c r="E258" s="163" t="s">
        <v>715</v>
      </c>
      <c r="F258" s="163">
        <v>7145764.7120000003</v>
      </c>
      <c r="G258" s="163" t="s">
        <v>716</v>
      </c>
    </row>
    <row r="259" spans="1:7" x14ac:dyDescent="0.2">
      <c r="A259" s="163">
        <v>2002</v>
      </c>
      <c r="B259" s="163" t="s">
        <v>714</v>
      </c>
      <c r="C259" s="163" t="s">
        <v>69</v>
      </c>
      <c r="D259" s="163" t="s">
        <v>53</v>
      </c>
      <c r="E259" s="163" t="s">
        <v>715</v>
      </c>
      <c r="F259" s="163">
        <v>1063471.5819999999</v>
      </c>
    </row>
    <row r="260" spans="1:7" x14ac:dyDescent="0.2">
      <c r="A260" s="163">
        <v>2002</v>
      </c>
      <c r="B260" s="163" t="s">
        <v>714</v>
      </c>
      <c r="C260" s="163" t="s">
        <v>68</v>
      </c>
      <c r="D260" s="163" t="s">
        <v>60</v>
      </c>
      <c r="E260" s="163" t="s">
        <v>715</v>
      </c>
      <c r="F260" s="164">
        <v>1445200.568</v>
      </c>
      <c r="G260" s="163" t="s">
        <v>716</v>
      </c>
    </row>
    <row r="261" spans="1:7" x14ac:dyDescent="0.2">
      <c r="A261" s="163">
        <v>2002</v>
      </c>
      <c r="B261" s="163" t="s">
        <v>714</v>
      </c>
      <c r="C261" s="163" t="s">
        <v>68</v>
      </c>
      <c r="D261" s="163" t="s">
        <v>59</v>
      </c>
      <c r="E261" s="163" t="s">
        <v>715</v>
      </c>
      <c r="F261" s="163">
        <v>166907.82800000001</v>
      </c>
    </row>
    <row r="262" spans="1:7" x14ac:dyDescent="0.2">
      <c r="A262" s="163">
        <v>2002</v>
      </c>
      <c r="B262" s="163" t="s">
        <v>714</v>
      </c>
      <c r="C262" s="163" t="s">
        <v>68</v>
      </c>
      <c r="D262" s="163" t="s">
        <v>58</v>
      </c>
      <c r="E262" s="163" t="s">
        <v>715</v>
      </c>
      <c r="F262" s="163">
        <v>125846.35799999999</v>
      </c>
    </row>
    <row r="263" spans="1:7" x14ac:dyDescent="0.2">
      <c r="A263" s="163">
        <v>2002</v>
      </c>
      <c r="B263" s="163" t="s">
        <v>714</v>
      </c>
      <c r="C263" s="163" t="s">
        <v>68</v>
      </c>
      <c r="D263" s="163" t="s">
        <v>56</v>
      </c>
      <c r="E263" s="163" t="s">
        <v>715</v>
      </c>
      <c r="F263" s="164">
        <v>1486262.037</v>
      </c>
      <c r="G263" s="163" t="s">
        <v>716</v>
      </c>
    </row>
    <row r="264" spans="1:7" x14ac:dyDescent="0.2">
      <c r="A264" s="163">
        <v>2002</v>
      </c>
      <c r="B264" s="163" t="s">
        <v>714</v>
      </c>
      <c r="C264" s="163" t="s">
        <v>68</v>
      </c>
      <c r="D264" s="163" t="s">
        <v>739</v>
      </c>
      <c r="E264" s="163" t="s">
        <v>715</v>
      </c>
      <c r="F264" s="163">
        <v>1612108.3959999999</v>
      </c>
      <c r="G264" s="163" t="s">
        <v>716</v>
      </c>
    </row>
    <row r="265" spans="1:7" x14ac:dyDescent="0.2">
      <c r="A265" s="163">
        <v>2002</v>
      </c>
      <c r="B265" s="163" t="s">
        <v>714</v>
      </c>
      <c r="C265" s="163" t="s">
        <v>68</v>
      </c>
      <c r="D265" s="163" t="s">
        <v>53</v>
      </c>
      <c r="E265" s="163" t="s">
        <v>715</v>
      </c>
      <c r="F265" s="163">
        <v>41061.47</v>
      </c>
    </row>
    <row r="266" spans="1:7" x14ac:dyDescent="0.2">
      <c r="A266" s="163">
        <v>2002</v>
      </c>
      <c r="B266" s="163" t="s">
        <v>714</v>
      </c>
      <c r="C266" s="163" t="s">
        <v>67</v>
      </c>
      <c r="D266" s="163" t="s">
        <v>60</v>
      </c>
      <c r="E266" s="163" t="s">
        <v>715</v>
      </c>
      <c r="F266" s="164">
        <v>139896.08300000001</v>
      </c>
    </row>
    <row r="267" spans="1:7" x14ac:dyDescent="0.2">
      <c r="A267" s="163">
        <v>2002</v>
      </c>
      <c r="B267" s="163" t="s">
        <v>714</v>
      </c>
      <c r="C267" s="163" t="s">
        <v>67</v>
      </c>
      <c r="D267" s="163" t="s">
        <v>59</v>
      </c>
      <c r="E267" s="163" t="s">
        <v>715</v>
      </c>
      <c r="F267" s="163">
        <v>227544.50599999999</v>
      </c>
    </row>
    <row r="268" spans="1:7" x14ac:dyDescent="0.2">
      <c r="A268" s="163">
        <v>2002</v>
      </c>
      <c r="B268" s="163" t="s">
        <v>714</v>
      </c>
      <c r="C268" s="163" t="s">
        <v>67</v>
      </c>
      <c r="D268" s="163" t="s">
        <v>58</v>
      </c>
      <c r="E268" s="163" t="s">
        <v>715</v>
      </c>
      <c r="F268" s="163">
        <v>93760.066999999995</v>
      </c>
    </row>
    <row r="269" spans="1:7" x14ac:dyDescent="0.2">
      <c r="A269" s="163">
        <v>2002</v>
      </c>
      <c r="B269" s="163" t="s">
        <v>714</v>
      </c>
      <c r="C269" s="163" t="s">
        <v>67</v>
      </c>
      <c r="D269" s="163" t="s">
        <v>56</v>
      </c>
      <c r="E269" s="163" t="s">
        <v>715</v>
      </c>
      <c r="F269" s="164">
        <v>273680.522</v>
      </c>
    </row>
    <row r="270" spans="1:7" x14ac:dyDescent="0.2">
      <c r="A270" s="163">
        <v>2002</v>
      </c>
      <c r="B270" s="163" t="s">
        <v>714</v>
      </c>
      <c r="C270" s="163" t="s">
        <v>67</v>
      </c>
      <c r="D270" s="163" t="s">
        <v>739</v>
      </c>
      <c r="E270" s="163" t="s">
        <v>715</v>
      </c>
      <c r="F270" s="163">
        <v>367440.58899999998</v>
      </c>
    </row>
    <row r="271" spans="1:7" x14ac:dyDescent="0.2">
      <c r="A271" s="163">
        <v>2002</v>
      </c>
      <c r="B271" s="163" t="s">
        <v>714</v>
      </c>
      <c r="C271" s="163" t="s">
        <v>67</v>
      </c>
      <c r="D271" s="163" t="s">
        <v>53</v>
      </c>
      <c r="E271" s="163" t="s">
        <v>715</v>
      </c>
      <c r="F271" s="163">
        <v>133784.43900000001</v>
      </c>
    </row>
    <row r="272" spans="1:7" x14ac:dyDescent="0.2">
      <c r="A272" s="163">
        <v>2002</v>
      </c>
      <c r="B272" s="163" t="s">
        <v>714</v>
      </c>
      <c r="C272" s="163" t="s">
        <v>65</v>
      </c>
      <c r="D272" s="163" t="s">
        <v>60</v>
      </c>
      <c r="E272" s="163" t="s">
        <v>715</v>
      </c>
      <c r="F272" s="164">
        <v>3242184.0780000002</v>
      </c>
      <c r="G272" s="163" t="s">
        <v>716</v>
      </c>
    </row>
    <row r="273" spans="1:7" x14ac:dyDescent="0.2">
      <c r="A273" s="163">
        <v>2002</v>
      </c>
      <c r="B273" s="163" t="s">
        <v>714</v>
      </c>
      <c r="C273" s="163" t="s">
        <v>65</v>
      </c>
      <c r="D273" s="163" t="s">
        <v>59</v>
      </c>
      <c r="E273" s="163" t="s">
        <v>715</v>
      </c>
      <c r="F273" s="163">
        <v>93185.09</v>
      </c>
    </row>
    <row r="274" spans="1:7" x14ac:dyDescent="0.2">
      <c r="A274" s="163">
        <v>2002</v>
      </c>
      <c r="B274" s="163" t="s">
        <v>714</v>
      </c>
      <c r="C274" s="163" t="s">
        <v>65</v>
      </c>
      <c r="D274" s="163" t="s">
        <v>58</v>
      </c>
      <c r="E274" s="163" t="s">
        <v>715</v>
      </c>
      <c r="F274" s="163">
        <v>69352.206999999995</v>
      </c>
    </row>
    <row r="275" spans="1:7" x14ac:dyDescent="0.2">
      <c r="A275" s="163">
        <v>2002</v>
      </c>
      <c r="B275" s="163" t="s">
        <v>714</v>
      </c>
      <c r="C275" s="163" t="s">
        <v>65</v>
      </c>
      <c r="D275" s="163" t="s">
        <v>56</v>
      </c>
      <c r="E275" s="163" t="s">
        <v>715</v>
      </c>
      <c r="F275" s="164">
        <v>3266016.96</v>
      </c>
      <c r="G275" s="163" t="s">
        <v>716</v>
      </c>
    </row>
    <row r="276" spans="1:7" x14ac:dyDescent="0.2">
      <c r="A276" s="163">
        <v>2002</v>
      </c>
      <c r="B276" s="163" t="s">
        <v>714</v>
      </c>
      <c r="C276" s="163" t="s">
        <v>65</v>
      </c>
      <c r="D276" s="163" t="s">
        <v>739</v>
      </c>
      <c r="E276" s="163" t="s">
        <v>715</v>
      </c>
      <c r="F276" s="163">
        <v>3335369.1669999999</v>
      </c>
      <c r="G276" s="163" t="s">
        <v>716</v>
      </c>
    </row>
    <row r="277" spans="1:7" x14ac:dyDescent="0.2">
      <c r="A277" s="163">
        <v>2002</v>
      </c>
      <c r="B277" s="163" t="s">
        <v>714</v>
      </c>
      <c r="C277" s="163" t="s">
        <v>65</v>
      </c>
      <c r="D277" s="163" t="s">
        <v>53</v>
      </c>
      <c r="E277" s="163" t="s">
        <v>715</v>
      </c>
      <c r="F277" s="163">
        <v>23832.882000000001</v>
      </c>
    </row>
    <row r="278" spans="1:7" x14ac:dyDescent="0.2">
      <c r="A278" s="163">
        <v>2002</v>
      </c>
      <c r="B278" s="163" t="s">
        <v>714</v>
      </c>
      <c r="C278" s="163" t="s">
        <v>64</v>
      </c>
      <c r="D278" s="163" t="s">
        <v>60</v>
      </c>
      <c r="E278" s="163" t="s">
        <v>715</v>
      </c>
      <c r="F278" s="164">
        <v>787136.03399999999</v>
      </c>
      <c r="G278" s="163" t="s">
        <v>716</v>
      </c>
    </row>
    <row r="279" spans="1:7" x14ac:dyDescent="0.2">
      <c r="A279" s="163">
        <v>2002</v>
      </c>
      <c r="B279" s="163" t="s">
        <v>714</v>
      </c>
      <c r="C279" s="163" t="s">
        <v>64</v>
      </c>
      <c r="D279" s="163" t="s">
        <v>59</v>
      </c>
      <c r="E279" s="163" t="s">
        <v>715</v>
      </c>
      <c r="F279" s="163">
        <v>1007257.159</v>
      </c>
    </row>
    <row r="280" spans="1:7" x14ac:dyDescent="0.2">
      <c r="A280" s="163">
        <v>2002</v>
      </c>
      <c r="B280" s="163" t="s">
        <v>714</v>
      </c>
      <c r="C280" s="163" t="s">
        <v>64</v>
      </c>
      <c r="D280" s="163" t="s">
        <v>58</v>
      </c>
      <c r="E280" s="163" t="s">
        <v>715</v>
      </c>
      <c r="F280" s="163">
        <v>136178.399</v>
      </c>
    </row>
    <row r="281" spans="1:7" x14ac:dyDescent="0.2">
      <c r="A281" s="163">
        <v>2002</v>
      </c>
      <c r="B281" s="163" t="s">
        <v>714</v>
      </c>
      <c r="C281" s="163" t="s">
        <v>64</v>
      </c>
      <c r="D281" s="163" t="s">
        <v>56</v>
      </c>
      <c r="E281" s="163" t="s">
        <v>715</v>
      </c>
      <c r="F281" s="164">
        <v>1658214.7930000001</v>
      </c>
      <c r="G281" s="163" t="s">
        <v>716</v>
      </c>
    </row>
    <row r="282" spans="1:7" x14ac:dyDescent="0.2">
      <c r="A282" s="163">
        <v>2002</v>
      </c>
      <c r="B282" s="163" t="s">
        <v>714</v>
      </c>
      <c r="C282" s="163" t="s">
        <v>64</v>
      </c>
      <c r="D282" s="163" t="s">
        <v>739</v>
      </c>
      <c r="E282" s="163" t="s">
        <v>715</v>
      </c>
      <c r="F282" s="163">
        <v>1794393.192</v>
      </c>
      <c r="G282" s="163" t="s">
        <v>716</v>
      </c>
    </row>
    <row r="283" spans="1:7" x14ac:dyDescent="0.2">
      <c r="A283" s="163">
        <v>2002</v>
      </c>
      <c r="B283" s="163" t="s">
        <v>714</v>
      </c>
      <c r="C283" s="163" t="s">
        <v>64</v>
      </c>
      <c r="D283" s="163" t="s">
        <v>53</v>
      </c>
      <c r="E283" s="163" t="s">
        <v>715</v>
      </c>
      <c r="F283" s="163">
        <v>871078.75899999996</v>
      </c>
    </row>
    <row r="284" spans="1:7" x14ac:dyDescent="0.2">
      <c r="A284" s="163">
        <v>2002</v>
      </c>
      <c r="B284" s="163" t="s">
        <v>714</v>
      </c>
      <c r="C284" s="163" t="s">
        <v>62</v>
      </c>
      <c r="D284" s="163" t="s">
        <v>60</v>
      </c>
      <c r="E284" s="163" t="s">
        <v>715</v>
      </c>
      <c r="F284" s="164" t="s">
        <v>14</v>
      </c>
      <c r="G284" s="163" t="s">
        <v>718</v>
      </c>
    </row>
    <row r="285" spans="1:7" x14ac:dyDescent="0.2">
      <c r="A285" s="163">
        <v>2002</v>
      </c>
      <c r="B285" s="163" t="s">
        <v>714</v>
      </c>
      <c r="C285" s="163" t="s">
        <v>62</v>
      </c>
      <c r="D285" s="163" t="s">
        <v>59</v>
      </c>
      <c r="E285" s="163" t="s">
        <v>715</v>
      </c>
      <c r="F285" s="163">
        <v>36382</v>
      </c>
      <c r="G285" s="163" t="s">
        <v>716</v>
      </c>
    </row>
    <row r="286" spans="1:7" x14ac:dyDescent="0.2">
      <c r="A286" s="163">
        <v>2002</v>
      </c>
      <c r="B286" s="163" t="s">
        <v>714</v>
      </c>
      <c r="C286" s="163" t="s">
        <v>62</v>
      </c>
      <c r="D286" s="163" t="s">
        <v>58</v>
      </c>
      <c r="E286" s="163" t="s">
        <v>715</v>
      </c>
      <c r="F286" s="163">
        <v>42714.760999999999</v>
      </c>
    </row>
    <row r="287" spans="1:7" x14ac:dyDescent="0.2">
      <c r="A287" s="163">
        <v>2002</v>
      </c>
      <c r="B287" s="163" t="s">
        <v>714</v>
      </c>
      <c r="C287" s="163" t="s">
        <v>62</v>
      </c>
      <c r="D287" s="163" t="s">
        <v>56</v>
      </c>
      <c r="E287" s="163" t="s">
        <v>715</v>
      </c>
      <c r="F287" s="163">
        <v>-6332.7610000000004</v>
      </c>
      <c r="G287" s="163" t="s">
        <v>716</v>
      </c>
    </row>
    <row r="288" spans="1:7" x14ac:dyDescent="0.2">
      <c r="A288" s="163">
        <v>2002</v>
      </c>
      <c r="B288" s="163" t="s">
        <v>714</v>
      </c>
      <c r="C288" s="163" t="s">
        <v>62</v>
      </c>
      <c r="D288" s="163" t="s">
        <v>739</v>
      </c>
      <c r="E288" s="163" t="s">
        <v>715</v>
      </c>
      <c r="F288" s="163">
        <v>36382</v>
      </c>
      <c r="G288" s="163" t="s">
        <v>716</v>
      </c>
    </row>
    <row r="289" spans="1:7" x14ac:dyDescent="0.2">
      <c r="A289" s="163">
        <v>2002</v>
      </c>
      <c r="B289" s="163" t="s">
        <v>714</v>
      </c>
      <c r="C289" s="163" t="s">
        <v>62</v>
      </c>
      <c r="D289" s="163" t="s">
        <v>53</v>
      </c>
      <c r="E289" s="163" t="s">
        <v>715</v>
      </c>
      <c r="F289" s="163">
        <v>-6332.7610000000004</v>
      </c>
      <c r="G289" s="163" t="s">
        <v>716</v>
      </c>
    </row>
    <row r="290" spans="1:7" x14ac:dyDescent="0.2">
      <c r="A290" s="163">
        <v>2002</v>
      </c>
      <c r="B290" s="163" t="s">
        <v>714</v>
      </c>
      <c r="C290" s="163" t="s">
        <v>55</v>
      </c>
      <c r="D290" s="163" t="s">
        <v>60</v>
      </c>
      <c r="E290" s="163" t="s">
        <v>715</v>
      </c>
      <c r="F290" s="165" t="s">
        <v>14</v>
      </c>
      <c r="G290" s="163" t="s">
        <v>718</v>
      </c>
    </row>
    <row r="291" spans="1:7" x14ac:dyDescent="0.2">
      <c r="A291" s="163">
        <v>2002</v>
      </c>
      <c r="B291" s="163" t="s">
        <v>714</v>
      </c>
      <c r="C291" s="163" t="s">
        <v>55</v>
      </c>
      <c r="D291" s="163" t="s">
        <v>59</v>
      </c>
      <c r="E291" s="163" t="s">
        <v>715</v>
      </c>
      <c r="F291" s="163">
        <v>71.367999999999995</v>
      </c>
    </row>
    <row r="292" spans="1:7" x14ac:dyDescent="0.2">
      <c r="A292" s="163">
        <v>2002</v>
      </c>
      <c r="B292" s="163" t="s">
        <v>714</v>
      </c>
      <c r="C292" s="163" t="s">
        <v>55</v>
      </c>
      <c r="D292" s="163" t="s">
        <v>58</v>
      </c>
      <c r="E292" s="163" t="s">
        <v>715</v>
      </c>
      <c r="F292" s="163">
        <v>24.574999999999999</v>
      </c>
    </row>
    <row r="293" spans="1:7" x14ac:dyDescent="0.2">
      <c r="A293" s="163">
        <v>2002</v>
      </c>
      <c r="B293" s="163" t="s">
        <v>714</v>
      </c>
      <c r="C293" s="163" t="s">
        <v>55</v>
      </c>
      <c r="D293" s="163" t="s">
        <v>56</v>
      </c>
      <c r="E293" s="163" t="s">
        <v>715</v>
      </c>
      <c r="F293" s="164">
        <v>46.792999999999999</v>
      </c>
    </row>
    <row r="294" spans="1:7" x14ac:dyDescent="0.2">
      <c r="A294" s="163">
        <v>2002</v>
      </c>
      <c r="B294" s="163" t="s">
        <v>714</v>
      </c>
      <c r="C294" s="163" t="s">
        <v>55</v>
      </c>
      <c r="D294" s="163" t="s">
        <v>739</v>
      </c>
      <c r="E294" s="163" t="s">
        <v>715</v>
      </c>
      <c r="F294" s="163">
        <v>71.367999999999995</v>
      </c>
    </row>
    <row r="295" spans="1:7" x14ac:dyDescent="0.2">
      <c r="A295" s="163">
        <v>2002</v>
      </c>
      <c r="B295" s="163" t="s">
        <v>714</v>
      </c>
      <c r="C295" s="163" t="s">
        <v>55</v>
      </c>
      <c r="D295" s="163" t="s">
        <v>53</v>
      </c>
      <c r="E295" s="163" t="s">
        <v>715</v>
      </c>
      <c r="F295" s="163">
        <v>46.792999999999999</v>
      </c>
    </row>
    <row r="296" spans="1:7" x14ac:dyDescent="0.2">
      <c r="A296" s="163">
        <v>2002</v>
      </c>
      <c r="B296" s="163" t="s">
        <v>714</v>
      </c>
      <c r="C296" s="163" t="s">
        <v>69</v>
      </c>
      <c r="D296" s="163" t="s">
        <v>60</v>
      </c>
      <c r="E296" s="163" t="s">
        <v>717</v>
      </c>
      <c r="F296" s="164">
        <v>13.042999999999999</v>
      </c>
      <c r="G296" s="163" t="s">
        <v>716</v>
      </c>
    </row>
    <row r="297" spans="1:7" x14ac:dyDescent="0.2">
      <c r="A297" s="163">
        <v>2002</v>
      </c>
      <c r="B297" s="163" t="s">
        <v>714</v>
      </c>
      <c r="C297" s="163" t="s">
        <v>69</v>
      </c>
      <c r="D297" s="163" t="s">
        <v>59</v>
      </c>
      <c r="E297" s="163" t="s">
        <v>717</v>
      </c>
      <c r="F297" s="163">
        <v>3.5569999999999999</v>
      </c>
    </row>
    <row r="298" spans="1:7" x14ac:dyDescent="0.2">
      <c r="A298" s="163">
        <v>2002</v>
      </c>
      <c r="B298" s="163" t="s">
        <v>714</v>
      </c>
      <c r="C298" s="163" t="s">
        <v>69</v>
      </c>
      <c r="D298" s="163" t="s">
        <v>58</v>
      </c>
      <c r="E298" s="163" t="s">
        <v>717</v>
      </c>
      <c r="F298" s="163">
        <v>1.087</v>
      </c>
    </row>
    <row r="299" spans="1:7" x14ac:dyDescent="0.2">
      <c r="A299" s="163">
        <v>2002</v>
      </c>
      <c r="B299" s="163" t="s">
        <v>714</v>
      </c>
      <c r="C299" s="163" t="s">
        <v>69</v>
      </c>
      <c r="D299" s="163" t="s">
        <v>56</v>
      </c>
      <c r="E299" s="163" t="s">
        <v>717</v>
      </c>
      <c r="F299" s="164">
        <v>15.513</v>
      </c>
      <c r="G299" s="163" t="s">
        <v>716</v>
      </c>
    </row>
    <row r="300" spans="1:7" x14ac:dyDescent="0.2">
      <c r="A300" s="163">
        <v>2002</v>
      </c>
      <c r="B300" s="163" t="s">
        <v>714</v>
      </c>
      <c r="C300" s="163" t="s">
        <v>69</v>
      </c>
      <c r="D300" s="163" t="s">
        <v>739</v>
      </c>
      <c r="E300" s="163" t="s">
        <v>717</v>
      </c>
      <c r="F300" s="163">
        <v>16.600000000000001</v>
      </c>
      <c r="G300" s="163" t="s">
        <v>716</v>
      </c>
    </row>
    <row r="301" spans="1:7" x14ac:dyDescent="0.2">
      <c r="A301" s="163">
        <v>2002</v>
      </c>
      <c r="B301" s="163" t="s">
        <v>714</v>
      </c>
      <c r="C301" s="163" t="s">
        <v>69</v>
      </c>
      <c r="D301" s="163" t="s">
        <v>53</v>
      </c>
      <c r="E301" s="163" t="s">
        <v>717</v>
      </c>
      <c r="F301" s="163">
        <v>2.4710000000000001</v>
      </c>
    </row>
    <row r="302" spans="1:7" x14ac:dyDescent="0.2">
      <c r="A302" s="163">
        <v>2002</v>
      </c>
      <c r="B302" s="163" t="s">
        <v>714</v>
      </c>
      <c r="C302" s="163" t="s">
        <v>68</v>
      </c>
      <c r="D302" s="163" t="s">
        <v>60</v>
      </c>
      <c r="E302" s="163" t="s">
        <v>717</v>
      </c>
      <c r="F302" s="163">
        <v>3.3570000000000002</v>
      </c>
      <c r="G302" s="163" t="s">
        <v>716</v>
      </c>
    </row>
    <row r="303" spans="1:7" x14ac:dyDescent="0.2">
      <c r="A303" s="163">
        <v>2002</v>
      </c>
      <c r="B303" s="163" t="s">
        <v>714</v>
      </c>
      <c r="C303" s="163" t="s">
        <v>68</v>
      </c>
      <c r="D303" s="163" t="s">
        <v>59</v>
      </c>
      <c r="E303" s="163" t="s">
        <v>717</v>
      </c>
      <c r="F303" s="163">
        <v>0.38800000000000001</v>
      </c>
    </row>
    <row r="304" spans="1:7" x14ac:dyDescent="0.2">
      <c r="A304" s="163">
        <v>2002</v>
      </c>
      <c r="B304" s="163" t="s">
        <v>714</v>
      </c>
      <c r="C304" s="163" t="s">
        <v>68</v>
      </c>
      <c r="D304" s="163" t="s">
        <v>58</v>
      </c>
      <c r="E304" s="163" t="s">
        <v>717</v>
      </c>
      <c r="F304" s="163">
        <v>0.29199999999999998</v>
      </c>
    </row>
    <row r="305" spans="1:7" x14ac:dyDescent="0.2">
      <c r="A305" s="163">
        <v>2002</v>
      </c>
      <c r="B305" s="163" t="s">
        <v>714</v>
      </c>
      <c r="C305" s="163" t="s">
        <v>68</v>
      </c>
      <c r="D305" s="163" t="s">
        <v>56</v>
      </c>
      <c r="E305" s="163" t="s">
        <v>717</v>
      </c>
      <c r="F305" s="163">
        <v>3.4529999999999998</v>
      </c>
      <c r="G305" s="163" t="s">
        <v>716</v>
      </c>
    </row>
    <row r="306" spans="1:7" x14ac:dyDescent="0.2">
      <c r="A306" s="163">
        <v>2002</v>
      </c>
      <c r="B306" s="163" t="s">
        <v>714</v>
      </c>
      <c r="C306" s="163" t="s">
        <v>68</v>
      </c>
      <c r="D306" s="163" t="s">
        <v>739</v>
      </c>
      <c r="E306" s="163" t="s">
        <v>717</v>
      </c>
      <c r="F306" s="163">
        <v>3.7450000000000001</v>
      </c>
      <c r="G306" s="163" t="s">
        <v>716</v>
      </c>
    </row>
    <row r="307" spans="1:7" x14ac:dyDescent="0.2">
      <c r="A307" s="163">
        <v>2002</v>
      </c>
      <c r="B307" s="163" t="s">
        <v>714</v>
      </c>
      <c r="C307" s="163" t="s">
        <v>68</v>
      </c>
      <c r="D307" s="163" t="s">
        <v>53</v>
      </c>
      <c r="E307" s="163" t="s">
        <v>717</v>
      </c>
      <c r="F307" s="163">
        <v>9.5000000000000001E-2</v>
      </c>
    </row>
    <row r="308" spans="1:7" x14ac:dyDescent="0.2">
      <c r="A308" s="163">
        <v>2002</v>
      </c>
      <c r="B308" s="163" t="s">
        <v>714</v>
      </c>
      <c r="C308" s="163" t="s">
        <v>67</v>
      </c>
      <c r="D308" s="163" t="s">
        <v>60</v>
      </c>
      <c r="E308" s="163" t="s">
        <v>717</v>
      </c>
      <c r="F308" s="163">
        <v>0.32500000000000001</v>
      </c>
    </row>
    <row r="309" spans="1:7" x14ac:dyDescent="0.2">
      <c r="A309" s="163">
        <v>2002</v>
      </c>
      <c r="B309" s="163" t="s">
        <v>714</v>
      </c>
      <c r="C309" s="163" t="s">
        <v>67</v>
      </c>
      <c r="D309" s="163" t="s">
        <v>59</v>
      </c>
      <c r="E309" s="163" t="s">
        <v>717</v>
      </c>
      <c r="F309" s="163">
        <v>0.52900000000000003</v>
      </c>
    </row>
    <row r="310" spans="1:7" x14ac:dyDescent="0.2">
      <c r="A310" s="163">
        <v>2002</v>
      </c>
      <c r="B310" s="163" t="s">
        <v>714</v>
      </c>
      <c r="C310" s="163" t="s">
        <v>67</v>
      </c>
      <c r="D310" s="163" t="s">
        <v>58</v>
      </c>
      <c r="E310" s="163" t="s">
        <v>717</v>
      </c>
      <c r="F310" s="163">
        <v>0.218</v>
      </c>
    </row>
    <row r="311" spans="1:7" x14ac:dyDescent="0.2">
      <c r="A311" s="163">
        <v>2002</v>
      </c>
      <c r="B311" s="163" t="s">
        <v>714</v>
      </c>
      <c r="C311" s="163" t="s">
        <v>67</v>
      </c>
      <c r="D311" s="163" t="s">
        <v>56</v>
      </c>
      <c r="E311" s="163" t="s">
        <v>717</v>
      </c>
      <c r="F311" s="163">
        <v>0.63600000000000001</v>
      </c>
    </row>
    <row r="312" spans="1:7" x14ac:dyDescent="0.2">
      <c r="A312" s="163">
        <v>2002</v>
      </c>
      <c r="B312" s="163" t="s">
        <v>714</v>
      </c>
      <c r="C312" s="163" t="s">
        <v>67</v>
      </c>
      <c r="D312" s="163" t="s">
        <v>739</v>
      </c>
      <c r="E312" s="163" t="s">
        <v>717</v>
      </c>
      <c r="F312" s="163">
        <v>0.85399999999999998</v>
      </c>
    </row>
    <row r="313" spans="1:7" x14ac:dyDescent="0.2">
      <c r="A313" s="163">
        <v>2002</v>
      </c>
      <c r="B313" s="163" t="s">
        <v>714</v>
      </c>
      <c r="C313" s="163" t="s">
        <v>67</v>
      </c>
      <c r="D313" s="163" t="s">
        <v>53</v>
      </c>
      <c r="E313" s="163" t="s">
        <v>717</v>
      </c>
      <c r="F313" s="163">
        <v>0.311</v>
      </c>
    </row>
    <row r="314" spans="1:7" x14ac:dyDescent="0.2">
      <c r="A314" s="163">
        <v>2002</v>
      </c>
      <c r="B314" s="163" t="s">
        <v>714</v>
      </c>
      <c r="C314" s="163" t="s">
        <v>65</v>
      </c>
      <c r="D314" s="163" t="s">
        <v>60</v>
      </c>
      <c r="E314" s="163" t="s">
        <v>717</v>
      </c>
      <c r="F314" s="163">
        <v>7.532</v>
      </c>
      <c r="G314" s="163" t="s">
        <v>716</v>
      </c>
    </row>
    <row r="315" spans="1:7" x14ac:dyDescent="0.2">
      <c r="A315" s="163">
        <v>2002</v>
      </c>
      <c r="B315" s="163" t="s">
        <v>714</v>
      </c>
      <c r="C315" s="163" t="s">
        <v>65</v>
      </c>
      <c r="D315" s="163" t="s">
        <v>59</v>
      </c>
      <c r="E315" s="163" t="s">
        <v>717</v>
      </c>
      <c r="F315" s="163">
        <v>0.216</v>
      </c>
    </row>
    <row r="316" spans="1:7" x14ac:dyDescent="0.2">
      <c r="A316" s="163">
        <v>2002</v>
      </c>
      <c r="B316" s="163" t="s">
        <v>714</v>
      </c>
      <c r="C316" s="163" t="s">
        <v>65</v>
      </c>
      <c r="D316" s="163" t="s">
        <v>58</v>
      </c>
      <c r="E316" s="163" t="s">
        <v>717</v>
      </c>
      <c r="F316" s="163">
        <v>0.161</v>
      </c>
    </row>
    <row r="317" spans="1:7" x14ac:dyDescent="0.2">
      <c r="A317" s="163">
        <v>2002</v>
      </c>
      <c r="B317" s="163" t="s">
        <v>714</v>
      </c>
      <c r="C317" s="163" t="s">
        <v>65</v>
      </c>
      <c r="D317" s="163" t="s">
        <v>56</v>
      </c>
      <c r="E317" s="163" t="s">
        <v>717</v>
      </c>
      <c r="F317" s="164">
        <v>7.5869999999999997</v>
      </c>
      <c r="G317" s="163" t="s">
        <v>716</v>
      </c>
    </row>
    <row r="318" spans="1:7" x14ac:dyDescent="0.2">
      <c r="A318" s="163">
        <v>2002</v>
      </c>
      <c r="B318" s="163" t="s">
        <v>714</v>
      </c>
      <c r="C318" s="163" t="s">
        <v>65</v>
      </c>
      <c r="D318" s="163" t="s">
        <v>739</v>
      </c>
      <c r="E318" s="163" t="s">
        <v>717</v>
      </c>
      <c r="F318" s="163">
        <v>7.7480000000000002</v>
      </c>
      <c r="G318" s="163" t="s">
        <v>716</v>
      </c>
    </row>
    <row r="319" spans="1:7" x14ac:dyDescent="0.2">
      <c r="A319" s="163">
        <v>2002</v>
      </c>
      <c r="B319" s="163" t="s">
        <v>714</v>
      </c>
      <c r="C319" s="163" t="s">
        <v>65</v>
      </c>
      <c r="D319" s="163" t="s">
        <v>53</v>
      </c>
      <c r="E319" s="163" t="s">
        <v>717</v>
      </c>
      <c r="F319" s="163">
        <v>5.5E-2</v>
      </c>
    </row>
    <row r="320" spans="1:7" x14ac:dyDescent="0.2">
      <c r="A320" s="163">
        <v>2002</v>
      </c>
      <c r="B320" s="163" t="s">
        <v>714</v>
      </c>
      <c r="C320" s="163" t="s">
        <v>64</v>
      </c>
      <c r="D320" s="163" t="s">
        <v>60</v>
      </c>
      <c r="E320" s="163" t="s">
        <v>717</v>
      </c>
      <c r="F320" s="164">
        <v>1.829</v>
      </c>
      <c r="G320" s="163" t="s">
        <v>716</v>
      </c>
    </row>
    <row r="321" spans="1:7" x14ac:dyDescent="0.2">
      <c r="A321" s="163">
        <v>2002</v>
      </c>
      <c r="B321" s="163" t="s">
        <v>714</v>
      </c>
      <c r="C321" s="163" t="s">
        <v>64</v>
      </c>
      <c r="D321" s="163" t="s">
        <v>59</v>
      </c>
      <c r="E321" s="163" t="s">
        <v>717</v>
      </c>
      <c r="F321" s="163">
        <v>2.34</v>
      </c>
    </row>
    <row r="322" spans="1:7" x14ac:dyDescent="0.2">
      <c r="A322" s="163">
        <v>2002</v>
      </c>
      <c r="B322" s="163" t="s">
        <v>714</v>
      </c>
      <c r="C322" s="163" t="s">
        <v>64</v>
      </c>
      <c r="D322" s="163" t="s">
        <v>58</v>
      </c>
      <c r="E322" s="163" t="s">
        <v>717</v>
      </c>
      <c r="F322" s="163">
        <v>0.316</v>
      </c>
    </row>
    <row r="323" spans="1:7" x14ac:dyDescent="0.2">
      <c r="A323" s="163">
        <v>2002</v>
      </c>
      <c r="B323" s="163" t="s">
        <v>714</v>
      </c>
      <c r="C323" s="163" t="s">
        <v>64</v>
      </c>
      <c r="D323" s="163" t="s">
        <v>56</v>
      </c>
      <c r="E323" s="163" t="s">
        <v>717</v>
      </c>
      <c r="F323" s="164">
        <v>3.8519999999999999</v>
      </c>
      <c r="G323" s="163" t="s">
        <v>716</v>
      </c>
    </row>
    <row r="324" spans="1:7" x14ac:dyDescent="0.2">
      <c r="A324" s="163">
        <v>2002</v>
      </c>
      <c r="B324" s="163" t="s">
        <v>714</v>
      </c>
      <c r="C324" s="163" t="s">
        <v>64</v>
      </c>
      <c r="D324" s="163" t="s">
        <v>739</v>
      </c>
      <c r="E324" s="163" t="s">
        <v>717</v>
      </c>
      <c r="F324" s="163">
        <v>4.1689999999999996</v>
      </c>
      <c r="G324" s="163" t="s">
        <v>716</v>
      </c>
    </row>
    <row r="325" spans="1:7" x14ac:dyDescent="0.2">
      <c r="A325" s="163">
        <v>2002</v>
      </c>
      <c r="B325" s="163" t="s">
        <v>714</v>
      </c>
      <c r="C325" s="163" t="s">
        <v>64</v>
      </c>
      <c r="D325" s="163" t="s">
        <v>53</v>
      </c>
      <c r="E325" s="163" t="s">
        <v>717</v>
      </c>
      <c r="F325" s="163">
        <v>2.024</v>
      </c>
    </row>
    <row r="326" spans="1:7" x14ac:dyDescent="0.2">
      <c r="A326" s="163">
        <v>2002</v>
      </c>
      <c r="B326" s="163" t="s">
        <v>714</v>
      </c>
      <c r="C326" s="163" t="s">
        <v>62</v>
      </c>
      <c r="D326" s="163" t="s">
        <v>60</v>
      </c>
      <c r="E326" s="163" t="s">
        <v>717</v>
      </c>
      <c r="F326" s="164" t="s">
        <v>14</v>
      </c>
      <c r="G326" s="163" t="s">
        <v>718</v>
      </c>
    </row>
    <row r="327" spans="1:7" x14ac:dyDescent="0.2">
      <c r="A327" s="163">
        <v>2002</v>
      </c>
      <c r="B327" s="163" t="s">
        <v>714</v>
      </c>
      <c r="C327" s="163" t="s">
        <v>62</v>
      </c>
      <c r="D327" s="163" t="s">
        <v>59</v>
      </c>
      <c r="E327" s="163" t="s">
        <v>717</v>
      </c>
      <c r="F327" s="163">
        <v>8.5000000000000006E-2</v>
      </c>
      <c r="G327" s="163" t="s">
        <v>716</v>
      </c>
    </row>
    <row r="328" spans="1:7" x14ac:dyDescent="0.2">
      <c r="A328" s="163">
        <v>2002</v>
      </c>
      <c r="B328" s="163" t="s">
        <v>714</v>
      </c>
      <c r="C328" s="163" t="s">
        <v>62</v>
      </c>
      <c r="D328" s="163" t="s">
        <v>58</v>
      </c>
      <c r="E328" s="163" t="s">
        <v>717</v>
      </c>
      <c r="F328" s="163">
        <v>9.9000000000000005E-2</v>
      </c>
    </row>
    <row r="329" spans="1:7" x14ac:dyDescent="0.2">
      <c r="A329" s="163">
        <v>2002</v>
      </c>
      <c r="B329" s="163" t="s">
        <v>714</v>
      </c>
      <c r="C329" s="163" t="s">
        <v>62</v>
      </c>
      <c r="D329" s="163" t="s">
        <v>56</v>
      </c>
      <c r="E329" s="163" t="s">
        <v>717</v>
      </c>
      <c r="F329" s="164">
        <v>-1.4999999999999999E-2</v>
      </c>
      <c r="G329" s="163" t="s">
        <v>716</v>
      </c>
    </row>
    <row r="330" spans="1:7" x14ac:dyDescent="0.2">
      <c r="A330" s="163">
        <v>2002</v>
      </c>
      <c r="B330" s="163" t="s">
        <v>714</v>
      </c>
      <c r="C330" s="163" t="s">
        <v>62</v>
      </c>
      <c r="D330" s="163" t="s">
        <v>739</v>
      </c>
      <c r="E330" s="163" t="s">
        <v>717</v>
      </c>
      <c r="F330" s="163">
        <v>8.5000000000000006E-2</v>
      </c>
      <c r="G330" s="163" t="s">
        <v>716</v>
      </c>
    </row>
    <row r="331" spans="1:7" x14ac:dyDescent="0.2">
      <c r="A331" s="163">
        <v>2002</v>
      </c>
      <c r="B331" s="163" t="s">
        <v>714</v>
      </c>
      <c r="C331" s="163" t="s">
        <v>62</v>
      </c>
      <c r="D331" s="163" t="s">
        <v>53</v>
      </c>
      <c r="E331" s="163" t="s">
        <v>717</v>
      </c>
      <c r="F331" s="163">
        <v>-1.4999999999999999E-2</v>
      </c>
      <c r="G331" s="163" t="s">
        <v>716</v>
      </c>
    </row>
    <row r="332" spans="1:7" x14ac:dyDescent="0.2">
      <c r="A332" s="163">
        <v>2002</v>
      </c>
      <c r="B332" s="163" t="s">
        <v>714</v>
      </c>
      <c r="C332" s="163" t="s">
        <v>55</v>
      </c>
      <c r="D332" s="163" t="s">
        <v>60</v>
      </c>
      <c r="E332" s="163" t="s">
        <v>717</v>
      </c>
      <c r="F332" s="164" t="s">
        <v>14</v>
      </c>
      <c r="G332" s="163" t="s">
        <v>718</v>
      </c>
    </row>
    <row r="333" spans="1:7" x14ac:dyDescent="0.2">
      <c r="A333" s="163">
        <v>2002</v>
      </c>
      <c r="B333" s="163" t="s">
        <v>714</v>
      </c>
      <c r="C333" s="163" t="s">
        <v>55</v>
      </c>
      <c r="D333" s="163" t="s">
        <v>59</v>
      </c>
      <c r="E333" s="163" t="s">
        <v>717</v>
      </c>
      <c r="F333" s="163">
        <v>0</v>
      </c>
    </row>
    <row r="334" spans="1:7" x14ac:dyDescent="0.2">
      <c r="A334" s="163">
        <v>2002</v>
      </c>
      <c r="B334" s="163" t="s">
        <v>714</v>
      </c>
      <c r="C334" s="163" t="s">
        <v>55</v>
      </c>
      <c r="D334" s="163" t="s">
        <v>58</v>
      </c>
      <c r="E334" s="163" t="s">
        <v>717</v>
      </c>
      <c r="F334" s="163">
        <v>0</v>
      </c>
    </row>
    <row r="335" spans="1:7" x14ac:dyDescent="0.2">
      <c r="A335" s="163">
        <v>2002</v>
      </c>
      <c r="B335" s="163" t="s">
        <v>714</v>
      </c>
      <c r="C335" s="163" t="s">
        <v>55</v>
      </c>
      <c r="D335" s="163" t="s">
        <v>56</v>
      </c>
      <c r="E335" s="163" t="s">
        <v>717</v>
      </c>
      <c r="F335" s="164">
        <v>0</v>
      </c>
    </row>
    <row r="336" spans="1:7" x14ac:dyDescent="0.2">
      <c r="A336" s="163">
        <v>2002</v>
      </c>
      <c r="B336" s="163" t="s">
        <v>714</v>
      </c>
      <c r="C336" s="163" t="s">
        <v>55</v>
      </c>
      <c r="D336" s="163" t="s">
        <v>739</v>
      </c>
      <c r="E336" s="163" t="s">
        <v>717</v>
      </c>
      <c r="F336" s="163">
        <v>0</v>
      </c>
    </row>
    <row r="337" spans="1:7" x14ac:dyDescent="0.2">
      <c r="A337" s="163">
        <v>2002</v>
      </c>
      <c r="B337" s="163" t="s">
        <v>714</v>
      </c>
      <c r="C337" s="163" t="s">
        <v>55</v>
      </c>
      <c r="D337" s="163" t="s">
        <v>53</v>
      </c>
      <c r="E337" s="163" t="s">
        <v>717</v>
      </c>
      <c r="F337" s="163">
        <v>0</v>
      </c>
    </row>
    <row r="338" spans="1:7" x14ac:dyDescent="0.2">
      <c r="A338" s="163">
        <v>2002</v>
      </c>
      <c r="B338" s="163" t="s">
        <v>714</v>
      </c>
      <c r="C338" s="163" t="s">
        <v>69</v>
      </c>
      <c r="D338" s="163" t="s">
        <v>60</v>
      </c>
      <c r="E338" s="163" t="s">
        <v>143</v>
      </c>
      <c r="F338" s="164">
        <v>101.145</v>
      </c>
      <c r="G338" s="163" t="s">
        <v>716</v>
      </c>
    </row>
    <row r="339" spans="1:7" x14ac:dyDescent="0.2">
      <c r="A339" s="163">
        <v>2002</v>
      </c>
      <c r="B339" s="163" t="s">
        <v>714</v>
      </c>
      <c r="C339" s="163" t="s">
        <v>69</v>
      </c>
      <c r="D339" s="163" t="s">
        <v>59</v>
      </c>
      <c r="E339" s="163" t="s">
        <v>143</v>
      </c>
      <c r="F339" s="163">
        <v>103.182</v>
      </c>
    </row>
    <row r="340" spans="1:7" x14ac:dyDescent="0.2">
      <c r="A340" s="163">
        <v>2002</v>
      </c>
      <c r="B340" s="163" t="s">
        <v>714</v>
      </c>
      <c r="C340" s="163" t="s">
        <v>69</v>
      </c>
      <c r="D340" s="163" t="s">
        <v>58</v>
      </c>
      <c r="E340" s="163" t="s">
        <v>143</v>
      </c>
      <c r="F340" s="163">
        <v>105.753</v>
      </c>
    </row>
    <row r="341" spans="1:7" x14ac:dyDescent="0.2">
      <c r="A341" s="163">
        <v>2002</v>
      </c>
      <c r="B341" s="163" t="s">
        <v>714</v>
      </c>
      <c r="C341" s="163" t="s">
        <v>69</v>
      </c>
      <c r="D341" s="163" t="s">
        <v>56</v>
      </c>
      <c r="E341" s="163" t="s">
        <v>143</v>
      </c>
      <c r="F341" s="164">
        <v>101.295</v>
      </c>
      <c r="G341" s="163" t="s">
        <v>716</v>
      </c>
    </row>
    <row r="342" spans="1:7" x14ac:dyDescent="0.2">
      <c r="A342" s="163">
        <v>2002</v>
      </c>
      <c r="B342" s="163" t="s">
        <v>714</v>
      </c>
      <c r="C342" s="163" t="s">
        <v>69</v>
      </c>
      <c r="D342" s="163" t="s">
        <v>739</v>
      </c>
      <c r="E342" s="163" t="s">
        <v>143</v>
      </c>
      <c r="F342" s="163">
        <v>101.575</v>
      </c>
      <c r="G342" s="163" t="s">
        <v>716</v>
      </c>
    </row>
    <row r="343" spans="1:7" x14ac:dyDescent="0.2">
      <c r="A343" s="163">
        <v>2002</v>
      </c>
      <c r="B343" s="163" t="s">
        <v>714</v>
      </c>
      <c r="C343" s="163" t="s">
        <v>69</v>
      </c>
      <c r="D343" s="163" t="s">
        <v>53</v>
      </c>
      <c r="E343" s="163" t="s">
        <v>143</v>
      </c>
      <c r="F343" s="163">
        <v>102.09</v>
      </c>
    </row>
    <row r="344" spans="1:7" x14ac:dyDescent="0.2">
      <c r="A344" s="163">
        <v>2002</v>
      </c>
      <c r="B344" s="163" t="s">
        <v>714</v>
      </c>
      <c r="C344" s="163" t="s">
        <v>68</v>
      </c>
      <c r="D344" s="163" t="s">
        <v>60</v>
      </c>
      <c r="E344" s="163" t="s">
        <v>143</v>
      </c>
      <c r="F344" s="164" t="s">
        <v>14</v>
      </c>
    </row>
    <row r="345" spans="1:7" x14ac:dyDescent="0.2">
      <c r="A345" s="163">
        <v>2002</v>
      </c>
      <c r="B345" s="163" t="s">
        <v>714</v>
      </c>
      <c r="C345" s="163" t="s">
        <v>68</v>
      </c>
      <c r="D345" s="163" t="s">
        <v>59</v>
      </c>
      <c r="E345" s="163" t="s">
        <v>143</v>
      </c>
      <c r="F345" s="163" t="s">
        <v>14</v>
      </c>
    </row>
    <row r="346" spans="1:7" x14ac:dyDescent="0.2">
      <c r="A346" s="163">
        <v>2002</v>
      </c>
      <c r="B346" s="163" t="s">
        <v>714</v>
      </c>
      <c r="C346" s="163" t="s">
        <v>68</v>
      </c>
      <c r="D346" s="163" t="s">
        <v>58</v>
      </c>
      <c r="E346" s="163" t="s">
        <v>143</v>
      </c>
      <c r="F346" s="163" t="s">
        <v>14</v>
      </c>
    </row>
    <row r="347" spans="1:7" x14ac:dyDescent="0.2">
      <c r="A347" s="163">
        <v>2002</v>
      </c>
      <c r="B347" s="163" t="s">
        <v>714</v>
      </c>
      <c r="C347" s="163" t="s">
        <v>68</v>
      </c>
      <c r="D347" s="163" t="s">
        <v>56</v>
      </c>
      <c r="E347" s="163" t="s">
        <v>143</v>
      </c>
      <c r="F347" s="164" t="s">
        <v>14</v>
      </c>
    </row>
    <row r="348" spans="1:7" x14ac:dyDescent="0.2">
      <c r="A348" s="163">
        <v>2002</v>
      </c>
      <c r="B348" s="163" t="s">
        <v>714</v>
      </c>
      <c r="C348" s="163" t="s">
        <v>68</v>
      </c>
      <c r="D348" s="163" t="s">
        <v>739</v>
      </c>
      <c r="E348" s="163" t="s">
        <v>143</v>
      </c>
      <c r="F348" s="163" t="s">
        <v>14</v>
      </c>
    </row>
    <row r="349" spans="1:7" x14ac:dyDescent="0.2">
      <c r="A349" s="163">
        <v>2002</v>
      </c>
      <c r="B349" s="163" t="s">
        <v>714</v>
      </c>
      <c r="C349" s="163" t="s">
        <v>68</v>
      </c>
      <c r="D349" s="163" t="s">
        <v>53</v>
      </c>
      <c r="E349" s="163" t="s">
        <v>143</v>
      </c>
      <c r="F349" s="163" t="s">
        <v>14</v>
      </c>
    </row>
    <row r="350" spans="1:7" x14ac:dyDescent="0.2">
      <c r="A350" s="163">
        <v>2002</v>
      </c>
      <c r="B350" s="163" t="s">
        <v>714</v>
      </c>
      <c r="C350" s="163" t="s">
        <v>67</v>
      </c>
      <c r="D350" s="163" t="s">
        <v>60</v>
      </c>
      <c r="E350" s="163" t="s">
        <v>143</v>
      </c>
      <c r="F350" s="164" t="s">
        <v>14</v>
      </c>
    </row>
    <row r="351" spans="1:7" x14ac:dyDescent="0.2">
      <c r="A351" s="163">
        <v>2002</v>
      </c>
      <c r="B351" s="163" t="s">
        <v>714</v>
      </c>
      <c r="C351" s="163" t="s">
        <v>67</v>
      </c>
      <c r="D351" s="163" t="s">
        <v>59</v>
      </c>
      <c r="E351" s="163" t="s">
        <v>143</v>
      </c>
      <c r="F351" s="163" t="s">
        <v>14</v>
      </c>
    </row>
    <row r="352" spans="1:7" x14ac:dyDescent="0.2">
      <c r="A352" s="163">
        <v>2002</v>
      </c>
      <c r="B352" s="163" t="s">
        <v>714</v>
      </c>
      <c r="C352" s="163" t="s">
        <v>67</v>
      </c>
      <c r="D352" s="163" t="s">
        <v>58</v>
      </c>
      <c r="E352" s="163" t="s">
        <v>143</v>
      </c>
      <c r="F352" s="163" t="s">
        <v>14</v>
      </c>
    </row>
    <row r="353" spans="1:6" x14ac:dyDescent="0.2">
      <c r="A353" s="163">
        <v>2002</v>
      </c>
      <c r="B353" s="163" t="s">
        <v>714</v>
      </c>
      <c r="C353" s="163" t="s">
        <v>67</v>
      </c>
      <c r="D353" s="163" t="s">
        <v>56</v>
      </c>
      <c r="E353" s="163" t="s">
        <v>143</v>
      </c>
      <c r="F353" s="164" t="s">
        <v>14</v>
      </c>
    </row>
    <row r="354" spans="1:6" x14ac:dyDescent="0.2">
      <c r="A354" s="163">
        <v>2002</v>
      </c>
      <c r="B354" s="163" t="s">
        <v>714</v>
      </c>
      <c r="C354" s="163" t="s">
        <v>67</v>
      </c>
      <c r="D354" s="163" t="s">
        <v>739</v>
      </c>
      <c r="E354" s="163" t="s">
        <v>143</v>
      </c>
      <c r="F354" s="163" t="s">
        <v>14</v>
      </c>
    </row>
    <row r="355" spans="1:6" x14ac:dyDescent="0.2">
      <c r="A355" s="163">
        <v>2002</v>
      </c>
      <c r="B355" s="163" t="s">
        <v>714</v>
      </c>
      <c r="C355" s="163" t="s">
        <v>67</v>
      </c>
      <c r="D355" s="163" t="s">
        <v>53</v>
      </c>
      <c r="E355" s="163" t="s">
        <v>143</v>
      </c>
      <c r="F355" s="163" t="s">
        <v>14</v>
      </c>
    </row>
    <row r="356" spans="1:6" x14ac:dyDescent="0.2">
      <c r="A356" s="163">
        <v>2002</v>
      </c>
      <c r="B356" s="163" t="s">
        <v>714</v>
      </c>
      <c r="C356" s="163" t="s">
        <v>65</v>
      </c>
      <c r="D356" s="163" t="s">
        <v>60</v>
      </c>
      <c r="E356" s="163" t="s">
        <v>143</v>
      </c>
      <c r="F356" s="164" t="s">
        <v>14</v>
      </c>
    </row>
    <row r="357" spans="1:6" x14ac:dyDescent="0.2">
      <c r="A357" s="163">
        <v>2002</v>
      </c>
      <c r="B357" s="163" t="s">
        <v>714</v>
      </c>
      <c r="C357" s="163" t="s">
        <v>65</v>
      </c>
      <c r="D357" s="163" t="s">
        <v>59</v>
      </c>
      <c r="E357" s="163" t="s">
        <v>143</v>
      </c>
      <c r="F357" s="163" t="s">
        <v>14</v>
      </c>
    </row>
    <row r="358" spans="1:6" x14ac:dyDescent="0.2">
      <c r="A358" s="163">
        <v>2002</v>
      </c>
      <c r="B358" s="163" t="s">
        <v>714</v>
      </c>
      <c r="C358" s="163" t="s">
        <v>65</v>
      </c>
      <c r="D358" s="163" t="s">
        <v>58</v>
      </c>
      <c r="E358" s="163" t="s">
        <v>143</v>
      </c>
      <c r="F358" s="163" t="s">
        <v>14</v>
      </c>
    </row>
    <row r="359" spans="1:6" x14ac:dyDescent="0.2">
      <c r="A359" s="163">
        <v>2002</v>
      </c>
      <c r="B359" s="163" t="s">
        <v>714</v>
      </c>
      <c r="C359" s="163" t="s">
        <v>65</v>
      </c>
      <c r="D359" s="163" t="s">
        <v>56</v>
      </c>
      <c r="E359" s="163" t="s">
        <v>143</v>
      </c>
      <c r="F359" s="164" t="s">
        <v>14</v>
      </c>
    </row>
    <row r="360" spans="1:6" x14ac:dyDescent="0.2">
      <c r="A360" s="163">
        <v>2002</v>
      </c>
      <c r="B360" s="163" t="s">
        <v>714</v>
      </c>
      <c r="C360" s="163" t="s">
        <v>65</v>
      </c>
      <c r="D360" s="163" t="s">
        <v>739</v>
      </c>
      <c r="E360" s="163" t="s">
        <v>143</v>
      </c>
      <c r="F360" s="163" t="s">
        <v>14</v>
      </c>
    </row>
    <row r="361" spans="1:6" x14ac:dyDescent="0.2">
      <c r="A361" s="163">
        <v>2002</v>
      </c>
      <c r="B361" s="163" t="s">
        <v>714</v>
      </c>
      <c r="C361" s="163" t="s">
        <v>65</v>
      </c>
      <c r="D361" s="163" t="s">
        <v>53</v>
      </c>
      <c r="E361" s="163" t="s">
        <v>143</v>
      </c>
      <c r="F361" s="163" t="s">
        <v>14</v>
      </c>
    </row>
    <row r="362" spans="1:6" x14ac:dyDescent="0.2">
      <c r="A362" s="163">
        <v>2002</v>
      </c>
      <c r="B362" s="163" t="s">
        <v>714</v>
      </c>
      <c r="C362" s="163" t="s">
        <v>64</v>
      </c>
      <c r="D362" s="163" t="s">
        <v>60</v>
      </c>
      <c r="E362" s="163" t="s">
        <v>143</v>
      </c>
      <c r="F362" s="164" t="s">
        <v>14</v>
      </c>
    </row>
    <row r="363" spans="1:6" x14ac:dyDescent="0.2">
      <c r="A363" s="163">
        <v>2002</v>
      </c>
      <c r="B363" s="163" t="s">
        <v>714</v>
      </c>
      <c r="C363" s="163" t="s">
        <v>64</v>
      </c>
      <c r="D363" s="163" t="s">
        <v>59</v>
      </c>
      <c r="E363" s="163" t="s">
        <v>143</v>
      </c>
      <c r="F363" s="163" t="s">
        <v>14</v>
      </c>
    </row>
    <row r="364" spans="1:6" x14ac:dyDescent="0.2">
      <c r="A364" s="163">
        <v>2002</v>
      </c>
      <c r="B364" s="163" t="s">
        <v>714</v>
      </c>
      <c r="C364" s="163" t="s">
        <v>64</v>
      </c>
      <c r="D364" s="163" t="s">
        <v>58</v>
      </c>
      <c r="E364" s="163" t="s">
        <v>143</v>
      </c>
      <c r="F364" s="163" t="s">
        <v>14</v>
      </c>
    </row>
    <row r="365" spans="1:6" x14ac:dyDescent="0.2">
      <c r="A365" s="163">
        <v>2002</v>
      </c>
      <c r="B365" s="163" t="s">
        <v>714</v>
      </c>
      <c r="C365" s="163" t="s">
        <v>64</v>
      </c>
      <c r="D365" s="163" t="s">
        <v>56</v>
      </c>
      <c r="E365" s="163" t="s">
        <v>143</v>
      </c>
      <c r="F365" s="164" t="s">
        <v>14</v>
      </c>
    </row>
    <row r="366" spans="1:6" x14ac:dyDescent="0.2">
      <c r="A366" s="163">
        <v>2002</v>
      </c>
      <c r="B366" s="163" t="s">
        <v>714</v>
      </c>
      <c r="C366" s="163" t="s">
        <v>64</v>
      </c>
      <c r="D366" s="163" t="s">
        <v>739</v>
      </c>
      <c r="E366" s="163" t="s">
        <v>143</v>
      </c>
      <c r="F366" s="163" t="s">
        <v>14</v>
      </c>
    </row>
    <row r="367" spans="1:6" x14ac:dyDescent="0.2">
      <c r="A367" s="163">
        <v>2002</v>
      </c>
      <c r="B367" s="163" t="s">
        <v>714</v>
      </c>
      <c r="C367" s="163" t="s">
        <v>64</v>
      </c>
      <c r="D367" s="163" t="s">
        <v>53</v>
      </c>
      <c r="E367" s="163" t="s">
        <v>143</v>
      </c>
      <c r="F367" s="163" t="s">
        <v>14</v>
      </c>
    </row>
    <row r="368" spans="1:6" x14ac:dyDescent="0.2">
      <c r="A368" s="163">
        <v>2002</v>
      </c>
      <c r="B368" s="163" t="s">
        <v>714</v>
      </c>
      <c r="C368" s="163" t="s">
        <v>62</v>
      </c>
      <c r="D368" s="163" t="s">
        <v>60</v>
      </c>
      <c r="E368" s="163" t="s">
        <v>143</v>
      </c>
      <c r="F368" s="164" t="s">
        <v>14</v>
      </c>
    </row>
    <row r="369" spans="1:7" x14ac:dyDescent="0.2">
      <c r="A369" s="163">
        <v>2002</v>
      </c>
      <c r="B369" s="163" t="s">
        <v>714</v>
      </c>
      <c r="C369" s="163" t="s">
        <v>62</v>
      </c>
      <c r="D369" s="163" t="s">
        <v>59</v>
      </c>
      <c r="E369" s="163" t="s">
        <v>143</v>
      </c>
      <c r="F369" s="163" t="s">
        <v>14</v>
      </c>
    </row>
    <row r="370" spans="1:7" x14ac:dyDescent="0.2">
      <c r="A370" s="163">
        <v>2002</v>
      </c>
      <c r="B370" s="163" t="s">
        <v>714</v>
      </c>
      <c r="C370" s="163" t="s">
        <v>62</v>
      </c>
      <c r="D370" s="163" t="s">
        <v>58</v>
      </c>
      <c r="E370" s="163" t="s">
        <v>143</v>
      </c>
      <c r="F370" s="163" t="s">
        <v>14</v>
      </c>
    </row>
    <row r="371" spans="1:7" x14ac:dyDescent="0.2">
      <c r="A371" s="163">
        <v>2002</v>
      </c>
      <c r="B371" s="163" t="s">
        <v>714</v>
      </c>
      <c r="C371" s="163" t="s">
        <v>62</v>
      </c>
      <c r="D371" s="163" t="s">
        <v>56</v>
      </c>
      <c r="E371" s="163" t="s">
        <v>143</v>
      </c>
      <c r="F371" s="164" t="s">
        <v>14</v>
      </c>
    </row>
    <row r="372" spans="1:7" x14ac:dyDescent="0.2">
      <c r="A372" s="163">
        <v>2002</v>
      </c>
      <c r="B372" s="163" t="s">
        <v>714</v>
      </c>
      <c r="C372" s="163" t="s">
        <v>62</v>
      </c>
      <c r="D372" s="163" t="s">
        <v>739</v>
      </c>
      <c r="E372" s="163" t="s">
        <v>143</v>
      </c>
      <c r="F372" s="163" t="s">
        <v>14</v>
      </c>
    </row>
    <row r="373" spans="1:7" x14ac:dyDescent="0.2">
      <c r="A373" s="163">
        <v>2002</v>
      </c>
      <c r="B373" s="163" t="s">
        <v>714</v>
      </c>
      <c r="C373" s="163" t="s">
        <v>62</v>
      </c>
      <c r="D373" s="163" t="s">
        <v>53</v>
      </c>
      <c r="E373" s="163" t="s">
        <v>143</v>
      </c>
      <c r="F373" s="163" t="s">
        <v>14</v>
      </c>
    </row>
    <row r="374" spans="1:7" x14ac:dyDescent="0.2">
      <c r="A374" s="163">
        <v>2002</v>
      </c>
      <c r="B374" s="163" t="s">
        <v>714</v>
      </c>
      <c r="C374" s="163" t="s">
        <v>55</v>
      </c>
      <c r="D374" s="163" t="s">
        <v>60</v>
      </c>
      <c r="E374" s="163" t="s">
        <v>143</v>
      </c>
      <c r="F374" s="164" t="s">
        <v>14</v>
      </c>
    </row>
    <row r="375" spans="1:7" x14ac:dyDescent="0.2">
      <c r="A375" s="163">
        <v>2002</v>
      </c>
      <c r="B375" s="163" t="s">
        <v>714</v>
      </c>
      <c r="C375" s="163" t="s">
        <v>55</v>
      </c>
      <c r="D375" s="163" t="s">
        <v>59</v>
      </c>
      <c r="E375" s="163" t="s">
        <v>143</v>
      </c>
      <c r="F375" s="163" t="s">
        <v>14</v>
      </c>
    </row>
    <row r="376" spans="1:7" x14ac:dyDescent="0.2">
      <c r="A376" s="163">
        <v>2002</v>
      </c>
      <c r="B376" s="163" t="s">
        <v>714</v>
      </c>
      <c r="C376" s="163" t="s">
        <v>55</v>
      </c>
      <c r="D376" s="163" t="s">
        <v>58</v>
      </c>
      <c r="E376" s="163" t="s">
        <v>143</v>
      </c>
      <c r="F376" s="163" t="s">
        <v>14</v>
      </c>
    </row>
    <row r="377" spans="1:7" x14ac:dyDescent="0.2">
      <c r="A377" s="163">
        <v>2002</v>
      </c>
      <c r="B377" s="163" t="s">
        <v>714</v>
      </c>
      <c r="C377" s="163" t="s">
        <v>55</v>
      </c>
      <c r="D377" s="163" t="s">
        <v>56</v>
      </c>
      <c r="E377" s="163" t="s">
        <v>143</v>
      </c>
      <c r="F377" s="164" t="s">
        <v>14</v>
      </c>
    </row>
    <row r="378" spans="1:7" x14ac:dyDescent="0.2">
      <c r="A378" s="163">
        <v>2002</v>
      </c>
      <c r="B378" s="163" t="s">
        <v>714</v>
      </c>
      <c r="C378" s="163" t="s">
        <v>55</v>
      </c>
      <c r="D378" s="163" t="s">
        <v>739</v>
      </c>
      <c r="E378" s="163" t="s">
        <v>143</v>
      </c>
      <c r="F378" s="163" t="s">
        <v>14</v>
      </c>
    </row>
    <row r="379" spans="1:7" x14ac:dyDescent="0.2">
      <c r="A379" s="163">
        <v>2002</v>
      </c>
      <c r="B379" s="163" t="s">
        <v>714</v>
      </c>
      <c r="C379" s="163" t="s">
        <v>55</v>
      </c>
      <c r="D379" s="163" t="s">
        <v>53</v>
      </c>
      <c r="E379" s="163" t="s">
        <v>143</v>
      </c>
      <c r="F379" s="163" t="s">
        <v>14</v>
      </c>
    </row>
    <row r="380" spans="1:7" x14ac:dyDescent="0.2">
      <c r="A380" s="163">
        <v>2003</v>
      </c>
      <c r="B380" s="163" t="s">
        <v>714</v>
      </c>
      <c r="C380" s="163" t="s">
        <v>69</v>
      </c>
      <c r="D380" s="163" t="s">
        <v>60</v>
      </c>
      <c r="E380" s="163" t="s">
        <v>715</v>
      </c>
      <c r="F380" s="164">
        <v>5604449.9539999999</v>
      </c>
      <c r="G380" s="163" t="s">
        <v>716</v>
      </c>
    </row>
    <row r="381" spans="1:7" x14ac:dyDescent="0.2">
      <c r="A381" s="163">
        <v>2003</v>
      </c>
      <c r="B381" s="163" t="s">
        <v>714</v>
      </c>
      <c r="C381" s="163" t="s">
        <v>69</v>
      </c>
      <c r="D381" s="163" t="s">
        <v>59</v>
      </c>
      <c r="E381" s="163" t="s">
        <v>715</v>
      </c>
      <c r="F381" s="163">
        <v>1615654.6329999999</v>
      </c>
    </row>
    <row r="382" spans="1:7" x14ac:dyDescent="0.2">
      <c r="A382" s="163">
        <v>2003</v>
      </c>
      <c r="B382" s="163" t="s">
        <v>714</v>
      </c>
      <c r="C382" s="163" t="s">
        <v>69</v>
      </c>
      <c r="D382" s="163" t="s">
        <v>58</v>
      </c>
      <c r="E382" s="163" t="s">
        <v>715</v>
      </c>
      <c r="F382" s="163">
        <v>479623.02399999998</v>
      </c>
    </row>
    <row r="383" spans="1:7" x14ac:dyDescent="0.2">
      <c r="A383" s="163">
        <v>2003</v>
      </c>
      <c r="B383" s="163" t="s">
        <v>714</v>
      </c>
      <c r="C383" s="163" t="s">
        <v>69</v>
      </c>
      <c r="D383" s="163" t="s">
        <v>56</v>
      </c>
      <c r="E383" s="163" t="s">
        <v>715</v>
      </c>
      <c r="F383" s="164">
        <v>6740481.5619999999</v>
      </c>
      <c r="G383" s="163" t="s">
        <v>716</v>
      </c>
    </row>
    <row r="384" spans="1:7" x14ac:dyDescent="0.2">
      <c r="A384" s="163">
        <v>2003</v>
      </c>
      <c r="B384" s="163" t="s">
        <v>714</v>
      </c>
      <c r="C384" s="163" t="s">
        <v>69</v>
      </c>
      <c r="D384" s="163" t="s">
        <v>739</v>
      </c>
      <c r="E384" s="163" t="s">
        <v>715</v>
      </c>
      <c r="F384" s="163">
        <v>7220104.5860000001</v>
      </c>
      <c r="G384" s="163" t="s">
        <v>716</v>
      </c>
    </row>
    <row r="385" spans="1:7" x14ac:dyDescent="0.2">
      <c r="A385" s="163">
        <v>2003</v>
      </c>
      <c r="B385" s="163" t="s">
        <v>714</v>
      </c>
      <c r="C385" s="163" t="s">
        <v>69</v>
      </c>
      <c r="D385" s="163" t="s">
        <v>53</v>
      </c>
      <c r="E385" s="163" t="s">
        <v>715</v>
      </c>
      <c r="F385" s="163">
        <v>1136031.608</v>
      </c>
    </row>
    <row r="386" spans="1:7" x14ac:dyDescent="0.2">
      <c r="A386" s="163">
        <v>2003</v>
      </c>
      <c r="B386" s="163" t="s">
        <v>714</v>
      </c>
      <c r="C386" s="163" t="s">
        <v>68</v>
      </c>
      <c r="D386" s="163" t="s">
        <v>60</v>
      </c>
      <c r="E386" s="163" t="s">
        <v>715</v>
      </c>
      <c r="F386" s="164">
        <v>1335203.6270000001</v>
      </c>
      <c r="G386" s="163" t="s">
        <v>716</v>
      </c>
    </row>
    <row r="387" spans="1:7" x14ac:dyDescent="0.2">
      <c r="A387" s="163">
        <v>2003</v>
      </c>
      <c r="B387" s="163" t="s">
        <v>714</v>
      </c>
      <c r="C387" s="163" t="s">
        <v>68</v>
      </c>
      <c r="D387" s="163" t="s">
        <v>59</v>
      </c>
      <c r="E387" s="163" t="s">
        <v>715</v>
      </c>
      <c r="F387" s="163">
        <v>166472.522</v>
      </c>
    </row>
    <row r="388" spans="1:7" x14ac:dyDescent="0.2">
      <c r="A388" s="163">
        <v>2003</v>
      </c>
      <c r="B388" s="163" t="s">
        <v>714</v>
      </c>
      <c r="C388" s="163" t="s">
        <v>68</v>
      </c>
      <c r="D388" s="163" t="s">
        <v>58</v>
      </c>
      <c r="E388" s="163" t="s">
        <v>715</v>
      </c>
      <c r="F388" s="163">
        <v>129918.512</v>
      </c>
    </row>
    <row r="389" spans="1:7" x14ac:dyDescent="0.2">
      <c r="A389" s="163">
        <v>2003</v>
      </c>
      <c r="B389" s="163" t="s">
        <v>714</v>
      </c>
      <c r="C389" s="163" t="s">
        <v>68</v>
      </c>
      <c r="D389" s="163" t="s">
        <v>56</v>
      </c>
      <c r="E389" s="163" t="s">
        <v>715</v>
      </c>
      <c r="F389" s="164">
        <v>1371757.6370000001</v>
      </c>
      <c r="G389" s="163" t="s">
        <v>716</v>
      </c>
    </row>
    <row r="390" spans="1:7" x14ac:dyDescent="0.2">
      <c r="A390" s="163">
        <v>2003</v>
      </c>
      <c r="B390" s="163" t="s">
        <v>714</v>
      </c>
      <c r="C390" s="163" t="s">
        <v>68</v>
      </c>
      <c r="D390" s="163" t="s">
        <v>739</v>
      </c>
      <c r="E390" s="163" t="s">
        <v>715</v>
      </c>
      <c r="F390" s="163">
        <v>1501676.149</v>
      </c>
      <c r="G390" s="163" t="s">
        <v>716</v>
      </c>
    </row>
    <row r="391" spans="1:7" x14ac:dyDescent="0.2">
      <c r="A391" s="163">
        <v>2003</v>
      </c>
      <c r="B391" s="163" t="s">
        <v>714</v>
      </c>
      <c r="C391" s="163" t="s">
        <v>68</v>
      </c>
      <c r="D391" s="163" t="s">
        <v>53</v>
      </c>
      <c r="E391" s="163" t="s">
        <v>715</v>
      </c>
      <c r="F391" s="163">
        <v>36554.01</v>
      </c>
    </row>
    <row r="392" spans="1:7" x14ac:dyDescent="0.2">
      <c r="A392" s="163">
        <v>2003</v>
      </c>
      <c r="B392" s="163" t="s">
        <v>714</v>
      </c>
      <c r="C392" s="163" t="s">
        <v>67</v>
      </c>
      <c r="D392" s="163" t="s">
        <v>60</v>
      </c>
      <c r="E392" s="163" t="s">
        <v>715</v>
      </c>
      <c r="F392" s="163">
        <v>137859.36900000001</v>
      </c>
    </row>
    <row r="393" spans="1:7" x14ac:dyDescent="0.2">
      <c r="A393" s="163">
        <v>2003</v>
      </c>
      <c r="B393" s="163" t="s">
        <v>714</v>
      </c>
      <c r="C393" s="163" t="s">
        <v>67</v>
      </c>
      <c r="D393" s="163" t="s">
        <v>59</v>
      </c>
      <c r="E393" s="163" t="s">
        <v>715</v>
      </c>
      <c r="F393" s="163">
        <v>244952.84099999999</v>
      </c>
    </row>
    <row r="394" spans="1:7" x14ac:dyDescent="0.2">
      <c r="A394" s="163">
        <v>2003</v>
      </c>
      <c r="B394" s="163" t="s">
        <v>714</v>
      </c>
      <c r="C394" s="163" t="s">
        <v>67</v>
      </c>
      <c r="D394" s="163" t="s">
        <v>58</v>
      </c>
      <c r="E394" s="163" t="s">
        <v>715</v>
      </c>
      <c r="F394" s="163">
        <v>96901.952999999994</v>
      </c>
    </row>
    <row r="395" spans="1:7" x14ac:dyDescent="0.2">
      <c r="A395" s="163">
        <v>2003</v>
      </c>
      <c r="B395" s="163" t="s">
        <v>714</v>
      </c>
      <c r="C395" s="163" t="s">
        <v>67</v>
      </c>
      <c r="D395" s="163" t="s">
        <v>56</v>
      </c>
      <c r="E395" s="163" t="s">
        <v>715</v>
      </c>
      <c r="F395" s="165">
        <v>285910.25699999998</v>
      </c>
    </row>
    <row r="396" spans="1:7" x14ac:dyDescent="0.2">
      <c r="A396" s="163">
        <v>2003</v>
      </c>
      <c r="B396" s="163" t="s">
        <v>714</v>
      </c>
      <c r="C396" s="163" t="s">
        <v>67</v>
      </c>
      <c r="D396" s="163" t="s">
        <v>739</v>
      </c>
      <c r="E396" s="163" t="s">
        <v>715</v>
      </c>
      <c r="F396" s="163">
        <v>382812.21</v>
      </c>
    </row>
    <row r="397" spans="1:7" x14ac:dyDescent="0.2">
      <c r="A397" s="163">
        <v>2003</v>
      </c>
      <c r="B397" s="163" t="s">
        <v>714</v>
      </c>
      <c r="C397" s="163" t="s">
        <v>67</v>
      </c>
      <c r="D397" s="163" t="s">
        <v>53</v>
      </c>
      <c r="E397" s="163" t="s">
        <v>715</v>
      </c>
      <c r="F397" s="163">
        <v>148050.88800000001</v>
      </c>
    </row>
    <row r="398" spans="1:7" x14ac:dyDescent="0.2">
      <c r="A398" s="163">
        <v>2003</v>
      </c>
      <c r="B398" s="163" t="s">
        <v>714</v>
      </c>
      <c r="C398" s="163" t="s">
        <v>65</v>
      </c>
      <c r="D398" s="163" t="s">
        <v>60</v>
      </c>
      <c r="E398" s="163" t="s">
        <v>715</v>
      </c>
      <c r="F398" s="164">
        <v>3342932.196</v>
      </c>
      <c r="G398" s="163" t="s">
        <v>716</v>
      </c>
    </row>
    <row r="399" spans="1:7" x14ac:dyDescent="0.2">
      <c r="A399" s="163">
        <v>2003</v>
      </c>
      <c r="B399" s="163" t="s">
        <v>714</v>
      </c>
      <c r="C399" s="163" t="s">
        <v>65</v>
      </c>
      <c r="D399" s="163" t="s">
        <v>59</v>
      </c>
      <c r="E399" s="163" t="s">
        <v>715</v>
      </c>
      <c r="F399" s="163">
        <v>99641.680999999997</v>
      </c>
    </row>
    <row r="400" spans="1:7" x14ac:dyDescent="0.2">
      <c r="A400" s="163">
        <v>2003</v>
      </c>
      <c r="B400" s="163" t="s">
        <v>714</v>
      </c>
      <c r="C400" s="163" t="s">
        <v>65</v>
      </c>
      <c r="D400" s="163" t="s">
        <v>58</v>
      </c>
      <c r="E400" s="163" t="s">
        <v>715</v>
      </c>
      <c r="F400" s="163">
        <v>70994.687999999995</v>
      </c>
    </row>
    <row r="401" spans="1:7" x14ac:dyDescent="0.2">
      <c r="A401" s="163">
        <v>2003</v>
      </c>
      <c r="B401" s="163" t="s">
        <v>714</v>
      </c>
      <c r="C401" s="163" t="s">
        <v>65</v>
      </c>
      <c r="D401" s="163" t="s">
        <v>56</v>
      </c>
      <c r="E401" s="163" t="s">
        <v>715</v>
      </c>
      <c r="F401" s="164">
        <v>3371579.19</v>
      </c>
      <c r="G401" s="163" t="s">
        <v>716</v>
      </c>
    </row>
    <row r="402" spans="1:7" x14ac:dyDescent="0.2">
      <c r="A402" s="163">
        <v>2003</v>
      </c>
      <c r="B402" s="163" t="s">
        <v>714</v>
      </c>
      <c r="C402" s="163" t="s">
        <v>65</v>
      </c>
      <c r="D402" s="163" t="s">
        <v>739</v>
      </c>
      <c r="E402" s="163" t="s">
        <v>715</v>
      </c>
      <c r="F402" s="163">
        <v>3442573.878</v>
      </c>
      <c r="G402" s="163" t="s">
        <v>716</v>
      </c>
    </row>
    <row r="403" spans="1:7" x14ac:dyDescent="0.2">
      <c r="A403" s="163">
        <v>2003</v>
      </c>
      <c r="B403" s="163" t="s">
        <v>714</v>
      </c>
      <c r="C403" s="163" t="s">
        <v>65</v>
      </c>
      <c r="D403" s="163" t="s">
        <v>53</v>
      </c>
      <c r="E403" s="163" t="s">
        <v>715</v>
      </c>
      <c r="F403" s="163">
        <v>28646.992999999999</v>
      </c>
    </row>
    <row r="404" spans="1:7" x14ac:dyDescent="0.2">
      <c r="A404" s="163">
        <v>2003</v>
      </c>
      <c r="B404" s="163" t="s">
        <v>714</v>
      </c>
      <c r="C404" s="163" t="s">
        <v>64</v>
      </c>
      <c r="D404" s="163" t="s">
        <v>60</v>
      </c>
      <c r="E404" s="163" t="s">
        <v>715</v>
      </c>
      <c r="F404" s="164">
        <v>788454.76100000006</v>
      </c>
      <c r="G404" s="163" t="s">
        <v>716</v>
      </c>
    </row>
    <row r="405" spans="1:7" x14ac:dyDescent="0.2">
      <c r="A405" s="163">
        <v>2003</v>
      </c>
      <c r="B405" s="163" t="s">
        <v>714</v>
      </c>
      <c r="C405" s="163" t="s">
        <v>64</v>
      </c>
      <c r="D405" s="163" t="s">
        <v>59</v>
      </c>
      <c r="E405" s="163" t="s">
        <v>715</v>
      </c>
      <c r="F405" s="163">
        <v>1063340.9169999999</v>
      </c>
    </row>
    <row r="406" spans="1:7" x14ac:dyDescent="0.2">
      <c r="A406" s="163">
        <v>2003</v>
      </c>
      <c r="B406" s="163" t="s">
        <v>714</v>
      </c>
      <c r="C406" s="163" t="s">
        <v>64</v>
      </c>
      <c r="D406" s="163" t="s">
        <v>58</v>
      </c>
      <c r="E406" s="163" t="s">
        <v>715</v>
      </c>
      <c r="F406" s="163">
        <v>142864.035</v>
      </c>
    </row>
    <row r="407" spans="1:7" x14ac:dyDescent="0.2">
      <c r="A407" s="163">
        <v>2003</v>
      </c>
      <c r="B407" s="163" t="s">
        <v>714</v>
      </c>
      <c r="C407" s="163" t="s">
        <v>64</v>
      </c>
      <c r="D407" s="163" t="s">
        <v>56</v>
      </c>
      <c r="E407" s="163" t="s">
        <v>715</v>
      </c>
      <c r="F407" s="163">
        <v>1708931.642</v>
      </c>
      <c r="G407" s="163" t="s">
        <v>716</v>
      </c>
    </row>
    <row r="408" spans="1:7" x14ac:dyDescent="0.2">
      <c r="A408" s="163">
        <v>2003</v>
      </c>
      <c r="B408" s="163" t="s">
        <v>714</v>
      </c>
      <c r="C408" s="163" t="s">
        <v>64</v>
      </c>
      <c r="D408" s="163" t="s">
        <v>739</v>
      </c>
      <c r="E408" s="163" t="s">
        <v>715</v>
      </c>
      <c r="F408" s="163">
        <v>1851795.6769999999</v>
      </c>
      <c r="G408" s="163" t="s">
        <v>716</v>
      </c>
    </row>
    <row r="409" spans="1:7" x14ac:dyDescent="0.2">
      <c r="A409" s="163">
        <v>2003</v>
      </c>
      <c r="B409" s="163" t="s">
        <v>714</v>
      </c>
      <c r="C409" s="163" t="s">
        <v>64</v>
      </c>
      <c r="D409" s="163" t="s">
        <v>53</v>
      </c>
      <c r="E409" s="163" t="s">
        <v>715</v>
      </c>
      <c r="F409" s="163">
        <v>920476.88199999998</v>
      </c>
    </row>
    <row r="410" spans="1:7" x14ac:dyDescent="0.2">
      <c r="A410" s="163">
        <v>2003</v>
      </c>
      <c r="B410" s="163" t="s">
        <v>714</v>
      </c>
      <c r="C410" s="163" t="s">
        <v>62</v>
      </c>
      <c r="D410" s="163" t="s">
        <v>60</v>
      </c>
      <c r="E410" s="163" t="s">
        <v>715</v>
      </c>
      <c r="F410" s="163" t="s">
        <v>14</v>
      </c>
      <c r="G410" s="163" t="s">
        <v>718</v>
      </c>
    </row>
    <row r="411" spans="1:7" x14ac:dyDescent="0.2">
      <c r="A411" s="163">
        <v>2003</v>
      </c>
      <c r="B411" s="163" t="s">
        <v>714</v>
      </c>
      <c r="C411" s="163" t="s">
        <v>62</v>
      </c>
      <c r="D411" s="163" t="s">
        <v>59</v>
      </c>
      <c r="E411" s="163" t="s">
        <v>715</v>
      </c>
      <c r="F411" s="163">
        <v>41114</v>
      </c>
      <c r="G411" s="163" t="s">
        <v>716</v>
      </c>
    </row>
    <row r="412" spans="1:7" x14ac:dyDescent="0.2">
      <c r="A412" s="163">
        <v>2003</v>
      </c>
      <c r="B412" s="163" t="s">
        <v>714</v>
      </c>
      <c r="C412" s="163" t="s">
        <v>62</v>
      </c>
      <c r="D412" s="163" t="s">
        <v>58</v>
      </c>
      <c r="E412" s="163" t="s">
        <v>715</v>
      </c>
      <c r="F412" s="163">
        <v>38875.137999999999</v>
      </c>
    </row>
    <row r="413" spans="1:7" x14ac:dyDescent="0.2">
      <c r="A413" s="163">
        <v>2003</v>
      </c>
      <c r="B413" s="163" t="s">
        <v>714</v>
      </c>
      <c r="C413" s="163" t="s">
        <v>62</v>
      </c>
      <c r="D413" s="163" t="s">
        <v>56</v>
      </c>
      <c r="E413" s="163" t="s">
        <v>715</v>
      </c>
      <c r="F413" s="163">
        <v>2238.8620000000001</v>
      </c>
      <c r="G413" s="163" t="s">
        <v>716</v>
      </c>
    </row>
    <row r="414" spans="1:7" x14ac:dyDescent="0.2">
      <c r="A414" s="163">
        <v>2003</v>
      </c>
      <c r="B414" s="163" t="s">
        <v>714</v>
      </c>
      <c r="C414" s="163" t="s">
        <v>62</v>
      </c>
      <c r="D414" s="163" t="s">
        <v>739</v>
      </c>
      <c r="E414" s="163" t="s">
        <v>715</v>
      </c>
      <c r="F414" s="163">
        <v>41114</v>
      </c>
      <c r="G414" s="163" t="s">
        <v>716</v>
      </c>
    </row>
    <row r="415" spans="1:7" x14ac:dyDescent="0.2">
      <c r="A415" s="163">
        <v>2003</v>
      </c>
      <c r="B415" s="163" t="s">
        <v>714</v>
      </c>
      <c r="C415" s="163" t="s">
        <v>62</v>
      </c>
      <c r="D415" s="163" t="s">
        <v>53</v>
      </c>
      <c r="E415" s="163" t="s">
        <v>715</v>
      </c>
      <c r="F415" s="163">
        <v>2238.8620000000001</v>
      </c>
      <c r="G415" s="163" t="s">
        <v>716</v>
      </c>
    </row>
    <row r="416" spans="1:7" x14ac:dyDescent="0.2">
      <c r="A416" s="163">
        <v>2003</v>
      </c>
      <c r="B416" s="163" t="s">
        <v>714</v>
      </c>
      <c r="C416" s="163" t="s">
        <v>55</v>
      </c>
      <c r="D416" s="163" t="s">
        <v>60</v>
      </c>
      <c r="E416" s="163" t="s">
        <v>715</v>
      </c>
      <c r="F416" s="163" t="s">
        <v>14</v>
      </c>
      <c r="G416" s="163" t="s">
        <v>718</v>
      </c>
    </row>
    <row r="417" spans="1:7" x14ac:dyDescent="0.2">
      <c r="A417" s="163">
        <v>2003</v>
      </c>
      <c r="B417" s="163" t="s">
        <v>714</v>
      </c>
      <c r="C417" s="163" t="s">
        <v>55</v>
      </c>
      <c r="D417" s="163" t="s">
        <v>59</v>
      </c>
      <c r="E417" s="163" t="s">
        <v>715</v>
      </c>
      <c r="F417" s="163">
        <v>132.672</v>
      </c>
    </row>
    <row r="418" spans="1:7" x14ac:dyDescent="0.2">
      <c r="A418" s="163">
        <v>2003</v>
      </c>
      <c r="B418" s="163" t="s">
        <v>714</v>
      </c>
      <c r="C418" s="163" t="s">
        <v>55</v>
      </c>
      <c r="D418" s="163" t="s">
        <v>58</v>
      </c>
      <c r="E418" s="163" t="s">
        <v>715</v>
      </c>
      <c r="F418" s="163">
        <v>68.698999999999998</v>
      </c>
    </row>
    <row r="419" spans="1:7" x14ac:dyDescent="0.2">
      <c r="A419" s="163">
        <v>2003</v>
      </c>
      <c r="B419" s="163" t="s">
        <v>714</v>
      </c>
      <c r="C419" s="163" t="s">
        <v>55</v>
      </c>
      <c r="D419" s="163" t="s">
        <v>56</v>
      </c>
      <c r="E419" s="163" t="s">
        <v>715</v>
      </c>
      <c r="F419" s="163">
        <v>63.972999999999999</v>
      </c>
    </row>
    <row r="420" spans="1:7" x14ac:dyDescent="0.2">
      <c r="A420" s="163">
        <v>2003</v>
      </c>
      <c r="B420" s="163" t="s">
        <v>714</v>
      </c>
      <c r="C420" s="163" t="s">
        <v>55</v>
      </c>
      <c r="D420" s="163" t="s">
        <v>739</v>
      </c>
      <c r="E420" s="163" t="s">
        <v>715</v>
      </c>
      <c r="F420" s="163">
        <v>132.672</v>
      </c>
    </row>
    <row r="421" spans="1:7" x14ac:dyDescent="0.2">
      <c r="A421" s="163">
        <v>2003</v>
      </c>
      <c r="B421" s="163" t="s">
        <v>714</v>
      </c>
      <c r="C421" s="163" t="s">
        <v>55</v>
      </c>
      <c r="D421" s="163" t="s">
        <v>53</v>
      </c>
      <c r="E421" s="163" t="s">
        <v>715</v>
      </c>
      <c r="F421" s="163">
        <v>63.972999999999999</v>
      </c>
    </row>
    <row r="422" spans="1:7" x14ac:dyDescent="0.2">
      <c r="A422" s="163">
        <v>2003</v>
      </c>
      <c r="B422" s="163" t="s">
        <v>714</v>
      </c>
      <c r="C422" s="163" t="s">
        <v>69</v>
      </c>
      <c r="D422" s="163" t="s">
        <v>60</v>
      </c>
      <c r="E422" s="163" t="s">
        <v>717</v>
      </c>
      <c r="F422" s="164">
        <v>12.974</v>
      </c>
      <c r="G422" s="163" t="s">
        <v>716</v>
      </c>
    </row>
    <row r="423" spans="1:7" x14ac:dyDescent="0.2">
      <c r="A423" s="163">
        <v>2003</v>
      </c>
      <c r="B423" s="163" t="s">
        <v>714</v>
      </c>
      <c r="C423" s="163" t="s">
        <v>69</v>
      </c>
      <c r="D423" s="163" t="s">
        <v>59</v>
      </c>
      <c r="E423" s="163" t="s">
        <v>717</v>
      </c>
      <c r="F423" s="163">
        <v>3.74</v>
      </c>
    </row>
    <row r="424" spans="1:7" x14ac:dyDescent="0.2">
      <c r="A424" s="163">
        <v>2003</v>
      </c>
      <c r="B424" s="163" t="s">
        <v>714</v>
      </c>
      <c r="C424" s="163" t="s">
        <v>69</v>
      </c>
      <c r="D424" s="163" t="s">
        <v>58</v>
      </c>
      <c r="E424" s="163" t="s">
        <v>717</v>
      </c>
      <c r="F424" s="163">
        <v>1.1100000000000001</v>
      </c>
    </row>
    <row r="425" spans="1:7" x14ac:dyDescent="0.2">
      <c r="A425" s="163">
        <v>2003</v>
      </c>
      <c r="B425" s="163" t="s">
        <v>714</v>
      </c>
      <c r="C425" s="163" t="s">
        <v>69</v>
      </c>
      <c r="D425" s="163" t="s">
        <v>56</v>
      </c>
      <c r="E425" s="163" t="s">
        <v>717</v>
      </c>
      <c r="F425" s="164">
        <v>15.603999999999999</v>
      </c>
      <c r="G425" s="163" t="s">
        <v>716</v>
      </c>
    </row>
    <row r="426" spans="1:7" x14ac:dyDescent="0.2">
      <c r="A426" s="163">
        <v>2003</v>
      </c>
      <c r="B426" s="163" t="s">
        <v>714</v>
      </c>
      <c r="C426" s="163" t="s">
        <v>69</v>
      </c>
      <c r="D426" s="163" t="s">
        <v>739</v>
      </c>
      <c r="E426" s="163" t="s">
        <v>717</v>
      </c>
      <c r="F426" s="163">
        <v>16.713999999999999</v>
      </c>
      <c r="G426" s="163" t="s">
        <v>716</v>
      </c>
    </row>
    <row r="427" spans="1:7" x14ac:dyDescent="0.2">
      <c r="A427" s="163">
        <v>2003</v>
      </c>
      <c r="B427" s="163" t="s">
        <v>714</v>
      </c>
      <c r="C427" s="163" t="s">
        <v>69</v>
      </c>
      <c r="D427" s="163" t="s">
        <v>53</v>
      </c>
      <c r="E427" s="163" t="s">
        <v>717</v>
      </c>
      <c r="F427" s="163">
        <v>2.63</v>
      </c>
    </row>
    <row r="428" spans="1:7" x14ac:dyDescent="0.2">
      <c r="A428" s="163">
        <v>2003</v>
      </c>
      <c r="B428" s="163" t="s">
        <v>714</v>
      </c>
      <c r="C428" s="163" t="s">
        <v>68</v>
      </c>
      <c r="D428" s="163" t="s">
        <v>60</v>
      </c>
      <c r="E428" s="163" t="s">
        <v>717</v>
      </c>
      <c r="F428" s="164">
        <v>3.0910000000000002</v>
      </c>
      <c r="G428" s="163" t="s">
        <v>716</v>
      </c>
    </row>
    <row r="429" spans="1:7" x14ac:dyDescent="0.2">
      <c r="A429" s="163">
        <v>2003</v>
      </c>
      <c r="B429" s="163" t="s">
        <v>714</v>
      </c>
      <c r="C429" s="163" t="s">
        <v>68</v>
      </c>
      <c r="D429" s="163" t="s">
        <v>59</v>
      </c>
      <c r="E429" s="163" t="s">
        <v>717</v>
      </c>
      <c r="F429" s="163">
        <v>0.38500000000000001</v>
      </c>
    </row>
    <row r="430" spans="1:7" x14ac:dyDescent="0.2">
      <c r="A430" s="163">
        <v>2003</v>
      </c>
      <c r="B430" s="163" t="s">
        <v>714</v>
      </c>
      <c r="C430" s="163" t="s">
        <v>68</v>
      </c>
      <c r="D430" s="163" t="s">
        <v>58</v>
      </c>
      <c r="E430" s="163" t="s">
        <v>717</v>
      </c>
      <c r="F430" s="163">
        <v>0.30099999999999999</v>
      </c>
    </row>
    <row r="431" spans="1:7" x14ac:dyDescent="0.2">
      <c r="A431" s="163">
        <v>2003</v>
      </c>
      <c r="B431" s="163" t="s">
        <v>714</v>
      </c>
      <c r="C431" s="163" t="s">
        <v>68</v>
      </c>
      <c r="D431" s="163" t="s">
        <v>56</v>
      </c>
      <c r="E431" s="163" t="s">
        <v>717</v>
      </c>
      <c r="F431" s="164">
        <v>3.1760000000000002</v>
      </c>
      <c r="G431" s="163" t="s">
        <v>716</v>
      </c>
    </row>
    <row r="432" spans="1:7" x14ac:dyDescent="0.2">
      <c r="A432" s="163">
        <v>2003</v>
      </c>
      <c r="B432" s="163" t="s">
        <v>714</v>
      </c>
      <c r="C432" s="163" t="s">
        <v>68</v>
      </c>
      <c r="D432" s="163" t="s">
        <v>739</v>
      </c>
      <c r="E432" s="163" t="s">
        <v>717</v>
      </c>
      <c r="F432" s="163">
        <v>3.476</v>
      </c>
      <c r="G432" s="163" t="s">
        <v>716</v>
      </c>
    </row>
    <row r="433" spans="1:7" x14ac:dyDescent="0.2">
      <c r="A433" s="163">
        <v>2003</v>
      </c>
      <c r="B433" s="163" t="s">
        <v>714</v>
      </c>
      <c r="C433" s="163" t="s">
        <v>68</v>
      </c>
      <c r="D433" s="163" t="s">
        <v>53</v>
      </c>
      <c r="E433" s="163" t="s">
        <v>717</v>
      </c>
      <c r="F433" s="163">
        <v>8.5000000000000006E-2</v>
      </c>
    </row>
    <row r="434" spans="1:7" x14ac:dyDescent="0.2">
      <c r="A434" s="163">
        <v>2003</v>
      </c>
      <c r="B434" s="163" t="s">
        <v>714</v>
      </c>
      <c r="C434" s="163" t="s">
        <v>67</v>
      </c>
      <c r="D434" s="163" t="s">
        <v>60</v>
      </c>
      <c r="E434" s="163" t="s">
        <v>717</v>
      </c>
      <c r="F434" s="164">
        <v>0.31900000000000001</v>
      </c>
    </row>
    <row r="435" spans="1:7" x14ac:dyDescent="0.2">
      <c r="A435" s="163">
        <v>2003</v>
      </c>
      <c r="B435" s="163" t="s">
        <v>714</v>
      </c>
      <c r="C435" s="163" t="s">
        <v>67</v>
      </c>
      <c r="D435" s="163" t="s">
        <v>59</v>
      </c>
      <c r="E435" s="163" t="s">
        <v>717</v>
      </c>
      <c r="F435" s="163">
        <v>0.56699999999999995</v>
      </c>
    </row>
    <row r="436" spans="1:7" x14ac:dyDescent="0.2">
      <c r="A436" s="163">
        <v>2003</v>
      </c>
      <c r="B436" s="163" t="s">
        <v>714</v>
      </c>
      <c r="C436" s="163" t="s">
        <v>67</v>
      </c>
      <c r="D436" s="163" t="s">
        <v>58</v>
      </c>
      <c r="E436" s="163" t="s">
        <v>717</v>
      </c>
      <c r="F436" s="163">
        <v>0.224</v>
      </c>
    </row>
    <row r="437" spans="1:7" x14ac:dyDescent="0.2">
      <c r="A437" s="163">
        <v>2003</v>
      </c>
      <c r="B437" s="163" t="s">
        <v>714</v>
      </c>
      <c r="C437" s="163" t="s">
        <v>67</v>
      </c>
      <c r="D437" s="163" t="s">
        <v>56</v>
      </c>
      <c r="E437" s="163" t="s">
        <v>717</v>
      </c>
      <c r="F437" s="164">
        <v>0.66200000000000003</v>
      </c>
    </row>
    <row r="438" spans="1:7" x14ac:dyDescent="0.2">
      <c r="A438" s="163">
        <v>2003</v>
      </c>
      <c r="B438" s="163" t="s">
        <v>714</v>
      </c>
      <c r="C438" s="163" t="s">
        <v>67</v>
      </c>
      <c r="D438" s="163" t="s">
        <v>739</v>
      </c>
      <c r="E438" s="163" t="s">
        <v>717</v>
      </c>
      <c r="F438" s="163">
        <v>0.88600000000000001</v>
      </c>
    </row>
    <row r="439" spans="1:7" x14ac:dyDescent="0.2">
      <c r="A439" s="163">
        <v>2003</v>
      </c>
      <c r="B439" s="163" t="s">
        <v>714</v>
      </c>
      <c r="C439" s="163" t="s">
        <v>67</v>
      </c>
      <c r="D439" s="163" t="s">
        <v>53</v>
      </c>
      <c r="E439" s="163" t="s">
        <v>717</v>
      </c>
      <c r="F439" s="163">
        <v>0.34300000000000003</v>
      </c>
    </row>
    <row r="440" spans="1:7" x14ac:dyDescent="0.2">
      <c r="A440" s="163">
        <v>2003</v>
      </c>
      <c r="B440" s="163" t="s">
        <v>714</v>
      </c>
      <c r="C440" s="163" t="s">
        <v>65</v>
      </c>
      <c r="D440" s="163" t="s">
        <v>60</v>
      </c>
      <c r="E440" s="163" t="s">
        <v>717</v>
      </c>
      <c r="F440" s="164">
        <v>7.7389999999999999</v>
      </c>
      <c r="G440" s="163" t="s">
        <v>716</v>
      </c>
    </row>
    <row r="441" spans="1:7" x14ac:dyDescent="0.2">
      <c r="A441" s="163">
        <v>2003</v>
      </c>
      <c r="B441" s="163" t="s">
        <v>714</v>
      </c>
      <c r="C441" s="163" t="s">
        <v>65</v>
      </c>
      <c r="D441" s="163" t="s">
        <v>59</v>
      </c>
      <c r="E441" s="163" t="s">
        <v>717</v>
      </c>
      <c r="F441" s="163">
        <v>0.23100000000000001</v>
      </c>
    </row>
    <row r="442" spans="1:7" x14ac:dyDescent="0.2">
      <c r="A442" s="163">
        <v>2003</v>
      </c>
      <c r="B442" s="163" t="s">
        <v>714</v>
      </c>
      <c r="C442" s="163" t="s">
        <v>65</v>
      </c>
      <c r="D442" s="163" t="s">
        <v>58</v>
      </c>
      <c r="E442" s="163" t="s">
        <v>717</v>
      </c>
      <c r="F442" s="163">
        <v>0.16400000000000001</v>
      </c>
    </row>
    <row r="443" spans="1:7" x14ac:dyDescent="0.2">
      <c r="A443" s="163">
        <v>2003</v>
      </c>
      <c r="B443" s="163" t="s">
        <v>714</v>
      </c>
      <c r="C443" s="163" t="s">
        <v>65</v>
      </c>
      <c r="D443" s="163" t="s">
        <v>56</v>
      </c>
      <c r="E443" s="163" t="s">
        <v>717</v>
      </c>
      <c r="F443" s="164">
        <v>7.8049999999999997</v>
      </c>
      <c r="G443" s="163" t="s">
        <v>716</v>
      </c>
    </row>
    <row r="444" spans="1:7" x14ac:dyDescent="0.2">
      <c r="A444" s="163">
        <v>2003</v>
      </c>
      <c r="B444" s="163" t="s">
        <v>714</v>
      </c>
      <c r="C444" s="163" t="s">
        <v>65</v>
      </c>
      <c r="D444" s="163" t="s">
        <v>739</v>
      </c>
      <c r="E444" s="163" t="s">
        <v>717</v>
      </c>
      <c r="F444" s="163">
        <v>7.9690000000000003</v>
      </c>
      <c r="G444" s="163" t="s">
        <v>716</v>
      </c>
    </row>
    <row r="445" spans="1:7" x14ac:dyDescent="0.2">
      <c r="A445" s="163">
        <v>2003</v>
      </c>
      <c r="B445" s="163" t="s">
        <v>714</v>
      </c>
      <c r="C445" s="163" t="s">
        <v>65</v>
      </c>
      <c r="D445" s="163" t="s">
        <v>53</v>
      </c>
      <c r="E445" s="163" t="s">
        <v>717</v>
      </c>
      <c r="F445" s="163">
        <v>6.6000000000000003E-2</v>
      </c>
    </row>
    <row r="446" spans="1:7" x14ac:dyDescent="0.2">
      <c r="A446" s="163">
        <v>2003</v>
      </c>
      <c r="B446" s="163" t="s">
        <v>714</v>
      </c>
      <c r="C446" s="163" t="s">
        <v>64</v>
      </c>
      <c r="D446" s="163" t="s">
        <v>60</v>
      </c>
      <c r="E446" s="163" t="s">
        <v>717</v>
      </c>
      <c r="F446" s="164">
        <v>1.825</v>
      </c>
      <c r="G446" s="163" t="s">
        <v>716</v>
      </c>
    </row>
    <row r="447" spans="1:7" x14ac:dyDescent="0.2">
      <c r="A447" s="163">
        <v>2003</v>
      </c>
      <c r="B447" s="163" t="s">
        <v>714</v>
      </c>
      <c r="C447" s="163" t="s">
        <v>64</v>
      </c>
      <c r="D447" s="163" t="s">
        <v>59</v>
      </c>
      <c r="E447" s="163" t="s">
        <v>717</v>
      </c>
      <c r="F447" s="163">
        <v>2.4620000000000002</v>
      </c>
    </row>
    <row r="448" spans="1:7" x14ac:dyDescent="0.2">
      <c r="A448" s="163">
        <v>2003</v>
      </c>
      <c r="B448" s="163" t="s">
        <v>714</v>
      </c>
      <c r="C448" s="163" t="s">
        <v>64</v>
      </c>
      <c r="D448" s="163" t="s">
        <v>58</v>
      </c>
      <c r="E448" s="163" t="s">
        <v>717</v>
      </c>
      <c r="F448" s="163">
        <v>0.33100000000000002</v>
      </c>
    </row>
    <row r="449" spans="1:7" x14ac:dyDescent="0.2">
      <c r="A449" s="163">
        <v>2003</v>
      </c>
      <c r="B449" s="163" t="s">
        <v>714</v>
      </c>
      <c r="C449" s="163" t="s">
        <v>64</v>
      </c>
      <c r="D449" s="163" t="s">
        <v>56</v>
      </c>
      <c r="E449" s="163" t="s">
        <v>717</v>
      </c>
      <c r="F449" s="164">
        <v>3.956</v>
      </c>
      <c r="G449" s="163" t="s">
        <v>716</v>
      </c>
    </row>
    <row r="450" spans="1:7" x14ac:dyDescent="0.2">
      <c r="A450" s="163">
        <v>2003</v>
      </c>
      <c r="B450" s="163" t="s">
        <v>714</v>
      </c>
      <c r="C450" s="163" t="s">
        <v>64</v>
      </c>
      <c r="D450" s="163" t="s">
        <v>739</v>
      </c>
      <c r="E450" s="163" t="s">
        <v>717</v>
      </c>
      <c r="F450" s="163">
        <v>4.2869999999999999</v>
      </c>
      <c r="G450" s="163" t="s">
        <v>716</v>
      </c>
    </row>
    <row r="451" spans="1:7" x14ac:dyDescent="0.2">
      <c r="A451" s="163">
        <v>2003</v>
      </c>
      <c r="B451" s="163" t="s">
        <v>714</v>
      </c>
      <c r="C451" s="163" t="s">
        <v>64</v>
      </c>
      <c r="D451" s="163" t="s">
        <v>53</v>
      </c>
      <c r="E451" s="163" t="s">
        <v>717</v>
      </c>
      <c r="F451" s="163">
        <v>2.1309999999999998</v>
      </c>
    </row>
    <row r="452" spans="1:7" x14ac:dyDescent="0.2">
      <c r="A452" s="163">
        <v>2003</v>
      </c>
      <c r="B452" s="163" t="s">
        <v>714</v>
      </c>
      <c r="C452" s="163" t="s">
        <v>62</v>
      </c>
      <c r="D452" s="163" t="s">
        <v>60</v>
      </c>
      <c r="E452" s="163" t="s">
        <v>717</v>
      </c>
      <c r="F452" s="164" t="s">
        <v>14</v>
      </c>
      <c r="G452" s="163" t="s">
        <v>718</v>
      </c>
    </row>
    <row r="453" spans="1:7" x14ac:dyDescent="0.2">
      <c r="A453" s="163">
        <v>2003</v>
      </c>
      <c r="B453" s="163" t="s">
        <v>714</v>
      </c>
      <c r="C453" s="163" t="s">
        <v>62</v>
      </c>
      <c r="D453" s="163" t="s">
        <v>59</v>
      </c>
      <c r="E453" s="163" t="s">
        <v>717</v>
      </c>
      <c r="F453" s="163">
        <v>9.5000000000000001E-2</v>
      </c>
      <c r="G453" s="163" t="s">
        <v>716</v>
      </c>
    </row>
    <row r="454" spans="1:7" x14ac:dyDescent="0.2">
      <c r="A454" s="163">
        <v>2003</v>
      </c>
      <c r="B454" s="163" t="s">
        <v>714</v>
      </c>
      <c r="C454" s="163" t="s">
        <v>62</v>
      </c>
      <c r="D454" s="163" t="s">
        <v>58</v>
      </c>
      <c r="E454" s="163" t="s">
        <v>717</v>
      </c>
      <c r="F454" s="163">
        <v>0.09</v>
      </c>
    </row>
    <row r="455" spans="1:7" x14ac:dyDescent="0.2">
      <c r="A455" s="163">
        <v>2003</v>
      </c>
      <c r="B455" s="163" t="s">
        <v>714</v>
      </c>
      <c r="C455" s="163" t="s">
        <v>62</v>
      </c>
      <c r="D455" s="163" t="s">
        <v>56</v>
      </c>
      <c r="E455" s="163" t="s">
        <v>717</v>
      </c>
      <c r="F455" s="164">
        <v>5.0000000000000001E-3</v>
      </c>
      <c r="G455" s="163" t="s">
        <v>716</v>
      </c>
    </row>
    <row r="456" spans="1:7" x14ac:dyDescent="0.2">
      <c r="A456" s="163">
        <v>2003</v>
      </c>
      <c r="B456" s="163" t="s">
        <v>714</v>
      </c>
      <c r="C456" s="163" t="s">
        <v>62</v>
      </c>
      <c r="D456" s="163" t="s">
        <v>739</v>
      </c>
      <c r="E456" s="163" t="s">
        <v>717</v>
      </c>
      <c r="F456" s="163">
        <v>9.5000000000000001E-2</v>
      </c>
      <c r="G456" s="163" t="s">
        <v>716</v>
      </c>
    </row>
    <row r="457" spans="1:7" x14ac:dyDescent="0.2">
      <c r="A457" s="163">
        <v>2003</v>
      </c>
      <c r="B457" s="163" t="s">
        <v>714</v>
      </c>
      <c r="C457" s="163" t="s">
        <v>62</v>
      </c>
      <c r="D457" s="163" t="s">
        <v>53</v>
      </c>
      <c r="E457" s="163" t="s">
        <v>717</v>
      </c>
      <c r="F457" s="163">
        <v>5.0000000000000001E-3</v>
      </c>
      <c r="G457" s="163" t="s">
        <v>716</v>
      </c>
    </row>
    <row r="458" spans="1:7" x14ac:dyDescent="0.2">
      <c r="A458" s="163">
        <v>2003</v>
      </c>
      <c r="B458" s="163" t="s">
        <v>714</v>
      </c>
      <c r="C458" s="163" t="s">
        <v>55</v>
      </c>
      <c r="D458" s="163" t="s">
        <v>60</v>
      </c>
      <c r="E458" s="163" t="s">
        <v>717</v>
      </c>
      <c r="F458" s="164" t="s">
        <v>14</v>
      </c>
      <c r="G458" s="163" t="s">
        <v>718</v>
      </c>
    </row>
    <row r="459" spans="1:7" x14ac:dyDescent="0.2">
      <c r="A459" s="163">
        <v>2003</v>
      </c>
      <c r="B459" s="163" t="s">
        <v>714</v>
      </c>
      <c r="C459" s="163" t="s">
        <v>55</v>
      </c>
      <c r="D459" s="163" t="s">
        <v>59</v>
      </c>
      <c r="E459" s="163" t="s">
        <v>717</v>
      </c>
      <c r="F459" s="163">
        <v>0</v>
      </c>
    </row>
    <row r="460" spans="1:7" x14ac:dyDescent="0.2">
      <c r="A460" s="163">
        <v>2003</v>
      </c>
      <c r="B460" s="163" t="s">
        <v>714</v>
      </c>
      <c r="C460" s="163" t="s">
        <v>55</v>
      </c>
      <c r="D460" s="163" t="s">
        <v>58</v>
      </c>
      <c r="E460" s="163" t="s">
        <v>717</v>
      </c>
      <c r="F460" s="163">
        <v>0</v>
      </c>
    </row>
    <row r="461" spans="1:7" x14ac:dyDescent="0.2">
      <c r="A461" s="163">
        <v>2003</v>
      </c>
      <c r="B461" s="163" t="s">
        <v>714</v>
      </c>
      <c r="C461" s="163" t="s">
        <v>55</v>
      </c>
      <c r="D461" s="163" t="s">
        <v>56</v>
      </c>
      <c r="E461" s="163" t="s">
        <v>717</v>
      </c>
      <c r="F461" s="164">
        <v>0</v>
      </c>
    </row>
    <row r="462" spans="1:7" x14ac:dyDescent="0.2">
      <c r="A462" s="163">
        <v>2003</v>
      </c>
      <c r="B462" s="163" t="s">
        <v>714</v>
      </c>
      <c r="C462" s="163" t="s">
        <v>55</v>
      </c>
      <c r="D462" s="163" t="s">
        <v>739</v>
      </c>
      <c r="E462" s="163" t="s">
        <v>717</v>
      </c>
      <c r="F462" s="163">
        <v>0</v>
      </c>
    </row>
    <row r="463" spans="1:7" x14ac:dyDescent="0.2">
      <c r="A463" s="163">
        <v>2003</v>
      </c>
      <c r="B463" s="163" t="s">
        <v>714</v>
      </c>
      <c r="C463" s="163" t="s">
        <v>55</v>
      </c>
      <c r="D463" s="163" t="s">
        <v>53</v>
      </c>
      <c r="E463" s="163" t="s">
        <v>717</v>
      </c>
      <c r="F463" s="163">
        <v>0</v>
      </c>
    </row>
    <row r="464" spans="1:7" x14ac:dyDescent="0.2">
      <c r="A464" s="163">
        <v>2003</v>
      </c>
      <c r="B464" s="163" t="s">
        <v>714</v>
      </c>
      <c r="C464" s="163" t="s">
        <v>69</v>
      </c>
      <c r="D464" s="163" t="s">
        <v>60</v>
      </c>
      <c r="E464" s="163" t="s">
        <v>143</v>
      </c>
      <c r="F464" s="164">
        <v>100.96599999999999</v>
      </c>
      <c r="G464" s="163" t="s">
        <v>716</v>
      </c>
    </row>
    <row r="465" spans="1:7" x14ac:dyDescent="0.2">
      <c r="A465" s="163">
        <v>2003</v>
      </c>
      <c r="B465" s="163" t="s">
        <v>714</v>
      </c>
      <c r="C465" s="163" t="s">
        <v>69</v>
      </c>
      <c r="D465" s="163" t="s">
        <v>59</v>
      </c>
      <c r="E465" s="163" t="s">
        <v>143</v>
      </c>
      <c r="F465" s="163">
        <v>108.86199999999999</v>
      </c>
    </row>
    <row r="466" spans="1:7" x14ac:dyDescent="0.2">
      <c r="A466" s="163">
        <v>2003</v>
      </c>
      <c r="B466" s="163" t="s">
        <v>714</v>
      </c>
      <c r="C466" s="163" t="s">
        <v>69</v>
      </c>
      <c r="D466" s="163" t="s">
        <v>58</v>
      </c>
      <c r="E466" s="163" t="s">
        <v>143</v>
      </c>
      <c r="F466" s="163">
        <v>108.408</v>
      </c>
    </row>
    <row r="467" spans="1:7" x14ac:dyDescent="0.2">
      <c r="A467" s="163">
        <v>2003</v>
      </c>
      <c r="B467" s="163" t="s">
        <v>714</v>
      </c>
      <c r="C467" s="163" t="s">
        <v>69</v>
      </c>
      <c r="D467" s="163" t="s">
        <v>56</v>
      </c>
      <c r="E467" s="163" t="s">
        <v>143</v>
      </c>
      <c r="F467" s="164">
        <v>102.244</v>
      </c>
      <c r="G467" s="163" t="s">
        <v>716</v>
      </c>
    </row>
    <row r="468" spans="1:7" x14ac:dyDescent="0.2">
      <c r="A468" s="163">
        <v>2003</v>
      </c>
      <c r="B468" s="163" t="s">
        <v>714</v>
      </c>
      <c r="C468" s="163" t="s">
        <v>69</v>
      </c>
      <c r="D468" s="163" t="s">
        <v>739</v>
      </c>
      <c r="E468" s="163" t="s">
        <v>143</v>
      </c>
      <c r="F468" s="163">
        <v>102.63200000000001</v>
      </c>
      <c r="G468" s="163" t="s">
        <v>716</v>
      </c>
    </row>
    <row r="469" spans="1:7" x14ac:dyDescent="0.2">
      <c r="A469" s="163">
        <v>2003</v>
      </c>
      <c r="B469" s="163" t="s">
        <v>714</v>
      </c>
      <c r="C469" s="163" t="s">
        <v>69</v>
      </c>
      <c r="D469" s="163" t="s">
        <v>53</v>
      </c>
      <c r="E469" s="163" t="s">
        <v>143</v>
      </c>
      <c r="F469" s="163">
        <v>109.05500000000001</v>
      </c>
    </row>
    <row r="470" spans="1:7" x14ac:dyDescent="0.2">
      <c r="A470" s="163">
        <v>2003</v>
      </c>
      <c r="B470" s="163" t="s">
        <v>714</v>
      </c>
      <c r="C470" s="163" t="s">
        <v>68</v>
      </c>
      <c r="D470" s="163" t="s">
        <v>60</v>
      </c>
      <c r="E470" s="163" t="s">
        <v>143</v>
      </c>
      <c r="F470" s="164" t="s">
        <v>14</v>
      </c>
    </row>
    <row r="471" spans="1:7" x14ac:dyDescent="0.2">
      <c r="A471" s="163">
        <v>2003</v>
      </c>
      <c r="B471" s="163" t="s">
        <v>714</v>
      </c>
      <c r="C471" s="163" t="s">
        <v>68</v>
      </c>
      <c r="D471" s="163" t="s">
        <v>59</v>
      </c>
      <c r="E471" s="163" t="s">
        <v>143</v>
      </c>
      <c r="F471" s="163" t="s">
        <v>14</v>
      </c>
    </row>
    <row r="472" spans="1:7" x14ac:dyDescent="0.2">
      <c r="A472" s="163">
        <v>2003</v>
      </c>
      <c r="B472" s="163" t="s">
        <v>714</v>
      </c>
      <c r="C472" s="163" t="s">
        <v>68</v>
      </c>
      <c r="D472" s="163" t="s">
        <v>58</v>
      </c>
      <c r="E472" s="163" t="s">
        <v>143</v>
      </c>
      <c r="F472" s="163" t="s">
        <v>14</v>
      </c>
    </row>
    <row r="473" spans="1:7" x14ac:dyDescent="0.2">
      <c r="A473" s="163">
        <v>2003</v>
      </c>
      <c r="B473" s="163" t="s">
        <v>714</v>
      </c>
      <c r="C473" s="163" t="s">
        <v>68</v>
      </c>
      <c r="D473" s="163" t="s">
        <v>56</v>
      </c>
      <c r="E473" s="163" t="s">
        <v>143</v>
      </c>
      <c r="F473" s="164" t="s">
        <v>14</v>
      </c>
    </row>
    <row r="474" spans="1:7" x14ac:dyDescent="0.2">
      <c r="A474" s="163">
        <v>2003</v>
      </c>
      <c r="B474" s="163" t="s">
        <v>714</v>
      </c>
      <c r="C474" s="163" t="s">
        <v>68</v>
      </c>
      <c r="D474" s="163" t="s">
        <v>739</v>
      </c>
      <c r="E474" s="163" t="s">
        <v>143</v>
      </c>
      <c r="F474" s="163" t="s">
        <v>14</v>
      </c>
    </row>
    <row r="475" spans="1:7" x14ac:dyDescent="0.2">
      <c r="A475" s="163">
        <v>2003</v>
      </c>
      <c r="B475" s="163" t="s">
        <v>714</v>
      </c>
      <c r="C475" s="163" t="s">
        <v>68</v>
      </c>
      <c r="D475" s="163" t="s">
        <v>53</v>
      </c>
      <c r="E475" s="163" t="s">
        <v>143</v>
      </c>
      <c r="F475" s="163" t="s">
        <v>14</v>
      </c>
    </row>
    <row r="476" spans="1:7" x14ac:dyDescent="0.2">
      <c r="A476" s="163">
        <v>2003</v>
      </c>
      <c r="B476" s="163" t="s">
        <v>714</v>
      </c>
      <c r="C476" s="163" t="s">
        <v>67</v>
      </c>
      <c r="D476" s="163" t="s">
        <v>60</v>
      </c>
      <c r="E476" s="163" t="s">
        <v>143</v>
      </c>
      <c r="F476" s="164" t="s">
        <v>14</v>
      </c>
    </row>
    <row r="477" spans="1:7" x14ac:dyDescent="0.2">
      <c r="A477" s="163">
        <v>2003</v>
      </c>
      <c r="B477" s="163" t="s">
        <v>714</v>
      </c>
      <c r="C477" s="163" t="s">
        <v>67</v>
      </c>
      <c r="D477" s="163" t="s">
        <v>59</v>
      </c>
      <c r="E477" s="163" t="s">
        <v>143</v>
      </c>
      <c r="F477" s="163" t="s">
        <v>14</v>
      </c>
    </row>
    <row r="478" spans="1:7" x14ac:dyDescent="0.2">
      <c r="A478" s="163">
        <v>2003</v>
      </c>
      <c r="B478" s="163" t="s">
        <v>714</v>
      </c>
      <c r="C478" s="163" t="s">
        <v>67</v>
      </c>
      <c r="D478" s="163" t="s">
        <v>58</v>
      </c>
      <c r="E478" s="163" t="s">
        <v>143</v>
      </c>
      <c r="F478" s="163" t="s">
        <v>14</v>
      </c>
    </row>
    <row r="479" spans="1:7" x14ac:dyDescent="0.2">
      <c r="A479" s="163">
        <v>2003</v>
      </c>
      <c r="B479" s="163" t="s">
        <v>714</v>
      </c>
      <c r="C479" s="163" t="s">
        <v>67</v>
      </c>
      <c r="D479" s="163" t="s">
        <v>56</v>
      </c>
      <c r="E479" s="163" t="s">
        <v>143</v>
      </c>
      <c r="F479" s="164" t="s">
        <v>14</v>
      </c>
    </row>
    <row r="480" spans="1:7" x14ac:dyDescent="0.2">
      <c r="A480" s="163">
        <v>2003</v>
      </c>
      <c r="B480" s="163" t="s">
        <v>714</v>
      </c>
      <c r="C480" s="163" t="s">
        <v>67</v>
      </c>
      <c r="D480" s="163" t="s">
        <v>739</v>
      </c>
      <c r="E480" s="163" t="s">
        <v>143</v>
      </c>
      <c r="F480" s="163" t="s">
        <v>14</v>
      </c>
    </row>
    <row r="481" spans="1:6" x14ac:dyDescent="0.2">
      <c r="A481" s="163">
        <v>2003</v>
      </c>
      <c r="B481" s="163" t="s">
        <v>714</v>
      </c>
      <c r="C481" s="163" t="s">
        <v>67</v>
      </c>
      <c r="D481" s="163" t="s">
        <v>53</v>
      </c>
      <c r="E481" s="163" t="s">
        <v>143</v>
      </c>
      <c r="F481" s="163" t="s">
        <v>14</v>
      </c>
    </row>
    <row r="482" spans="1:6" x14ac:dyDescent="0.2">
      <c r="A482" s="163">
        <v>2003</v>
      </c>
      <c r="B482" s="163" t="s">
        <v>714</v>
      </c>
      <c r="C482" s="163" t="s">
        <v>65</v>
      </c>
      <c r="D482" s="163" t="s">
        <v>60</v>
      </c>
      <c r="E482" s="163" t="s">
        <v>143</v>
      </c>
      <c r="F482" s="164" t="s">
        <v>14</v>
      </c>
    </row>
    <row r="483" spans="1:6" x14ac:dyDescent="0.2">
      <c r="A483" s="163">
        <v>2003</v>
      </c>
      <c r="B483" s="163" t="s">
        <v>714</v>
      </c>
      <c r="C483" s="163" t="s">
        <v>65</v>
      </c>
      <c r="D483" s="163" t="s">
        <v>59</v>
      </c>
      <c r="E483" s="163" t="s">
        <v>143</v>
      </c>
      <c r="F483" s="163" t="s">
        <v>14</v>
      </c>
    </row>
    <row r="484" spans="1:6" x14ac:dyDescent="0.2">
      <c r="A484" s="163">
        <v>2003</v>
      </c>
      <c r="B484" s="163" t="s">
        <v>714</v>
      </c>
      <c r="C484" s="163" t="s">
        <v>65</v>
      </c>
      <c r="D484" s="163" t="s">
        <v>58</v>
      </c>
      <c r="E484" s="163" t="s">
        <v>143</v>
      </c>
      <c r="F484" s="163" t="s">
        <v>14</v>
      </c>
    </row>
    <row r="485" spans="1:6" x14ac:dyDescent="0.2">
      <c r="A485" s="163">
        <v>2003</v>
      </c>
      <c r="B485" s="163" t="s">
        <v>714</v>
      </c>
      <c r="C485" s="163" t="s">
        <v>65</v>
      </c>
      <c r="D485" s="163" t="s">
        <v>56</v>
      </c>
      <c r="E485" s="163" t="s">
        <v>143</v>
      </c>
      <c r="F485" s="164" t="s">
        <v>14</v>
      </c>
    </row>
    <row r="486" spans="1:6" x14ac:dyDescent="0.2">
      <c r="A486" s="163">
        <v>2003</v>
      </c>
      <c r="B486" s="163" t="s">
        <v>714</v>
      </c>
      <c r="C486" s="163" t="s">
        <v>65</v>
      </c>
      <c r="D486" s="163" t="s">
        <v>739</v>
      </c>
      <c r="E486" s="163" t="s">
        <v>143</v>
      </c>
      <c r="F486" s="163" t="s">
        <v>14</v>
      </c>
    </row>
    <row r="487" spans="1:6" x14ac:dyDescent="0.2">
      <c r="A487" s="163">
        <v>2003</v>
      </c>
      <c r="B487" s="163" t="s">
        <v>714</v>
      </c>
      <c r="C487" s="163" t="s">
        <v>65</v>
      </c>
      <c r="D487" s="163" t="s">
        <v>53</v>
      </c>
      <c r="E487" s="163" t="s">
        <v>143</v>
      </c>
      <c r="F487" s="163" t="s">
        <v>14</v>
      </c>
    </row>
    <row r="488" spans="1:6" x14ac:dyDescent="0.2">
      <c r="A488" s="163">
        <v>2003</v>
      </c>
      <c r="B488" s="163" t="s">
        <v>714</v>
      </c>
      <c r="C488" s="163" t="s">
        <v>64</v>
      </c>
      <c r="D488" s="163" t="s">
        <v>60</v>
      </c>
      <c r="E488" s="163" t="s">
        <v>143</v>
      </c>
      <c r="F488" s="164" t="s">
        <v>14</v>
      </c>
    </row>
    <row r="489" spans="1:6" x14ac:dyDescent="0.2">
      <c r="A489" s="163">
        <v>2003</v>
      </c>
      <c r="B489" s="163" t="s">
        <v>714</v>
      </c>
      <c r="C489" s="163" t="s">
        <v>64</v>
      </c>
      <c r="D489" s="163" t="s">
        <v>59</v>
      </c>
      <c r="E489" s="163" t="s">
        <v>143</v>
      </c>
      <c r="F489" s="163" t="s">
        <v>14</v>
      </c>
    </row>
    <row r="490" spans="1:6" x14ac:dyDescent="0.2">
      <c r="A490" s="163">
        <v>2003</v>
      </c>
      <c r="B490" s="163" t="s">
        <v>714</v>
      </c>
      <c r="C490" s="163" t="s">
        <v>64</v>
      </c>
      <c r="D490" s="163" t="s">
        <v>58</v>
      </c>
      <c r="E490" s="163" t="s">
        <v>143</v>
      </c>
      <c r="F490" s="163" t="s">
        <v>14</v>
      </c>
    </row>
    <row r="491" spans="1:6" x14ac:dyDescent="0.2">
      <c r="A491" s="163">
        <v>2003</v>
      </c>
      <c r="B491" s="163" t="s">
        <v>714</v>
      </c>
      <c r="C491" s="163" t="s">
        <v>64</v>
      </c>
      <c r="D491" s="163" t="s">
        <v>56</v>
      </c>
      <c r="E491" s="163" t="s">
        <v>143</v>
      </c>
      <c r="F491" s="164" t="s">
        <v>14</v>
      </c>
    </row>
    <row r="492" spans="1:6" x14ac:dyDescent="0.2">
      <c r="A492" s="163">
        <v>2003</v>
      </c>
      <c r="B492" s="163" t="s">
        <v>714</v>
      </c>
      <c r="C492" s="163" t="s">
        <v>64</v>
      </c>
      <c r="D492" s="163" t="s">
        <v>739</v>
      </c>
      <c r="E492" s="163" t="s">
        <v>143</v>
      </c>
      <c r="F492" s="163" t="s">
        <v>14</v>
      </c>
    </row>
    <row r="493" spans="1:6" x14ac:dyDescent="0.2">
      <c r="A493" s="163">
        <v>2003</v>
      </c>
      <c r="B493" s="163" t="s">
        <v>714</v>
      </c>
      <c r="C493" s="163" t="s">
        <v>64</v>
      </c>
      <c r="D493" s="163" t="s">
        <v>53</v>
      </c>
      <c r="E493" s="163" t="s">
        <v>143</v>
      </c>
      <c r="F493" s="163" t="s">
        <v>14</v>
      </c>
    </row>
    <row r="494" spans="1:6" x14ac:dyDescent="0.2">
      <c r="A494" s="163">
        <v>2003</v>
      </c>
      <c r="B494" s="163" t="s">
        <v>714</v>
      </c>
      <c r="C494" s="163" t="s">
        <v>62</v>
      </c>
      <c r="D494" s="163" t="s">
        <v>60</v>
      </c>
      <c r="E494" s="163" t="s">
        <v>143</v>
      </c>
      <c r="F494" s="164" t="s">
        <v>14</v>
      </c>
    </row>
    <row r="495" spans="1:6" x14ac:dyDescent="0.2">
      <c r="A495" s="163">
        <v>2003</v>
      </c>
      <c r="B495" s="163" t="s">
        <v>714</v>
      </c>
      <c r="C495" s="163" t="s">
        <v>62</v>
      </c>
      <c r="D495" s="163" t="s">
        <v>59</v>
      </c>
      <c r="E495" s="163" t="s">
        <v>143</v>
      </c>
      <c r="F495" s="163" t="s">
        <v>14</v>
      </c>
    </row>
    <row r="496" spans="1:6" x14ac:dyDescent="0.2">
      <c r="A496" s="163">
        <v>2003</v>
      </c>
      <c r="B496" s="163" t="s">
        <v>714</v>
      </c>
      <c r="C496" s="163" t="s">
        <v>62</v>
      </c>
      <c r="D496" s="163" t="s">
        <v>58</v>
      </c>
      <c r="E496" s="163" t="s">
        <v>143</v>
      </c>
      <c r="F496" s="163" t="s">
        <v>14</v>
      </c>
    </row>
    <row r="497" spans="1:7" x14ac:dyDescent="0.2">
      <c r="A497" s="163">
        <v>2003</v>
      </c>
      <c r="B497" s="163" t="s">
        <v>714</v>
      </c>
      <c r="C497" s="163" t="s">
        <v>62</v>
      </c>
      <c r="D497" s="163" t="s">
        <v>56</v>
      </c>
      <c r="E497" s="163" t="s">
        <v>143</v>
      </c>
      <c r="F497" s="163" t="s">
        <v>14</v>
      </c>
    </row>
    <row r="498" spans="1:7" x14ac:dyDescent="0.2">
      <c r="A498" s="163">
        <v>2003</v>
      </c>
      <c r="B498" s="163" t="s">
        <v>714</v>
      </c>
      <c r="C498" s="163" t="s">
        <v>62</v>
      </c>
      <c r="D498" s="163" t="s">
        <v>739</v>
      </c>
      <c r="E498" s="163" t="s">
        <v>143</v>
      </c>
      <c r="F498" s="163" t="s">
        <v>14</v>
      </c>
    </row>
    <row r="499" spans="1:7" x14ac:dyDescent="0.2">
      <c r="A499" s="163">
        <v>2003</v>
      </c>
      <c r="B499" s="163" t="s">
        <v>714</v>
      </c>
      <c r="C499" s="163" t="s">
        <v>62</v>
      </c>
      <c r="D499" s="163" t="s">
        <v>53</v>
      </c>
      <c r="E499" s="163" t="s">
        <v>143</v>
      </c>
      <c r="F499" s="163" t="s">
        <v>14</v>
      </c>
    </row>
    <row r="500" spans="1:7" x14ac:dyDescent="0.2">
      <c r="A500" s="163">
        <v>2003</v>
      </c>
      <c r="B500" s="163" t="s">
        <v>714</v>
      </c>
      <c r="C500" s="163" t="s">
        <v>55</v>
      </c>
      <c r="D500" s="163" t="s">
        <v>60</v>
      </c>
      <c r="E500" s="163" t="s">
        <v>143</v>
      </c>
      <c r="F500" s="164" t="s">
        <v>14</v>
      </c>
    </row>
    <row r="501" spans="1:7" x14ac:dyDescent="0.2">
      <c r="A501" s="163">
        <v>2003</v>
      </c>
      <c r="B501" s="163" t="s">
        <v>714</v>
      </c>
      <c r="C501" s="163" t="s">
        <v>55</v>
      </c>
      <c r="D501" s="163" t="s">
        <v>59</v>
      </c>
      <c r="E501" s="163" t="s">
        <v>143</v>
      </c>
      <c r="F501" s="163" t="s">
        <v>14</v>
      </c>
    </row>
    <row r="502" spans="1:7" x14ac:dyDescent="0.2">
      <c r="A502" s="163">
        <v>2003</v>
      </c>
      <c r="B502" s="163" t="s">
        <v>714</v>
      </c>
      <c r="C502" s="163" t="s">
        <v>55</v>
      </c>
      <c r="D502" s="163" t="s">
        <v>58</v>
      </c>
      <c r="E502" s="163" t="s">
        <v>143</v>
      </c>
      <c r="F502" s="163" t="s">
        <v>14</v>
      </c>
    </row>
    <row r="503" spans="1:7" x14ac:dyDescent="0.2">
      <c r="A503" s="163">
        <v>2003</v>
      </c>
      <c r="B503" s="163" t="s">
        <v>714</v>
      </c>
      <c r="C503" s="163" t="s">
        <v>55</v>
      </c>
      <c r="D503" s="163" t="s">
        <v>56</v>
      </c>
      <c r="E503" s="163" t="s">
        <v>143</v>
      </c>
      <c r="F503" s="164" t="s">
        <v>14</v>
      </c>
    </row>
    <row r="504" spans="1:7" x14ac:dyDescent="0.2">
      <c r="A504" s="163">
        <v>2003</v>
      </c>
      <c r="B504" s="163" t="s">
        <v>714</v>
      </c>
      <c r="C504" s="163" t="s">
        <v>55</v>
      </c>
      <c r="D504" s="163" t="s">
        <v>739</v>
      </c>
      <c r="E504" s="163" t="s">
        <v>143</v>
      </c>
      <c r="F504" s="163" t="s">
        <v>14</v>
      </c>
    </row>
    <row r="505" spans="1:7" x14ac:dyDescent="0.2">
      <c r="A505" s="163">
        <v>2003</v>
      </c>
      <c r="B505" s="163" t="s">
        <v>714</v>
      </c>
      <c r="C505" s="163" t="s">
        <v>55</v>
      </c>
      <c r="D505" s="163" t="s">
        <v>53</v>
      </c>
      <c r="E505" s="163" t="s">
        <v>143</v>
      </c>
      <c r="F505" s="163" t="s">
        <v>14</v>
      </c>
    </row>
    <row r="506" spans="1:7" x14ac:dyDescent="0.2">
      <c r="A506" s="163">
        <v>2004</v>
      </c>
      <c r="B506" s="163" t="s">
        <v>714</v>
      </c>
      <c r="C506" s="163" t="s">
        <v>69</v>
      </c>
      <c r="D506" s="163" t="s">
        <v>60</v>
      </c>
      <c r="E506" s="163" t="s">
        <v>715</v>
      </c>
      <c r="F506" s="164">
        <v>5883701.3679999998</v>
      </c>
      <c r="G506" s="163" t="s">
        <v>716</v>
      </c>
    </row>
    <row r="507" spans="1:7" x14ac:dyDescent="0.2">
      <c r="A507" s="163">
        <v>2004</v>
      </c>
      <c r="B507" s="163" t="s">
        <v>714</v>
      </c>
      <c r="C507" s="163" t="s">
        <v>69</v>
      </c>
      <c r="D507" s="163" t="s">
        <v>59</v>
      </c>
      <c r="E507" s="163" t="s">
        <v>715</v>
      </c>
      <c r="F507" s="163">
        <v>1669336.2779999999</v>
      </c>
    </row>
    <row r="508" spans="1:7" x14ac:dyDescent="0.2">
      <c r="A508" s="163">
        <v>2004</v>
      </c>
      <c r="B508" s="163" t="s">
        <v>714</v>
      </c>
      <c r="C508" s="163" t="s">
        <v>69</v>
      </c>
      <c r="D508" s="163" t="s">
        <v>58</v>
      </c>
      <c r="E508" s="163" t="s">
        <v>715</v>
      </c>
      <c r="F508" s="163">
        <v>505228.86599999998</v>
      </c>
    </row>
    <row r="509" spans="1:7" x14ac:dyDescent="0.2">
      <c r="A509" s="163">
        <v>2004</v>
      </c>
      <c r="B509" s="163" t="s">
        <v>714</v>
      </c>
      <c r="C509" s="163" t="s">
        <v>69</v>
      </c>
      <c r="D509" s="163" t="s">
        <v>56</v>
      </c>
      <c r="E509" s="163" t="s">
        <v>715</v>
      </c>
      <c r="F509" s="164">
        <v>7047808.7810000004</v>
      </c>
      <c r="G509" s="163" t="s">
        <v>716</v>
      </c>
    </row>
    <row r="510" spans="1:7" x14ac:dyDescent="0.2">
      <c r="A510" s="163">
        <v>2004</v>
      </c>
      <c r="B510" s="163" t="s">
        <v>714</v>
      </c>
      <c r="C510" s="163" t="s">
        <v>69</v>
      </c>
      <c r="D510" s="163" t="s">
        <v>739</v>
      </c>
      <c r="E510" s="163" t="s">
        <v>715</v>
      </c>
      <c r="F510" s="163">
        <v>7553037.6469999999</v>
      </c>
      <c r="G510" s="163" t="s">
        <v>716</v>
      </c>
    </row>
    <row r="511" spans="1:7" x14ac:dyDescent="0.2">
      <c r="A511" s="163">
        <v>2004</v>
      </c>
      <c r="B511" s="163" t="s">
        <v>714</v>
      </c>
      <c r="C511" s="163" t="s">
        <v>69</v>
      </c>
      <c r="D511" s="163" t="s">
        <v>53</v>
      </c>
      <c r="E511" s="163" t="s">
        <v>715</v>
      </c>
      <c r="F511" s="163">
        <v>1164107.4129999999</v>
      </c>
    </row>
    <row r="512" spans="1:7" x14ac:dyDescent="0.2">
      <c r="A512" s="163">
        <v>2004</v>
      </c>
      <c r="B512" s="163" t="s">
        <v>714</v>
      </c>
      <c r="C512" s="163" t="s">
        <v>68</v>
      </c>
      <c r="D512" s="163" t="s">
        <v>60</v>
      </c>
      <c r="E512" s="163" t="s">
        <v>715</v>
      </c>
      <c r="F512" s="163">
        <v>1523558.726</v>
      </c>
      <c r="G512" s="163" t="s">
        <v>716</v>
      </c>
    </row>
    <row r="513" spans="1:7" x14ac:dyDescent="0.2">
      <c r="A513" s="163">
        <v>2004</v>
      </c>
      <c r="B513" s="163" t="s">
        <v>714</v>
      </c>
      <c r="C513" s="163" t="s">
        <v>68</v>
      </c>
      <c r="D513" s="163" t="s">
        <v>59</v>
      </c>
      <c r="E513" s="163" t="s">
        <v>715</v>
      </c>
      <c r="F513" s="163">
        <v>168786.68299999999</v>
      </c>
    </row>
    <row r="514" spans="1:7" x14ac:dyDescent="0.2">
      <c r="A514" s="163">
        <v>2004</v>
      </c>
      <c r="B514" s="163" t="s">
        <v>714</v>
      </c>
      <c r="C514" s="163" t="s">
        <v>68</v>
      </c>
      <c r="D514" s="163" t="s">
        <v>58</v>
      </c>
      <c r="E514" s="163" t="s">
        <v>715</v>
      </c>
      <c r="F514" s="163">
        <v>127866.86</v>
      </c>
    </row>
    <row r="515" spans="1:7" x14ac:dyDescent="0.2">
      <c r="A515" s="163">
        <v>2004</v>
      </c>
      <c r="B515" s="163" t="s">
        <v>714</v>
      </c>
      <c r="C515" s="163" t="s">
        <v>68</v>
      </c>
      <c r="D515" s="163" t="s">
        <v>56</v>
      </c>
      <c r="E515" s="163" t="s">
        <v>715</v>
      </c>
      <c r="F515" s="163">
        <v>1564478.5490000001</v>
      </c>
      <c r="G515" s="163" t="s">
        <v>716</v>
      </c>
    </row>
    <row r="516" spans="1:7" x14ac:dyDescent="0.2">
      <c r="A516" s="163">
        <v>2004</v>
      </c>
      <c r="B516" s="163" t="s">
        <v>714</v>
      </c>
      <c r="C516" s="163" t="s">
        <v>68</v>
      </c>
      <c r="D516" s="163" t="s">
        <v>739</v>
      </c>
      <c r="E516" s="163" t="s">
        <v>715</v>
      </c>
      <c r="F516" s="163">
        <v>1692345.409</v>
      </c>
      <c r="G516" s="163" t="s">
        <v>716</v>
      </c>
    </row>
    <row r="517" spans="1:7" x14ac:dyDescent="0.2">
      <c r="A517" s="163">
        <v>2004</v>
      </c>
      <c r="B517" s="163" t="s">
        <v>714</v>
      </c>
      <c r="C517" s="163" t="s">
        <v>68</v>
      </c>
      <c r="D517" s="163" t="s">
        <v>53</v>
      </c>
      <c r="E517" s="163" t="s">
        <v>715</v>
      </c>
      <c r="F517" s="163">
        <v>40919.822999999997</v>
      </c>
    </row>
    <row r="518" spans="1:7" x14ac:dyDescent="0.2">
      <c r="A518" s="163">
        <v>2004</v>
      </c>
      <c r="B518" s="163" t="s">
        <v>714</v>
      </c>
      <c r="C518" s="163" t="s">
        <v>67</v>
      </c>
      <c r="D518" s="163" t="s">
        <v>60</v>
      </c>
      <c r="E518" s="163" t="s">
        <v>715</v>
      </c>
      <c r="F518" s="163">
        <v>139829.24100000001</v>
      </c>
    </row>
    <row r="519" spans="1:7" x14ac:dyDescent="0.2">
      <c r="A519" s="163">
        <v>2004</v>
      </c>
      <c r="B519" s="163" t="s">
        <v>714</v>
      </c>
      <c r="C519" s="163" t="s">
        <v>67</v>
      </c>
      <c r="D519" s="163" t="s">
        <v>59</v>
      </c>
      <c r="E519" s="163" t="s">
        <v>715</v>
      </c>
      <c r="F519" s="163">
        <v>268834.31800000003</v>
      </c>
    </row>
    <row r="520" spans="1:7" x14ac:dyDescent="0.2">
      <c r="A520" s="163">
        <v>2004</v>
      </c>
      <c r="B520" s="163" t="s">
        <v>714</v>
      </c>
      <c r="C520" s="163" t="s">
        <v>67</v>
      </c>
      <c r="D520" s="163" t="s">
        <v>58</v>
      </c>
      <c r="E520" s="163" t="s">
        <v>715</v>
      </c>
      <c r="F520" s="163">
        <v>105990.823</v>
      </c>
    </row>
    <row r="521" spans="1:7" x14ac:dyDescent="0.2">
      <c r="A521" s="163">
        <v>2004</v>
      </c>
      <c r="B521" s="163" t="s">
        <v>714</v>
      </c>
      <c r="C521" s="163" t="s">
        <v>67</v>
      </c>
      <c r="D521" s="163" t="s">
        <v>56</v>
      </c>
      <c r="E521" s="163" t="s">
        <v>715</v>
      </c>
      <c r="F521" s="163">
        <v>302672.73599999998</v>
      </c>
    </row>
    <row r="522" spans="1:7" x14ac:dyDescent="0.2">
      <c r="A522" s="163">
        <v>2004</v>
      </c>
      <c r="B522" s="163" t="s">
        <v>714</v>
      </c>
      <c r="C522" s="163" t="s">
        <v>67</v>
      </c>
      <c r="D522" s="163" t="s">
        <v>739</v>
      </c>
      <c r="E522" s="163" t="s">
        <v>715</v>
      </c>
      <c r="F522" s="163">
        <v>408663.55900000001</v>
      </c>
    </row>
    <row r="523" spans="1:7" x14ac:dyDescent="0.2">
      <c r="A523" s="163">
        <v>2004</v>
      </c>
      <c r="B523" s="163" t="s">
        <v>714</v>
      </c>
      <c r="C523" s="163" t="s">
        <v>67</v>
      </c>
      <c r="D523" s="163" t="s">
        <v>53</v>
      </c>
      <c r="E523" s="163" t="s">
        <v>715</v>
      </c>
      <c r="F523" s="163">
        <v>162843.495</v>
      </c>
    </row>
    <row r="524" spans="1:7" x14ac:dyDescent="0.2">
      <c r="A524" s="163">
        <v>2004</v>
      </c>
      <c r="B524" s="163" t="s">
        <v>714</v>
      </c>
      <c r="C524" s="163" t="s">
        <v>65</v>
      </c>
      <c r="D524" s="163" t="s">
        <v>60</v>
      </c>
      <c r="E524" s="163" t="s">
        <v>715</v>
      </c>
      <c r="F524" s="163">
        <v>3432871.2059999998</v>
      </c>
      <c r="G524" s="163" t="s">
        <v>716</v>
      </c>
    </row>
    <row r="525" spans="1:7" x14ac:dyDescent="0.2">
      <c r="A525" s="163">
        <v>2004</v>
      </c>
      <c r="B525" s="163" t="s">
        <v>714</v>
      </c>
      <c r="C525" s="163" t="s">
        <v>65</v>
      </c>
      <c r="D525" s="163" t="s">
        <v>59</v>
      </c>
      <c r="E525" s="163" t="s">
        <v>715</v>
      </c>
      <c r="F525" s="163">
        <v>104625.273</v>
      </c>
    </row>
    <row r="526" spans="1:7" x14ac:dyDescent="0.2">
      <c r="A526" s="163">
        <v>2004</v>
      </c>
      <c r="B526" s="163" t="s">
        <v>714</v>
      </c>
      <c r="C526" s="163" t="s">
        <v>65</v>
      </c>
      <c r="D526" s="163" t="s">
        <v>58</v>
      </c>
      <c r="E526" s="163" t="s">
        <v>715</v>
      </c>
      <c r="F526" s="163">
        <v>72895.69</v>
      </c>
    </row>
    <row r="527" spans="1:7" x14ac:dyDescent="0.2">
      <c r="A527" s="163">
        <v>2004</v>
      </c>
      <c r="B527" s="163" t="s">
        <v>714</v>
      </c>
      <c r="C527" s="163" t="s">
        <v>65</v>
      </c>
      <c r="D527" s="163" t="s">
        <v>56</v>
      </c>
      <c r="E527" s="163" t="s">
        <v>715</v>
      </c>
      <c r="F527" s="164">
        <v>3464600.79</v>
      </c>
      <c r="G527" s="163" t="s">
        <v>716</v>
      </c>
    </row>
    <row r="528" spans="1:7" x14ac:dyDescent="0.2">
      <c r="A528" s="163">
        <v>2004</v>
      </c>
      <c r="B528" s="163" t="s">
        <v>714</v>
      </c>
      <c r="C528" s="163" t="s">
        <v>65</v>
      </c>
      <c r="D528" s="163" t="s">
        <v>739</v>
      </c>
      <c r="E528" s="163" t="s">
        <v>715</v>
      </c>
      <c r="F528" s="163">
        <v>3537496.48</v>
      </c>
      <c r="G528" s="163" t="s">
        <v>716</v>
      </c>
    </row>
    <row r="529" spans="1:7" x14ac:dyDescent="0.2">
      <c r="A529" s="163">
        <v>2004</v>
      </c>
      <c r="B529" s="163" t="s">
        <v>714</v>
      </c>
      <c r="C529" s="163" t="s">
        <v>65</v>
      </c>
      <c r="D529" s="163" t="s">
        <v>53</v>
      </c>
      <c r="E529" s="163" t="s">
        <v>715</v>
      </c>
      <c r="F529" s="163">
        <v>31729.583999999999</v>
      </c>
    </row>
    <row r="530" spans="1:7" x14ac:dyDescent="0.2">
      <c r="A530" s="163">
        <v>2004</v>
      </c>
      <c r="B530" s="163" t="s">
        <v>714</v>
      </c>
      <c r="C530" s="163" t="s">
        <v>64</v>
      </c>
      <c r="D530" s="163" t="s">
        <v>60</v>
      </c>
      <c r="E530" s="163" t="s">
        <v>715</v>
      </c>
      <c r="F530" s="164">
        <v>787442.19499999995</v>
      </c>
      <c r="G530" s="163" t="s">
        <v>716</v>
      </c>
    </row>
    <row r="531" spans="1:7" x14ac:dyDescent="0.2">
      <c r="A531" s="163">
        <v>2004</v>
      </c>
      <c r="B531" s="163" t="s">
        <v>714</v>
      </c>
      <c r="C531" s="163" t="s">
        <v>64</v>
      </c>
      <c r="D531" s="163" t="s">
        <v>59</v>
      </c>
      <c r="E531" s="163" t="s">
        <v>715</v>
      </c>
      <c r="F531" s="163">
        <v>1078591.8640000001</v>
      </c>
    </row>
    <row r="532" spans="1:7" x14ac:dyDescent="0.2">
      <c r="A532" s="163">
        <v>2004</v>
      </c>
      <c r="B532" s="163" t="s">
        <v>714</v>
      </c>
      <c r="C532" s="163" t="s">
        <v>64</v>
      </c>
      <c r="D532" s="163" t="s">
        <v>58</v>
      </c>
      <c r="E532" s="163" t="s">
        <v>715</v>
      </c>
      <c r="F532" s="163">
        <v>155997.38</v>
      </c>
    </row>
    <row r="533" spans="1:7" x14ac:dyDescent="0.2">
      <c r="A533" s="163">
        <v>2004</v>
      </c>
      <c r="B533" s="163" t="s">
        <v>714</v>
      </c>
      <c r="C533" s="163" t="s">
        <v>64</v>
      </c>
      <c r="D533" s="163" t="s">
        <v>56</v>
      </c>
      <c r="E533" s="163" t="s">
        <v>715</v>
      </c>
      <c r="F533" s="164">
        <v>1710036.6780000001</v>
      </c>
      <c r="G533" s="163" t="s">
        <v>716</v>
      </c>
    </row>
    <row r="534" spans="1:7" x14ac:dyDescent="0.2">
      <c r="A534" s="163">
        <v>2004</v>
      </c>
      <c r="B534" s="163" t="s">
        <v>714</v>
      </c>
      <c r="C534" s="163" t="s">
        <v>64</v>
      </c>
      <c r="D534" s="163" t="s">
        <v>739</v>
      </c>
      <c r="E534" s="163" t="s">
        <v>715</v>
      </c>
      <c r="F534" s="163">
        <v>1866034.0589999999</v>
      </c>
      <c r="G534" s="163" t="s">
        <v>716</v>
      </c>
    </row>
    <row r="535" spans="1:7" x14ac:dyDescent="0.2">
      <c r="A535" s="163">
        <v>2004</v>
      </c>
      <c r="B535" s="163" t="s">
        <v>714</v>
      </c>
      <c r="C535" s="163" t="s">
        <v>64</v>
      </c>
      <c r="D535" s="163" t="s">
        <v>53</v>
      </c>
      <c r="E535" s="163" t="s">
        <v>715</v>
      </c>
      <c r="F535" s="163">
        <v>922594.48300000001</v>
      </c>
    </row>
    <row r="536" spans="1:7" x14ac:dyDescent="0.2">
      <c r="A536" s="163">
        <v>2004</v>
      </c>
      <c r="B536" s="163" t="s">
        <v>714</v>
      </c>
      <c r="C536" s="163" t="s">
        <v>62</v>
      </c>
      <c r="D536" s="163" t="s">
        <v>60</v>
      </c>
      <c r="E536" s="163" t="s">
        <v>715</v>
      </c>
      <c r="F536" s="164" t="s">
        <v>14</v>
      </c>
      <c r="G536" s="163" t="s">
        <v>718</v>
      </c>
    </row>
    <row r="537" spans="1:7" x14ac:dyDescent="0.2">
      <c r="A537" s="163">
        <v>2004</v>
      </c>
      <c r="B537" s="163" t="s">
        <v>714</v>
      </c>
      <c r="C537" s="163" t="s">
        <v>62</v>
      </c>
      <c r="D537" s="163" t="s">
        <v>59</v>
      </c>
      <c r="E537" s="163" t="s">
        <v>715</v>
      </c>
      <c r="F537" s="163">
        <v>48360.821000000004</v>
      </c>
    </row>
    <row r="538" spans="1:7" x14ac:dyDescent="0.2">
      <c r="A538" s="163">
        <v>2004</v>
      </c>
      <c r="B538" s="163" t="s">
        <v>714</v>
      </c>
      <c r="C538" s="163" t="s">
        <v>62</v>
      </c>
      <c r="D538" s="163" t="s">
        <v>58</v>
      </c>
      <c r="E538" s="163" t="s">
        <v>715</v>
      </c>
      <c r="F538" s="163">
        <v>42401.421000000002</v>
      </c>
    </row>
    <row r="539" spans="1:7" x14ac:dyDescent="0.2">
      <c r="A539" s="163">
        <v>2004</v>
      </c>
      <c r="B539" s="163" t="s">
        <v>714</v>
      </c>
      <c r="C539" s="163" t="s">
        <v>62</v>
      </c>
      <c r="D539" s="163" t="s">
        <v>56</v>
      </c>
      <c r="E539" s="163" t="s">
        <v>715</v>
      </c>
      <c r="F539" s="164">
        <v>5959.4</v>
      </c>
    </row>
    <row r="540" spans="1:7" x14ac:dyDescent="0.2">
      <c r="A540" s="163">
        <v>2004</v>
      </c>
      <c r="B540" s="163" t="s">
        <v>714</v>
      </c>
      <c r="C540" s="163" t="s">
        <v>62</v>
      </c>
      <c r="D540" s="163" t="s">
        <v>739</v>
      </c>
      <c r="E540" s="163" t="s">
        <v>715</v>
      </c>
      <c r="F540" s="163">
        <v>48360.821000000004</v>
      </c>
    </row>
    <row r="541" spans="1:7" x14ac:dyDescent="0.2">
      <c r="A541" s="163">
        <v>2004</v>
      </c>
      <c r="B541" s="163" t="s">
        <v>714</v>
      </c>
      <c r="C541" s="163" t="s">
        <v>62</v>
      </c>
      <c r="D541" s="163" t="s">
        <v>53</v>
      </c>
      <c r="E541" s="163" t="s">
        <v>715</v>
      </c>
      <c r="F541" s="163">
        <v>5959.4</v>
      </c>
    </row>
    <row r="542" spans="1:7" x14ac:dyDescent="0.2">
      <c r="A542" s="163">
        <v>2004</v>
      </c>
      <c r="B542" s="163" t="s">
        <v>714</v>
      </c>
      <c r="C542" s="163" t="s">
        <v>55</v>
      </c>
      <c r="D542" s="163" t="s">
        <v>60</v>
      </c>
      <c r="E542" s="163" t="s">
        <v>715</v>
      </c>
      <c r="F542" s="164" t="s">
        <v>14</v>
      </c>
      <c r="G542" s="163" t="s">
        <v>718</v>
      </c>
    </row>
    <row r="543" spans="1:7" x14ac:dyDescent="0.2">
      <c r="A543" s="163">
        <v>2004</v>
      </c>
      <c r="B543" s="163" t="s">
        <v>714</v>
      </c>
      <c r="C543" s="163" t="s">
        <v>55</v>
      </c>
      <c r="D543" s="163" t="s">
        <v>59</v>
      </c>
      <c r="E543" s="163" t="s">
        <v>715</v>
      </c>
      <c r="F543" s="163">
        <v>137.31899999999999</v>
      </c>
    </row>
    <row r="544" spans="1:7" x14ac:dyDescent="0.2">
      <c r="A544" s="163">
        <v>2004</v>
      </c>
      <c r="B544" s="163" t="s">
        <v>714</v>
      </c>
      <c r="C544" s="163" t="s">
        <v>55</v>
      </c>
      <c r="D544" s="163" t="s">
        <v>58</v>
      </c>
      <c r="E544" s="163" t="s">
        <v>715</v>
      </c>
      <c r="F544" s="163">
        <v>76.691999999999993</v>
      </c>
    </row>
    <row r="545" spans="1:7" x14ac:dyDescent="0.2">
      <c r="A545" s="163">
        <v>2004</v>
      </c>
      <c r="B545" s="163" t="s">
        <v>714</v>
      </c>
      <c r="C545" s="163" t="s">
        <v>55</v>
      </c>
      <c r="D545" s="163" t="s">
        <v>56</v>
      </c>
      <c r="E545" s="163" t="s">
        <v>715</v>
      </c>
      <c r="F545" s="164">
        <v>60.627000000000002</v>
      </c>
    </row>
    <row r="546" spans="1:7" x14ac:dyDescent="0.2">
      <c r="A546" s="163">
        <v>2004</v>
      </c>
      <c r="B546" s="163" t="s">
        <v>714</v>
      </c>
      <c r="C546" s="163" t="s">
        <v>55</v>
      </c>
      <c r="D546" s="163" t="s">
        <v>739</v>
      </c>
      <c r="E546" s="163" t="s">
        <v>715</v>
      </c>
      <c r="F546" s="163">
        <v>137.31899999999999</v>
      </c>
    </row>
    <row r="547" spans="1:7" x14ac:dyDescent="0.2">
      <c r="A547" s="163">
        <v>2004</v>
      </c>
      <c r="B547" s="163" t="s">
        <v>714</v>
      </c>
      <c r="C547" s="163" t="s">
        <v>55</v>
      </c>
      <c r="D547" s="163" t="s">
        <v>53</v>
      </c>
      <c r="E547" s="163" t="s">
        <v>715</v>
      </c>
      <c r="F547" s="163">
        <v>60.627000000000002</v>
      </c>
    </row>
    <row r="548" spans="1:7" x14ac:dyDescent="0.2">
      <c r="A548" s="163">
        <v>2004</v>
      </c>
      <c r="B548" s="163" t="s">
        <v>714</v>
      </c>
      <c r="C548" s="163" t="s">
        <v>69</v>
      </c>
      <c r="D548" s="163" t="s">
        <v>60</v>
      </c>
      <c r="E548" s="163" t="s">
        <v>717</v>
      </c>
      <c r="F548" s="164">
        <v>13.57</v>
      </c>
      <c r="G548" s="163" t="s">
        <v>716</v>
      </c>
    </row>
    <row r="549" spans="1:7" x14ac:dyDescent="0.2">
      <c r="A549" s="163">
        <v>2004</v>
      </c>
      <c r="B549" s="163" t="s">
        <v>714</v>
      </c>
      <c r="C549" s="163" t="s">
        <v>69</v>
      </c>
      <c r="D549" s="163" t="s">
        <v>59</v>
      </c>
      <c r="E549" s="163" t="s">
        <v>717</v>
      </c>
      <c r="F549" s="163">
        <v>3.85</v>
      </c>
    </row>
    <row r="550" spans="1:7" x14ac:dyDescent="0.2">
      <c r="A550" s="163">
        <v>2004</v>
      </c>
      <c r="B550" s="163" t="s">
        <v>714</v>
      </c>
      <c r="C550" s="163" t="s">
        <v>69</v>
      </c>
      <c r="D550" s="163" t="s">
        <v>58</v>
      </c>
      <c r="E550" s="163" t="s">
        <v>717</v>
      </c>
      <c r="F550" s="163">
        <v>1.165</v>
      </c>
    </row>
    <row r="551" spans="1:7" x14ac:dyDescent="0.2">
      <c r="A551" s="163">
        <v>2004</v>
      </c>
      <c r="B551" s="163" t="s">
        <v>714</v>
      </c>
      <c r="C551" s="163" t="s">
        <v>69</v>
      </c>
      <c r="D551" s="163" t="s">
        <v>56</v>
      </c>
      <c r="E551" s="163" t="s">
        <v>717</v>
      </c>
      <c r="F551" s="164">
        <v>16.254999999999999</v>
      </c>
      <c r="G551" s="163" t="s">
        <v>716</v>
      </c>
    </row>
    <row r="552" spans="1:7" x14ac:dyDescent="0.2">
      <c r="A552" s="163">
        <v>2004</v>
      </c>
      <c r="B552" s="163" t="s">
        <v>714</v>
      </c>
      <c r="C552" s="163" t="s">
        <v>69</v>
      </c>
      <c r="D552" s="163" t="s">
        <v>739</v>
      </c>
      <c r="E552" s="163" t="s">
        <v>717</v>
      </c>
      <c r="F552" s="163">
        <v>17.420000000000002</v>
      </c>
      <c r="G552" s="163" t="s">
        <v>716</v>
      </c>
    </row>
    <row r="553" spans="1:7" x14ac:dyDescent="0.2">
      <c r="A553" s="163">
        <v>2004</v>
      </c>
      <c r="B553" s="163" t="s">
        <v>714</v>
      </c>
      <c r="C553" s="163" t="s">
        <v>69</v>
      </c>
      <c r="D553" s="163" t="s">
        <v>53</v>
      </c>
      <c r="E553" s="163" t="s">
        <v>717</v>
      </c>
      <c r="F553" s="163">
        <v>2.6850000000000001</v>
      </c>
    </row>
    <row r="554" spans="1:7" x14ac:dyDescent="0.2">
      <c r="A554" s="163">
        <v>2004</v>
      </c>
      <c r="B554" s="163" t="s">
        <v>714</v>
      </c>
      <c r="C554" s="163" t="s">
        <v>68</v>
      </c>
      <c r="D554" s="163" t="s">
        <v>60</v>
      </c>
      <c r="E554" s="163" t="s">
        <v>717</v>
      </c>
      <c r="F554" s="164">
        <v>3.5139999999999998</v>
      </c>
      <c r="G554" s="163" t="s">
        <v>716</v>
      </c>
    </row>
    <row r="555" spans="1:7" x14ac:dyDescent="0.2">
      <c r="A555" s="163">
        <v>2004</v>
      </c>
      <c r="B555" s="163" t="s">
        <v>714</v>
      </c>
      <c r="C555" s="163" t="s">
        <v>68</v>
      </c>
      <c r="D555" s="163" t="s">
        <v>59</v>
      </c>
      <c r="E555" s="163" t="s">
        <v>717</v>
      </c>
      <c r="F555" s="163">
        <v>0.38900000000000001</v>
      </c>
    </row>
    <row r="556" spans="1:7" x14ac:dyDescent="0.2">
      <c r="A556" s="163">
        <v>2004</v>
      </c>
      <c r="B556" s="163" t="s">
        <v>714</v>
      </c>
      <c r="C556" s="163" t="s">
        <v>68</v>
      </c>
      <c r="D556" s="163" t="s">
        <v>58</v>
      </c>
      <c r="E556" s="163" t="s">
        <v>717</v>
      </c>
      <c r="F556" s="163">
        <v>0.29499999999999998</v>
      </c>
    </row>
    <row r="557" spans="1:7" x14ac:dyDescent="0.2">
      <c r="A557" s="163">
        <v>2004</v>
      </c>
      <c r="B557" s="163" t="s">
        <v>714</v>
      </c>
      <c r="C557" s="163" t="s">
        <v>68</v>
      </c>
      <c r="D557" s="163" t="s">
        <v>56</v>
      </c>
      <c r="E557" s="163" t="s">
        <v>717</v>
      </c>
      <c r="F557" s="164">
        <v>3.6080000000000001</v>
      </c>
      <c r="G557" s="163" t="s">
        <v>716</v>
      </c>
    </row>
    <row r="558" spans="1:7" x14ac:dyDescent="0.2">
      <c r="A558" s="163">
        <v>2004</v>
      </c>
      <c r="B558" s="163" t="s">
        <v>714</v>
      </c>
      <c r="C558" s="163" t="s">
        <v>68</v>
      </c>
      <c r="D558" s="163" t="s">
        <v>739</v>
      </c>
      <c r="E558" s="163" t="s">
        <v>717</v>
      </c>
      <c r="F558" s="163">
        <v>3.903</v>
      </c>
      <c r="G558" s="163" t="s">
        <v>716</v>
      </c>
    </row>
    <row r="559" spans="1:7" x14ac:dyDescent="0.2">
      <c r="A559" s="163">
        <v>2004</v>
      </c>
      <c r="B559" s="163" t="s">
        <v>714</v>
      </c>
      <c r="C559" s="163" t="s">
        <v>68</v>
      </c>
      <c r="D559" s="163" t="s">
        <v>53</v>
      </c>
      <c r="E559" s="163" t="s">
        <v>717</v>
      </c>
      <c r="F559" s="163">
        <v>9.4E-2</v>
      </c>
    </row>
    <row r="560" spans="1:7" x14ac:dyDescent="0.2">
      <c r="A560" s="163">
        <v>2004</v>
      </c>
      <c r="B560" s="163" t="s">
        <v>714</v>
      </c>
      <c r="C560" s="163" t="s">
        <v>67</v>
      </c>
      <c r="D560" s="163" t="s">
        <v>60</v>
      </c>
      <c r="E560" s="163" t="s">
        <v>717</v>
      </c>
      <c r="F560" s="164">
        <v>0.32200000000000001</v>
      </c>
    </row>
    <row r="561" spans="1:7" x14ac:dyDescent="0.2">
      <c r="A561" s="163">
        <v>2004</v>
      </c>
      <c r="B561" s="163" t="s">
        <v>714</v>
      </c>
      <c r="C561" s="163" t="s">
        <v>67</v>
      </c>
      <c r="D561" s="163" t="s">
        <v>59</v>
      </c>
      <c r="E561" s="163" t="s">
        <v>717</v>
      </c>
      <c r="F561" s="163">
        <v>0.62</v>
      </c>
    </row>
    <row r="562" spans="1:7" x14ac:dyDescent="0.2">
      <c r="A562" s="163">
        <v>2004</v>
      </c>
      <c r="B562" s="163" t="s">
        <v>714</v>
      </c>
      <c r="C562" s="163" t="s">
        <v>67</v>
      </c>
      <c r="D562" s="163" t="s">
        <v>58</v>
      </c>
      <c r="E562" s="163" t="s">
        <v>717</v>
      </c>
      <c r="F562" s="163">
        <v>0.24399999999999999</v>
      </c>
    </row>
    <row r="563" spans="1:7" x14ac:dyDescent="0.2">
      <c r="A563" s="163">
        <v>2004</v>
      </c>
      <c r="B563" s="163" t="s">
        <v>714</v>
      </c>
      <c r="C563" s="163" t="s">
        <v>67</v>
      </c>
      <c r="D563" s="163" t="s">
        <v>56</v>
      </c>
      <c r="E563" s="163" t="s">
        <v>717</v>
      </c>
      <c r="F563" s="164">
        <v>0.69799999999999995</v>
      </c>
    </row>
    <row r="564" spans="1:7" x14ac:dyDescent="0.2">
      <c r="A564" s="163">
        <v>2004</v>
      </c>
      <c r="B564" s="163" t="s">
        <v>714</v>
      </c>
      <c r="C564" s="163" t="s">
        <v>67</v>
      </c>
      <c r="D564" s="163" t="s">
        <v>739</v>
      </c>
      <c r="E564" s="163" t="s">
        <v>717</v>
      </c>
      <c r="F564" s="163">
        <v>0.94299999999999995</v>
      </c>
    </row>
    <row r="565" spans="1:7" x14ac:dyDescent="0.2">
      <c r="A565" s="163">
        <v>2004</v>
      </c>
      <c r="B565" s="163" t="s">
        <v>714</v>
      </c>
      <c r="C565" s="163" t="s">
        <v>67</v>
      </c>
      <c r="D565" s="163" t="s">
        <v>53</v>
      </c>
      <c r="E565" s="163" t="s">
        <v>717</v>
      </c>
      <c r="F565" s="163">
        <v>0.376</v>
      </c>
    </row>
    <row r="566" spans="1:7" x14ac:dyDescent="0.2">
      <c r="A566" s="163">
        <v>2004</v>
      </c>
      <c r="B566" s="163" t="s">
        <v>714</v>
      </c>
      <c r="C566" s="163" t="s">
        <v>65</v>
      </c>
      <c r="D566" s="163" t="s">
        <v>60</v>
      </c>
      <c r="E566" s="163" t="s">
        <v>717</v>
      </c>
      <c r="F566" s="164">
        <v>7.9169999999999998</v>
      </c>
      <c r="G566" s="163" t="s">
        <v>716</v>
      </c>
    </row>
    <row r="567" spans="1:7" x14ac:dyDescent="0.2">
      <c r="A567" s="163">
        <v>2004</v>
      </c>
      <c r="B567" s="163" t="s">
        <v>714</v>
      </c>
      <c r="C567" s="163" t="s">
        <v>65</v>
      </c>
      <c r="D567" s="163" t="s">
        <v>59</v>
      </c>
      <c r="E567" s="163" t="s">
        <v>717</v>
      </c>
      <c r="F567" s="163">
        <v>0.24099999999999999</v>
      </c>
    </row>
    <row r="568" spans="1:7" x14ac:dyDescent="0.2">
      <c r="A568" s="163">
        <v>2004</v>
      </c>
      <c r="B568" s="163" t="s">
        <v>714</v>
      </c>
      <c r="C568" s="163" t="s">
        <v>65</v>
      </c>
      <c r="D568" s="163" t="s">
        <v>58</v>
      </c>
      <c r="E568" s="163" t="s">
        <v>717</v>
      </c>
      <c r="F568" s="163">
        <v>0.16800000000000001</v>
      </c>
    </row>
    <row r="569" spans="1:7" x14ac:dyDescent="0.2">
      <c r="A569" s="163">
        <v>2004</v>
      </c>
      <c r="B569" s="163" t="s">
        <v>714</v>
      </c>
      <c r="C569" s="163" t="s">
        <v>65</v>
      </c>
      <c r="D569" s="163" t="s">
        <v>56</v>
      </c>
      <c r="E569" s="163" t="s">
        <v>717</v>
      </c>
      <c r="F569" s="164">
        <v>7.9909999999999997</v>
      </c>
      <c r="G569" s="163" t="s">
        <v>716</v>
      </c>
    </row>
    <row r="570" spans="1:7" x14ac:dyDescent="0.2">
      <c r="A570" s="163">
        <v>2004</v>
      </c>
      <c r="B570" s="163" t="s">
        <v>714</v>
      </c>
      <c r="C570" s="163" t="s">
        <v>65</v>
      </c>
      <c r="D570" s="163" t="s">
        <v>739</v>
      </c>
      <c r="E570" s="163" t="s">
        <v>717</v>
      </c>
      <c r="F570" s="163">
        <v>8.1590000000000007</v>
      </c>
      <c r="G570" s="163" t="s">
        <v>716</v>
      </c>
    </row>
    <row r="571" spans="1:7" x14ac:dyDescent="0.2">
      <c r="A571" s="163">
        <v>2004</v>
      </c>
      <c r="B571" s="163" t="s">
        <v>714</v>
      </c>
      <c r="C571" s="163" t="s">
        <v>65</v>
      </c>
      <c r="D571" s="163" t="s">
        <v>53</v>
      </c>
      <c r="E571" s="163" t="s">
        <v>717</v>
      </c>
      <c r="F571" s="163">
        <v>7.2999999999999995E-2</v>
      </c>
    </row>
    <row r="572" spans="1:7" x14ac:dyDescent="0.2">
      <c r="A572" s="163">
        <v>2004</v>
      </c>
      <c r="B572" s="163" t="s">
        <v>714</v>
      </c>
      <c r="C572" s="163" t="s">
        <v>64</v>
      </c>
      <c r="D572" s="163" t="s">
        <v>60</v>
      </c>
      <c r="E572" s="163" t="s">
        <v>717</v>
      </c>
      <c r="F572" s="164">
        <v>1.8160000000000001</v>
      </c>
      <c r="G572" s="163" t="s">
        <v>716</v>
      </c>
    </row>
    <row r="573" spans="1:7" x14ac:dyDescent="0.2">
      <c r="A573" s="163">
        <v>2004</v>
      </c>
      <c r="B573" s="163" t="s">
        <v>714</v>
      </c>
      <c r="C573" s="163" t="s">
        <v>64</v>
      </c>
      <c r="D573" s="163" t="s">
        <v>59</v>
      </c>
      <c r="E573" s="163" t="s">
        <v>717</v>
      </c>
      <c r="F573" s="163">
        <v>2.488</v>
      </c>
    </row>
    <row r="574" spans="1:7" x14ac:dyDescent="0.2">
      <c r="A574" s="163">
        <v>2004</v>
      </c>
      <c r="B574" s="163" t="s">
        <v>714</v>
      </c>
      <c r="C574" s="163" t="s">
        <v>64</v>
      </c>
      <c r="D574" s="163" t="s">
        <v>58</v>
      </c>
      <c r="E574" s="163" t="s">
        <v>717</v>
      </c>
      <c r="F574" s="163">
        <v>0.36</v>
      </c>
    </row>
    <row r="575" spans="1:7" x14ac:dyDescent="0.2">
      <c r="A575" s="163">
        <v>2004</v>
      </c>
      <c r="B575" s="163" t="s">
        <v>714</v>
      </c>
      <c r="C575" s="163" t="s">
        <v>64</v>
      </c>
      <c r="D575" s="163" t="s">
        <v>56</v>
      </c>
      <c r="E575" s="163" t="s">
        <v>717</v>
      </c>
      <c r="F575" s="164">
        <v>3.944</v>
      </c>
      <c r="G575" s="163" t="s">
        <v>716</v>
      </c>
    </row>
    <row r="576" spans="1:7" x14ac:dyDescent="0.2">
      <c r="A576" s="163">
        <v>2004</v>
      </c>
      <c r="B576" s="163" t="s">
        <v>714</v>
      </c>
      <c r="C576" s="163" t="s">
        <v>64</v>
      </c>
      <c r="D576" s="163" t="s">
        <v>739</v>
      </c>
      <c r="E576" s="163" t="s">
        <v>717</v>
      </c>
      <c r="F576" s="163">
        <v>4.3040000000000003</v>
      </c>
      <c r="G576" s="163" t="s">
        <v>716</v>
      </c>
    </row>
    <row r="577" spans="1:7" x14ac:dyDescent="0.2">
      <c r="A577" s="163">
        <v>2004</v>
      </c>
      <c r="B577" s="163" t="s">
        <v>714</v>
      </c>
      <c r="C577" s="163" t="s">
        <v>64</v>
      </c>
      <c r="D577" s="163" t="s">
        <v>53</v>
      </c>
      <c r="E577" s="163" t="s">
        <v>717</v>
      </c>
      <c r="F577" s="163">
        <v>2.1280000000000001</v>
      </c>
    </row>
    <row r="578" spans="1:7" x14ac:dyDescent="0.2">
      <c r="A578" s="163">
        <v>2004</v>
      </c>
      <c r="B578" s="163" t="s">
        <v>714</v>
      </c>
      <c r="C578" s="163" t="s">
        <v>62</v>
      </c>
      <c r="D578" s="163" t="s">
        <v>60</v>
      </c>
      <c r="E578" s="163" t="s">
        <v>717</v>
      </c>
      <c r="F578" s="164" t="s">
        <v>14</v>
      </c>
      <c r="G578" s="163" t="s">
        <v>718</v>
      </c>
    </row>
    <row r="579" spans="1:7" x14ac:dyDescent="0.2">
      <c r="A579" s="163">
        <v>2004</v>
      </c>
      <c r="B579" s="163" t="s">
        <v>714</v>
      </c>
      <c r="C579" s="163" t="s">
        <v>62</v>
      </c>
      <c r="D579" s="163" t="s">
        <v>59</v>
      </c>
      <c r="E579" s="163" t="s">
        <v>717</v>
      </c>
      <c r="F579" s="163">
        <v>0.112</v>
      </c>
    </row>
    <row r="580" spans="1:7" x14ac:dyDescent="0.2">
      <c r="A580" s="163">
        <v>2004</v>
      </c>
      <c r="B580" s="163" t="s">
        <v>714</v>
      </c>
      <c r="C580" s="163" t="s">
        <v>62</v>
      </c>
      <c r="D580" s="163" t="s">
        <v>58</v>
      </c>
      <c r="E580" s="163" t="s">
        <v>717</v>
      </c>
      <c r="F580" s="163">
        <v>9.8000000000000004E-2</v>
      </c>
    </row>
    <row r="581" spans="1:7" x14ac:dyDescent="0.2">
      <c r="A581" s="163">
        <v>2004</v>
      </c>
      <c r="B581" s="163" t="s">
        <v>714</v>
      </c>
      <c r="C581" s="163" t="s">
        <v>62</v>
      </c>
      <c r="D581" s="163" t="s">
        <v>56</v>
      </c>
      <c r="E581" s="163" t="s">
        <v>717</v>
      </c>
      <c r="F581" s="164">
        <v>1.4E-2</v>
      </c>
    </row>
    <row r="582" spans="1:7" x14ac:dyDescent="0.2">
      <c r="A582" s="163">
        <v>2004</v>
      </c>
      <c r="B582" s="163" t="s">
        <v>714</v>
      </c>
      <c r="C582" s="163" t="s">
        <v>62</v>
      </c>
      <c r="D582" s="163" t="s">
        <v>739</v>
      </c>
      <c r="E582" s="163" t="s">
        <v>717</v>
      </c>
      <c r="F582" s="163">
        <v>0.112</v>
      </c>
    </row>
    <row r="583" spans="1:7" x14ac:dyDescent="0.2">
      <c r="A583" s="163">
        <v>2004</v>
      </c>
      <c r="B583" s="163" t="s">
        <v>714</v>
      </c>
      <c r="C583" s="163" t="s">
        <v>62</v>
      </c>
      <c r="D583" s="163" t="s">
        <v>53</v>
      </c>
      <c r="E583" s="163" t="s">
        <v>717</v>
      </c>
      <c r="F583" s="163">
        <v>1.4E-2</v>
      </c>
    </row>
    <row r="584" spans="1:7" x14ac:dyDescent="0.2">
      <c r="A584" s="163">
        <v>2004</v>
      </c>
      <c r="B584" s="163" t="s">
        <v>714</v>
      </c>
      <c r="C584" s="163" t="s">
        <v>55</v>
      </c>
      <c r="D584" s="163" t="s">
        <v>60</v>
      </c>
      <c r="E584" s="163" t="s">
        <v>717</v>
      </c>
      <c r="F584" s="164" t="s">
        <v>14</v>
      </c>
      <c r="G584" s="163" t="s">
        <v>718</v>
      </c>
    </row>
    <row r="585" spans="1:7" x14ac:dyDescent="0.2">
      <c r="A585" s="163">
        <v>2004</v>
      </c>
      <c r="B585" s="163" t="s">
        <v>714</v>
      </c>
      <c r="C585" s="163" t="s">
        <v>55</v>
      </c>
      <c r="D585" s="163" t="s">
        <v>59</v>
      </c>
      <c r="E585" s="163" t="s">
        <v>717</v>
      </c>
      <c r="F585" s="163">
        <v>0</v>
      </c>
    </row>
    <row r="586" spans="1:7" x14ac:dyDescent="0.2">
      <c r="A586" s="163">
        <v>2004</v>
      </c>
      <c r="B586" s="163" t="s">
        <v>714</v>
      </c>
      <c r="C586" s="163" t="s">
        <v>55</v>
      </c>
      <c r="D586" s="163" t="s">
        <v>58</v>
      </c>
      <c r="E586" s="163" t="s">
        <v>717</v>
      </c>
      <c r="F586" s="163">
        <v>0</v>
      </c>
    </row>
    <row r="587" spans="1:7" x14ac:dyDescent="0.2">
      <c r="A587" s="163">
        <v>2004</v>
      </c>
      <c r="B587" s="163" t="s">
        <v>714</v>
      </c>
      <c r="C587" s="163" t="s">
        <v>55</v>
      </c>
      <c r="D587" s="163" t="s">
        <v>56</v>
      </c>
      <c r="E587" s="163" t="s">
        <v>717</v>
      </c>
      <c r="F587" s="164">
        <v>0</v>
      </c>
    </row>
    <row r="588" spans="1:7" x14ac:dyDescent="0.2">
      <c r="A588" s="163">
        <v>2004</v>
      </c>
      <c r="B588" s="163" t="s">
        <v>714</v>
      </c>
      <c r="C588" s="163" t="s">
        <v>55</v>
      </c>
      <c r="D588" s="163" t="s">
        <v>739</v>
      </c>
      <c r="E588" s="163" t="s">
        <v>717</v>
      </c>
      <c r="F588" s="163">
        <v>0</v>
      </c>
    </row>
    <row r="589" spans="1:7" x14ac:dyDescent="0.2">
      <c r="A589" s="163">
        <v>2004</v>
      </c>
      <c r="B589" s="163" t="s">
        <v>714</v>
      </c>
      <c r="C589" s="163" t="s">
        <v>55</v>
      </c>
      <c r="D589" s="163" t="s">
        <v>53</v>
      </c>
      <c r="E589" s="163" t="s">
        <v>717</v>
      </c>
      <c r="F589" s="163">
        <v>0</v>
      </c>
    </row>
    <row r="590" spans="1:7" x14ac:dyDescent="0.2">
      <c r="A590" s="163">
        <v>2004</v>
      </c>
      <c r="B590" s="163" t="s">
        <v>714</v>
      </c>
      <c r="C590" s="163" t="s">
        <v>69</v>
      </c>
      <c r="D590" s="163" t="s">
        <v>60</v>
      </c>
      <c r="E590" s="163" t="s">
        <v>143</v>
      </c>
      <c r="F590" s="164">
        <v>105.997</v>
      </c>
      <c r="G590" s="163" t="s">
        <v>716</v>
      </c>
    </row>
    <row r="591" spans="1:7" x14ac:dyDescent="0.2">
      <c r="A591" s="163">
        <v>2004</v>
      </c>
      <c r="B591" s="163" t="s">
        <v>714</v>
      </c>
      <c r="C591" s="163" t="s">
        <v>69</v>
      </c>
      <c r="D591" s="163" t="s">
        <v>59</v>
      </c>
      <c r="E591" s="163" t="s">
        <v>143</v>
      </c>
      <c r="F591" s="163">
        <v>112.48</v>
      </c>
    </row>
    <row r="592" spans="1:7" x14ac:dyDescent="0.2">
      <c r="A592" s="163">
        <v>2004</v>
      </c>
      <c r="B592" s="163" t="s">
        <v>714</v>
      </c>
      <c r="C592" s="163" t="s">
        <v>69</v>
      </c>
      <c r="D592" s="163" t="s">
        <v>58</v>
      </c>
      <c r="E592" s="163" t="s">
        <v>143</v>
      </c>
      <c r="F592" s="163">
        <v>114.196</v>
      </c>
    </row>
    <row r="593" spans="1:7" x14ac:dyDescent="0.2">
      <c r="A593" s="163">
        <v>2004</v>
      </c>
      <c r="B593" s="163" t="s">
        <v>714</v>
      </c>
      <c r="C593" s="163" t="s">
        <v>69</v>
      </c>
      <c r="D593" s="163" t="s">
        <v>56</v>
      </c>
      <c r="E593" s="163" t="s">
        <v>143</v>
      </c>
      <c r="F593" s="164">
        <v>106.90600000000001</v>
      </c>
      <c r="G593" s="163" t="s">
        <v>716</v>
      </c>
    </row>
    <row r="594" spans="1:7" x14ac:dyDescent="0.2">
      <c r="A594" s="163">
        <v>2004</v>
      </c>
      <c r="B594" s="163" t="s">
        <v>714</v>
      </c>
      <c r="C594" s="163" t="s">
        <v>69</v>
      </c>
      <c r="D594" s="163" t="s">
        <v>739</v>
      </c>
      <c r="E594" s="163" t="s">
        <v>143</v>
      </c>
      <c r="F594" s="163">
        <v>107.364</v>
      </c>
      <c r="G594" s="163" t="s">
        <v>716</v>
      </c>
    </row>
    <row r="595" spans="1:7" x14ac:dyDescent="0.2">
      <c r="A595" s="163">
        <v>2004</v>
      </c>
      <c r="B595" s="163" t="s">
        <v>714</v>
      </c>
      <c r="C595" s="163" t="s">
        <v>69</v>
      </c>
      <c r="D595" s="163" t="s">
        <v>53</v>
      </c>
      <c r="E595" s="163" t="s">
        <v>143</v>
      </c>
      <c r="F595" s="163">
        <v>111.751</v>
      </c>
    </row>
    <row r="596" spans="1:7" x14ac:dyDescent="0.2">
      <c r="A596" s="163">
        <v>2004</v>
      </c>
      <c r="B596" s="163" t="s">
        <v>714</v>
      </c>
      <c r="C596" s="163" t="s">
        <v>68</v>
      </c>
      <c r="D596" s="163" t="s">
        <v>60</v>
      </c>
      <c r="E596" s="163" t="s">
        <v>143</v>
      </c>
      <c r="F596" s="164" t="s">
        <v>14</v>
      </c>
    </row>
    <row r="597" spans="1:7" x14ac:dyDescent="0.2">
      <c r="A597" s="163">
        <v>2004</v>
      </c>
      <c r="B597" s="163" t="s">
        <v>714</v>
      </c>
      <c r="C597" s="163" t="s">
        <v>68</v>
      </c>
      <c r="D597" s="163" t="s">
        <v>59</v>
      </c>
      <c r="E597" s="163" t="s">
        <v>143</v>
      </c>
      <c r="F597" s="163" t="s">
        <v>14</v>
      </c>
    </row>
    <row r="598" spans="1:7" x14ac:dyDescent="0.2">
      <c r="A598" s="163">
        <v>2004</v>
      </c>
      <c r="B598" s="163" t="s">
        <v>714</v>
      </c>
      <c r="C598" s="163" t="s">
        <v>68</v>
      </c>
      <c r="D598" s="163" t="s">
        <v>58</v>
      </c>
      <c r="E598" s="163" t="s">
        <v>143</v>
      </c>
      <c r="F598" s="163" t="s">
        <v>14</v>
      </c>
    </row>
    <row r="599" spans="1:7" x14ac:dyDescent="0.2">
      <c r="A599" s="163">
        <v>2004</v>
      </c>
      <c r="B599" s="163" t="s">
        <v>714</v>
      </c>
      <c r="C599" s="163" t="s">
        <v>68</v>
      </c>
      <c r="D599" s="163" t="s">
        <v>56</v>
      </c>
      <c r="E599" s="163" t="s">
        <v>143</v>
      </c>
      <c r="F599" s="164" t="s">
        <v>14</v>
      </c>
    </row>
    <row r="600" spans="1:7" x14ac:dyDescent="0.2">
      <c r="A600" s="163">
        <v>2004</v>
      </c>
      <c r="B600" s="163" t="s">
        <v>714</v>
      </c>
      <c r="C600" s="163" t="s">
        <v>68</v>
      </c>
      <c r="D600" s="163" t="s">
        <v>739</v>
      </c>
      <c r="E600" s="163" t="s">
        <v>143</v>
      </c>
      <c r="F600" s="163" t="s">
        <v>14</v>
      </c>
    </row>
    <row r="601" spans="1:7" x14ac:dyDescent="0.2">
      <c r="A601" s="163">
        <v>2004</v>
      </c>
      <c r="B601" s="163" t="s">
        <v>714</v>
      </c>
      <c r="C601" s="163" t="s">
        <v>68</v>
      </c>
      <c r="D601" s="163" t="s">
        <v>53</v>
      </c>
      <c r="E601" s="163" t="s">
        <v>143</v>
      </c>
      <c r="F601" s="163" t="s">
        <v>14</v>
      </c>
    </row>
    <row r="602" spans="1:7" x14ac:dyDescent="0.2">
      <c r="A602" s="163">
        <v>2004</v>
      </c>
      <c r="B602" s="163" t="s">
        <v>714</v>
      </c>
      <c r="C602" s="163" t="s">
        <v>67</v>
      </c>
      <c r="D602" s="163" t="s">
        <v>60</v>
      </c>
      <c r="E602" s="163" t="s">
        <v>143</v>
      </c>
      <c r="F602" s="163" t="s">
        <v>14</v>
      </c>
    </row>
    <row r="603" spans="1:7" x14ac:dyDescent="0.2">
      <c r="A603" s="163">
        <v>2004</v>
      </c>
      <c r="B603" s="163" t="s">
        <v>714</v>
      </c>
      <c r="C603" s="163" t="s">
        <v>67</v>
      </c>
      <c r="D603" s="163" t="s">
        <v>59</v>
      </c>
      <c r="E603" s="163" t="s">
        <v>143</v>
      </c>
      <c r="F603" s="163" t="s">
        <v>14</v>
      </c>
    </row>
    <row r="604" spans="1:7" x14ac:dyDescent="0.2">
      <c r="A604" s="163">
        <v>2004</v>
      </c>
      <c r="B604" s="163" t="s">
        <v>714</v>
      </c>
      <c r="C604" s="163" t="s">
        <v>67</v>
      </c>
      <c r="D604" s="163" t="s">
        <v>58</v>
      </c>
      <c r="E604" s="163" t="s">
        <v>143</v>
      </c>
      <c r="F604" s="163" t="s">
        <v>14</v>
      </c>
    </row>
    <row r="605" spans="1:7" x14ac:dyDescent="0.2">
      <c r="A605" s="163">
        <v>2004</v>
      </c>
      <c r="B605" s="163" t="s">
        <v>714</v>
      </c>
      <c r="C605" s="163" t="s">
        <v>67</v>
      </c>
      <c r="D605" s="163" t="s">
        <v>56</v>
      </c>
      <c r="E605" s="163" t="s">
        <v>143</v>
      </c>
      <c r="F605" s="164" t="s">
        <v>14</v>
      </c>
    </row>
    <row r="606" spans="1:7" x14ac:dyDescent="0.2">
      <c r="A606" s="163">
        <v>2004</v>
      </c>
      <c r="B606" s="163" t="s">
        <v>714</v>
      </c>
      <c r="C606" s="163" t="s">
        <v>67</v>
      </c>
      <c r="D606" s="163" t="s">
        <v>739</v>
      </c>
      <c r="E606" s="163" t="s">
        <v>143</v>
      </c>
      <c r="F606" s="163" t="s">
        <v>14</v>
      </c>
    </row>
    <row r="607" spans="1:7" x14ac:dyDescent="0.2">
      <c r="A607" s="163">
        <v>2004</v>
      </c>
      <c r="B607" s="163" t="s">
        <v>714</v>
      </c>
      <c r="C607" s="163" t="s">
        <v>67</v>
      </c>
      <c r="D607" s="163" t="s">
        <v>53</v>
      </c>
      <c r="E607" s="163" t="s">
        <v>143</v>
      </c>
      <c r="F607" s="163" t="s">
        <v>14</v>
      </c>
    </row>
    <row r="608" spans="1:7" x14ac:dyDescent="0.2">
      <c r="A608" s="163">
        <v>2004</v>
      </c>
      <c r="B608" s="163" t="s">
        <v>714</v>
      </c>
      <c r="C608" s="163" t="s">
        <v>65</v>
      </c>
      <c r="D608" s="163" t="s">
        <v>60</v>
      </c>
      <c r="E608" s="163" t="s">
        <v>143</v>
      </c>
      <c r="F608" s="164" t="s">
        <v>14</v>
      </c>
    </row>
    <row r="609" spans="1:6" x14ac:dyDescent="0.2">
      <c r="A609" s="163">
        <v>2004</v>
      </c>
      <c r="B609" s="163" t="s">
        <v>714</v>
      </c>
      <c r="C609" s="163" t="s">
        <v>65</v>
      </c>
      <c r="D609" s="163" t="s">
        <v>59</v>
      </c>
      <c r="E609" s="163" t="s">
        <v>143</v>
      </c>
      <c r="F609" s="163" t="s">
        <v>14</v>
      </c>
    </row>
    <row r="610" spans="1:6" x14ac:dyDescent="0.2">
      <c r="A610" s="163">
        <v>2004</v>
      </c>
      <c r="B610" s="163" t="s">
        <v>714</v>
      </c>
      <c r="C610" s="163" t="s">
        <v>65</v>
      </c>
      <c r="D610" s="163" t="s">
        <v>58</v>
      </c>
      <c r="E610" s="163" t="s">
        <v>143</v>
      </c>
      <c r="F610" s="163" t="s">
        <v>14</v>
      </c>
    </row>
    <row r="611" spans="1:6" x14ac:dyDescent="0.2">
      <c r="A611" s="163">
        <v>2004</v>
      </c>
      <c r="B611" s="163" t="s">
        <v>714</v>
      </c>
      <c r="C611" s="163" t="s">
        <v>65</v>
      </c>
      <c r="D611" s="163" t="s">
        <v>56</v>
      </c>
      <c r="E611" s="163" t="s">
        <v>143</v>
      </c>
      <c r="F611" s="163" t="s">
        <v>14</v>
      </c>
    </row>
    <row r="612" spans="1:6" x14ac:dyDescent="0.2">
      <c r="A612" s="163">
        <v>2004</v>
      </c>
      <c r="B612" s="163" t="s">
        <v>714</v>
      </c>
      <c r="C612" s="163" t="s">
        <v>65</v>
      </c>
      <c r="D612" s="163" t="s">
        <v>739</v>
      </c>
      <c r="E612" s="163" t="s">
        <v>143</v>
      </c>
      <c r="F612" s="163" t="s">
        <v>14</v>
      </c>
    </row>
    <row r="613" spans="1:6" x14ac:dyDescent="0.2">
      <c r="A613" s="163">
        <v>2004</v>
      </c>
      <c r="B613" s="163" t="s">
        <v>714</v>
      </c>
      <c r="C613" s="163" t="s">
        <v>65</v>
      </c>
      <c r="D613" s="163" t="s">
        <v>53</v>
      </c>
      <c r="E613" s="163" t="s">
        <v>143</v>
      </c>
      <c r="F613" s="163" t="s">
        <v>14</v>
      </c>
    </row>
    <row r="614" spans="1:6" x14ac:dyDescent="0.2">
      <c r="A614" s="163">
        <v>2004</v>
      </c>
      <c r="B614" s="163" t="s">
        <v>714</v>
      </c>
      <c r="C614" s="163" t="s">
        <v>64</v>
      </c>
      <c r="D614" s="163" t="s">
        <v>60</v>
      </c>
      <c r="E614" s="163" t="s">
        <v>143</v>
      </c>
      <c r="F614" s="163" t="s">
        <v>14</v>
      </c>
    </row>
    <row r="615" spans="1:6" x14ac:dyDescent="0.2">
      <c r="A615" s="163">
        <v>2004</v>
      </c>
      <c r="B615" s="163" t="s">
        <v>714</v>
      </c>
      <c r="C615" s="163" t="s">
        <v>64</v>
      </c>
      <c r="D615" s="163" t="s">
        <v>59</v>
      </c>
      <c r="E615" s="163" t="s">
        <v>143</v>
      </c>
      <c r="F615" s="163" t="s">
        <v>14</v>
      </c>
    </row>
    <row r="616" spans="1:6" x14ac:dyDescent="0.2">
      <c r="A616" s="163">
        <v>2004</v>
      </c>
      <c r="B616" s="163" t="s">
        <v>714</v>
      </c>
      <c r="C616" s="163" t="s">
        <v>64</v>
      </c>
      <c r="D616" s="163" t="s">
        <v>58</v>
      </c>
      <c r="E616" s="163" t="s">
        <v>143</v>
      </c>
      <c r="F616" s="163" t="s">
        <v>14</v>
      </c>
    </row>
    <row r="617" spans="1:6" x14ac:dyDescent="0.2">
      <c r="A617" s="163">
        <v>2004</v>
      </c>
      <c r="B617" s="163" t="s">
        <v>714</v>
      </c>
      <c r="C617" s="163" t="s">
        <v>64</v>
      </c>
      <c r="D617" s="163" t="s">
        <v>56</v>
      </c>
      <c r="E617" s="163" t="s">
        <v>143</v>
      </c>
      <c r="F617" s="163" t="s">
        <v>14</v>
      </c>
    </row>
    <row r="618" spans="1:6" x14ac:dyDescent="0.2">
      <c r="A618" s="163">
        <v>2004</v>
      </c>
      <c r="B618" s="163" t="s">
        <v>714</v>
      </c>
      <c r="C618" s="163" t="s">
        <v>64</v>
      </c>
      <c r="D618" s="163" t="s">
        <v>739</v>
      </c>
      <c r="E618" s="163" t="s">
        <v>143</v>
      </c>
      <c r="F618" s="163" t="s">
        <v>14</v>
      </c>
    </row>
    <row r="619" spans="1:6" x14ac:dyDescent="0.2">
      <c r="A619" s="163">
        <v>2004</v>
      </c>
      <c r="B619" s="163" t="s">
        <v>714</v>
      </c>
      <c r="C619" s="163" t="s">
        <v>64</v>
      </c>
      <c r="D619" s="163" t="s">
        <v>53</v>
      </c>
      <c r="E619" s="163" t="s">
        <v>143</v>
      </c>
      <c r="F619" s="163" t="s">
        <v>14</v>
      </c>
    </row>
    <row r="620" spans="1:6" x14ac:dyDescent="0.2">
      <c r="A620" s="163">
        <v>2004</v>
      </c>
      <c r="B620" s="163" t="s">
        <v>714</v>
      </c>
      <c r="C620" s="163" t="s">
        <v>62</v>
      </c>
      <c r="D620" s="163" t="s">
        <v>60</v>
      </c>
      <c r="E620" s="163" t="s">
        <v>143</v>
      </c>
      <c r="F620" s="163" t="s">
        <v>14</v>
      </c>
    </row>
    <row r="621" spans="1:6" x14ac:dyDescent="0.2">
      <c r="A621" s="163">
        <v>2004</v>
      </c>
      <c r="B621" s="163" t="s">
        <v>714</v>
      </c>
      <c r="C621" s="163" t="s">
        <v>62</v>
      </c>
      <c r="D621" s="163" t="s">
        <v>59</v>
      </c>
      <c r="E621" s="163" t="s">
        <v>143</v>
      </c>
      <c r="F621" s="163" t="s">
        <v>14</v>
      </c>
    </row>
    <row r="622" spans="1:6" x14ac:dyDescent="0.2">
      <c r="A622" s="163">
        <v>2004</v>
      </c>
      <c r="B622" s="163" t="s">
        <v>714</v>
      </c>
      <c r="C622" s="163" t="s">
        <v>62</v>
      </c>
      <c r="D622" s="163" t="s">
        <v>58</v>
      </c>
      <c r="E622" s="163" t="s">
        <v>143</v>
      </c>
      <c r="F622" s="163" t="s">
        <v>14</v>
      </c>
    </row>
    <row r="623" spans="1:6" x14ac:dyDescent="0.2">
      <c r="A623" s="163">
        <v>2004</v>
      </c>
      <c r="B623" s="163" t="s">
        <v>714</v>
      </c>
      <c r="C623" s="163" t="s">
        <v>62</v>
      </c>
      <c r="D623" s="163" t="s">
        <v>56</v>
      </c>
      <c r="E623" s="163" t="s">
        <v>143</v>
      </c>
      <c r="F623" s="163" t="s">
        <v>14</v>
      </c>
    </row>
    <row r="624" spans="1:6" x14ac:dyDescent="0.2">
      <c r="A624" s="163">
        <v>2004</v>
      </c>
      <c r="B624" s="163" t="s">
        <v>714</v>
      </c>
      <c r="C624" s="163" t="s">
        <v>62</v>
      </c>
      <c r="D624" s="163" t="s">
        <v>739</v>
      </c>
      <c r="E624" s="163" t="s">
        <v>143</v>
      </c>
      <c r="F624" s="163" t="s">
        <v>14</v>
      </c>
    </row>
    <row r="625" spans="1:7" x14ac:dyDescent="0.2">
      <c r="A625" s="163">
        <v>2004</v>
      </c>
      <c r="B625" s="163" t="s">
        <v>714</v>
      </c>
      <c r="C625" s="163" t="s">
        <v>62</v>
      </c>
      <c r="D625" s="163" t="s">
        <v>53</v>
      </c>
      <c r="E625" s="163" t="s">
        <v>143</v>
      </c>
      <c r="F625" s="163" t="s">
        <v>14</v>
      </c>
    </row>
    <row r="626" spans="1:7" x14ac:dyDescent="0.2">
      <c r="A626" s="163">
        <v>2004</v>
      </c>
      <c r="B626" s="163" t="s">
        <v>714</v>
      </c>
      <c r="C626" s="163" t="s">
        <v>55</v>
      </c>
      <c r="D626" s="163" t="s">
        <v>60</v>
      </c>
      <c r="E626" s="163" t="s">
        <v>143</v>
      </c>
      <c r="F626" s="163" t="s">
        <v>14</v>
      </c>
    </row>
    <row r="627" spans="1:7" x14ac:dyDescent="0.2">
      <c r="A627" s="163">
        <v>2004</v>
      </c>
      <c r="B627" s="163" t="s">
        <v>714</v>
      </c>
      <c r="C627" s="163" t="s">
        <v>55</v>
      </c>
      <c r="D627" s="163" t="s">
        <v>59</v>
      </c>
      <c r="E627" s="163" t="s">
        <v>143</v>
      </c>
      <c r="F627" s="163" t="s">
        <v>14</v>
      </c>
    </row>
    <row r="628" spans="1:7" x14ac:dyDescent="0.2">
      <c r="A628" s="163">
        <v>2004</v>
      </c>
      <c r="B628" s="163" t="s">
        <v>714</v>
      </c>
      <c r="C628" s="163" t="s">
        <v>55</v>
      </c>
      <c r="D628" s="163" t="s">
        <v>58</v>
      </c>
      <c r="E628" s="163" t="s">
        <v>143</v>
      </c>
      <c r="F628" s="163" t="s">
        <v>14</v>
      </c>
    </row>
    <row r="629" spans="1:7" x14ac:dyDescent="0.2">
      <c r="A629" s="163">
        <v>2004</v>
      </c>
      <c r="B629" s="163" t="s">
        <v>714</v>
      </c>
      <c r="C629" s="163" t="s">
        <v>55</v>
      </c>
      <c r="D629" s="163" t="s">
        <v>56</v>
      </c>
      <c r="E629" s="163" t="s">
        <v>143</v>
      </c>
      <c r="F629" s="163" t="s">
        <v>14</v>
      </c>
    </row>
    <row r="630" spans="1:7" x14ac:dyDescent="0.2">
      <c r="A630" s="163">
        <v>2004</v>
      </c>
      <c r="B630" s="163" t="s">
        <v>714</v>
      </c>
      <c r="C630" s="163" t="s">
        <v>55</v>
      </c>
      <c r="D630" s="163" t="s">
        <v>739</v>
      </c>
      <c r="E630" s="163" t="s">
        <v>143</v>
      </c>
      <c r="F630" s="163" t="s">
        <v>14</v>
      </c>
    </row>
    <row r="631" spans="1:7" x14ac:dyDescent="0.2">
      <c r="A631" s="163">
        <v>2004</v>
      </c>
      <c r="B631" s="163" t="s">
        <v>714</v>
      </c>
      <c r="C631" s="163" t="s">
        <v>55</v>
      </c>
      <c r="D631" s="163" t="s">
        <v>53</v>
      </c>
      <c r="E631" s="163" t="s">
        <v>143</v>
      </c>
      <c r="F631" s="163" t="s">
        <v>14</v>
      </c>
    </row>
    <row r="632" spans="1:7" x14ac:dyDescent="0.2">
      <c r="A632" s="163">
        <v>2005</v>
      </c>
      <c r="B632" s="163" t="s">
        <v>714</v>
      </c>
      <c r="C632" s="163" t="s">
        <v>69</v>
      </c>
      <c r="D632" s="163" t="s">
        <v>60</v>
      </c>
      <c r="E632" s="163" t="s">
        <v>715</v>
      </c>
      <c r="F632" s="164">
        <v>5946724.4680000003</v>
      </c>
      <c r="G632" s="163" t="s">
        <v>716</v>
      </c>
    </row>
    <row r="633" spans="1:7" x14ac:dyDescent="0.2">
      <c r="A633" s="163">
        <v>2005</v>
      </c>
      <c r="B633" s="163" t="s">
        <v>714</v>
      </c>
      <c r="C633" s="163" t="s">
        <v>69</v>
      </c>
      <c r="D633" s="163" t="s">
        <v>59</v>
      </c>
      <c r="E633" s="163" t="s">
        <v>715</v>
      </c>
      <c r="F633" s="163">
        <v>1694677.041</v>
      </c>
    </row>
    <row r="634" spans="1:7" x14ac:dyDescent="0.2">
      <c r="A634" s="163">
        <v>2005</v>
      </c>
      <c r="B634" s="163" t="s">
        <v>714</v>
      </c>
      <c r="C634" s="163" t="s">
        <v>69</v>
      </c>
      <c r="D634" s="163" t="s">
        <v>58</v>
      </c>
      <c r="E634" s="163" t="s">
        <v>715</v>
      </c>
      <c r="F634" s="163">
        <v>532029.179</v>
      </c>
    </row>
    <row r="635" spans="1:7" x14ac:dyDescent="0.2">
      <c r="A635" s="163">
        <v>2005</v>
      </c>
      <c r="B635" s="163" t="s">
        <v>714</v>
      </c>
      <c r="C635" s="163" t="s">
        <v>69</v>
      </c>
      <c r="D635" s="163" t="s">
        <v>56</v>
      </c>
      <c r="E635" s="163" t="s">
        <v>715</v>
      </c>
      <c r="F635" s="164">
        <v>7109372.3310000002</v>
      </c>
      <c r="G635" s="163" t="s">
        <v>716</v>
      </c>
    </row>
    <row r="636" spans="1:7" x14ac:dyDescent="0.2">
      <c r="A636" s="163">
        <v>2005</v>
      </c>
      <c r="B636" s="163" t="s">
        <v>714</v>
      </c>
      <c r="C636" s="163" t="s">
        <v>69</v>
      </c>
      <c r="D636" s="163" t="s">
        <v>739</v>
      </c>
      <c r="E636" s="163" t="s">
        <v>715</v>
      </c>
      <c r="F636" s="163">
        <v>7641401.5089999996</v>
      </c>
      <c r="G636" s="163" t="s">
        <v>716</v>
      </c>
    </row>
    <row r="637" spans="1:7" x14ac:dyDescent="0.2">
      <c r="A637" s="163">
        <v>2005</v>
      </c>
      <c r="B637" s="163" t="s">
        <v>714</v>
      </c>
      <c r="C637" s="163" t="s">
        <v>69</v>
      </c>
      <c r="D637" s="163" t="s">
        <v>53</v>
      </c>
      <c r="E637" s="163" t="s">
        <v>715</v>
      </c>
      <c r="F637" s="163">
        <v>1162647.8629999999</v>
      </c>
    </row>
    <row r="638" spans="1:7" x14ac:dyDescent="0.2">
      <c r="A638" s="163">
        <v>2005</v>
      </c>
      <c r="B638" s="163" t="s">
        <v>714</v>
      </c>
      <c r="C638" s="163" t="s">
        <v>68</v>
      </c>
      <c r="D638" s="163" t="s">
        <v>60</v>
      </c>
      <c r="E638" s="163" t="s">
        <v>715</v>
      </c>
      <c r="F638" s="164">
        <v>1462490.1340000001</v>
      </c>
      <c r="G638" s="163" t="s">
        <v>716</v>
      </c>
    </row>
    <row r="639" spans="1:7" x14ac:dyDescent="0.2">
      <c r="A639" s="163">
        <v>2005</v>
      </c>
      <c r="B639" s="163" t="s">
        <v>714</v>
      </c>
      <c r="C639" s="163" t="s">
        <v>68</v>
      </c>
      <c r="D639" s="163" t="s">
        <v>59</v>
      </c>
      <c r="E639" s="163" t="s">
        <v>715</v>
      </c>
      <c r="F639" s="163">
        <v>170715.19699999999</v>
      </c>
    </row>
    <row r="640" spans="1:7" x14ac:dyDescent="0.2">
      <c r="A640" s="163">
        <v>2005</v>
      </c>
      <c r="B640" s="163" t="s">
        <v>714</v>
      </c>
      <c r="C640" s="163" t="s">
        <v>68</v>
      </c>
      <c r="D640" s="163" t="s">
        <v>58</v>
      </c>
      <c r="E640" s="163" t="s">
        <v>715</v>
      </c>
      <c r="F640" s="163">
        <v>142229.89499999999</v>
      </c>
    </row>
    <row r="641" spans="1:7" x14ac:dyDescent="0.2">
      <c r="A641" s="163">
        <v>2005</v>
      </c>
      <c r="B641" s="163" t="s">
        <v>714</v>
      </c>
      <c r="C641" s="163" t="s">
        <v>68</v>
      </c>
      <c r="D641" s="163" t="s">
        <v>56</v>
      </c>
      <c r="E641" s="163" t="s">
        <v>715</v>
      </c>
      <c r="F641" s="164">
        <v>1490975.436</v>
      </c>
      <c r="G641" s="163" t="s">
        <v>716</v>
      </c>
    </row>
    <row r="642" spans="1:7" x14ac:dyDescent="0.2">
      <c r="A642" s="163">
        <v>2005</v>
      </c>
      <c r="B642" s="163" t="s">
        <v>714</v>
      </c>
      <c r="C642" s="163" t="s">
        <v>68</v>
      </c>
      <c r="D642" s="163" t="s">
        <v>739</v>
      </c>
      <c r="E642" s="163" t="s">
        <v>715</v>
      </c>
      <c r="F642" s="163">
        <v>1633205.331</v>
      </c>
      <c r="G642" s="163" t="s">
        <v>716</v>
      </c>
    </row>
    <row r="643" spans="1:7" x14ac:dyDescent="0.2">
      <c r="A643" s="163">
        <v>2005</v>
      </c>
      <c r="B643" s="163" t="s">
        <v>714</v>
      </c>
      <c r="C643" s="163" t="s">
        <v>68</v>
      </c>
      <c r="D643" s="163" t="s">
        <v>53</v>
      </c>
      <c r="E643" s="163" t="s">
        <v>715</v>
      </c>
      <c r="F643" s="163">
        <v>28485.302</v>
      </c>
    </row>
    <row r="644" spans="1:7" x14ac:dyDescent="0.2">
      <c r="A644" s="163">
        <v>2005</v>
      </c>
      <c r="B644" s="163" t="s">
        <v>714</v>
      </c>
      <c r="C644" s="163" t="s">
        <v>67</v>
      </c>
      <c r="D644" s="163" t="s">
        <v>60</v>
      </c>
      <c r="E644" s="163" t="s">
        <v>715</v>
      </c>
      <c r="F644" s="164">
        <v>139280.42300000001</v>
      </c>
    </row>
    <row r="645" spans="1:7" x14ac:dyDescent="0.2">
      <c r="A645" s="163">
        <v>2005</v>
      </c>
      <c r="B645" s="163" t="s">
        <v>714</v>
      </c>
      <c r="C645" s="163" t="s">
        <v>67</v>
      </c>
      <c r="D645" s="163" t="s">
        <v>59</v>
      </c>
      <c r="E645" s="163" t="s">
        <v>715</v>
      </c>
      <c r="F645" s="163">
        <v>278542.14399999997</v>
      </c>
    </row>
    <row r="646" spans="1:7" x14ac:dyDescent="0.2">
      <c r="A646" s="163">
        <v>2005</v>
      </c>
      <c r="B646" s="163" t="s">
        <v>714</v>
      </c>
      <c r="C646" s="163" t="s">
        <v>67</v>
      </c>
      <c r="D646" s="163" t="s">
        <v>58</v>
      </c>
      <c r="E646" s="163" t="s">
        <v>715</v>
      </c>
      <c r="F646" s="163">
        <v>108157.291</v>
      </c>
    </row>
    <row r="647" spans="1:7" x14ac:dyDescent="0.2">
      <c r="A647" s="163">
        <v>2005</v>
      </c>
      <c r="B647" s="163" t="s">
        <v>714</v>
      </c>
      <c r="C647" s="163" t="s">
        <v>67</v>
      </c>
      <c r="D647" s="163" t="s">
        <v>56</v>
      </c>
      <c r="E647" s="163" t="s">
        <v>715</v>
      </c>
      <c r="F647" s="164">
        <v>309665.27600000001</v>
      </c>
    </row>
    <row r="648" spans="1:7" x14ac:dyDescent="0.2">
      <c r="A648" s="163">
        <v>2005</v>
      </c>
      <c r="B648" s="163" t="s">
        <v>714</v>
      </c>
      <c r="C648" s="163" t="s">
        <v>67</v>
      </c>
      <c r="D648" s="163" t="s">
        <v>739</v>
      </c>
      <c r="E648" s="163" t="s">
        <v>715</v>
      </c>
      <c r="F648" s="163">
        <v>417822.56699999998</v>
      </c>
    </row>
    <row r="649" spans="1:7" x14ac:dyDescent="0.2">
      <c r="A649" s="163">
        <v>2005</v>
      </c>
      <c r="B649" s="163" t="s">
        <v>714</v>
      </c>
      <c r="C649" s="163" t="s">
        <v>67</v>
      </c>
      <c r="D649" s="163" t="s">
        <v>53</v>
      </c>
      <c r="E649" s="163" t="s">
        <v>715</v>
      </c>
      <c r="F649" s="163">
        <v>170384.853</v>
      </c>
    </row>
    <row r="650" spans="1:7" x14ac:dyDescent="0.2">
      <c r="A650" s="163">
        <v>2005</v>
      </c>
      <c r="B650" s="163" t="s">
        <v>714</v>
      </c>
      <c r="C650" s="163" t="s">
        <v>65</v>
      </c>
      <c r="D650" s="163" t="s">
        <v>60</v>
      </c>
      <c r="E650" s="163" t="s">
        <v>715</v>
      </c>
      <c r="F650" s="164">
        <v>3574957.3229999999</v>
      </c>
      <c r="G650" s="163" t="s">
        <v>716</v>
      </c>
    </row>
    <row r="651" spans="1:7" x14ac:dyDescent="0.2">
      <c r="A651" s="163">
        <v>2005</v>
      </c>
      <c r="B651" s="163" t="s">
        <v>714</v>
      </c>
      <c r="C651" s="163" t="s">
        <v>65</v>
      </c>
      <c r="D651" s="163" t="s">
        <v>59</v>
      </c>
      <c r="E651" s="163" t="s">
        <v>715</v>
      </c>
      <c r="F651" s="163">
        <v>107342.105</v>
      </c>
    </row>
    <row r="652" spans="1:7" x14ac:dyDescent="0.2">
      <c r="A652" s="163">
        <v>2005</v>
      </c>
      <c r="B652" s="163" t="s">
        <v>714</v>
      </c>
      <c r="C652" s="163" t="s">
        <v>65</v>
      </c>
      <c r="D652" s="163" t="s">
        <v>58</v>
      </c>
      <c r="E652" s="163" t="s">
        <v>715</v>
      </c>
      <c r="F652" s="163">
        <v>77791.179999999993</v>
      </c>
    </row>
    <row r="653" spans="1:7" x14ac:dyDescent="0.2">
      <c r="A653" s="163">
        <v>2005</v>
      </c>
      <c r="B653" s="163" t="s">
        <v>714</v>
      </c>
      <c r="C653" s="163" t="s">
        <v>65</v>
      </c>
      <c r="D653" s="163" t="s">
        <v>56</v>
      </c>
      <c r="E653" s="163" t="s">
        <v>715</v>
      </c>
      <c r="F653" s="164">
        <v>3604508.2480000001</v>
      </c>
      <c r="G653" s="163" t="s">
        <v>716</v>
      </c>
    </row>
    <row r="654" spans="1:7" x14ac:dyDescent="0.2">
      <c r="A654" s="163">
        <v>2005</v>
      </c>
      <c r="B654" s="163" t="s">
        <v>714</v>
      </c>
      <c r="C654" s="163" t="s">
        <v>65</v>
      </c>
      <c r="D654" s="163" t="s">
        <v>739</v>
      </c>
      <c r="E654" s="163" t="s">
        <v>715</v>
      </c>
      <c r="F654" s="163">
        <v>3682299.4279999998</v>
      </c>
      <c r="G654" s="163" t="s">
        <v>716</v>
      </c>
    </row>
    <row r="655" spans="1:7" x14ac:dyDescent="0.2">
      <c r="A655" s="163">
        <v>2005</v>
      </c>
      <c r="B655" s="163" t="s">
        <v>714</v>
      </c>
      <c r="C655" s="163" t="s">
        <v>65</v>
      </c>
      <c r="D655" s="163" t="s">
        <v>53</v>
      </c>
      <c r="E655" s="163" t="s">
        <v>715</v>
      </c>
      <c r="F655" s="163">
        <v>29550.924999999999</v>
      </c>
    </row>
    <row r="656" spans="1:7" x14ac:dyDescent="0.2">
      <c r="A656" s="163">
        <v>2005</v>
      </c>
      <c r="B656" s="163" t="s">
        <v>714</v>
      </c>
      <c r="C656" s="163" t="s">
        <v>64</v>
      </c>
      <c r="D656" s="163" t="s">
        <v>60</v>
      </c>
      <c r="E656" s="163" t="s">
        <v>715</v>
      </c>
      <c r="F656" s="164">
        <v>769996.58799999999</v>
      </c>
      <c r="G656" s="163" t="s">
        <v>716</v>
      </c>
    </row>
    <row r="657" spans="1:7" x14ac:dyDescent="0.2">
      <c r="A657" s="163">
        <v>2005</v>
      </c>
      <c r="B657" s="163" t="s">
        <v>714</v>
      </c>
      <c r="C657" s="163" t="s">
        <v>64</v>
      </c>
      <c r="D657" s="163" t="s">
        <v>59</v>
      </c>
      <c r="E657" s="163" t="s">
        <v>715</v>
      </c>
      <c r="F657" s="163">
        <v>1095780.223</v>
      </c>
    </row>
    <row r="658" spans="1:7" x14ac:dyDescent="0.2">
      <c r="A658" s="163">
        <v>2005</v>
      </c>
      <c r="B658" s="163" t="s">
        <v>714</v>
      </c>
      <c r="C658" s="163" t="s">
        <v>64</v>
      </c>
      <c r="D658" s="163" t="s">
        <v>58</v>
      </c>
      <c r="E658" s="163" t="s">
        <v>715</v>
      </c>
      <c r="F658" s="163">
        <v>162457.663</v>
      </c>
    </row>
    <row r="659" spans="1:7" x14ac:dyDescent="0.2">
      <c r="A659" s="163">
        <v>2005</v>
      </c>
      <c r="B659" s="163" t="s">
        <v>714</v>
      </c>
      <c r="C659" s="163" t="s">
        <v>64</v>
      </c>
      <c r="D659" s="163" t="s">
        <v>56</v>
      </c>
      <c r="E659" s="163" t="s">
        <v>715</v>
      </c>
      <c r="F659" s="164">
        <v>1703319.149</v>
      </c>
      <c r="G659" s="163" t="s">
        <v>716</v>
      </c>
    </row>
    <row r="660" spans="1:7" x14ac:dyDescent="0.2">
      <c r="A660" s="163">
        <v>2005</v>
      </c>
      <c r="B660" s="163" t="s">
        <v>714</v>
      </c>
      <c r="C660" s="163" t="s">
        <v>64</v>
      </c>
      <c r="D660" s="163" t="s">
        <v>739</v>
      </c>
      <c r="E660" s="163" t="s">
        <v>715</v>
      </c>
      <c r="F660" s="163">
        <v>1865776.8119999999</v>
      </c>
      <c r="G660" s="163" t="s">
        <v>716</v>
      </c>
    </row>
    <row r="661" spans="1:7" x14ac:dyDescent="0.2">
      <c r="A661" s="163">
        <v>2005</v>
      </c>
      <c r="B661" s="163" t="s">
        <v>714</v>
      </c>
      <c r="C661" s="163" t="s">
        <v>64</v>
      </c>
      <c r="D661" s="163" t="s">
        <v>53</v>
      </c>
      <c r="E661" s="163" t="s">
        <v>715</v>
      </c>
      <c r="F661" s="163">
        <v>933322.56</v>
      </c>
    </row>
    <row r="662" spans="1:7" x14ac:dyDescent="0.2">
      <c r="A662" s="163">
        <v>2005</v>
      </c>
      <c r="B662" s="163" t="s">
        <v>714</v>
      </c>
      <c r="C662" s="163" t="s">
        <v>62</v>
      </c>
      <c r="D662" s="163" t="s">
        <v>60</v>
      </c>
      <c r="E662" s="163" t="s">
        <v>715</v>
      </c>
      <c r="F662" s="164" t="s">
        <v>14</v>
      </c>
      <c r="G662" s="163" t="s">
        <v>718</v>
      </c>
    </row>
    <row r="663" spans="1:7" x14ac:dyDescent="0.2">
      <c r="A663" s="163">
        <v>2005</v>
      </c>
      <c r="B663" s="163" t="s">
        <v>714</v>
      </c>
      <c r="C663" s="163" t="s">
        <v>62</v>
      </c>
      <c r="D663" s="163" t="s">
        <v>59</v>
      </c>
      <c r="E663" s="163" t="s">
        <v>715</v>
      </c>
      <c r="F663" s="163">
        <v>42141.964</v>
      </c>
    </row>
    <row r="664" spans="1:7" x14ac:dyDescent="0.2">
      <c r="A664" s="163">
        <v>2005</v>
      </c>
      <c r="B664" s="163" t="s">
        <v>714</v>
      </c>
      <c r="C664" s="163" t="s">
        <v>62</v>
      </c>
      <c r="D664" s="163" t="s">
        <v>58</v>
      </c>
      <c r="E664" s="163" t="s">
        <v>715</v>
      </c>
      <c r="F664" s="163">
        <v>41338.857000000004</v>
      </c>
    </row>
    <row r="665" spans="1:7" x14ac:dyDescent="0.2">
      <c r="A665" s="163">
        <v>2005</v>
      </c>
      <c r="B665" s="163" t="s">
        <v>714</v>
      </c>
      <c r="C665" s="163" t="s">
        <v>62</v>
      </c>
      <c r="D665" s="163" t="s">
        <v>56</v>
      </c>
      <c r="E665" s="163" t="s">
        <v>715</v>
      </c>
      <c r="F665" s="164">
        <v>803.10699999999997</v>
      </c>
    </row>
    <row r="666" spans="1:7" x14ac:dyDescent="0.2">
      <c r="A666" s="163">
        <v>2005</v>
      </c>
      <c r="B666" s="163" t="s">
        <v>714</v>
      </c>
      <c r="C666" s="163" t="s">
        <v>62</v>
      </c>
      <c r="D666" s="163" t="s">
        <v>739</v>
      </c>
      <c r="E666" s="163" t="s">
        <v>715</v>
      </c>
      <c r="F666" s="163">
        <v>42141.964</v>
      </c>
    </row>
    <row r="667" spans="1:7" x14ac:dyDescent="0.2">
      <c r="A667" s="163">
        <v>2005</v>
      </c>
      <c r="B667" s="163" t="s">
        <v>714</v>
      </c>
      <c r="C667" s="163" t="s">
        <v>62</v>
      </c>
      <c r="D667" s="163" t="s">
        <v>53</v>
      </c>
      <c r="E667" s="163" t="s">
        <v>715</v>
      </c>
      <c r="F667" s="163">
        <v>803.10699999999997</v>
      </c>
    </row>
    <row r="668" spans="1:7" x14ac:dyDescent="0.2">
      <c r="A668" s="163">
        <v>2005</v>
      </c>
      <c r="B668" s="163" t="s">
        <v>714</v>
      </c>
      <c r="C668" s="163" t="s">
        <v>55</v>
      </c>
      <c r="D668" s="163" t="s">
        <v>60</v>
      </c>
      <c r="E668" s="163" t="s">
        <v>715</v>
      </c>
      <c r="F668" s="164" t="s">
        <v>14</v>
      </c>
      <c r="G668" s="163" t="s">
        <v>718</v>
      </c>
    </row>
    <row r="669" spans="1:7" x14ac:dyDescent="0.2">
      <c r="A669" s="163">
        <v>2005</v>
      </c>
      <c r="B669" s="163" t="s">
        <v>714</v>
      </c>
      <c r="C669" s="163" t="s">
        <v>55</v>
      </c>
      <c r="D669" s="163" t="s">
        <v>59</v>
      </c>
      <c r="E669" s="163" t="s">
        <v>715</v>
      </c>
      <c r="F669" s="163">
        <v>155.40700000000001</v>
      </c>
    </row>
    <row r="670" spans="1:7" x14ac:dyDescent="0.2">
      <c r="A670" s="163">
        <v>2005</v>
      </c>
      <c r="B670" s="163" t="s">
        <v>714</v>
      </c>
      <c r="C670" s="163" t="s">
        <v>55</v>
      </c>
      <c r="D670" s="163" t="s">
        <v>58</v>
      </c>
      <c r="E670" s="163" t="s">
        <v>715</v>
      </c>
      <c r="F670" s="163">
        <v>54.292000000000002</v>
      </c>
    </row>
    <row r="671" spans="1:7" x14ac:dyDescent="0.2">
      <c r="A671" s="163">
        <v>2005</v>
      </c>
      <c r="B671" s="163" t="s">
        <v>714</v>
      </c>
      <c r="C671" s="163" t="s">
        <v>55</v>
      </c>
      <c r="D671" s="163" t="s">
        <v>56</v>
      </c>
      <c r="E671" s="163" t="s">
        <v>715</v>
      </c>
      <c r="F671" s="164">
        <v>101.11499999999999</v>
      </c>
    </row>
    <row r="672" spans="1:7" x14ac:dyDescent="0.2">
      <c r="A672" s="163">
        <v>2005</v>
      </c>
      <c r="B672" s="163" t="s">
        <v>714</v>
      </c>
      <c r="C672" s="163" t="s">
        <v>55</v>
      </c>
      <c r="D672" s="163" t="s">
        <v>739</v>
      </c>
      <c r="E672" s="163" t="s">
        <v>715</v>
      </c>
      <c r="F672" s="163">
        <v>155.40700000000001</v>
      </c>
    </row>
    <row r="673" spans="1:7" x14ac:dyDescent="0.2">
      <c r="A673" s="163">
        <v>2005</v>
      </c>
      <c r="B673" s="163" t="s">
        <v>714</v>
      </c>
      <c r="C673" s="163" t="s">
        <v>55</v>
      </c>
      <c r="D673" s="163" t="s">
        <v>53</v>
      </c>
      <c r="E673" s="163" t="s">
        <v>715</v>
      </c>
      <c r="F673" s="163">
        <v>101.11499999999999</v>
      </c>
    </row>
    <row r="674" spans="1:7" x14ac:dyDescent="0.2">
      <c r="A674" s="163">
        <v>2005</v>
      </c>
      <c r="B674" s="163" t="s">
        <v>714</v>
      </c>
      <c r="C674" s="163" t="s">
        <v>69</v>
      </c>
      <c r="D674" s="163" t="s">
        <v>60</v>
      </c>
      <c r="E674" s="163" t="s">
        <v>717</v>
      </c>
      <c r="F674" s="164">
        <v>13.667</v>
      </c>
      <c r="G674" s="163" t="s">
        <v>716</v>
      </c>
    </row>
    <row r="675" spans="1:7" x14ac:dyDescent="0.2">
      <c r="A675" s="163">
        <v>2005</v>
      </c>
      <c r="B675" s="163" t="s">
        <v>714</v>
      </c>
      <c r="C675" s="163" t="s">
        <v>69</v>
      </c>
      <c r="D675" s="163" t="s">
        <v>59</v>
      </c>
      <c r="E675" s="163" t="s">
        <v>717</v>
      </c>
      <c r="F675" s="163">
        <v>3.895</v>
      </c>
    </row>
    <row r="676" spans="1:7" x14ac:dyDescent="0.2">
      <c r="A676" s="163">
        <v>2005</v>
      </c>
      <c r="B676" s="163" t="s">
        <v>714</v>
      </c>
      <c r="C676" s="163" t="s">
        <v>69</v>
      </c>
      <c r="D676" s="163" t="s">
        <v>58</v>
      </c>
      <c r="E676" s="163" t="s">
        <v>717</v>
      </c>
      <c r="F676" s="163">
        <v>1.2230000000000001</v>
      </c>
    </row>
    <row r="677" spans="1:7" x14ac:dyDescent="0.2">
      <c r="A677" s="163">
        <v>2005</v>
      </c>
      <c r="B677" s="163" t="s">
        <v>714</v>
      </c>
      <c r="C677" s="163" t="s">
        <v>69</v>
      </c>
      <c r="D677" s="163" t="s">
        <v>56</v>
      </c>
      <c r="E677" s="163" t="s">
        <v>717</v>
      </c>
      <c r="F677" s="164">
        <v>16.338999999999999</v>
      </c>
      <c r="G677" s="163" t="s">
        <v>716</v>
      </c>
    </row>
    <row r="678" spans="1:7" x14ac:dyDescent="0.2">
      <c r="A678" s="163">
        <v>2005</v>
      </c>
      <c r="B678" s="163" t="s">
        <v>714</v>
      </c>
      <c r="C678" s="163" t="s">
        <v>69</v>
      </c>
      <c r="D678" s="163" t="s">
        <v>739</v>
      </c>
      <c r="E678" s="163" t="s">
        <v>717</v>
      </c>
      <c r="F678" s="163">
        <v>17.562000000000001</v>
      </c>
      <c r="G678" s="163" t="s">
        <v>716</v>
      </c>
    </row>
    <row r="679" spans="1:7" x14ac:dyDescent="0.2">
      <c r="A679" s="163">
        <v>2005</v>
      </c>
      <c r="B679" s="163" t="s">
        <v>714</v>
      </c>
      <c r="C679" s="163" t="s">
        <v>69</v>
      </c>
      <c r="D679" s="163" t="s">
        <v>53</v>
      </c>
      <c r="E679" s="163" t="s">
        <v>717</v>
      </c>
      <c r="F679" s="163">
        <v>2.6720000000000002</v>
      </c>
    </row>
    <row r="680" spans="1:7" x14ac:dyDescent="0.2">
      <c r="A680" s="163">
        <v>2005</v>
      </c>
      <c r="B680" s="163" t="s">
        <v>714</v>
      </c>
      <c r="C680" s="163" t="s">
        <v>68</v>
      </c>
      <c r="D680" s="163" t="s">
        <v>60</v>
      </c>
      <c r="E680" s="163" t="s">
        <v>717</v>
      </c>
      <c r="F680" s="164">
        <v>3.3610000000000002</v>
      </c>
      <c r="G680" s="163" t="s">
        <v>716</v>
      </c>
    </row>
    <row r="681" spans="1:7" x14ac:dyDescent="0.2">
      <c r="A681" s="163">
        <v>2005</v>
      </c>
      <c r="B681" s="163" t="s">
        <v>714</v>
      </c>
      <c r="C681" s="163" t="s">
        <v>68</v>
      </c>
      <c r="D681" s="163" t="s">
        <v>59</v>
      </c>
      <c r="E681" s="163" t="s">
        <v>717</v>
      </c>
      <c r="F681" s="163">
        <v>0.39200000000000002</v>
      </c>
    </row>
    <row r="682" spans="1:7" x14ac:dyDescent="0.2">
      <c r="A682" s="163">
        <v>2005</v>
      </c>
      <c r="B682" s="163" t="s">
        <v>714</v>
      </c>
      <c r="C682" s="163" t="s">
        <v>68</v>
      </c>
      <c r="D682" s="163" t="s">
        <v>58</v>
      </c>
      <c r="E682" s="163" t="s">
        <v>717</v>
      </c>
      <c r="F682" s="163">
        <v>0.32700000000000001</v>
      </c>
    </row>
    <row r="683" spans="1:7" x14ac:dyDescent="0.2">
      <c r="A683" s="163">
        <v>2005</v>
      </c>
      <c r="B683" s="163" t="s">
        <v>714</v>
      </c>
      <c r="C683" s="163" t="s">
        <v>68</v>
      </c>
      <c r="D683" s="163" t="s">
        <v>56</v>
      </c>
      <c r="E683" s="163" t="s">
        <v>717</v>
      </c>
      <c r="F683" s="164">
        <v>3.427</v>
      </c>
      <c r="G683" s="163" t="s">
        <v>716</v>
      </c>
    </row>
    <row r="684" spans="1:7" x14ac:dyDescent="0.2">
      <c r="A684" s="163">
        <v>2005</v>
      </c>
      <c r="B684" s="163" t="s">
        <v>714</v>
      </c>
      <c r="C684" s="163" t="s">
        <v>68</v>
      </c>
      <c r="D684" s="163" t="s">
        <v>739</v>
      </c>
      <c r="E684" s="163" t="s">
        <v>717</v>
      </c>
      <c r="F684" s="163">
        <v>3.7530000000000001</v>
      </c>
      <c r="G684" s="163" t="s">
        <v>716</v>
      </c>
    </row>
    <row r="685" spans="1:7" x14ac:dyDescent="0.2">
      <c r="A685" s="163">
        <v>2005</v>
      </c>
      <c r="B685" s="163" t="s">
        <v>714</v>
      </c>
      <c r="C685" s="163" t="s">
        <v>68</v>
      </c>
      <c r="D685" s="163" t="s">
        <v>53</v>
      </c>
      <c r="E685" s="163" t="s">
        <v>717</v>
      </c>
      <c r="F685" s="163">
        <v>6.5000000000000002E-2</v>
      </c>
    </row>
    <row r="686" spans="1:7" x14ac:dyDescent="0.2">
      <c r="A686" s="163">
        <v>2005</v>
      </c>
      <c r="B686" s="163" t="s">
        <v>714</v>
      </c>
      <c r="C686" s="163" t="s">
        <v>67</v>
      </c>
      <c r="D686" s="163" t="s">
        <v>60</v>
      </c>
      <c r="E686" s="163" t="s">
        <v>717</v>
      </c>
      <c r="F686" s="164">
        <v>0.32</v>
      </c>
    </row>
    <row r="687" spans="1:7" x14ac:dyDescent="0.2">
      <c r="A687" s="163">
        <v>2005</v>
      </c>
      <c r="B687" s="163" t="s">
        <v>714</v>
      </c>
      <c r="C687" s="163" t="s">
        <v>67</v>
      </c>
      <c r="D687" s="163" t="s">
        <v>59</v>
      </c>
      <c r="E687" s="163" t="s">
        <v>717</v>
      </c>
      <c r="F687" s="163">
        <v>0.64</v>
      </c>
    </row>
    <row r="688" spans="1:7" x14ac:dyDescent="0.2">
      <c r="A688" s="163">
        <v>2005</v>
      </c>
      <c r="B688" s="163" t="s">
        <v>714</v>
      </c>
      <c r="C688" s="163" t="s">
        <v>67</v>
      </c>
      <c r="D688" s="163" t="s">
        <v>58</v>
      </c>
      <c r="E688" s="163" t="s">
        <v>717</v>
      </c>
      <c r="F688" s="163">
        <v>0.249</v>
      </c>
    </row>
    <row r="689" spans="1:7" x14ac:dyDescent="0.2">
      <c r="A689" s="163">
        <v>2005</v>
      </c>
      <c r="B689" s="163" t="s">
        <v>714</v>
      </c>
      <c r="C689" s="163" t="s">
        <v>67</v>
      </c>
      <c r="D689" s="163" t="s">
        <v>56</v>
      </c>
      <c r="E689" s="163" t="s">
        <v>717</v>
      </c>
      <c r="F689" s="164">
        <v>0.71199999999999997</v>
      </c>
    </row>
    <row r="690" spans="1:7" x14ac:dyDescent="0.2">
      <c r="A690" s="163">
        <v>2005</v>
      </c>
      <c r="B690" s="163" t="s">
        <v>714</v>
      </c>
      <c r="C690" s="163" t="s">
        <v>67</v>
      </c>
      <c r="D690" s="163" t="s">
        <v>739</v>
      </c>
      <c r="E690" s="163" t="s">
        <v>717</v>
      </c>
      <c r="F690" s="163">
        <v>0.96</v>
      </c>
    </row>
    <row r="691" spans="1:7" x14ac:dyDescent="0.2">
      <c r="A691" s="163">
        <v>2005</v>
      </c>
      <c r="B691" s="163" t="s">
        <v>714</v>
      </c>
      <c r="C691" s="163" t="s">
        <v>67</v>
      </c>
      <c r="D691" s="163" t="s">
        <v>53</v>
      </c>
      <c r="E691" s="163" t="s">
        <v>717</v>
      </c>
      <c r="F691" s="163">
        <v>0.39200000000000002</v>
      </c>
    </row>
    <row r="692" spans="1:7" x14ac:dyDescent="0.2">
      <c r="A692" s="163">
        <v>2005</v>
      </c>
      <c r="B692" s="163" t="s">
        <v>714</v>
      </c>
      <c r="C692" s="163" t="s">
        <v>65</v>
      </c>
      <c r="D692" s="163" t="s">
        <v>60</v>
      </c>
      <c r="E692" s="163" t="s">
        <v>717</v>
      </c>
      <c r="F692" s="164">
        <v>8.2159999999999993</v>
      </c>
      <c r="G692" s="163" t="s">
        <v>716</v>
      </c>
    </row>
    <row r="693" spans="1:7" x14ac:dyDescent="0.2">
      <c r="A693" s="163">
        <v>2005</v>
      </c>
      <c r="B693" s="163" t="s">
        <v>714</v>
      </c>
      <c r="C693" s="163" t="s">
        <v>65</v>
      </c>
      <c r="D693" s="163" t="s">
        <v>59</v>
      </c>
      <c r="E693" s="163" t="s">
        <v>717</v>
      </c>
      <c r="F693" s="163">
        <v>0.247</v>
      </c>
    </row>
    <row r="694" spans="1:7" x14ac:dyDescent="0.2">
      <c r="A694" s="163">
        <v>2005</v>
      </c>
      <c r="B694" s="163" t="s">
        <v>714</v>
      </c>
      <c r="C694" s="163" t="s">
        <v>65</v>
      </c>
      <c r="D694" s="163" t="s">
        <v>58</v>
      </c>
      <c r="E694" s="163" t="s">
        <v>717</v>
      </c>
      <c r="F694" s="163">
        <v>0.17899999999999999</v>
      </c>
    </row>
    <row r="695" spans="1:7" x14ac:dyDescent="0.2">
      <c r="A695" s="163">
        <v>2005</v>
      </c>
      <c r="B695" s="163" t="s">
        <v>714</v>
      </c>
      <c r="C695" s="163" t="s">
        <v>65</v>
      </c>
      <c r="D695" s="163" t="s">
        <v>56</v>
      </c>
      <c r="E695" s="163" t="s">
        <v>717</v>
      </c>
      <c r="F695" s="164">
        <v>8.2840000000000007</v>
      </c>
      <c r="G695" s="163" t="s">
        <v>716</v>
      </c>
    </row>
    <row r="696" spans="1:7" x14ac:dyDescent="0.2">
      <c r="A696" s="163">
        <v>2005</v>
      </c>
      <c r="B696" s="163" t="s">
        <v>714</v>
      </c>
      <c r="C696" s="163" t="s">
        <v>65</v>
      </c>
      <c r="D696" s="163" t="s">
        <v>739</v>
      </c>
      <c r="E696" s="163" t="s">
        <v>717</v>
      </c>
      <c r="F696" s="163">
        <v>8.4629999999999992</v>
      </c>
      <c r="G696" s="163" t="s">
        <v>716</v>
      </c>
    </row>
    <row r="697" spans="1:7" x14ac:dyDescent="0.2">
      <c r="A697" s="163">
        <v>2005</v>
      </c>
      <c r="B697" s="163" t="s">
        <v>714</v>
      </c>
      <c r="C697" s="163" t="s">
        <v>65</v>
      </c>
      <c r="D697" s="163" t="s">
        <v>53</v>
      </c>
      <c r="E697" s="163" t="s">
        <v>717</v>
      </c>
      <c r="F697" s="163">
        <v>6.8000000000000005E-2</v>
      </c>
    </row>
    <row r="698" spans="1:7" x14ac:dyDescent="0.2">
      <c r="A698" s="163">
        <v>2005</v>
      </c>
      <c r="B698" s="163" t="s">
        <v>714</v>
      </c>
      <c r="C698" s="163" t="s">
        <v>64</v>
      </c>
      <c r="D698" s="163" t="s">
        <v>60</v>
      </c>
      <c r="E698" s="163" t="s">
        <v>717</v>
      </c>
      <c r="F698" s="164">
        <v>1.77</v>
      </c>
      <c r="G698" s="163" t="s">
        <v>716</v>
      </c>
    </row>
    <row r="699" spans="1:7" x14ac:dyDescent="0.2">
      <c r="A699" s="163">
        <v>2005</v>
      </c>
      <c r="B699" s="163" t="s">
        <v>714</v>
      </c>
      <c r="C699" s="163" t="s">
        <v>64</v>
      </c>
      <c r="D699" s="163" t="s">
        <v>59</v>
      </c>
      <c r="E699" s="163" t="s">
        <v>717</v>
      </c>
      <c r="F699" s="163">
        <v>2.5179999999999998</v>
      </c>
    </row>
    <row r="700" spans="1:7" x14ac:dyDescent="0.2">
      <c r="A700" s="163">
        <v>2005</v>
      </c>
      <c r="B700" s="163" t="s">
        <v>714</v>
      </c>
      <c r="C700" s="163" t="s">
        <v>64</v>
      </c>
      <c r="D700" s="163" t="s">
        <v>58</v>
      </c>
      <c r="E700" s="163" t="s">
        <v>717</v>
      </c>
      <c r="F700" s="163">
        <v>0.373</v>
      </c>
    </row>
    <row r="701" spans="1:7" x14ac:dyDescent="0.2">
      <c r="A701" s="163">
        <v>2005</v>
      </c>
      <c r="B701" s="163" t="s">
        <v>714</v>
      </c>
      <c r="C701" s="163" t="s">
        <v>64</v>
      </c>
      <c r="D701" s="163" t="s">
        <v>56</v>
      </c>
      <c r="E701" s="163" t="s">
        <v>717</v>
      </c>
      <c r="F701" s="164">
        <v>3.915</v>
      </c>
      <c r="G701" s="163" t="s">
        <v>716</v>
      </c>
    </row>
    <row r="702" spans="1:7" x14ac:dyDescent="0.2">
      <c r="A702" s="163">
        <v>2005</v>
      </c>
      <c r="B702" s="163" t="s">
        <v>714</v>
      </c>
      <c r="C702" s="163" t="s">
        <v>64</v>
      </c>
      <c r="D702" s="163" t="s">
        <v>739</v>
      </c>
      <c r="E702" s="163" t="s">
        <v>717</v>
      </c>
      <c r="F702" s="163">
        <v>4.2880000000000003</v>
      </c>
      <c r="G702" s="163" t="s">
        <v>716</v>
      </c>
    </row>
    <row r="703" spans="1:7" x14ac:dyDescent="0.2">
      <c r="A703" s="163">
        <v>2005</v>
      </c>
      <c r="B703" s="163" t="s">
        <v>714</v>
      </c>
      <c r="C703" s="163" t="s">
        <v>64</v>
      </c>
      <c r="D703" s="163" t="s">
        <v>53</v>
      </c>
      <c r="E703" s="163" t="s">
        <v>717</v>
      </c>
      <c r="F703" s="163">
        <v>2.145</v>
      </c>
    </row>
    <row r="704" spans="1:7" x14ac:dyDescent="0.2">
      <c r="A704" s="163">
        <v>2005</v>
      </c>
      <c r="B704" s="163" t="s">
        <v>714</v>
      </c>
      <c r="C704" s="163" t="s">
        <v>62</v>
      </c>
      <c r="D704" s="163" t="s">
        <v>60</v>
      </c>
      <c r="E704" s="163" t="s">
        <v>717</v>
      </c>
      <c r="F704" s="164" t="s">
        <v>14</v>
      </c>
      <c r="G704" s="163" t="s">
        <v>718</v>
      </c>
    </row>
    <row r="705" spans="1:7" x14ac:dyDescent="0.2">
      <c r="A705" s="163">
        <v>2005</v>
      </c>
      <c r="B705" s="163" t="s">
        <v>714</v>
      </c>
      <c r="C705" s="163" t="s">
        <v>62</v>
      </c>
      <c r="D705" s="163" t="s">
        <v>59</v>
      </c>
      <c r="E705" s="163" t="s">
        <v>717</v>
      </c>
      <c r="F705" s="163">
        <v>9.7000000000000003E-2</v>
      </c>
    </row>
    <row r="706" spans="1:7" x14ac:dyDescent="0.2">
      <c r="A706" s="163">
        <v>2005</v>
      </c>
      <c r="B706" s="163" t="s">
        <v>714</v>
      </c>
      <c r="C706" s="163" t="s">
        <v>62</v>
      </c>
      <c r="D706" s="163" t="s">
        <v>58</v>
      </c>
      <c r="E706" s="163" t="s">
        <v>717</v>
      </c>
      <c r="F706" s="163">
        <v>9.5000000000000001E-2</v>
      </c>
    </row>
    <row r="707" spans="1:7" x14ac:dyDescent="0.2">
      <c r="A707" s="163">
        <v>2005</v>
      </c>
      <c r="B707" s="163" t="s">
        <v>714</v>
      </c>
      <c r="C707" s="163" t="s">
        <v>62</v>
      </c>
      <c r="D707" s="163" t="s">
        <v>56</v>
      </c>
      <c r="E707" s="163" t="s">
        <v>717</v>
      </c>
      <c r="F707" s="163">
        <v>2E-3</v>
      </c>
    </row>
    <row r="708" spans="1:7" x14ac:dyDescent="0.2">
      <c r="A708" s="163">
        <v>2005</v>
      </c>
      <c r="B708" s="163" t="s">
        <v>714</v>
      </c>
      <c r="C708" s="163" t="s">
        <v>62</v>
      </c>
      <c r="D708" s="163" t="s">
        <v>739</v>
      </c>
      <c r="E708" s="163" t="s">
        <v>717</v>
      </c>
      <c r="F708" s="163">
        <v>9.7000000000000003E-2</v>
      </c>
    </row>
    <row r="709" spans="1:7" x14ac:dyDescent="0.2">
      <c r="A709" s="163">
        <v>2005</v>
      </c>
      <c r="B709" s="163" t="s">
        <v>714</v>
      </c>
      <c r="C709" s="163" t="s">
        <v>62</v>
      </c>
      <c r="D709" s="163" t="s">
        <v>53</v>
      </c>
      <c r="E709" s="163" t="s">
        <v>717</v>
      </c>
      <c r="F709" s="163">
        <v>2E-3</v>
      </c>
    </row>
    <row r="710" spans="1:7" x14ac:dyDescent="0.2">
      <c r="A710" s="163">
        <v>2005</v>
      </c>
      <c r="B710" s="163" t="s">
        <v>714</v>
      </c>
      <c r="C710" s="163" t="s">
        <v>55</v>
      </c>
      <c r="D710" s="163" t="s">
        <v>60</v>
      </c>
      <c r="E710" s="163" t="s">
        <v>717</v>
      </c>
      <c r="F710" s="164" t="s">
        <v>14</v>
      </c>
      <c r="G710" s="163" t="s">
        <v>718</v>
      </c>
    </row>
    <row r="711" spans="1:7" x14ac:dyDescent="0.2">
      <c r="A711" s="163">
        <v>2005</v>
      </c>
      <c r="B711" s="163" t="s">
        <v>714</v>
      </c>
      <c r="C711" s="163" t="s">
        <v>55</v>
      </c>
      <c r="D711" s="163" t="s">
        <v>59</v>
      </c>
      <c r="E711" s="163" t="s">
        <v>717</v>
      </c>
      <c r="F711" s="163">
        <v>0</v>
      </c>
    </row>
    <row r="712" spans="1:7" x14ac:dyDescent="0.2">
      <c r="A712" s="163">
        <v>2005</v>
      </c>
      <c r="B712" s="163" t="s">
        <v>714</v>
      </c>
      <c r="C712" s="163" t="s">
        <v>55</v>
      </c>
      <c r="D712" s="163" t="s">
        <v>58</v>
      </c>
      <c r="E712" s="163" t="s">
        <v>717</v>
      </c>
      <c r="F712" s="163">
        <v>0</v>
      </c>
    </row>
    <row r="713" spans="1:7" x14ac:dyDescent="0.2">
      <c r="A713" s="163">
        <v>2005</v>
      </c>
      <c r="B713" s="163" t="s">
        <v>714</v>
      </c>
      <c r="C713" s="163" t="s">
        <v>55</v>
      </c>
      <c r="D713" s="163" t="s">
        <v>56</v>
      </c>
      <c r="E713" s="163" t="s">
        <v>717</v>
      </c>
      <c r="F713" s="164">
        <v>0</v>
      </c>
    </row>
    <row r="714" spans="1:7" x14ac:dyDescent="0.2">
      <c r="A714" s="163">
        <v>2005</v>
      </c>
      <c r="B714" s="163" t="s">
        <v>714</v>
      </c>
      <c r="C714" s="163" t="s">
        <v>55</v>
      </c>
      <c r="D714" s="163" t="s">
        <v>739</v>
      </c>
      <c r="E714" s="163" t="s">
        <v>717</v>
      </c>
      <c r="F714" s="163">
        <v>0</v>
      </c>
    </row>
    <row r="715" spans="1:7" x14ac:dyDescent="0.2">
      <c r="A715" s="163">
        <v>2005</v>
      </c>
      <c r="B715" s="163" t="s">
        <v>714</v>
      </c>
      <c r="C715" s="163" t="s">
        <v>55</v>
      </c>
      <c r="D715" s="163" t="s">
        <v>53</v>
      </c>
      <c r="E715" s="163" t="s">
        <v>717</v>
      </c>
      <c r="F715" s="163">
        <v>0</v>
      </c>
    </row>
    <row r="716" spans="1:7" x14ac:dyDescent="0.2">
      <c r="A716" s="163">
        <v>2005</v>
      </c>
      <c r="B716" s="163" t="s">
        <v>714</v>
      </c>
      <c r="C716" s="163" t="s">
        <v>69</v>
      </c>
      <c r="D716" s="163" t="s">
        <v>60</v>
      </c>
      <c r="E716" s="163" t="s">
        <v>143</v>
      </c>
      <c r="F716" s="163">
        <v>107.13200000000001</v>
      </c>
      <c r="G716" s="163" t="s">
        <v>716</v>
      </c>
    </row>
    <row r="717" spans="1:7" x14ac:dyDescent="0.2">
      <c r="A717" s="163">
        <v>2005</v>
      </c>
      <c r="B717" s="163" t="s">
        <v>714</v>
      </c>
      <c r="C717" s="163" t="s">
        <v>69</v>
      </c>
      <c r="D717" s="163" t="s">
        <v>59</v>
      </c>
      <c r="E717" s="163" t="s">
        <v>143</v>
      </c>
      <c r="F717" s="163">
        <v>114.187</v>
      </c>
    </row>
    <row r="718" spans="1:7" x14ac:dyDescent="0.2">
      <c r="A718" s="163">
        <v>2005</v>
      </c>
      <c r="B718" s="163" t="s">
        <v>714</v>
      </c>
      <c r="C718" s="163" t="s">
        <v>69</v>
      </c>
      <c r="D718" s="163" t="s">
        <v>58</v>
      </c>
      <c r="E718" s="163" t="s">
        <v>143</v>
      </c>
      <c r="F718" s="163">
        <v>120.254</v>
      </c>
    </row>
    <row r="719" spans="1:7" x14ac:dyDescent="0.2">
      <c r="A719" s="163">
        <v>2005</v>
      </c>
      <c r="B719" s="163" t="s">
        <v>714</v>
      </c>
      <c r="C719" s="163" t="s">
        <v>69</v>
      </c>
      <c r="D719" s="163" t="s">
        <v>56</v>
      </c>
      <c r="E719" s="163" t="s">
        <v>143</v>
      </c>
      <c r="F719" s="163">
        <v>107.84</v>
      </c>
      <c r="G719" s="163" t="s">
        <v>716</v>
      </c>
    </row>
    <row r="720" spans="1:7" x14ac:dyDescent="0.2">
      <c r="A720" s="163">
        <v>2005</v>
      </c>
      <c r="B720" s="163" t="s">
        <v>714</v>
      </c>
      <c r="C720" s="163" t="s">
        <v>69</v>
      </c>
      <c r="D720" s="163" t="s">
        <v>739</v>
      </c>
      <c r="E720" s="163" t="s">
        <v>143</v>
      </c>
      <c r="F720" s="163">
        <v>108.62</v>
      </c>
      <c r="G720" s="163" t="s">
        <v>716</v>
      </c>
    </row>
    <row r="721" spans="1:6" x14ac:dyDescent="0.2">
      <c r="A721" s="163">
        <v>2005</v>
      </c>
      <c r="B721" s="163" t="s">
        <v>714</v>
      </c>
      <c r="C721" s="163" t="s">
        <v>69</v>
      </c>
      <c r="D721" s="163" t="s">
        <v>53</v>
      </c>
      <c r="E721" s="163" t="s">
        <v>143</v>
      </c>
      <c r="F721" s="163">
        <v>111.61</v>
      </c>
    </row>
    <row r="722" spans="1:6" x14ac:dyDescent="0.2">
      <c r="A722" s="163">
        <v>2005</v>
      </c>
      <c r="B722" s="163" t="s">
        <v>714</v>
      </c>
      <c r="C722" s="163" t="s">
        <v>68</v>
      </c>
      <c r="D722" s="163" t="s">
        <v>60</v>
      </c>
      <c r="E722" s="163" t="s">
        <v>143</v>
      </c>
      <c r="F722" s="163" t="s">
        <v>14</v>
      </c>
    </row>
    <row r="723" spans="1:6" x14ac:dyDescent="0.2">
      <c r="A723" s="163">
        <v>2005</v>
      </c>
      <c r="B723" s="163" t="s">
        <v>714</v>
      </c>
      <c r="C723" s="163" t="s">
        <v>68</v>
      </c>
      <c r="D723" s="163" t="s">
        <v>59</v>
      </c>
      <c r="E723" s="163" t="s">
        <v>143</v>
      </c>
      <c r="F723" s="163" t="s">
        <v>14</v>
      </c>
    </row>
    <row r="724" spans="1:6" x14ac:dyDescent="0.2">
      <c r="A724" s="163">
        <v>2005</v>
      </c>
      <c r="B724" s="163" t="s">
        <v>714</v>
      </c>
      <c r="C724" s="163" t="s">
        <v>68</v>
      </c>
      <c r="D724" s="163" t="s">
        <v>58</v>
      </c>
      <c r="E724" s="163" t="s">
        <v>143</v>
      </c>
      <c r="F724" s="163" t="s">
        <v>14</v>
      </c>
    </row>
    <row r="725" spans="1:6" x14ac:dyDescent="0.2">
      <c r="A725" s="163">
        <v>2005</v>
      </c>
      <c r="B725" s="163" t="s">
        <v>714</v>
      </c>
      <c r="C725" s="163" t="s">
        <v>68</v>
      </c>
      <c r="D725" s="163" t="s">
        <v>56</v>
      </c>
      <c r="E725" s="163" t="s">
        <v>143</v>
      </c>
      <c r="F725" s="163" t="s">
        <v>14</v>
      </c>
    </row>
    <row r="726" spans="1:6" x14ac:dyDescent="0.2">
      <c r="A726" s="163">
        <v>2005</v>
      </c>
      <c r="B726" s="163" t="s">
        <v>714</v>
      </c>
      <c r="C726" s="163" t="s">
        <v>68</v>
      </c>
      <c r="D726" s="163" t="s">
        <v>739</v>
      </c>
      <c r="E726" s="163" t="s">
        <v>143</v>
      </c>
      <c r="F726" s="163" t="s">
        <v>14</v>
      </c>
    </row>
    <row r="727" spans="1:6" x14ac:dyDescent="0.2">
      <c r="A727" s="163">
        <v>2005</v>
      </c>
      <c r="B727" s="163" t="s">
        <v>714</v>
      </c>
      <c r="C727" s="163" t="s">
        <v>68</v>
      </c>
      <c r="D727" s="163" t="s">
        <v>53</v>
      </c>
      <c r="E727" s="163" t="s">
        <v>143</v>
      </c>
      <c r="F727" s="163" t="s">
        <v>14</v>
      </c>
    </row>
    <row r="728" spans="1:6" x14ac:dyDescent="0.2">
      <c r="A728" s="163">
        <v>2005</v>
      </c>
      <c r="B728" s="163" t="s">
        <v>714</v>
      </c>
      <c r="C728" s="163" t="s">
        <v>67</v>
      </c>
      <c r="D728" s="163" t="s">
        <v>60</v>
      </c>
      <c r="E728" s="163" t="s">
        <v>143</v>
      </c>
      <c r="F728" s="163" t="s">
        <v>14</v>
      </c>
    </row>
    <row r="729" spans="1:6" x14ac:dyDescent="0.2">
      <c r="A729" s="163">
        <v>2005</v>
      </c>
      <c r="B729" s="163" t="s">
        <v>714</v>
      </c>
      <c r="C729" s="163" t="s">
        <v>67</v>
      </c>
      <c r="D729" s="163" t="s">
        <v>59</v>
      </c>
      <c r="E729" s="163" t="s">
        <v>143</v>
      </c>
      <c r="F729" s="163" t="s">
        <v>14</v>
      </c>
    </row>
    <row r="730" spans="1:6" x14ac:dyDescent="0.2">
      <c r="A730" s="163">
        <v>2005</v>
      </c>
      <c r="B730" s="163" t="s">
        <v>714</v>
      </c>
      <c r="C730" s="163" t="s">
        <v>67</v>
      </c>
      <c r="D730" s="163" t="s">
        <v>58</v>
      </c>
      <c r="E730" s="163" t="s">
        <v>143</v>
      </c>
      <c r="F730" s="163" t="s">
        <v>14</v>
      </c>
    </row>
    <row r="731" spans="1:6" x14ac:dyDescent="0.2">
      <c r="A731" s="163">
        <v>2005</v>
      </c>
      <c r="B731" s="163" t="s">
        <v>714</v>
      </c>
      <c r="C731" s="163" t="s">
        <v>67</v>
      </c>
      <c r="D731" s="163" t="s">
        <v>56</v>
      </c>
      <c r="E731" s="163" t="s">
        <v>143</v>
      </c>
      <c r="F731" s="163" t="s">
        <v>14</v>
      </c>
    </row>
    <row r="732" spans="1:6" x14ac:dyDescent="0.2">
      <c r="A732" s="163">
        <v>2005</v>
      </c>
      <c r="B732" s="163" t="s">
        <v>714</v>
      </c>
      <c r="C732" s="163" t="s">
        <v>67</v>
      </c>
      <c r="D732" s="163" t="s">
        <v>739</v>
      </c>
      <c r="E732" s="163" t="s">
        <v>143</v>
      </c>
      <c r="F732" s="163" t="s">
        <v>14</v>
      </c>
    </row>
    <row r="733" spans="1:6" x14ac:dyDescent="0.2">
      <c r="A733" s="163">
        <v>2005</v>
      </c>
      <c r="B733" s="163" t="s">
        <v>714</v>
      </c>
      <c r="C733" s="163" t="s">
        <v>67</v>
      </c>
      <c r="D733" s="163" t="s">
        <v>53</v>
      </c>
      <c r="E733" s="163" t="s">
        <v>143</v>
      </c>
      <c r="F733" s="163" t="s">
        <v>14</v>
      </c>
    </row>
    <row r="734" spans="1:6" x14ac:dyDescent="0.2">
      <c r="A734" s="163">
        <v>2005</v>
      </c>
      <c r="B734" s="163" t="s">
        <v>714</v>
      </c>
      <c r="C734" s="163" t="s">
        <v>65</v>
      </c>
      <c r="D734" s="163" t="s">
        <v>60</v>
      </c>
      <c r="E734" s="163" t="s">
        <v>143</v>
      </c>
      <c r="F734" s="163" t="s">
        <v>14</v>
      </c>
    </row>
    <row r="735" spans="1:6" x14ac:dyDescent="0.2">
      <c r="A735" s="163">
        <v>2005</v>
      </c>
      <c r="B735" s="163" t="s">
        <v>714</v>
      </c>
      <c r="C735" s="163" t="s">
        <v>65</v>
      </c>
      <c r="D735" s="163" t="s">
        <v>59</v>
      </c>
      <c r="E735" s="163" t="s">
        <v>143</v>
      </c>
      <c r="F735" s="163" t="s">
        <v>14</v>
      </c>
    </row>
    <row r="736" spans="1:6" x14ac:dyDescent="0.2">
      <c r="A736" s="163">
        <v>2005</v>
      </c>
      <c r="B736" s="163" t="s">
        <v>714</v>
      </c>
      <c r="C736" s="163" t="s">
        <v>65</v>
      </c>
      <c r="D736" s="163" t="s">
        <v>58</v>
      </c>
      <c r="E736" s="163" t="s">
        <v>143</v>
      </c>
      <c r="F736" s="163" t="s">
        <v>14</v>
      </c>
    </row>
    <row r="737" spans="1:6" x14ac:dyDescent="0.2">
      <c r="A737" s="163">
        <v>2005</v>
      </c>
      <c r="B737" s="163" t="s">
        <v>714</v>
      </c>
      <c r="C737" s="163" t="s">
        <v>65</v>
      </c>
      <c r="D737" s="163" t="s">
        <v>56</v>
      </c>
      <c r="E737" s="163" t="s">
        <v>143</v>
      </c>
      <c r="F737" s="164" t="s">
        <v>14</v>
      </c>
    </row>
    <row r="738" spans="1:6" x14ac:dyDescent="0.2">
      <c r="A738" s="163">
        <v>2005</v>
      </c>
      <c r="B738" s="163" t="s">
        <v>714</v>
      </c>
      <c r="C738" s="163" t="s">
        <v>65</v>
      </c>
      <c r="D738" s="163" t="s">
        <v>739</v>
      </c>
      <c r="E738" s="163" t="s">
        <v>143</v>
      </c>
      <c r="F738" s="163" t="s">
        <v>14</v>
      </c>
    </row>
    <row r="739" spans="1:6" x14ac:dyDescent="0.2">
      <c r="A739" s="163">
        <v>2005</v>
      </c>
      <c r="B739" s="163" t="s">
        <v>714</v>
      </c>
      <c r="C739" s="163" t="s">
        <v>65</v>
      </c>
      <c r="D739" s="163" t="s">
        <v>53</v>
      </c>
      <c r="E739" s="163" t="s">
        <v>143</v>
      </c>
      <c r="F739" s="163" t="s">
        <v>14</v>
      </c>
    </row>
    <row r="740" spans="1:6" x14ac:dyDescent="0.2">
      <c r="A740" s="163">
        <v>2005</v>
      </c>
      <c r="B740" s="163" t="s">
        <v>714</v>
      </c>
      <c r="C740" s="163" t="s">
        <v>64</v>
      </c>
      <c r="D740" s="163" t="s">
        <v>60</v>
      </c>
      <c r="E740" s="163" t="s">
        <v>143</v>
      </c>
      <c r="F740" s="164" t="s">
        <v>14</v>
      </c>
    </row>
    <row r="741" spans="1:6" x14ac:dyDescent="0.2">
      <c r="A741" s="163">
        <v>2005</v>
      </c>
      <c r="B741" s="163" t="s">
        <v>714</v>
      </c>
      <c r="C741" s="163" t="s">
        <v>64</v>
      </c>
      <c r="D741" s="163" t="s">
        <v>59</v>
      </c>
      <c r="E741" s="163" t="s">
        <v>143</v>
      </c>
      <c r="F741" s="163" t="s">
        <v>14</v>
      </c>
    </row>
    <row r="742" spans="1:6" x14ac:dyDescent="0.2">
      <c r="A742" s="163">
        <v>2005</v>
      </c>
      <c r="B742" s="163" t="s">
        <v>714</v>
      </c>
      <c r="C742" s="163" t="s">
        <v>64</v>
      </c>
      <c r="D742" s="163" t="s">
        <v>58</v>
      </c>
      <c r="E742" s="163" t="s">
        <v>143</v>
      </c>
      <c r="F742" s="163" t="s">
        <v>14</v>
      </c>
    </row>
    <row r="743" spans="1:6" x14ac:dyDescent="0.2">
      <c r="A743" s="163">
        <v>2005</v>
      </c>
      <c r="B743" s="163" t="s">
        <v>714</v>
      </c>
      <c r="C743" s="163" t="s">
        <v>64</v>
      </c>
      <c r="D743" s="163" t="s">
        <v>56</v>
      </c>
      <c r="E743" s="163" t="s">
        <v>143</v>
      </c>
      <c r="F743" s="164" t="s">
        <v>14</v>
      </c>
    </row>
    <row r="744" spans="1:6" x14ac:dyDescent="0.2">
      <c r="A744" s="163">
        <v>2005</v>
      </c>
      <c r="B744" s="163" t="s">
        <v>714</v>
      </c>
      <c r="C744" s="163" t="s">
        <v>64</v>
      </c>
      <c r="D744" s="163" t="s">
        <v>739</v>
      </c>
      <c r="E744" s="163" t="s">
        <v>143</v>
      </c>
      <c r="F744" s="163" t="s">
        <v>14</v>
      </c>
    </row>
    <row r="745" spans="1:6" x14ac:dyDescent="0.2">
      <c r="A745" s="163">
        <v>2005</v>
      </c>
      <c r="B745" s="163" t="s">
        <v>714</v>
      </c>
      <c r="C745" s="163" t="s">
        <v>64</v>
      </c>
      <c r="D745" s="163" t="s">
        <v>53</v>
      </c>
      <c r="E745" s="163" t="s">
        <v>143</v>
      </c>
      <c r="F745" s="163" t="s">
        <v>14</v>
      </c>
    </row>
    <row r="746" spans="1:6" x14ac:dyDescent="0.2">
      <c r="A746" s="163">
        <v>2005</v>
      </c>
      <c r="B746" s="163" t="s">
        <v>714</v>
      </c>
      <c r="C746" s="163" t="s">
        <v>62</v>
      </c>
      <c r="D746" s="163" t="s">
        <v>60</v>
      </c>
      <c r="E746" s="163" t="s">
        <v>143</v>
      </c>
      <c r="F746" s="164" t="s">
        <v>14</v>
      </c>
    </row>
    <row r="747" spans="1:6" x14ac:dyDescent="0.2">
      <c r="A747" s="163">
        <v>2005</v>
      </c>
      <c r="B747" s="163" t="s">
        <v>714</v>
      </c>
      <c r="C747" s="163" t="s">
        <v>62</v>
      </c>
      <c r="D747" s="163" t="s">
        <v>59</v>
      </c>
      <c r="E747" s="163" t="s">
        <v>143</v>
      </c>
      <c r="F747" s="163" t="s">
        <v>14</v>
      </c>
    </row>
    <row r="748" spans="1:6" x14ac:dyDescent="0.2">
      <c r="A748" s="163">
        <v>2005</v>
      </c>
      <c r="B748" s="163" t="s">
        <v>714</v>
      </c>
      <c r="C748" s="163" t="s">
        <v>62</v>
      </c>
      <c r="D748" s="163" t="s">
        <v>58</v>
      </c>
      <c r="E748" s="163" t="s">
        <v>143</v>
      </c>
      <c r="F748" s="163" t="s">
        <v>14</v>
      </c>
    </row>
    <row r="749" spans="1:6" x14ac:dyDescent="0.2">
      <c r="A749" s="163">
        <v>2005</v>
      </c>
      <c r="B749" s="163" t="s">
        <v>714</v>
      </c>
      <c r="C749" s="163" t="s">
        <v>62</v>
      </c>
      <c r="D749" s="163" t="s">
        <v>56</v>
      </c>
      <c r="E749" s="163" t="s">
        <v>143</v>
      </c>
      <c r="F749" s="164" t="s">
        <v>14</v>
      </c>
    </row>
    <row r="750" spans="1:6" x14ac:dyDescent="0.2">
      <c r="A750" s="163">
        <v>2005</v>
      </c>
      <c r="B750" s="163" t="s">
        <v>714</v>
      </c>
      <c r="C750" s="163" t="s">
        <v>62</v>
      </c>
      <c r="D750" s="163" t="s">
        <v>739</v>
      </c>
      <c r="E750" s="163" t="s">
        <v>143</v>
      </c>
      <c r="F750" s="163" t="s">
        <v>14</v>
      </c>
    </row>
    <row r="751" spans="1:6" x14ac:dyDescent="0.2">
      <c r="A751" s="163">
        <v>2005</v>
      </c>
      <c r="B751" s="163" t="s">
        <v>714</v>
      </c>
      <c r="C751" s="163" t="s">
        <v>62</v>
      </c>
      <c r="D751" s="163" t="s">
        <v>53</v>
      </c>
      <c r="E751" s="163" t="s">
        <v>143</v>
      </c>
      <c r="F751" s="163" t="s">
        <v>14</v>
      </c>
    </row>
    <row r="752" spans="1:6" x14ac:dyDescent="0.2">
      <c r="A752" s="163">
        <v>2005</v>
      </c>
      <c r="B752" s="163" t="s">
        <v>714</v>
      </c>
      <c r="C752" s="163" t="s">
        <v>55</v>
      </c>
      <c r="D752" s="163" t="s">
        <v>60</v>
      </c>
      <c r="E752" s="163" t="s">
        <v>143</v>
      </c>
      <c r="F752" s="164" t="s">
        <v>14</v>
      </c>
    </row>
    <row r="753" spans="1:7" x14ac:dyDescent="0.2">
      <c r="A753" s="163">
        <v>2005</v>
      </c>
      <c r="B753" s="163" t="s">
        <v>714</v>
      </c>
      <c r="C753" s="163" t="s">
        <v>55</v>
      </c>
      <c r="D753" s="163" t="s">
        <v>59</v>
      </c>
      <c r="E753" s="163" t="s">
        <v>143</v>
      </c>
      <c r="F753" s="163" t="s">
        <v>14</v>
      </c>
    </row>
    <row r="754" spans="1:7" x14ac:dyDescent="0.2">
      <c r="A754" s="163">
        <v>2005</v>
      </c>
      <c r="B754" s="163" t="s">
        <v>714</v>
      </c>
      <c r="C754" s="163" t="s">
        <v>55</v>
      </c>
      <c r="D754" s="163" t="s">
        <v>58</v>
      </c>
      <c r="E754" s="163" t="s">
        <v>143</v>
      </c>
      <c r="F754" s="163" t="s">
        <v>14</v>
      </c>
    </row>
    <row r="755" spans="1:7" x14ac:dyDescent="0.2">
      <c r="A755" s="163">
        <v>2005</v>
      </c>
      <c r="B755" s="163" t="s">
        <v>714</v>
      </c>
      <c r="C755" s="163" t="s">
        <v>55</v>
      </c>
      <c r="D755" s="163" t="s">
        <v>56</v>
      </c>
      <c r="E755" s="163" t="s">
        <v>143</v>
      </c>
      <c r="F755" s="164" t="s">
        <v>14</v>
      </c>
    </row>
    <row r="756" spans="1:7" x14ac:dyDescent="0.2">
      <c r="A756" s="163">
        <v>2005</v>
      </c>
      <c r="B756" s="163" t="s">
        <v>714</v>
      </c>
      <c r="C756" s="163" t="s">
        <v>55</v>
      </c>
      <c r="D756" s="163" t="s">
        <v>739</v>
      </c>
      <c r="E756" s="163" t="s">
        <v>143</v>
      </c>
      <c r="F756" s="163" t="s">
        <v>14</v>
      </c>
    </row>
    <row r="757" spans="1:7" x14ac:dyDescent="0.2">
      <c r="A757" s="163">
        <v>2005</v>
      </c>
      <c r="B757" s="163" t="s">
        <v>714</v>
      </c>
      <c r="C757" s="163" t="s">
        <v>55</v>
      </c>
      <c r="D757" s="163" t="s">
        <v>53</v>
      </c>
      <c r="E757" s="163" t="s">
        <v>143</v>
      </c>
      <c r="F757" s="163" t="s">
        <v>14</v>
      </c>
    </row>
    <row r="758" spans="1:7" x14ac:dyDescent="0.2">
      <c r="A758" s="163">
        <v>2006</v>
      </c>
      <c r="B758" s="163" t="s">
        <v>714</v>
      </c>
      <c r="C758" s="163" t="s">
        <v>69</v>
      </c>
      <c r="D758" s="163" t="s">
        <v>60</v>
      </c>
      <c r="E758" s="163" t="s">
        <v>715</v>
      </c>
      <c r="F758" s="164">
        <v>6100195.352</v>
      </c>
      <c r="G758" s="163" t="s">
        <v>716</v>
      </c>
    </row>
    <row r="759" spans="1:7" x14ac:dyDescent="0.2">
      <c r="A759" s="163">
        <v>2006</v>
      </c>
      <c r="B759" s="163" t="s">
        <v>714</v>
      </c>
      <c r="C759" s="163" t="s">
        <v>69</v>
      </c>
      <c r="D759" s="163" t="s">
        <v>59</v>
      </c>
      <c r="E759" s="163" t="s">
        <v>715</v>
      </c>
      <c r="F759" s="163">
        <v>1738933.5819999999</v>
      </c>
    </row>
    <row r="760" spans="1:7" x14ac:dyDescent="0.2">
      <c r="A760" s="163">
        <v>2006</v>
      </c>
      <c r="B760" s="163" t="s">
        <v>714</v>
      </c>
      <c r="C760" s="163" t="s">
        <v>69</v>
      </c>
      <c r="D760" s="163" t="s">
        <v>58</v>
      </c>
      <c r="E760" s="163" t="s">
        <v>715</v>
      </c>
      <c r="F760" s="163">
        <v>555701.73</v>
      </c>
    </row>
    <row r="761" spans="1:7" x14ac:dyDescent="0.2">
      <c r="A761" s="163">
        <v>2006</v>
      </c>
      <c r="B761" s="163" t="s">
        <v>714</v>
      </c>
      <c r="C761" s="163" t="s">
        <v>69</v>
      </c>
      <c r="D761" s="163" t="s">
        <v>56</v>
      </c>
      <c r="E761" s="163" t="s">
        <v>715</v>
      </c>
      <c r="F761" s="164">
        <v>7283427.2039999999</v>
      </c>
      <c r="G761" s="163" t="s">
        <v>716</v>
      </c>
    </row>
    <row r="762" spans="1:7" x14ac:dyDescent="0.2">
      <c r="A762" s="163">
        <v>2006</v>
      </c>
      <c r="B762" s="163" t="s">
        <v>714</v>
      </c>
      <c r="C762" s="163" t="s">
        <v>69</v>
      </c>
      <c r="D762" s="163" t="s">
        <v>739</v>
      </c>
      <c r="E762" s="163" t="s">
        <v>715</v>
      </c>
      <c r="F762" s="163">
        <v>7839128.9340000004</v>
      </c>
      <c r="G762" s="163" t="s">
        <v>716</v>
      </c>
    </row>
    <row r="763" spans="1:7" x14ac:dyDescent="0.2">
      <c r="A763" s="163">
        <v>2006</v>
      </c>
      <c r="B763" s="163" t="s">
        <v>714</v>
      </c>
      <c r="C763" s="163" t="s">
        <v>69</v>
      </c>
      <c r="D763" s="163" t="s">
        <v>53</v>
      </c>
      <c r="E763" s="163" t="s">
        <v>715</v>
      </c>
      <c r="F763" s="163">
        <v>1183231.852</v>
      </c>
    </row>
    <row r="764" spans="1:7" x14ac:dyDescent="0.2">
      <c r="A764" s="163">
        <v>2006</v>
      </c>
      <c r="B764" s="163" t="s">
        <v>714</v>
      </c>
      <c r="C764" s="163" t="s">
        <v>68</v>
      </c>
      <c r="D764" s="163" t="s">
        <v>60</v>
      </c>
      <c r="E764" s="163" t="s">
        <v>715</v>
      </c>
      <c r="F764" s="164">
        <v>1386745.52</v>
      </c>
      <c r="G764" s="163" t="s">
        <v>716</v>
      </c>
    </row>
    <row r="765" spans="1:7" x14ac:dyDescent="0.2">
      <c r="A765" s="163">
        <v>2006</v>
      </c>
      <c r="B765" s="163" t="s">
        <v>714</v>
      </c>
      <c r="C765" s="163" t="s">
        <v>68</v>
      </c>
      <c r="D765" s="163" t="s">
        <v>59</v>
      </c>
      <c r="E765" s="163" t="s">
        <v>715</v>
      </c>
      <c r="F765" s="163">
        <v>172267.43799999999</v>
      </c>
    </row>
    <row r="766" spans="1:7" x14ac:dyDescent="0.2">
      <c r="A766" s="163">
        <v>2006</v>
      </c>
      <c r="B766" s="163" t="s">
        <v>714</v>
      </c>
      <c r="C766" s="163" t="s">
        <v>68</v>
      </c>
      <c r="D766" s="163" t="s">
        <v>58</v>
      </c>
      <c r="E766" s="163" t="s">
        <v>715</v>
      </c>
      <c r="F766" s="163">
        <v>148443.103</v>
      </c>
    </row>
    <row r="767" spans="1:7" x14ac:dyDescent="0.2">
      <c r="A767" s="163">
        <v>2006</v>
      </c>
      <c r="B767" s="163" t="s">
        <v>714</v>
      </c>
      <c r="C767" s="163" t="s">
        <v>68</v>
      </c>
      <c r="D767" s="163" t="s">
        <v>56</v>
      </c>
      <c r="E767" s="163" t="s">
        <v>715</v>
      </c>
      <c r="F767" s="164">
        <v>1410569.855</v>
      </c>
      <c r="G767" s="163" t="s">
        <v>716</v>
      </c>
    </row>
    <row r="768" spans="1:7" x14ac:dyDescent="0.2">
      <c r="A768" s="163">
        <v>2006</v>
      </c>
      <c r="B768" s="163" t="s">
        <v>714</v>
      </c>
      <c r="C768" s="163" t="s">
        <v>68</v>
      </c>
      <c r="D768" s="163" t="s">
        <v>739</v>
      </c>
      <c r="E768" s="163" t="s">
        <v>715</v>
      </c>
      <c r="F768" s="163">
        <v>1559012.9580000001</v>
      </c>
      <c r="G768" s="163" t="s">
        <v>716</v>
      </c>
    </row>
    <row r="769" spans="1:7" x14ac:dyDescent="0.2">
      <c r="A769" s="163">
        <v>2006</v>
      </c>
      <c r="B769" s="163" t="s">
        <v>714</v>
      </c>
      <c r="C769" s="163" t="s">
        <v>68</v>
      </c>
      <c r="D769" s="163" t="s">
        <v>53</v>
      </c>
      <c r="E769" s="163" t="s">
        <v>715</v>
      </c>
      <c r="F769" s="163">
        <v>23824.334999999999</v>
      </c>
    </row>
    <row r="770" spans="1:7" x14ac:dyDescent="0.2">
      <c r="A770" s="163">
        <v>2006</v>
      </c>
      <c r="B770" s="163" t="s">
        <v>714</v>
      </c>
      <c r="C770" s="163" t="s">
        <v>67</v>
      </c>
      <c r="D770" s="163" t="s">
        <v>60</v>
      </c>
      <c r="E770" s="163" t="s">
        <v>715</v>
      </c>
      <c r="F770" s="164">
        <v>142836.17300000001</v>
      </c>
    </row>
    <row r="771" spans="1:7" x14ac:dyDescent="0.2">
      <c r="A771" s="163">
        <v>2006</v>
      </c>
      <c r="B771" s="163" t="s">
        <v>714</v>
      </c>
      <c r="C771" s="163" t="s">
        <v>67</v>
      </c>
      <c r="D771" s="163" t="s">
        <v>59</v>
      </c>
      <c r="E771" s="163" t="s">
        <v>715</v>
      </c>
      <c r="F771" s="163">
        <v>284984.05300000001</v>
      </c>
    </row>
    <row r="772" spans="1:7" x14ac:dyDescent="0.2">
      <c r="A772" s="163">
        <v>2006</v>
      </c>
      <c r="B772" s="163" t="s">
        <v>714</v>
      </c>
      <c r="C772" s="163" t="s">
        <v>67</v>
      </c>
      <c r="D772" s="163" t="s">
        <v>58</v>
      </c>
      <c r="E772" s="163" t="s">
        <v>715</v>
      </c>
      <c r="F772" s="163">
        <v>111460.22500000001</v>
      </c>
    </row>
    <row r="773" spans="1:7" x14ac:dyDescent="0.2">
      <c r="A773" s="163">
        <v>2006</v>
      </c>
      <c r="B773" s="163" t="s">
        <v>714</v>
      </c>
      <c r="C773" s="163" t="s">
        <v>67</v>
      </c>
      <c r="D773" s="163" t="s">
        <v>56</v>
      </c>
      <c r="E773" s="163" t="s">
        <v>715</v>
      </c>
      <c r="F773" s="164">
        <v>316360.00099999999</v>
      </c>
    </row>
    <row r="774" spans="1:7" x14ac:dyDescent="0.2">
      <c r="A774" s="163">
        <v>2006</v>
      </c>
      <c r="B774" s="163" t="s">
        <v>714</v>
      </c>
      <c r="C774" s="163" t="s">
        <v>67</v>
      </c>
      <c r="D774" s="163" t="s">
        <v>739</v>
      </c>
      <c r="E774" s="163" t="s">
        <v>715</v>
      </c>
      <c r="F774" s="163">
        <v>427820.22600000002</v>
      </c>
    </row>
    <row r="775" spans="1:7" x14ac:dyDescent="0.2">
      <c r="A775" s="163">
        <v>2006</v>
      </c>
      <c r="B775" s="163" t="s">
        <v>714</v>
      </c>
      <c r="C775" s="163" t="s">
        <v>67</v>
      </c>
      <c r="D775" s="163" t="s">
        <v>53</v>
      </c>
      <c r="E775" s="163" t="s">
        <v>715</v>
      </c>
      <c r="F775" s="163">
        <v>173523.82699999999</v>
      </c>
    </row>
    <row r="776" spans="1:7" x14ac:dyDescent="0.2">
      <c r="A776" s="163">
        <v>2006</v>
      </c>
      <c r="B776" s="163" t="s">
        <v>714</v>
      </c>
      <c r="C776" s="163" t="s">
        <v>65</v>
      </c>
      <c r="D776" s="163" t="s">
        <v>60</v>
      </c>
      <c r="E776" s="163" t="s">
        <v>715</v>
      </c>
      <c r="F776" s="164">
        <v>3811442.3119999999</v>
      </c>
      <c r="G776" s="163" t="s">
        <v>716</v>
      </c>
    </row>
    <row r="777" spans="1:7" x14ac:dyDescent="0.2">
      <c r="A777" s="163">
        <v>2006</v>
      </c>
      <c r="B777" s="163" t="s">
        <v>714</v>
      </c>
      <c r="C777" s="163" t="s">
        <v>65</v>
      </c>
      <c r="D777" s="163" t="s">
        <v>59</v>
      </c>
      <c r="E777" s="163" t="s">
        <v>715</v>
      </c>
      <c r="F777" s="163">
        <v>109911.495</v>
      </c>
    </row>
    <row r="778" spans="1:7" x14ac:dyDescent="0.2">
      <c r="A778" s="163">
        <v>2006</v>
      </c>
      <c r="B778" s="163" t="s">
        <v>714</v>
      </c>
      <c r="C778" s="163" t="s">
        <v>65</v>
      </c>
      <c r="D778" s="163" t="s">
        <v>58</v>
      </c>
      <c r="E778" s="163" t="s">
        <v>715</v>
      </c>
      <c r="F778" s="163">
        <v>74529.812999999995</v>
      </c>
    </row>
    <row r="779" spans="1:7" x14ac:dyDescent="0.2">
      <c r="A779" s="163">
        <v>2006</v>
      </c>
      <c r="B779" s="163" t="s">
        <v>714</v>
      </c>
      <c r="C779" s="163" t="s">
        <v>65</v>
      </c>
      <c r="D779" s="163" t="s">
        <v>56</v>
      </c>
      <c r="E779" s="163" t="s">
        <v>715</v>
      </c>
      <c r="F779" s="164">
        <v>3846823.9939999999</v>
      </c>
      <c r="G779" s="163" t="s">
        <v>716</v>
      </c>
    </row>
    <row r="780" spans="1:7" x14ac:dyDescent="0.2">
      <c r="A780" s="163">
        <v>2006</v>
      </c>
      <c r="B780" s="163" t="s">
        <v>714</v>
      </c>
      <c r="C780" s="163" t="s">
        <v>65</v>
      </c>
      <c r="D780" s="163" t="s">
        <v>739</v>
      </c>
      <c r="E780" s="163" t="s">
        <v>715</v>
      </c>
      <c r="F780" s="163">
        <v>3921353.807</v>
      </c>
      <c r="G780" s="163" t="s">
        <v>716</v>
      </c>
    </row>
    <row r="781" spans="1:7" x14ac:dyDescent="0.2">
      <c r="A781" s="163">
        <v>2006</v>
      </c>
      <c r="B781" s="163" t="s">
        <v>714</v>
      </c>
      <c r="C781" s="163" t="s">
        <v>65</v>
      </c>
      <c r="D781" s="163" t="s">
        <v>53</v>
      </c>
      <c r="E781" s="163" t="s">
        <v>715</v>
      </c>
      <c r="F781" s="163">
        <v>35381.682000000001</v>
      </c>
    </row>
    <row r="782" spans="1:7" x14ac:dyDescent="0.2">
      <c r="A782" s="163">
        <v>2006</v>
      </c>
      <c r="B782" s="163" t="s">
        <v>714</v>
      </c>
      <c r="C782" s="163" t="s">
        <v>64</v>
      </c>
      <c r="D782" s="163" t="s">
        <v>60</v>
      </c>
      <c r="E782" s="163" t="s">
        <v>715</v>
      </c>
      <c r="F782" s="164">
        <v>759171.34699999995</v>
      </c>
      <c r="G782" s="163" t="s">
        <v>716</v>
      </c>
    </row>
    <row r="783" spans="1:7" x14ac:dyDescent="0.2">
      <c r="A783" s="163">
        <v>2006</v>
      </c>
      <c r="B783" s="163" t="s">
        <v>714</v>
      </c>
      <c r="C783" s="163" t="s">
        <v>64</v>
      </c>
      <c r="D783" s="163" t="s">
        <v>59</v>
      </c>
      <c r="E783" s="163" t="s">
        <v>715</v>
      </c>
      <c r="F783" s="163">
        <v>1128534.1459999999</v>
      </c>
    </row>
    <row r="784" spans="1:7" x14ac:dyDescent="0.2">
      <c r="A784" s="163">
        <v>2006</v>
      </c>
      <c r="B784" s="163" t="s">
        <v>714</v>
      </c>
      <c r="C784" s="163" t="s">
        <v>64</v>
      </c>
      <c r="D784" s="163" t="s">
        <v>58</v>
      </c>
      <c r="E784" s="163" t="s">
        <v>715</v>
      </c>
      <c r="F784" s="163">
        <v>177997.22399999999</v>
      </c>
    </row>
    <row r="785" spans="1:7" x14ac:dyDescent="0.2">
      <c r="A785" s="163">
        <v>2006</v>
      </c>
      <c r="B785" s="163" t="s">
        <v>714</v>
      </c>
      <c r="C785" s="163" t="s">
        <v>64</v>
      </c>
      <c r="D785" s="163" t="s">
        <v>56</v>
      </c>
      <c r="E785" s="163" t="s">
        <v>715</v>
      </c>
      <c r="F785" s="164">
        <v>1709708.27</v>
      </c>
      <c r="G785" s="163" t="s">
        <v>716</v>
      </c>
    </row>
    <row r="786" spans="1:7" x14ac:dyDescent="0.2">
      <c r="A786" s="163">
        <v>2006</v>
      </c>
      <c r="B786" s="163" t="s">
        <v>714</v>
      </c>
      <c r="C786" s="163" t="s">
        <v>64</v>
      </c>
      <c r="D786" s="163" t="s">
        <v>739</v>
      </c>
      <c r="E786" s="163" t="s">
        <v>715</v>
      </c>
      <c r="F786" s="163">
        <v>1887705.493</v>
      </c>
      <c r="G786" s="163" t="s">
        <v>716</v>
      </c>
    </row>
    <row r="787" spans="1:7" x14ac:dyDescent="0.2">
      <c r="A787" s="163">
        <v>2006</v>
      </c>
      <c r="B787" s="163" t="s">
        <v>714</v>
      </c>
      <c r="C787" s="163" t="s">
        <v>64</v>
      </c>
      <c r="D787" s="163" t="s">
        <v>53</v>
      </c>
      <c r="E787" s="163" t="s">
        <v>715</v>
      </c>
      <c r="F787" s="163">
        <v>950536.92200000002</v>
      </c>
    </row>
    <row r="788" spans="1:7" x14ac:dyDescent="0.2">
      <c r="A788" s="163">
        <v>2006</v>
      </c>
      <c r="B788" s="163" t="s">
        <v>714</v>
      </c>
      <c r="C788" s="163" t="s">
        <v>62</v>
      </c>
      <c r="D788" s="163" t="s">
        <v>60</v>
      </c>
      <c r="E788" s="163" t="s">
        <v>715</v>
      </c>
      <c r="F788" s="164" t="s">
        <v>14</v>
      </c>
      <c r="G788" s="163" t="s">
        <v>718</v>
      </c>
    </row>
    <row r="789" spans="1:7" x14ac:dyDescent="0.2">
      <c r="A789" s="163">
        <v>2006</v>
      </c>
      <c r="B789" s="163" t="s">
        <v>714</v>
      </c>
      <c r="C789" s="163" t="s">
        <v>62</v>
      </c>
      <c r="D789" s="163" t="s">
        <v>59</v>
      </c>
      <c r="E789" s="163" t="s">
        <v>715</v>
      </c>
      <c r="F789" s="163">
        <v>43075.089</v>
      </c>
    </row>
    <row r="790" spans="1:7" x14ac:dyDescent="0.2">
      <c r="A790" s="163">
        <v>2006</v>
      </c>
      <c r="B790" s="163" t="s">
        <v>714</v>
      </c>
      <c r="C790" s="163" t="s">
        <v>62</v>
      </c>
      <c r="D790" s="163" t="s">
        <v>58</v>
      </c>
      <c r="E790" s="163" t="s">
        <v>715</v>
      </c>
      <c r="F790" s="163">
        <v>43054.618999999999</v>
      </c>
    </row>
    <row r="791" spans="1:7" x14ac:dyDescent="0.2">
      <c r="A791" s="163">
        <v>2006</v>
      </c>
      <c r="B791" s="163" t="s">
        <v>714</v>
      </c>
      <c r="C791" s="163" t="s">
        <v>62</v>
      </c>
      <c r="D791" s="163" t="s">
        <v>56</v>
      </c>
      <c r="E791" s="163" t="s">
        <v>715</v>
      </c>
      <c r="F791" s="164">
        <v>20.47</v>
      </c>
    </row>
    <row r="792" spans="1:7" x14ac:dyDescent="0.2">
      <c r="A792" s="163">
        <v>2006</v>
      </c>
      <c r="B792" s="163" t="s">
        <v>714</v>
      </c>
      <c r="C792" s="163" t="s">
        <v>62</v>
      </c>
      <c r="D792" s="163" t="s">
        <v>739</v>
      </c>
      <c r="E792" s="163" t="s">
        <v>715</v>
      </c>
      <c r="F792" s="163">
        <v>43075.089</v>
      </c>
    </row>
    <row r="793" spans="1:7" x14ac:dyDescent="0.2">
      <c r="A793" s="163">
        <v>2006</v>
      </c>
      <c r="B793" s="163" t="s">
        <v>714</v>
      </c>
      <c r="C793" s="163" t="s">
        <v>62</v>
      </c>
      <c r="D793" s="163" t="s">
        <v>53</v>
      </c>
      <c r="E793" s="163" t="s">
        <v>715</v>
      </c>
      <c r="F793" s="163">
        <v>20.47</v>
      </c>
    </row>
    <row r="794" spans="1:7" x14ac:dyDescent="0.2">
      <c r="A794" s="163">
        <v>2006</v>
      </c>
      <c r="B794" s="163" t="s">
        <v>714</v>
      </c>
      <c r="C794" s="163" t="s">
        <v>55</v>
      </c>
      <c r="D794" s="163" t="s">
        <v>60</v>
      </c>
      <c r="E794" s="163" t="s">
        <v>715</v>
      </c>
      <c r="F794" s="164" t="s">
        <v>14</v>
      </c>
      <c r="G794" s="163" t="s">
        <v>718</v>
      </c>
    </row>
    <row r="795" spans="1:7" x14ac:dyDescent="0.2">
      <c r="A795" s="163">
        <v>2006</v>
      </c>
      <c r="B795" s="163" t="s">
        <v>714</v>
      </c>
      <c r="C795" s="163" t="s">
        <v>55</v>
      </c>
      <c r="D795" s="163" t="s">
        <v>59</v>
      </c>
      <c r="E795" s="163" t="s">
        <v>715</v>
      </c>
      <c r="F795" s="163">
        <v>161.36099999999999</v>
      </c>
    </row>
    <row r="796" spans="1:7" x14ac:dyDescent="0.2">
      <c r="A796" s="163">
        <v>2006</v>
      </c>
      <c r="B796" s="163" t="s">
        <v>714</v>
      </c>
      <c r="C796" s="163" t="s">
        <v>55</v>
      </c>
      <c r="D796" s="163" t="s">
        <v>58</v>
      </c>
      <c r="E796" s="163" t="s">
        <v>715</v>
      </c>
      <c r="F796" s="163">
        <v>216.74600000000001</v>
      </c>
    </row>
    <row r="797" spans="1:7" x14ac:dyDescent="0.2">
      <c r="A797" s="163">
        <v>2006</v>
      </c>
      <c r="B797" s="163" t="s">
        <v>714</v>
      </c>
      <c r="C797" s="163" t="s">
        <v>55</v>
      </c>
      <c r="D797" s="163" t="s">
        <v>56</v>
      </c>
      <c r="E797" s="163" t="s">
        <v>715</v>
      </c>
      <c r="F797" s="164">
        <v>-55.384999999999998</v>
      </c>
    </row>
    <row r="798" spans="1:7" x14ac:dyDescent="0.2">
      <c r="A798" s="163">
        <v>2006</v>
      </c>
      <c r="B798" s="163" t="s">
        <v>714</v>
      </c>
      <c r="C798" s="163" t="s">
        <v>55</v>
      </c>
      <c r="D798" s="163" t="s">
        <v>739</v>
      </c>
      <c r="E798" s="163" t="s">
        <v>715</v>
      </c>
      <c r="F798" s="163">
        <v>161.36099999999999</v>
      </c>
    </row>
    <row r="799" spans="1:7" x14ac:dyDescent="0.2">
      <c r="A799" s="163">
        <v>2006</v>
      </c>
      <c r="B799" s="163" t="s">
        <v>714</v>
      </c>
      <c r="C799" s="163" t="s">
        <v>55</v>
      </c>
      <c r="D799" s="163" t="s">
        <v>53</v>
      </c>
      <c r="E799" s="163" t="s">
        <v>715</v>
      </c>
      <c r="F799" s="163">
        <v>-55.384999999999998</v>
      </c>
    </row>
    <row r="800" spans="1:7" x14ac:dyDescent="0.2">
      <c r="A800" s="163">
        <v>2006</v>
      </c>
      <c r="B800" s="163" t="s">
        <v>714</v>
      </c>
      <c r="C800" s="163" t="s">
        <v>69</v>
      </c>
      <c r="D800" s="163" t="s">
        <v>60</v>
      </c>
      <c r="E800" s="163" t="s">
        <v>717</v>
      </c>
      <c r="F800" s="164">
        <v>13.975</v>
      </c>
      <c r="G800" s="163" t="s">
        <v>716</v>
      </c>
    </row>
    <row r="801" spans="1:7" x14ac:dyDescent="0.2">
      <c r="A801" s="163">
        <v>2006</v>
      </c>
      <c r="B801" s="163" t="s">
        <v>714</v>
      </c>
      <c r="C801" s="163" t="s">
        <v>69</v>
      </c>
      <c r="D801" s="163" t="s">
        <v>59</v>
      </c>
      <c r="E801" s="163" t="s">
        <v>717</v>
      </c>
      <c r="F801" s="163">
        <v>3.984</v>
      </c>
    </row>
    <row r="802" spans="1:7" x14ac:dyDescent="0.2">
      <c r="A802" s="163">
        <v>2006</v>
      </c>
      <c r="B802" s="163" t="s">
        <v>714</v>
      </c>
      <c r="C802" s="163" t="s">
        <v>69</v>
      </c>
      <c r="D802" s="163" t="s">
        <v>58</v>
      </c>
      <c r="E802" s="163" t="s">
        <v>717</v>
      </c>
      <c r="F802" s="163">
        <v>1.2729999999999999</v>
      </c>
    </row>
    <row r="803" spans="1:7" x14ac:dyDescent="0.2">
      <c r="A803" s="163">
        <v>2006</v>
      </c>
      <c r="B803" s="163" t="s">
        <v>714</v>
      </c>
      <c r="C803" s="163" t="s">
        <v>69</v>
      </c>
      <c r="D803" s="163" t="s">
        <v>56</v>
      </c>
      <c r="E803" s="163" t="s">
        <v>717</v>
      </c>
      <c r="F803" s="164">
        <v>16.684999999999999</v>
      </c>
      <c r="G803" s="163" t="s">
        <v>716</v>
      </c>
    </row>
    <row r="804" spans="1:7" x14ac:dyDescent="0.2">
      <c r="A804" s="163">
        <v>2006</v>
      </c>
      <c r="B804" s="163" t="s">
        <v>714</v>
      </c>
      <c r="C804" s="163" t="s">
        <v>69</v>
      </c>
      <c r="D804" s="163" t="s">
        <v>739</v>
      </c>
      <c r="E804" s="163" t="s">
        <v>717</v>
      </c>
      <c r="F804" s="163">
        <v>17.957999999999998</v>
      </c>
      <c r="G804" s="163" t="s">
        <v>716</v>
      </c>
    </row>
    <row r="805" spans="1:7" x14ac:dyDescent="0.2">
      <c r="A805" s="163">
        <v>2006</v>
      </c>
      <c r="B805" s="163" t="s">
        <v>714</v>
      </c>
      <c r="C805" s="163" t="s">
        <v>69</v>
      </c>
      <c r="D805" s="163" t="s">
        <v>53</v>
      </c>
      <c r="E805" s="163" t="s">
        <v>717</v>
      </c>
      <c r="F805" s="163">
        <v>2.7109999999999999</v>
      </c>
    </row>
    <row r="806" spans="1:7" x14ac:dyDescent="0.2">
      <c r="A806" s="163">
        <v>2006</v>
      </c>
      <c r="B806" s="163" t="s">
        <v>714</v>
      </c>
      <c r="C806" s="163" t="s">
        <v>68</v>
      </c>
      <c r="D806" s="163" t="s">
        <v>60</v>
      </c>
      <c r="E806" s="163" t="s">
        <v>717</v>
      </c>
      <c r="F806" s="164">
        <v>3.177</v>
      </c>
      <c r="G806" s="163" t="s">
        <v>716</v>
      </c>
    </row>
    <row r="807" spans="1:7" x14ac:dyDescent="0.2">
      <c r="A807" s="163">
        <v>2006</v>
      </c>
      <c r="B807" s="163" t="s">
        <v>714</v>
      </c>
      <c r="C807" s="163" t="s">
        <v>68</v>
      </c>
      <c r="D807" s="163" t="s">
        <v>59</v>
      </c>
      <c r="E807" s="163" t="s">
        <v>717</v>
      </c>
      <c r="F807" s="163">
        <v>0.39500000000000002</v>
      </c>
    </row>
    <row r="808" spans="1:7" x14ac:dyDescent="0.2">
      <c r="A808" s="163">
        <v>2006</v>
      </c>
      <c r="B808" s="163" t="s">
        <v>714</v>
      </c>
      <c r="C808" s="163" t="s">
        <v>68</v>
      </c>
      <c r="D808" s="163" t="s">
        <v>58</v>
      </c>
      <c r="E808" s="163" t="s">
        <v>717</v>
      </c>
      <c r="F808" s="163">
        <v>0.34</v>
      </c>
    </row>
    <row r="809" spans="1:7" x14ac:dyDescent="0.2">
      <c r="A809" s="163">
        <v>2006</v>
      </c>
      <c r="B809" s="163" t="s">
        <v>714</v>
      </c>
      <c r="C809" s="163" t="s">
        <v>68</v>
      </c>
      <c r="D809" s="163" t="s">
        <v>56</v>
      </c>
      <c r="E809" s="163" t="s">
        <v>717</v>
      </c>
      <c r="F809" s="164">
        <v>3.2309999999999999</v>
      </c>
      <c r="G809" s="163" t="s">
        <v>716</v>
      </c>
    </row>
    <row r="810" spans="1:7" x14ac:dyDescent="0.2">
      <c r="A810" s="163">
        <v>2006</v>
      </c>
      <c r="B810" s="163" t="s">
        <v>714</v>
      </c>
      <c r="C810" s="163" t="s">
        <v>68</v>
      </c>
      <c r="D810" s="163" t="s">
        <v>739</v>
      </c>
      <c r="E810" s="163" t="s">
        <v>717</v>
      </c>
      <c r="F810" s="163">
        <v>3.5710000000000002</v>
      </c>
      <c r="G810" s="163" t="s">
        <v>716</v>
      </c>
    </row>
    <row r="811" spans="1:7" x14ac:dyDescent="0.2">
      <c r="A811" s="163">
        <v>2006</v>
      </c>
      <c r="B811" s="163" t="s">
        <v>714</v>
      </c>
      <c r="C811" s="163" t="s">
        <v>68</v>
      </c>
      <c r="D811" s="163" t="s">
        <v>53</v>
      </c>
      <c r="E811" s="163" t="s">
        <v>717</v>
      </c>
      <c r="F811" s="163">
        <v>5.5E-2</v>
      </c>
    </row>
    <row r="812" spans="1:7" x14ac:dyDescent="0.2">
      <c r="A812" s="163">
        <v>2006</v>
      </c>
      <c r="B812" s="163" t="s">
        <v>714</v>
      </c>
      <c r="C812" s="163" t="s">
        <v>67</v>
      </c>
      <c r="D812" s="163" t="s">
        <v>60</v>
      </c>
      <c r="E812" s="163" t="s">
        <v>717</v>
      </c>
      <c r="F812" s="163">
        <v>0.32700000000000001</v>
      </c>
    </row>
    <row r="813" spans="1:7" x14ac:dyDescent="0.2">
      <c r="A813" s="163">
        <v>2006</v>
      </c>
      <c r="B813" s="163" t="s">
        <v>714</v>
      </c>
      <c r="C813" s="163" t="s">
        <v>67</v>
      </c>
      <c r="D813" s="163" t="s">
        <v>59</v>
      </c>
      <c r="E813" s="163" t="s">
        <v>717</v>
      </c>
      <c r="F813" s="163">
        <v>0.65300000000000002</v>
      </c>
    </row>
    <row r="814" spans="1:7" x14ac:dyDescent="0.2">
      <c r="A814" s="163">
        <v>2006</v>
      </c>
      <c r="B814" s="163" t="s">
        <v>714</v>
      </c>
      <c r="C814" s="163" t="s">
        <v>67</v>
      </c>
      <c r="D814" s="163" t="s">
        <v>58</v>
      </c>
      <c r="E814" s="163" t="s">
        <v>717</v>
      </c>
      <c r="F814" s="163">
        <v>0.255</v>
      </c>
    </row>
    <row r="815" spans="1:7" x14ac:dyDescent="0.2">
      <c r="A815" s="163">
        <v>2006</v>
      </c>
      <c r="B815" s="163" t="s">
        <v>714</v>
      </c>
      <c r="C815" s="163" t="s">
        <v>67</v>
      </c>
      <c r="D815" s="163" t="s">
        <v>56</v>
      </c>
      <c r="E815" s="163" t="s">
        <v>717</v>
      </c>
      <c r="F815" s="164">
        <v>0.72499999999999998</v>
      </c>
    </row>
    <row r="816" spans="1:7" x14ac:dyDescent="0.2">
      <c r="A816" s="163">
        <v>2006</v>
      </c>
      <c r="B816" s="163" t="s">
        <v>714</v>
      </c>
      <c r="C816" s="163" t="s">
        <v>67</v>
      </c>
      <c r="D816" s="163" t="s">
        <v>739</v>
      </c>
      <c r="E816" s="163" t="s">
        <v>717</v>
      </c>
      <c r="F816" s="163">
        <v>0.98</v>
      </c>
    </row>
    <row r="817" spans="1:7" x14ac:dyDescent="0.2">
      <c r="A817" s="163">
        <v>2006</v>
      </c>
      <c r="B817" s="163" t="s">
        <v>714</v>
      </c>
      <c r="C817" s="163" t="s">
        <v>67</v>
      </c>
      <c r="D817" s="163" t="s">
        <v>53</v>
      </c>
      <c r="E817" s="163" t="s">
        <v>717</v>
      </c>
      <c r="F817" s="163">
        <v>0.39800000000000002</v>
      </c>
    </row>
    <row r="818" spans="1:7" x14ac:dyDescent="0.2">
      <c r="A818" s="163">
        <v>2006</v>
      </c>
      <c r="B818" s="163" t="s">
        <v>714</v>
      </c>
      <c r="C818" s="163" t="s">
        <v>65</v>
      </c>
      <c r="D818" s="163" t="s">
        <v>60</v>
      </c>
      <c r="E818" s="163" t="s">
        <v>717</v>
      </c>
      <c r="F818" s="164">
        <v>8.7309999999999999</v>
      </c>
      <c r="G818" s="163" t="s">
        <v>716</v>
      </c>
    </row>
    <row r="819" spans="1:7" x14ac:dyDescent="0.2">
      <c r="A819" s="163">
        <v>2006</v>
      </c>
      <c r="B819" s="163" t="s">
        <v>714</v>
      </c>
      <c r="C819" s="163" t="s">
        <v>65</v>
      </c>
      <c r="D819" s="163" t="s">
        <v>59</v>
      </c>
      <c r="E819" s="163" t="s">
        <v>717</v>
      </c>
      <c r="F819" s="163">
        <v>0.252</v>
      </c>
    </row>
    <row r="820" spans="1:7" x14ac:dyDescent="0.2">
      <c r="A820" s="163">
        <v>2006</v>
      </c>
      <c r="B820" s="163" t="s">
        <v>714</v>
      </c>
      <c r="C820" s="163" t="s">
        <v>65</v>
      </c>
      <c r="D820" s="163" t="s">
        <v>58</v>
      </c>
      <c r="E820" s="163" t="s">
        <v>717</v>
      </c>
      <c r="F820" s="163">
        <v>0.17100000000000001</v>
      </c>
    </row>
    <row r="821" spans="1:7" x14ac:dyDescent="0.2">
      <c r="A821" s="163">
        <v>2006</v>
      </c>
      <c r="B821" s="163" t="s">
        <v>714</v>
      </c>
      <c r="C821" s="163" t="s">
        <v>65</v>
      </c>
      <c r="D821" s="163" t="s">
        <v>56</v>
      </c>
      <c r="E821" s="163" t="s">
        <v>717</v>
      </c>
      <c r="F821" s="164">
        <v>8.8119999999999994</v>
      </c>
      <c r="G821" s="163" t="s">
        <v>716</v>
      </c>
    </row>
    <row r="822" spans="1:7" x14ac:dyDescent="0.2">
      <c r="A822" s="163">
        <v>2006</v>
      </c>
      <c r="B822" s="163" t="s">
        <v>714</v>
      </c>
      <c r="C822" s="163" t="s">
        <v>65</v>
      </c>
      <c r="D822" s="163" t="s">
        <v>739</v>
      </c>
      <c r="E822" s="163" t="s">
        <v>717</v>
      </c>
      <c r="F822" s="163">
        <v>8.9830000000000005</v>
      </c>
      <c r="G822" s="163" t="s">
        <v>716</v>
      </c>
    </row>
    <row r="823" spans="1:7" x14ac:dyDescent="0.2">
      <c r="A823" s="163">
        <v>2006</v>
      </c>
      <c r="B823" s="163" t="s">
        <v>714</v>
      </c>
      <c r="C823" s="163" t="s">
        <v>65</v>
      </c>
      <c r="D823" s="163" t="s">
        <v>53</v>
      </c>
      <c r="E823" s="163" t="s">
        <v>717</v>
      </c>
      <c r="F823" s="163">
        <v>8.1000000000000003E-2</v>
      </c>
    </row>
    <row r="824" spans="1:7" x14ac:dyDescent="0.2">
      <c r="A824" s="163">
        <v>2006</v>
      </c>
      <c r="B824" s="163" t="s">
        <v>714</v>
      </c>
      <c r="C824" s="163" t="s">
        <v>64</v>
      </c>
      <c r="D824" s="163" t="s">
        <v>60</v>
      </c>
      <c r="E824" s="163" t="s">
        <v>717</v>
      </c>
      <c r="F824" s="164">
        <v>1.7390000000000001</v>
      </c>
      <c r="G824" s="163" t="s">
        <v>716</v>
      </c>
    </row>
    <row r="825" spans="1:7" x14ac:dyDescent="0.2">
      <c r="A825" s="163">
        <v>2006</v>
      </c>
      <c r="B825" s="163" t="s">
        <v>714</v>
      </c>
      <c r="C825" s="163" t="s">
        <v>64</v>
      </c>
      <c r="D825" s="163" t="s">
        <v>59</v>
      </c>
      <c r="E825" s="163" t="s">
        <v>717</v>
      </c>
      <c r="F825" s="163">
        <v>2.585</v>
      </c>
    </row>
    <row r="826" spans="1:7" x14ac:dyDescent="0.2">
      <c r="A826" s="163">
        <v>2006</v>
      </c>
      <c r="B826" s="163" t="s">
        <v>714</v>
      </c>
      <c r="C826" s="163" t="s">
        <v>64</v>
      </c>
      <c r="D826" s="163" t="s">
        <v>58</v>
      </c>
      <c r="E826" s="163" t="s">
        <v>717</v>
      </c>
      <c r="F826" s="163">
        <v>0.40799999999999997</v>
      </c>
    </row>
    <row r="827" spans="1:7" x14ac:dyDescent="0.2">
      <c r="A827" s="163">
        <v>2006</v>
      </c>
      <c r="B827" s="163" t="s">
        <v>714</v>
      </c>
      <c r="C827" s="163" t="s">
        <v>64</v>
      </c>
      <c r="D827" s="163" t="s">
        <v>56</v>
      </c>
      <c r="E827" s="163" t="s">
        <v>717</v>
      </c>
      <c r="F827" s="163">
        <v>3.9169999999999998</v>
      </c>
      <c r="G827" s="163" t="s">
        <v>716</v>
      </c>
    </row>
    <row r="828" spans="1:7" x14ac:dyDescent="0.2">
      <c r="A828" s="163">
        <v>2006</v>
      </c>
      <c r="B828" s="163" t="s">
        <v>714</v>
      </c>
      <c r="C828" s="163" t="s">
        <v>64</v>
      </c>
      <c r="D828" s="163" t="s">
        <v>739</v>
      </c>
      <c r="E828" s="163" t="s">
        <v>717</v>
      </c>
      <c r="F828" s="163">
        <v>4.3239999999999998</v>
      </c>
      <c r="G828" s="163" t="s">
        <v>716</v>
      </c>
    </row>
    <row r="829" spans="1:7" x14ac:dyDescent="0.2">
      <c r="A829" s="163">
        <v>2006</v>
      </c>
      <c r="B829" s="163" t="s">
        <v>714</v>
      </c>
      <c r="C829" s="163" t="s">
        <v>64</v>
      </c>
      <c r="D829" s="163" t="s">
        <v>53</v>
      </c>
      <c r="E829" s="163" t="s">
        <v>717</v>
      </c>
      <c r="F829" s="163">
        <v>2.1779999999999999</v>
      </c>
    </row>
    <row r="830" spans="1:7" x14ac:dyDescent="0.2">
      <c r="A830" s="163">
        <v>2006</v>
      </c>
      <c r="B830" s="163" t="s">
        <v>714</v>
      </c>
      <c r="C830" s="163" t="s">
        <v>62</v>
      </c>
      <c r="D830" s="163" t="s">
        <v>60</v>
      </c>
      <c r="E830" s="163" t="s">
        <v>717</v>
      </c>
      <c r="F830" s="163" t="s">
        <v>14</v>
      </c>
      <c r="G830" s="163" t="s">
        <v>718</v>
      </c>
    </row>
    <row r="831" spans="1:7" x14ac:dyDescent="0.2">
      <c r="A831" s="163">
        <v>2006</v>
      </c>
      <c r="B831" s="163" t="s">
        <v>714</v>
      </c>
      <c r="C831" s="163" t="s">
        <v>62</v>
      </c>
      <c r="D831" s="163" t="s">
        <v>59</v>
      </c>
      <c r="E831" s="163" t="s">
        <v>717</v>
      </c>
      <c r="F831" s="163">
        <v>9.9000000000000005E-2</v>
      </c>
    </row>
    <row r="832" spans="1:7" x14ac:dyDescent="0.2">
      <c r="A832" s="163">
        <v>2006</v>
      </c>
      <c r="B832" s="163" t="s">
        <v>714</v>
      </c>
      <c r="C832" s="163" t="s">
        <v>62</v>
      </c>
      <c r="D832" s="163" t="s">
        <v>58</v>
      </c>
      <c r="E832" s="163" t="s">
        <v>717</v>
      </c>
      <c r="F832" s="163">
        <v>9.9000000000000005E-2</v>
      </c>
    </row>
    <row r="833" spans="1:7" x14ac:dyDescent="0.2">
      <c r="A833" s="163">
        <v>2006</v>
      </c>
      <c r="B833" s="163" t="s">
        <v>714</v>
      </c>
      <c r="C833" s="163" t="s">
        <v>62</v>
      </c>
      <c r="D833" s="163" t="s">
        <v>56</v>
      </c>
      <c r="E833" s="163" t="s">
        <v>717</v>
      </c>
      <c r="F833" s="163">
        <v>0</v>
      </c>
    </row>
    <row r="834" spans="1:7" x14ac:dyDescent="0.2">
      <c r="A834" s="163">
        <v>2006</v>
      </c>
      <c r="B834" s="163" t="s">
        <v>714</v>
      </c>
      <c r="C834" s="163" t="s">
        <v>62</v>
      </c>
      <c r="D834" s="163" t="s">
        <v>739</v>
      </c>
      <c r="E834" s="163" t="s">
        <v>717</v>
      </c>
      <c r="F834" s="163">
        <v>9.9000000000000005E-2</v>
      </c>
    </row>
    <row r="835" spans="1:7" x14ac:dyDescent="0.2">
      <c r="A835" s="163">
        <v>2006</v>
      </c>
      <c r="B835" s="163" t="s">
        <v>714</v>
      </c>
      <c r="C835" s="163" t="s">
        <v>62</v>
      </c>
      <c r="D835" s="163" t="s">
        <v>53</v>
      </c>
      <c r="E835" s="163" t="s">
        <v>717</v>
      </c>
      <c r="F835" s="163">
        <v>0</v>
      </c>
    </row>
    <row r="836" spans="1:7" x14ac:dyDescent="0.2">
      <c r="A836" s="163">
        <v>2006</v>
      </c>
      <c r="B836" s="163" t="s">
        <v>714</v>
      </c>
      <c r="C836" s="163" t="s">
        <v>55</v>
      </c>
      <c r="D836" s="163" t="s">
        <v>60</v>
      </c>
      <c r="E836" s="163" t="s">
        <v>717</v>
      </c>
      <c r="F836" s="163" t="s">
        <v>14</v>
      </c>
      <c r="G836" s="163" t="s">
        <v>718</v>
      </c>
    </row>
    <row r="837" spans="1:7" x14ac:dyDescent="0.2">
      <c r="A837" s="163">
        <v>2006</v>
      </c>
      <c r="B837" s="163" t="s">
        <v>714</v>
      </c>
      <c r="C837" s="163" t="s">
        <v>55</v>
      </c>
      <c r="D837" s="163" t="s">
        <v>59</v>
      </c>
      <c r="E837" s="163" t="s">
        <v>717</v>
      </c>
      <c r="F837" s="163">
        <v>0</v>
      </c>
    </row>
    <row r="838" spans="1:7" x14ac:dyDescent="0.2">
      <c r="A838" s="163">
        <v>2006</v>
      </c>
      <c r="B838" s="163" t="s">
        <v>714</v>
      </c>
      <c r="C838" s="163" t="s">
        <v>55</v>
      </c>
      <c r="D838" s="163" t="s">
        <v>58</v>
      </c>
      <c r="E838" s="163" t="s">
        <v>717</v>
      </c>
      <c r="F838" s="163">
        <v>0</v>
      </c>
    </row>
    <row r="839" spans="1:7" x14ac:dyDescent="0.2">
      <c r="A839" s="163">
        <v>2006</v>
      </c>
      <c r="B839" s="163" t="s">
        <v>714</v>
      </c>
      <c r="C839" s="163" t="s">
        <v>55</v>
      </c>
      <c r="D839" s="163" t="s">
        <v>56</v>
      </c>
      <c r="E839" s="163" t="s">
        <v>717</v>
      </c>
      <c r="F839" s="163">
        <v>0</v>
      </c>
    </row>
    <row r="840" spans="1:7" x14ac:dyDescent="0.2">
      <c r="A840" s="163">
        <v>2006</v>
      </c>
      <c r="B840" s="163" t="s">
        <v>714</v>
      </c>
      <c r="C840" s="163" t="s">
        <v>55</v>
      </c>
      <c r="D840" s="163" t="s">
        <v>739</v>
      </c>
      <c r="E840" s="163" t="s">
        <v>717</v>
      </c>
      <c r="F840" s="163">
        <v>0</v>
      </c>
    </row>
    <row r="841" spans="1:7" x14ac:dyDescent="0.2">
      <c r="A841" s="163">
        <v>2006</v>
      </c>
      <c r="B841" s="163" t="s">
        <v>714</v>
      </c>
      <c r="C841" s="163" t="s">
        <v>55</v>
      </c>
      <c r="D841" s="163" t="s">
        <v>53</v>
      </c>
      <c r="E841" s="163" t="s">
        <v>717</v>
      </c>
      <c r="F841" s="163">
        <v>0</v>
      </c>
    </row>
    <row r="842" spans="1:7" x14ac:dyDescent="0.2">
      <c r="A842" s="163">
        <v>2006</v>
      </c>
      <c r="B842" s="163" t="s">
        <v>714</v>
      </c>
      <c r="C842" s="163" t="s">
        <v>69</v>
      </c>
      <c r="D842" s="163" t="s">
        <v>60</v>
      </c>
      <c r="E842" s="163" t="s">
        <v>143</v>
      </c>
      <c r="F842" s="164">
        <v>109.89700000000001</v>
      </c>
      <c r="G842" s="163" t="s">
        <v>716</v>
      </c>
    </row>
    <row r="843" spans="1:7" x14ac:dyDescent="0.2">
      <c r="A843" s="163">
        <v>2006</v>
      </c>
      <c r="B843" s="163" t="s">
        <v>714</v>
      </c>
      <c r="C843" s="163" t="s">
        <v>69</v>
      </c>
      <c r="D843" s="163" t="s">
        <v>59</v>
      </c>
      <c r="E843" s="163" t="s">
        <v>143</v>
      </c>
      <c r="F843" s="163">
        <v>117.169</v>
      </c>
    </row>
    <row r="844" spans="1:7" x14ac:dyDescent="0.2">
      <c r="A844" s="163">
        <v>2006</v>
      </c>
      <c r="B844" s="163" t="s">
        <v>714</v>
      </c>
      <c r="C844" s="163" t="s">
        <v>69</v>
      </c>
      <c r="D844" s="163" t="s">
        <v>58</v>
      </c>
      <c r="E844" s="163" t="s">
        <v>143</v>
      </c>
      <c r="F844" s="163">
        <v>125.604</v>
      </c>
    </row>
    <row r="845" spans="1:7" x14ac:dyDescent="0.2">
      <c r="A845" s="163">
        <v>2006</v>
      </c>
      <c r="B845" s="163" t="s">
        <v>714</v>
      </c>
      <c r="C845" s="163" t="s">
        <v>69</v>
      </c>
      <c r="D845" s="163" t="s">
        <v>56</v>
      </c>
      <c r="E845" s="163" t="s">
        <v>143</v>
      </c>
      <c r="F845" s="164">
        <v>110.48</v>
      </c>
      <c r="G845" s="163" t="s">
        <v>716</v>
      </c>
    </row>
    <row r="846" spans="1:7" x14ac:dyDescent="0.2">
      <c r="A846" s="163">
        <v>2006</v>
      </c>
      <c r="B846" s="163" t="s">
        <v>714</v>
      </c>
      <c r="C846" s="163" t="s">
        <v>69</v>
      </c>
      <c r="D846" s="163" t="s">
        <v>739</v>
      </c>
      <c r="E846" s="163" t="s">
        <v>143</v>
      </c>
      <c r="F846" s="163">
        <v>111.431</v>
      </c>
      <c r="G846" s="163" t="s">
        <v>716</v>
      </c>
    </row>
    <row r="847" spans="1:7" x14ac:dyDescent="0.2">
      <c r="A847" s="163">
        <v>2006</v>
      </c>
      <c r="B847" s="163" t="s">
        <v>714</v>
      </c>
      <c r="C847" s="163" t="s">
        <v>69</v>
      </c>
      <c r="D847" s="163" t="s">
        <v>53</v>
      </c>
      <c r="E847" s="163" t="s">
        <v>143</v>
      </c>
      <c r="F847" s="163">
        <v>113.586</v>
      </c>
    </row>
    <row r="848" spans="1:7" x14ac:dyDescent="0.2">
      <c r="A848" s="163">
        <v>2006</v>
      </c>
      <c r="B848" s="163" t="s">
        <v>714</v>
      </c>
      <c r="C848" s="163" t="s">
        <v>68</v>
      </c>
      <c r="D848" s="163" t="s">
        <v>60</v>
      </c>
      <c r="E848" s="163" t="s">
        <v>143</v>
      </c>
      <c r="F848" s="164" t="s">
        <v>14</v>
      </c>
    </row>
    <row r="849" spans="1:6" x14ac:dyDescent="0.2">
      <c r="A849" s="163">
        <v>2006</v>
      </c>
      <c r="B849" s="163" t="s">
        <v>714</v>
      </c>
      <c r="C849" s="163" t="s">
        <v>68</v>
      </c>
      <c r="D849" s="163" t="s">
        <v>59</v>
      </c>
      <c r="E849" s="163" t="s">
        <v>143</v>
      </c>
      <c r="F849" s="163" t="s">
        <v>14</v>
      </c>
    </row>
    <row r="850" spans="1:6" x14ac:dyDescent="0.2">
      <c r="A850" s="163">
        <v>2006</v>
      </c>
      <c r="B850" s="163" t="s">
        <v>714</v>
      </c>
      <c r="C850" s="163" t="s">
        <v>68</v>
      </c>
      <c r="D850" s="163" t="s">
        <v>58</v>
      </c>
      <c r="E850" s="163" t="s">
        <v>143</v>
      </c>
      <c r="F850" s="163" t="s">
        <v>14</v>
      </c>
    </row>
    <row r="851" spans="1:6" x14ac:dyDescent="0.2">
      <c r="A851" s="163">
        <v>2006</v>
      </c>
      <c r="B851" s="163" t="s">
        <v>714</v>
      </c>
      <c r="C851" s="163" t="s">
        <v>68</v>
      </c>
      <c r="D851" s="163" t="s">
        <v>56</v>
      </c>
      <c r="E851" s="163" t="s">
        <v>143</v>
      </c>
      <c r="F851" s="164" t="s">
        <v>14</v>
      </c>
    </row>
    <row r="852" spans="1:6" x14ac:dyDescent="0.2">
      <c r="A852" s="163">
        <v>2006</v>
      </c>
      <c r="B852" s="163" t="s">
        <v>714</v>
      </c>
      <c r="C852" s="163" t="s">
        <v>68</v>
      </c>
      <c r="D852" s="163" t="s">
        <v>739</v>
      </c>
      <c r="E852" s="163" t="s">
        <v>143</v>
      </c>
      <c r="F852" s="163" t="s">
        <v>14</v>
      </c>
    </row>
    <row r="853" spans="1:6" x14ac:dyDescent="0.2">
      <c r="A853" s="163">
        <v>2006</v>
      </c>
      <c r="B853" s="163" t="s">
        <v>714</v>
      </c>
      <c r="C853" s="163" t="s">
        <v>68</v>
      </c>
      <c r="D853" s="163" t="s">
        <v>53</v>
      </c>
      <c r="E853" s="163" t="s">
        <v>143</v>
      </c>
      <c r="F853" s="163" t="s">
        <v>14</v>
      </c>
    </row>
    <row r="854" spans="1:6" x14ac:dyDescent="0.2">
      <c r="A854" s="163">
        <v>2006</v>
      </c>
      <c r="B854" s="163" t="s">
        <v>714</v>
      </c>
      <c r="C854" s="163" t="s">
        <v>67</v>
      </c>
      <c r="D854" s="163" t="s">
        <v>60</v>
      </c>
      <c r="E854" s="163" t="s">
        <v>143</v>
      </c>
      <c r="F854" s="164" t="s">
        <v>14</v>
      </c>
    </row>
    <row r="855" spans="1:6" x14ac:dyDescent="0.2">
      <c r="A855" s="163">
        <v>2006</v>
      </c>
      <c r="B855" s="163" t="s">
        <v>714</v>
      </c>
      <c r="C855" s="163" t="s">
        <v>67</v>
      </c>
      <c r="D855" s="163" t="s">
        <v>59</v>
      </c>
      <c r="E855" s="163" t="s">
        <v>143</v>
      </c>
      <c r="F855" s="163" t="s">
        <v>14</v>
      </c>
    </row>
    <row r="856" spans="1:6" x14ac:dyDescent="0.2">
      <c r="A856" s="163">
        <v>2006</v>
      </c>
      <c r="B856" s="163" t="s">
        <v>714</v>
      </c>
      <c r="C856" s="163" t="s">
        <v>67</v>
      </c>
      <c r="D856" s="163" t="s">
        <v>58</v>
      </c>
      <c r="E856" s="163" t="s">
        <v>143</v>
      </c>
      <c r="F856" s="163" t="s">
        <v>14</v>
      </c>
    </row>
    <row r="857" spans="1:6" x14ac:dyDescent="0.2">
      <c r="A857" s="163">
        <v>2006</v>
      </c>
      <c r="B857" s="163" t="s">
        <v>714</v>
      </c>
      <c r="C857" s="163" t="s">
        <v>67</v>
      </c>
      <c r="D857" s="163" t="s">
        <v>56</v>
      </c>
      <c r="E857" s="163" t="s">
        <v>143</v>
      </c>
      <c r="F857" s="164" t="s">
        <v>14</v>
      </c>
    </row>
    <row r="858" spans="1:6" x14ac:dyDescent="0.2">
      <c r="A858" s="163">
        <v>2006</v>
      </c>
      <c r="B858" s="163" t="s">
        <v>714</v>
      </c>
      <c r="C858" s="163" t="s">
        <v>67</v>
      </c>
      <c r="D858" s="163" t="s">
        <v>739</v>
      </c>
      <c r="E858" s="163" t="s">
        <v>143</v>
      </c>
      <c r="F858" s="163" t="s">
        <v>14</v>
      </c>
    </row>
    <row r="859" spans="1:6" x14ac:dyDescent="0.2">
      <c r="A859" s="163">
        <v>2006</v>
      </c>
      <c r="B859" s="163" t="s">
        <v>714</v>
      </c>
      <c r="C859" s="163" t="s">
        <v>67</v>
      </c>
      <c r="D859" s="163" t="s">
        <v>53</v>
      </c>
      <c r="E859" s="163" t="s">
        <v>143</v>
      </c>
      <c r="F859" s="163" t="s">
        <v>14</v>
      </c>
    </row>
    <row r="860" spans="1:6" x14ac:dyDescent="0.2">
      <c r="A860" s="163">
        <v>2006</v>
      </c>
      <c r="B860" s="163" t="s">
        <v>714</v>
      </c>
      <c r="C860" s="163" t="s">
        <v>65</v>
      </c>
      <c r="D860" s="163" t="s">
        <v>60</v>
      </c>
      <c r="E860" s="163" t="s">
        <v>143</v>
      </c>
      <c r="F860" s="164" t="s">
        <v>14</v>
      </c>
    </row>
    <row r="861" spans="1:6" x14ac:dyDescent="0.2">
      <c r="A861" s="163">
        <v>2006</v>
      </c>
      <c r="B861" s="163" t="s">
        <v>714</v>
      </c>
      <c r="C861" s="163" t="s">
        <v>65</v>
      </c>
      <c r="D861" s="163" t="s">
        <v>59</v>
      </c>
      <c r="E861" s="163" t="s">
        <v>143</v>
      </c>
      <c r="F861" s="163" t="s">
        <v>14</v>
      </c>
    </row>
    <row r="862" spans="1:6" x14ac:dyDescent="0.2">
      <c r="A862" s="163">
        <v>2006</v>
      </c>
      <c r="B862" s="163" t="s">
        <v>714</v>
      </c>
      <c r="C862" s="163" t="s">
        <v>65</v>
      </c>
      <c r="D862" s="163" t="s">
        <v>58</v>
      </c>
      <c r="E862" s="163" t="s">
        <v>143</v>
      </c>
      <c r="F862" s="163" t="s">
        <v>14</v>
      </c>
    </row>
    <row r="863" spans="1:6" x14ac:dyDescent="0.2">
      <c r="A863" s="163">
        <v>2006</v>
      </c>
      <c r="B863" s="163" t="s">
        <v>714</v>
      </c>
      <c r="C863" s="163" t="s">
        <v>65</v>
      </c>
      <c r="D863" s="163" t="s">
        <v>56</v>
      </c>
      <c r="E863" s="163" t="s">
        <v>143</v>
      </c>
      <c r="F863" s="164" t="s">
        <v>14</v>
      </c>
    </row>
    <row r="864" spans="1:6" x14ac:dyDescent="0.2">
      <c r="A864" s="163">
        <v>2006</v>
      </c>
      <c r="B864" s="163" t="s">
        <v>714</v>
      </c>
      <c r="C864" s="163" t="s">
        <v>65</v>
      </c>
      <c r="D864" s="163" t="s">
        <v>739</v>
      </c>
      <c r="E864" s="163" t="s">
        <v>143</v>
      </c>
      <c r="F864" s="163" t="s">
        <v>14</v>
      </c>
    </row>
    <row r="865" spans="1:6" x14ac:dyDescent="0.2">
      <c r="A865" s="163">
        <v>2006</v>
      </c>
      <c r="B865" s="163" t="s">
        <v>714</v>
      </c>
      <c r="C865" s="163" t="s">
        <v>65</v>
      </c>
      <c r="D865" s="163" t="s">
        <v>53</v>
      </c>
      <c r="E865" s="163" t="s">
        <v>143</v>
      </c>
      <c r="F865" s="163" t="s">
        <v>14</v>
      </c>
    </row>
    <row r="866" spans="1:6" x14ac:dyDescent="0.2">
      <c r="A866" s="163">
        <v>2006</v>
      </c>
      <c r="B866" s="163" t="s">
        <v>714</v>
      </c>
      <c r="C866" s="163" t="s">
        <v>64</v>
      </c>
      <c r="D866" s="163" t="s">
        <v>60</v>
      </c>
      <c r="E866" s="163" t="s">
        <v>143</v>
      </c>
      <c r="F866" s="164" t="s">
        <v>14</v>
      </c>
    </row>
    <row r="867" spans="1:6" x14ac:dyDescent="0.2">
      <c r="A867" s="163">
        <v>2006</v>
      </c>
      <c r="B867" s="163" t="s">
        <v>714</v>
      </c>
      <c r="C867" s="163" t="s">
        <v>64</v>
      </c>
      <c r="D867" s="163" t="s">
        <v>59</v>
      </c>
      <c r="E867" s="163" t="s">
        <v>143</v>
      </c>
      <c r="F867" s="163" t="s">
        <v>14</v>
      </c>
    </row>
    <row r="868" spans="1:6" x14ac:dyDescent="0.2">
      <c r="A868" s="163">
        <v>2006</v>
      </c>
      <c r="B868" s="163" t="s">
        <v>714</v>
      </c>
      <c r="C868" s="163" t="s">
        <v>64</v>
      </c>
      <c r="D868" s="163" t="s">
        <v>58</v>
      </c>
      <c r="E868" s="163" t="s">
        <v>143</v>
      </c>
      <c r="F868" s="163" t="s">
        <v>14</v>
      </c>
    </row>
    <row r="869" spans="1:6" x14ac:dyDescent="0.2">
      <c r="A869" s="163">
        <v>2006</v>
      </c>
      <c r="B869" s="163" t="s">
        <v>714</v>
      </c>
      <c r="C869" s="163" t="s">
        <v>64</v>
      </c>
      <c r="D869" s="163" t="s">
        <v>56</v>
      </c>
      <c r="E869" s="163" t="s">
        <v>143</v>
      </c>
      <c r="F869" s="164" t="s">
        <v>14</v>
      </c>
    </row>
    <row r="870" spans="1:6" x14ac:dyDescent="0.2">
      <c r="A870" s="163">
        <v>2006</v>
      </c>
      <c r="B870" s="163" t="s">
        <v>714</v>
      </c>
      <c r="C870" s="163" t="s">
        <v>64</v>
      </c>
      <c r="D870" s="163" t="s">
        <v>739</v>
      </c>
      <c r="E870" s="163" t="s">
        <v>143</v>
      </c>
      <c r="F870" s="163" t="s">
        <v>14</v>
      </c>
    </row>
    <row r="871" spans="1:6" x14ac:dyDescent="0.2">
      <c r="A871" s="163">
        <v>2006</v>
      </c>
      <c r="B871" s="163" t="s">
        <v>714</v>
      </c>
      <c r="C871" s="163" t="s">
        <v>64</v>
      </c>
      <c r="D871" s="163" t="s">
        <v>53</v>
      </c>
      <c r="E871" s="163" t="s">
        <v>143</v>
      </c>
      <c r="F871" s="163" t="s">
        <v>14</v>
      </c>
    </row>
    <row r="872" spans="1:6" x14ac:dyDescent="0.2">
      <c r="A872" s="163">
        <v>2006</v>
      </c>
      <c r="B872" s="163" t="s">
        <v>714</v>
      </c>
      <c r="C872" s="163" t="s">
        <v>62</v>
      </c>
      <c r="D872" s="163" t="s">
        <v>60</v>
      </c>
      <c r="E872" s="163" t="s">
        <v>143</v>
      </c>
      <c r="F872" s="164" t="s">
        <v>14</v>
      </c>
    </row>
    <row r="873" spans="1:6" x14ac:dyDescent="0.2">
      <c r="A873" s="163">
        <v>2006</v>
      </c>
      <c r="B873" s="163" t="s">
        <v>714</v>
      </c>
      <c r="C873" s="163" t="s">
        <v>62</v>
      </c>
      <c r="D873" s="163" t="s">
        <v>59</v>
      </c>
      <c r="E873" s="163" t="s">
        <v>143</v>
      </c>
      <c r="F873" s="163" t="s">
        <v>14</v>
      </c>
    </row>
    <row r="874" spans="1:6" x14ac:dyDescent="0.2">
      <c r="A874" s="163">
        <v>2006</v>
      </c>
      <c r="B874" s="163" t="s">
        <v>714</v>
      </c>
      <c r="C874" s="163" t="s">
        <v>62</v>
      </c>
      <c r="D874" s="163" t="s">
        <v>58</v>
      </c>
      <c r="E874" s="163" t="s">
        <v>143</v>
      </c>
      <c r="F874" s="163" t="s">
        <v>14</v>
      </c>
    </row>
    <row r="875" spans="1:6" x14ac:dyDescent="0.2">
      <c r="A875" s="163">
        <v>2006</v>
      </c>
      <c r="B875" s="163" t="s">
        <v>714</v>
      </c>
      <c r="C875" s="163" t="s">
        <v>62</v>
      </c>
      <c r="D875" s="163" t="s">
        <v>56</v>
      </c>
      <c r="E875" s="163" t="s">
        <v>143</v>
      </c>
      <c r="F875" s="164" t="s">
        <v>14</v>
      </c>
    </row>
    <row r="876" spans="1:6" x14ac:dyDescent="0.2">
      <c r="A876" s="163">
        <v>2006</v>
      </c>
      <c r="B876" s="163" t="s">
        <v>714</v>
      </c>
      <c r="C876" s="163" t="s">
        <v>62</v>
      </c>
      <c r="D876" s="163" t="s">
        <v>739</v>
      </c>
      <c r="E876" s="163" t="s">
        <v>143</v>
      </c>
      <c r="F876" s="163" t="s">
        <v>14</v>
      </c>
    </row>
    <row r="877" spans="1:6" x14ac:dyDescent="0.2">
      <c r="A877" s="163">
        <v>2006</v>
      </c>
      <c r="B877" s="163" t="s">
        <v>714</v>
      </c>
      <c r="C877" s="163" t="s">
        <v>62</v>
      </c>
      <c r="D877" s="163" t="s">
        <v>53</v>
      </c>
      <c r="E877" s="163" t="s">
        <v>143</v>
      </c>
      <c r="F877" s="163" t="s">
        <v>14</v>
      </c>
    </row>
    <row r="878" spans="1:6" x14ac:dyDescent="0.2">
      <c r="A878" s="163">
        <v>2006</v>
      </c>
      <c r="B878" s="163" t="s">
        <v>714</v>
      </c>
      <c r="C878" s="163" t="s">
        <v>55</v>
      </c>
      <c r="D878" s="163" t="s">
        <v>60</v>
      </c>
      <c r="E878" s="163" t="s">
        <v>143</v>
      </c>
      <c r="F878" s="164" t="s">
        <v>14</v>
      </c>
    </row>
    <row r="879" spans="1:6" x14ac:dyDescent="0.2">
      <c r="A879" s="163">
        <v>2006</v>
      </c>
      <c r="B879" s="163" t="s">
        <v>714</v>
      </c>
      <c r="C879" s="163" t="s">
        <v>55</v>
      </c>
      <c r="D879" s="163" t="s">
        <v>59</v>
      </c>
      <c r="E879" s="163" t="s">
        <v>143</v>
      </c>
      <c r="F879" s="163" t="s">
        <v>14</v>
      </c>
    </row>
    <row r="880" spans="1:6" x14ac:dyDescent="0.2">
      <c r="A880" s="163">
        <v>2006</v>
      </c>
      <c r="B880" s="163" t="s">
        <v>714</v>
      </c>
      <c r="C880" s="163" t="s">
        <v>55</v>
      </c>
      <c r="D880" s="163" t="s">
        <v>58</v>
      </c>
      <c r="E880" s="163" t="s">
        <v>143</v>
      </c>
      <c r="F880" s="163" t="s">
        <v>14</v>
      </c>
    </row>
    <row r="881" spans="1:7" x14ac:dyDescent="0.2">
      <c r="A881" s="163">
        <v>2006</v>
      </c>
      <c r="B881" s="163" t="s">
        <v>714</v>
      </c>
      <c r="C881" s="163" t="s">
        <v>55</v>
      </c>
      <c r="D881" s="163" t="s">
        <v>56</v>
      </c>
      <c r="E881" s="163" t="s">
        <v>143</v>
      </c>
      <c r="F881" s="164" t="s">
        <v>14</v>
      </c>
    </row>
    <row r="882" spans="1:7" x14ac:dyDescent="0.2">
      <c r="A882" s="163">
        <v>2006</v>
      </c>
      <c r="B882" s="163" t="s">
        <v>714</v>
      </c>
      <c r="C882" s="163" t="s">
        <v>55</v>
      </c>
      <c r="D882" s="163" t="s">
        <v>739</v>
      </c>
      <c r="E882" s="163" t="s">
        <v>143</v>
      </c>
      <c r="F882" s="163" t="s">
        <v>14</v>
      </c>
    </row>
    <row r="883" spans="1:7" x14ac:dyDescent="0.2">
      <c r="A883" s="163">
        <v>2006</v>
      </c>
      <c r="B883" s="163" t="s">
        <v>714</v>
      </c>
      <c r="C883" s="163" t="s">
        <v>55</v>
      </c>
      <c r="D883" s="163" t="s">
        <v>53</v>
      </c>
      <c r="E883" s="163" t="s">
        <v>143</v>
      </c>
      <c r="F883" s="163" t="s">
        <v>14</v>
      </c>
    </row>
    <row r="884" spans="1:7" x14ac:dyDescent="0.2">
      <c r="A884" s="163">
        <v>2007</v>
      </c>
      <c r="B884" s="163" t="s">
        <v>714</v>
      </c>
      <c r="C884" s="163" t="s">
        <v>69</v>
      </c>
      <c r="D884" s="163" t="s">
        <v>60</v>
      </c>
      <c r="E884" s="163" t="s">
        <v>715</v>
      </c>
      <c r="F884" s="164">
        <v>6350563.6610000003</v>
      </c>
      <c r="G884" s="163" t="s">
        <v>716</v>
      </c>
    </row>
    <row r="885" spans="1:7" x14ac:dyDescent="0.2">
      <c r="A885" s="163">
        <v>2007</v>
      </c>
      <c r="B885" s="163" t="s">
        <v>714</v>
      </c>
      <c r="C885" s="163" t="s">
        <v>69</v>
      </c>
      <c r="D885" s="163" t="s">
        <v>59</v>
      </c>
      <c r="E885" s="163" t="s">
        <v>715</v>
      </c>
      <c r="F885" s="163">
        <v>1769391.1429999999</v>
      </c>
    </row>
    <row r="886" spans="1:7" x14ac:dyDescent="0.2">
      <c r="A886" s="163">
        <v>2007</v>
      </c>
      <c r="B886" s="163" t="s">
        <v>714</v>
      </c>
      <c r="C886" s="163" t="s">
        <v>69</v>
      </c>
      <c r="D886" s="163" t="s">
        <v>58</v>
      </c>
      <c r="E886" s="163" t="s">
        <v>715</v>
      </c>
      <c r="F886" s="163">
        <v>569602.15399999998</v>
      </c>
    </row>
    <row r="887" spans="1:7" x14ac:dyDescent="0.2">
      <c r="A887" s="163">
        <v>2007</v>
      </c>
      <c r="B887" s="163" t="s">
        <v>714</v>
      </c>
      <c r="C887" s="163" t="s">
        <v>69</v>
      </c>
      <c r="D887" s="163" t="s">
        <v>56</v>
      </c>
      <c r="E887" s="163" t="s">
        <v>715</v>
      </c>
      <c r="F887" s="164">
        <v>7550352.6500000004</v>
      </c>
      <c r="G887" s="163" t="s">
        <v>716</v>
      </c>
    </row>
    <row r="888" spans="1:7" x14ac:dyDescent="0.2">
      <c r="A888" s="163">
        <v>2007</v>
      </c>
      <c r="B888" s="163" t="s">
        <v>714</v>
      </c>
      <c r="C888" s="163" t="s">
        <v>69</v>
      </c>
      <c r="D888" s="163" t="s">
        <v>739</v>
      </c>
      <c r="E888" s="163" t="s">
        <v>715</v>
      </c>
      <c r="F888" s="163">
        <v>8119954.8039999995</v>
      </c>
      <c r="G888" s="163" t="s">
        <v>716</v>
      </c>
    </row>
    <row r="889" spans="1:7" x14ac:dyDescent="0.2">
      <c r="A889" s="163">
        <v>2007</v>
      </c>
      <c r="B889" s="163" t="s">
        <v>714</v>
      </c>
      <c r="C889" s="163" t="s">
        <v>69</v>
      </c>
      <c r="D889" s="163" t="s">
        <v>53</v>
      </c>
      <c r="E889" s="163" t="s">
        <v>715</v>
      </c>
      <c r="F889" s="163">
        <v>1199788.99</v>
      </c>
    </row>
    <row r="890" spans="1:7" x14ac:dyDescent="0.2">
      <c r="A890" s="163">
        <v>2007</v>
      </c>
      <c r="B890" s="163" t="s">
        <v>714</v>
      </c>
      <c r="C890" s="163" t="s">
        <v>68</v>
      </c>
      <c r="D890" s="163" t="s">
        <v>60</v>
      </c>
      <c r="E890" s="163" t="s">
        <v>715</v>
      </c>
      <c r="F890" s="164">
        <v>1427369.673</v>
      </c>
      <c r="G890" s="163" t="s">
        <v>716</v>
      </c>
    </row>
    <row r="891" spans="1:7" x14ac:dyDescent="0.2">
      <c r="A891" s="163">
        <v>2007</v>
      </c>
      <c r="B891" s="163" t="s">
        <v>714</v>
      </c>
      <c r="C891" s="163" t="s">
        <v>68</v>
      </c>
      <c r="D891" s="163" t="s">
        <v>59</v>
      </c>
      <c r="E891" s="163" t="s">
        <v>715</v>
      </c>
      <c r="F891" s="163">
        <v>185618.916</v>
      </c>
    </row>
    <row r="892" spans="1:7" x14ac:dyDescent="0.2">
      <c r="A892" s="163">
        <v>2007</v>
      </c>
      <c r="B892" s="163" t="s">
        <v>714</v>
      </c>
      <c r="C892" s="163" t="s">
        <v>68</v>
      </c>
      <c r="D892" s="163" t="s">
        <v>58</v>
      </c>
      <c r="E892" s="163" t="s">
        <v>715</v>
      </c>
      <c r="F892" s="163">
        <v>137871.264</v>
      </c>
    </row>
    <row r="893" spans="1:7" x14ac:dyDescent="0.2">
      <c r="A893" s="163">
        <v>2007</v>
      </c>
      <c r="B893" s="163" t="s">
        <v>714</v>
      </c>
      <c r="C893" s="163" t="s">
        <v>68</v>
      </c>
      <c r="D893" s="163" t="s">
        <v>56</v>
      </c>
      <c r="E893" s="163" t="s">
        <v>715</v>
      </c>
      <c r="F893" s="164">
        <v>1475117.325</v>
      </c>
      <c r="G893" s="163" t="s">
        <v>716</v>
      </c>
    </row>
    <row r="894" spans="1:7" x14ac:dyDescent="0.2">
      <c r="A894" s="163">
        <v>2007</v>
      </c>
      <c r="B894" s="163" t="s">
        <v>714</v>
      </c>
      <c r="C894" s="163" t="s">
        <v>68</v>
      </c>
      <c r="D894" s="163" t="s">
        <v>739</v>
      </c>
      <c r="E894" s="163" t="s">
        <v>715</v>
      </c>
      <c r="F894" s="163">
        <v>1612988.588</v>
      </c>
      <c r="G894" s="163" t="s">
        <v>716</v>
      </c>
    </row>
    <row r="895" spans="1:7" x14ac:dyDescent="0.2">
      <c r="A895" s="163">
        <v>2007</v>
      </c>
      <c r="B895" s="163" t="s">
        <v>714</v>
      </c>
      <c r="C895" s="163" t="s">
        <v>68</v>
      </c>
      <c r="D895" s="163" t="s">
        <v>53</v>
      </c>
      <c r="E895" s="163" t="s">
        <v>715</v>
      </c>
      <c r="F895" s="163">
        <v>47747.652000000002</v>
      </c>
    </row>
    <row r="896" spans="1:7" x14ac:dyDescent="0.2">
      <c r="A896" s="163">
        <v>2007</v>
      </c>
      <c r="B896" s="163" t="s">
        <v>714</v>
      </c>
      <c r="C896" s="163" t="s">
        <v>67</v>
      </c>
      <c r="D896" s="163" t="s">
        <v>60</v>
      </c>
      <c r="E896" s="163" t="s">
        <v>715</v>
      </c>
      <c r="F896" s="164">
        <v>139590.361</v>
      </c>
    </row>
    <row r="897" spans="1:7" x14ac:dyDescent="0.2">
      <c r="A897" s="163">
        <v>2007</v>
      </c>
      <c r="B897" s="163" t="s">
        <v>714</v>
      </c>
      <c r="C897" s="163" t="s">
        <v>67</v>
      </c>
      <c r="D897" s="163" t="s">
        <v>59</v>
      </c>
      <c r="E897" s="163" t="s">
        <v>715</v>
      </c>
      <c r="F897" s="163">
        <v>291978.26</v>
      </c>
    </row>
    <row r="898" spans="1:7" x14ac:dyDescent="0.2">
      <c r="A898" s="163">
        <v>2007</v>
      </c>
      <c r="B898" s="163" t="s">
        <v>714</v>
      </c>
      <c r="C898" s="163" t="s">
        <v>67</v>
      </c>
      <c r="D898" s="163" t="s">
        <v>58</v>
      </c>
      <c r="E898" s="163" t="s">
        <v>715</v>
      </c>
      <c r="F898" s="163">
        <v>115313.52899999999</v>
      </c>
    </row>
    <row r="899" spans="1:7" x14ac:dyDescent="0.2">
      <c r="A899" s="163">
        <v>2007</v>
      </c>
      <c r="B899" s="163" t="s">
        <v>714</v>
      </c>
      <c r="C899" s="163" t="s">
        <v>67</v>
      </c>
      <c r="D899" s="163" t="s">
        <v>56</v>
      </c>
      <c r="E899" s="163" t="s">
        <v>715</v>
      </c>
      <c r="F899" s="164">
        <v>316255.092</v>
      </c>
    </row>
    <row r="900" spans="1:7" x14ac:dyDescent="0.2">
      <c r="A900" s="163">
        <v>2007</v>
      </c>
      <c r="B900" s="163" t="s">
        <v>714</v>
      </c>
      <c r="C900" s="163" t="s">
        <v>67</v>
      </c>
      <c r="D900" s="163" t="s">
        <v>739</v>
      </c>
      <c r="E900" s="163" t="s">
        <v>715</v>
      </c>
      <c r="F900" s="163">
        <v>431568.62099999998</v>
      </c>
    </row>
    <row r="901" spans="1:7" x14ac:dyDescent="0.2">
      <c r="A901" s="163">
        <v>2007</v>
      </c>
      <c r="B901" s="163" t="s">
        <v>714</v>
      </c>
      <c r="C901" s="163" t="s">
        <v>67</v>
      </c>
      <c r="D901" s="163" t="s">
        <v>53</v>
      </c>
      <c r="E901" s="163" t="s">
        <v>715</v>
      </c>
      <c r="F901" s="163">
        <v>176664.731</v>
      </c>
    </row>
    <row r="902" spans="1:7" x14ac:dyDescent="0.2">
      <c r="A902" s="163">
        <v>2007</v>
      </c>
      <c r="B902" s="163" t="s">
        <v>714</v>
      </c>
      <c r="C902" s="163" t="s">
        <v>65</v>
      </c>
      <c r="D902" s="163" t="s">
        <v>60</v>
      </c>
      <c r="E902" s="163" t="s">
        <v>715</v>
      </c>
      <c r="F902" s="164">
        <v>4042049.1690000002</v>
      </c>
      <c r="G902" s="163" t="s">
        <v>716</v>
      </c>
    </row>
    <row r="903" spans="1:7" x14ac:dyDescent="0.2">
      <c r="A903" s="163">
        <v>2007</v>
      </c>
      <c r="B903" s="163" t="s">
        <v>714</v>
      </c>
      <c r="C903" s="163" t="s">
        <v>65</v>
      </c>
      <c r="D903" s="163" t="s">
        <v>59</v>
      </c>
      <c r="E903" s="163" t="s">
        <v>715</v>
      </c>
      <c r="F903" s="163">
        <v>121036.224</v>
      </c>
    </row>
    <row r="904" spans="1:7" x14ac:dyDescent="0.2">
      <c r="A904" s="163">
        <v>2007</v>
      </c>
      <c r="B904" s="163" t="s">
        <v>714</v>
      </c>
      <c r="C904" s="163" t="s">
        <v>65</v>
      </c>
      <c r="D904" s="163" t="s">
        <v>58</v>
      </c>
      <c r="E904" s="163" t="s">
        <v>715</v>
      </c>
      <c r="F904" s="163">
        <v>75067.542000000001</v>
      </c>
    </row>
    <row r="905" spans="1:7" x14ac:dyDescent="0.2">
      <c r="A905" s="163">
        <v>2007</v>
      </c>
      <c r="B905" s="163" t="s">
        <v>714</v>
      </c>
      <c r="C905" s="163" t="s">
        <v>65</v>
      </c>
      <c r="D905" s="163" t="s">
        <v>56</v>
      </c>
      <c r="E905" s="163" t="s">
        <v>715</v>
      </c>
      <c r="F905" s="164">
        <v>4088017.8509999998</v>
      </c>
      <c r="G905" s="163" t="s">
        <v>716</v>
      </c>
    </row>
    <row r="906" spans="1:7" x14ac:dyDescent="0.2">
      <c r="A906" s="163">
        <v>2007</v>
      </c>
      <c r="B906" s="163" t="s">
        <v>714</v>
      </c>
      <c r="C906" s="163" t="s">
        <v>65</v>
      </c>
      <c r="D906" s="163" t="s">
        <v>739</v>
      </c>
      <c r="E906" s="163" t="s">
        <v>715</v>
      </c>
      <c r="F906" s="163">
        <v>4163085.3930000002</v>
      </c>
      <c r="G906" s="163" t="s">
        <v>716</v>
      </c>
    </row>
    <row r="907" spans="1:7" x14ac:dyDescent="0.2">
      <c r="A907" s="163">
        <v>2007</v>
      </c>
      <c r="B907" s="163" t="s">
        <v>714</v>
      </c>
      <c r="C907" s="163" t="s">
        <v>65</v>
      </c>
      <c r="D907" s="163" t="s">
        <v>53</v>
      </c>
      <c r="E907" s="163" t="s">
        <v>715</v>
      </c>
      <c r="F907" s="163">
        <v>45968.682000000001</v>
      </c>
    </row>
    <row r="908" spans="1:7" x14ac:dyDescent="0.2">
      <c r="A908" s="163">
        <v>2007</v>
      </c>
      <c r="B908" s="163" t="s">
        <v>714</v>
      </c>
      <c r="C908" s="163" t="s">
        <v>64</v>
      </c>
      <c r="D908" s="163" t="s">
        <v>60</v>
      </c>
      <c r="E908" s="163" t="s">
        <v>715</v>
      </c>
      <c r="F908" s="164">
        <v>741554.45799999998</v>
      </c>
      <c r="G908" s="163" t="s">
        <v>716</v>
      </c>
    </row>
    <row r="909" spans="1:7" x14ac:dyDescent="0.2">
      <c r="A909" s="163">
        <v>2007</v>
      </c>
      <c r="B909" s="163" t="s">
        <v>714</v>
      </c>
      <c r="C909" s="163" t="s">
        <v>64</v>
      </c>
      <c r="D909" s="163" t="s">
        <v>59</v>
      </c>
      <c r="E909" s="163" t="s">
        <v>715</v>
      </c>
      <c r="F909" s="163">
        <v>1122462.253</v>
      </c>
    </row>
    <row r="910" spans="1:7" x14ac:dyDescent="0.2">
      <c r="A910" s="163">
        <v>2007</v>
      </c>
      <c r="B910" s="163" t="s">
        <v>714</v>
      </c>
      <c r="C910" s="163" t="s">
        <v>64</v>
      </c>
      <c r="D910" s="163" t="s">
        <v>58</v>
      </c>
      <c r="E910" s="163" t="s">
        <v>715</v>
      </c>
      <c r="F910" s="163">
        <v>196351.27</v>
      </c>
    </row>
    <row r="911" spans="1:7" x14ac:dyDescent="0.2">
      <c r="A911" s="163">
        <v>2007</v>
      </c>
      <c r="B911" s="163" t="s">
        <v>714</v>
      </c>
      <c r="C911" s="163" t="s">
        <v>64</v>
      </c>
      <c r="D911" s="163" t="s">
        <v>56</v>
      </c>
      <c r="E911" s="163" t="s">
        <v>715</v>
      </c>
      <c r="F911" s="164">
        <v>1667665.4410000001</v>
      </c>
      <c r="G911" s="163" t="s">
        <v>716</v>
      </c>
    </row>
    <row r="912" spans="1:7" x14ac:dyDescent="0.2">
      <c r="A912" s="163">
        <v>2007</v>
      </c>
      <c r="B912" s="163" t="s">
        <v>714</v>
      </c>
      <c r="C912" s="163" t="s">
        <v>64</v>
      </c>
      <c r="D912" s="163" t="s">
        <v>739</v>
      </c>
      <c r="E912" s="163" t="s">
        <v>715</v>
      </c>
      <c r="F912" s="163">
        <v>1864016.7109999999</v>
      </c>
      <c r="G912" s="163" t="s">
        <v>716</v>
      </c>
    </row>
    <row r="913" spans="1:7" x14ac:dyDescent="0.2">
      <c r="A913" s="163">
        <v>2007</v>
      </c>
      <c r="B913" s="163" t="s">
        <v>714</v>
      </c>
      <c r="C913" s="163" t="s">
        <v>64</v>
      </c>
      <c r="D913" s="163" t="s">
        <v>53</v>
      </c>
      <c r="E913" s="163" t="s">
        <v>715</v>
      </c>
      <c r="F913" s="163">
        <v>926110.98300000001</v>
      </c>
    </row>
    <row r="914" spans="1:7" x14ac:dyDescent="0.2">
      <c r="A914" s="163">
        <v>2007</v>
      </c>
      <c r="B914" s="163" t="s">
        <v>714</v>
      </c>
      <c r="C914" s="163" t="s">
        <v>62</v>
      </c>
      <c r="D914" s="163" t="s">
        <v>60</v>
      </c>
      <c r="E914" s="163" t="s">
        <v>715</v>
      </c>
      <c r="F914" s="164" t="s">
        <v>14</v>
      </c>
      <c r="G914" s="163" t="s">
        <v>718</v>
      </c>
    </row>
    <row r="915" spans="1:7" x14ac:dyDescent="0.2">
      <c r="A915" s="163">
        <v>2007</v>
      </c>
      <c r="B915" s="163" t="s">
        <v>714</v>
      </c>
      <c r="C915" s="163" t="s">
        <v>62</v>
      </c>
      <c r="D915" s="163" t="s">
        <v>59</v>
      </c>
      <c r="E915" s="163" t="s">
        <v>715</v>
      </c>
      <c r="F915" s="163">
        <v>48179.372000000003</v>
      </c>
    </row>
    <row r="916" spans="1:7" x14ac:dyDescent="0.2">
      <c r="A916" s="163">
        <v>2007</v>
      </c>
      <c r="B916" s="163" t="s">
        <v>714</v>
      </c>
      <c r="C916" s="163" t="s">
        <v>62</v>
      </c>
      <c r="D916" s="163" t="s">
        <v>58</v>
      </c>
      <c r="E916" s="163" t="s">
        <v>715</v>
      </c>
      <c r="F916" s="163">
        <v>44817.555999999997</v>
      </c>
    </row>
    <row r="917" spans="1:7" x14ac:dyDescent="0.2">
      <c r="A917" s="163">
        <v>2007</v>
      </c>
      <c r="B917" s="163" t="s">
        <v>714</v>
      </c>
      <c r="C917" s="163" t="s">
        <v>62</v>
      </c>
      <c r="D917" s="163" t="s">
        <v>56</v>
      </c>
      <c r="E917" s="163" t="s">
        <v>715</v>
      </c>
      <c r="F917" s="163">
        <v>3361.8159999999998</v>
      </c>
    </row>
    <row r="918" spans="1:7" x14ac:dyDescent="0.2">
      <c r="A918" s="163">
        <v>2007</v>
      </c>
      <c r="B918" s="163" t="s">
        <v>714</v>
      </c>
      <c r="C918" s="163" t="s">
        <v>62</v>
      </c>
      <c r="D918" s="163" t="s">
        <v>739</v>
      </c>
      <c r="E918" s="163" t="s">
        <v>715</v>
      </c>
      <c r="F918" s="163">
        <v>48179.372000000003</v>
      </c>
    </row>
    <row r="919" spans="1:7" x14ac:dyDescent="0.2">
      <c r="A919" s="163">
        <v>2007</v>
      </c>
      <c r="B919" s="163" t="s">
        <v>714</v>
      </c>
      <c r="C919" s="163" t="s">
        <v>62</v>
      </c>
      <c r="D919" s="163" t="s">
        <v>53</v>
      </c>
      <c r="E919" s="163" t="s">
        <v>715</v>
      </c>
      <c r="F919" s="163">
        <v>3361.8159999999998</v>
      </c>
    </row>
    <row r="920" spans="1:7" x14ac:dyDescent="0.2">
      <c r="A920" s="163">
        <v>2007</v>
      </c>
      <c r="B920" s="163" t="s">
        <v>714</v>
      </c>
      <c r="C920" s="163" t="s">
        <v>55</v>
      </c>
      <c r="D920" s="163" t="s">
        <v>60</v>
      </c>
      <c r="E920" s="163" t="s">
        <v>715</v>
      </c>
      <c r="F920" s="164" t="s">
        <v>14</v>
      </c>
      <c r="G920" s="163" t="s">
        <v>718</v>
      </c>
    </row>
    <row r="921" spans="1:7" x14ac:dyDescent="0.2">
      <c r="A921" s="163">
        <v>2007</v>
      </c>
      <c r="B921" s="163" t="s">
        <v>714</v>
      </c>
      <c r="C921" s="163" t="s">
        <v>55</v>
      </c>
      <c r="D921" s="163" t="s">
        <v>59</v>
      </c>
      <c r="E921" s="163" t="s">
        <v>715</v>
      </c>
      <c r="F921" s="163">
        <v>116.11799999999999</v>
      </c>
    </row>
    <row r="922" spans="1:7" x14ac:dyDescent="0.2">
      <c r="A922" s="163">
        <v>2007</v>
      </c>
      <c r="B922" s="163" t="s">
        <v>714</v>
      </c>
      <c r="C922" s="163" t="s">
        <v>55</v>
      </c>
      <c r="D922" s="163" t="s">
        <v>58</v>
      </c>
      <c r="E922" s="163" t="s">
        <v>715</v>
      </c>
      <c r="F922" s="163">
        <v>180.99199999999999</v>
      </c>
    </row>
    <row r="923" spans="1:7" x14ac:dyDescent="0.2">
      <c r="A923" s="163">
        <v>2007</v>
      </c>
      <c r="B923" s="163" t="s">
        <v>714</v>
      </c>
      <c r="C923" s="163" t="s">
        <v>55</v>
      </c>
      <c r="D923" s="163" t="s">
        <v>56</v>
      </c>
      <c r="E923" s="163" t="s">
        <v>715</v>
      </c>
      <c r="F923" s="164">
        <v>-64.873999999999995</v>
      </c>
    </row>
    <row r="924" spans="1:7" x14ac:dyDescent="0.2">
      <c r="A924" s="163">
        <v>2007</v>
      </c>
      <c r="B924" s="163" t="s">
        <v>714</v>
      </c>
      <c r="C924" s="163" t="s">
        <v>55</v>
      </c>
      <c r="D924" s="163" t="s">
        <v>739</v>
      </c>
      <c r="E924" s="163" t="s">
        <v>715</v>
      </c>
      <c r="F924" s="163">
        <v>116.11799999999999</v>
      </c>
    </row>
    <row r="925" spans="1:7" x14ac:dyDescent="0.2">
      <c r="A925" s="163">
        <v>2007</v>
      </c>
      <c r="B925" s="163" t="s">
        <v>714</v>
      </c>
      <c r="C925" s="163" t="s">
        <v>55</v>
      </c>
      <c r="D925" s="163" t="s">
        <v>53</v>
      </c>
      <c r="E925" s="163" t="s">
        <v>715</v>
      </c>
      <c r="F925" s="163">
        <v>-64.873999999999995</v>
      </c>
    </row>
    <row r="926" spans="1:7" x14ac:dyDescent="0.2">
      <c r="A926" s="163">
        <v>2007</v>
      </c>
      <c r="B926" s="163" t="s">
        <v>714</v>
      </c>
      <c r="C926" s="163" t="s">
        <v>69</v>
      </c>
      <c r="D926" s="163" t="s">
        <v>60</v>
      </c>
      <c r="E926" s="163" t="s">
        <v>717</v>
      </c>
      <c r="F926" s="164">
        <v>14.5</v>
      </c>
      <c r="G926" s="163" t="s">
        <v>716</v>
      </c>
    </row>
    <row r="927" spans="1:7" x14ac:dyDescent="0.2">
      <c r="A927" s="163">
        <v>2007</v>
      </c>
      <c r="B927" s="163" t="s">
        <v>714</v>
      </c>
      <c r="C927" s="163" t="s">
        <v>69</v>
      </c>
      <c r="D927" s="163" t="s">
        <v>59</v>
      </c>
      <c r="E927" s="163" t="s">
        <v>717</v>
      </c>
      <c r="F927" s="163">
        <v>4.04</v>
      </c>
    </row>
    <row r="928" spans="1:7" x14ac:dyDescent="0.2">
      <c r="A928" s="163">
        <v>2007</v>
      </c>
      <c r="B928" s="163" t="s">
        <v>714</v>
      </c>
      <c r="C928" s="163" t="s">
        <v>69</v>
      </c>
      <c r="D928" s="163" t="s">
        <v>58</v>
      </c>
      <c r="E928" s="163" t="s">
        <v>717</v>
      </c>
      <c r="F928" s="163">
        <v>1.3009999999999999</v>
      </c>
    </row>
    <row r="929" spans="1:7" x14ac:dyDescent="0.2">
      <c r="A929" s="163">
        <v>2007</v>
      </c>
      <c r="B929" s="163" t="s">
        <v>714</v>
      </c>
      <c r="C929" s="163" t="s">
        <v>69</v>
      </c>
      <c r="D929" s="163" t="s">
        <v>56</v>
      </c>
      <c r="E929" s="163" t="s">
        <v>717</v>
      </c>
      <c r="F929" s="164">
        <v>17.239000000000001</v>
      </c>
      <c r="G929" s="163" t="s">
        <v>716</v>
      </c>
    </row>
    <row r="930" spans="1:7" x14ac:dyDescent="0.2">
      <c r="A930" s="163">
        <v>2007</v>
      </c>
      <c r="B930" s="163" t="s">
        <v>714</v>
      </c>
      <c r="C930" s="163" t="s">
        <v>69</v>
      </c>
      <c r="D930" s="163" t="s">
        <v>739</v>
      </c>
      <c r="E930" s="163" t="s">
        <v>717</v>
      </c>
      <c r="F930" s="163">
        <v>18.539000000000001</v>
      </c>
      <c r="G930" s="163" t="s">
        <v>716</v>
      </c>
    </row>
    <row r="931" spans="1:7" x14ac:dyDescent="0.2">
      <c r="A931" s="163">
        <v>2007</v>
      </c>
      <c r="B931" s="163" t="s">
        <v>714</v>
      </c>
      <c r="C931" s="163" t="s">
        <v>69</v>
      </c>
      <c r="D931" s="163" t="s">
        <v>53</v>
      </c>
      <c r="E931" s="163" t="s">
        <v>717</v>
      </c>
      <c r="F931" s="163">
        <v>2.7389999999999999</v>
      </c>
    </row>
    <row r="932" spans="1:7" x14ac:dyDescent="0.2">
      <c r="A932" s="163">
        <v>2007</v>
      </c>
      <c r="B932" s="163" t="s">
        <v>714</v>
      </c>
      <c r="C932" s="163" t="s">
        <v>68</v>
      </c>
      <c r="D932" s="163" t="s">
        <v>60</v>
      </c>
      <c r="E932" s="163" t="s">
        <v>717</v>
      </c>
      <c r="F932" s="163">
        <v>3.2589999999999999</v>
      </c>
      <c r="G932" s="163" t="s">
        <v>716</v>
      </c>
    </row>
    <row r="933" spans="1:7" x14ac:dyDescent="0.2">
      <c r="A933" s="163">
        <v>2007</v>
      </c>
      <c r="B933" s="163" t="s">
        <v>714</v>
      </c>
      <c r="C933" s="163" t="s">
        <v>68</v>
      </c>
      <c r="D933" s="163" t="s">
        <v>59</v>
      </c>
      <c r="E933" s="163" t="s">
        <v>717</v>
      </c>
      <c r="F933" s="163">
        <v>0.42399999999999999</v>
      </c>
    </row>
    <row r="934" spans="1:7" x14ac:dyDescent="0.2">
      <c r="A934" s="163">
        <v>2007</v>
      </c>
      <c r="B934" s="163" t="s">
        <v>714</v>
      </c>
      <c r="C934" s="163" t="s">
        <v>68</v>
      </c>
      <c r="D934" s="163" t="s">
        <v>58</v>
      </c>
      <c r="E934" s="163" t="s">
        <v>717</v>
      </c>
      <c r="F934" s="163">
        <v>0.315</v>
      </c>
    </row>
    <row r="935" spans="1:7" x14ac:dyDescent="0.2">
      <c r="A935" s="163">
        <v>2007</v>
      </c>
      <c r="B935" s="163" t="s">
        <v>714</v>
      </c>
      <c r="C935" s="163" t="s">
        <v>68</v>
      </c>
      <c r="D935" s="163" t="s">
        <v>56</v>
      </c>
      <c r="E935" s="163" t="s">
        <v>717</v>
      </c>
      <c r="F935" s="163">
        <v>3.3679999999999999</v>
      </c>
      <c r="G935" s="163" t="s">
        <v>716</v>
      </c>
    </row>
    <row r="936" spans="1:7" x14ac:dyDescent="0.2">
      <c r="A936" s="163">
        <v>2007</v>
      </c>
      <c r="B936" s="163" t="s">
        <v>714</v>
      </c>
      <c r="C936" s="163" t="s">
        <v>68</v>
      </c>
      <c r="D936" s="163" t="s">
        <v>739</v>
      </c>
      <c r="E936" s="163" t="s">
        <v>717</v>
      </c>
      <c r="F936" s="163">
        <v>3.6829999999999998</v>
      </c>
      <c r="G936" s="163" t="s">
        <v>716</v>
      </c>
    </row>
    <row r="937" spans="1:7" x14ac:dyDescent="0.2">
      <c r="A937" s="163">
        <v>2007</v>
      </c>
      <c r="B937" s="163" t="s">
        <v>714</v>
      </c>
      <c r="C937" s="163" t="s">
        <v>68</v>
      </c>
      <c r="D937" s="163" t="s">
        <v>53</v>
      </c>
      <c r="E937" s="163" t="s">
        <v>717</v>
      </c>
      <c r="F937" s="163">
        <v>0.109</v>
      </c>
    </row>
    <row r="938" spans="1:7" x14ac:dyDescent="0.2">
      <c r="A938" s="163">
        <v>2007</v>
      </c>
      <c r="B938" s="163" t="s">
        <v>714</v>
      </c>
      <c r="C938" s="163" t="s">
        <v>67</v>
      </c>
      <c r="D938" s="163" t="s">
        <v>60</v>
      </c>
      <c r="E938" s="163" t="s">
        <v>717</v>
      </c>
      <c r="F938" s="163">
        <v>0.31900000000000001</v>
      </c>
    </row>
    <row r="939" spans="1:7" x14ac:dyDescent="0.2">
      <c r="A939" s="163">
        <v>2007</v>
      </c>
      <c r="B939" s="163" t="s">
        <v>714</v>
      </c>
      <c r="C939" s="163" t="s">
        <v>67</v>
      </c>
      <c r="D939" s="163" t="s">
        <v>59</v>
      </c>
      <c r="E939" s="163" t="s">
        <v>717</v>
      </c>
      <c r="F939" s="163">
        <v>0.66700000000000004</v>
      </c>
    </row>
    <row r="940" spans="1:7" x14ac:dyDescent="0.2">
      <c r="A940" s="163">
        <v>2007</v>
      </c>
      <c r="B940" s="163" t="s">
        <v>714</v>
      </c>
      <c r="C940" s="163" t="s">
        <v>67</v>
      </c>
      <c r="D940" s="163" t="s">
        <v>58</v>
      </c>
      <c r="E940" s="163" t="s">
        <v>717</v>
      </c>
      <c r="F940" s="163">
        <v>0.26300000000000001</v>
      </c>
    </row>
    <row r="941" spans="1:7" x14ac:dyDescent="0.2">
      <c r="A941" s="163">
        <v>2007</v>
      </c>
      <c r="B941" s="163" t="s">
        <v>714</v>
      </c>
      <c r="C941" s="163" t="s">
        <v>67</v>
      </c>
      <c r="D941" s="163" t="s">
        <v>56</v>
      </c>
      <c r="E941" s="163" t="s">
        <v>717</v>
      </c>
      <c r="F941" s="163">
        <v>0.72199999999999998</v>
      </c>
    </row>
    <row r="942" spans="1:7" x14ac:dyDescent="0.2">
      <c r="A942" s="163">
        <v>2007</v>
      </c>
      <c r="B942" s="163" t="s">
        <v>714</v>
      </c>
      <c r="C942" s="163" t="s">
        <v>67</v>
      </c>
      <c r="D942" s="163" t="s">
        <v>739</v>
      </c>
      <c r="E942" s="163" t="s">
        <v>717</v>
      </c>
      <c r="F942" s="163">
        <v>0.98499999999999999</v>
      </c>
    </row>
    <row r="943" spans="1:7" x14ac:dyDescent="0.2">
      <c r="A943" s="163">
        <v>2007</v>
      </c>
      <c r="B943" s="163" t="s">
        <v>714</v>
      </c>
      <c r="C943" s="163" t="s">
        <v>67</v>
      </c>
      <c r="D943" s="163" t="s">
        <v>53</v>
      </c>
      <c r="E943" s="163" t="s">
        <v>717</v>
      </c>
      <c r="F943" s="163">
        <v>0.40300000000000002</v>
      </c>
    </row>
    <row r="944" spans="1:7" x14ac:dyDescent="0.2">
      <c r="A944" s="163">
        <v>2007</v>
      </c>
      <c r="B944" s="163" t="s">
        <v>714</v>
      </c>
      <c r="C944" s="163" t="s">
        <v>65</v>
      </c>
      <c r="D944" s="163" t="s">
        <v>60</v>
      </c>
      <c r="E944" s="163" t="s">
        <v>717</v>
      </c>
      <c r="F944" s="163">
        <v>9.2289999999999992</v>
      </c>
      <c r="G944" s="163" t="s">
        <v>716</v>
      </c>
    </row>
    <row r="945" spans="1:7" x14ac:dyDescent="0.2">
      <c r="A945" s="163">
        <v>2007</v>
      </c>
      <c r="B945" s="163" t="s">
        <v>714</v>
      </c>
      <c r="C945" s="163" t="s">
        <v>65</v>
      </c>
      <c r="D945" s="163" t="s">
        <v>59</v>
      </c>
      <c r="E945" s="163" t="s">
        <v>717</v>
      </c>
      <c r="F945" s="163">
        <v>0.27600000000000002</v>
      </c>
    </row>
    <row r="946" spans="1:7" x14ac:dyDescent="0.2">
      <c r="A946" s="163">
        <v>2007</v>
      </c>
      <c r="B946" s="163" t="s">
        <v>714</v>
      </c>
      <c r="C946" s="163" t="s">
        <v>65</v>
      </c>
      <c r="D946" s="163" t="s">
        <v>58</v>
      </c>
      <c r="E946" s="163" t="s">
        <v>717</v>
      </c>
      <c r="F946" s="163">
        <v>0.17100000000000001</v>
      </c>
    </row>
    <row r="947" spans="1:7" x14ac:dyDescent="0.2">
      <c r="A947" s="163">
        <v>2007</v>
      </c>
      <c r="B947" s="163" t="s">
        <v>714</v>
      </c>
      <c r="C947" s="163" t="s">
        <v>65</v>
      </c>
      <c r="D947" s="163" t="s">
        <v>56</v>
      </c>
      <c r="E947" s="163" t="s">
        <v>717</v>
      </c>
      <c r="F947" s="164">
        <v>9.3339999999999996</v>
      </c>
      <c r="G947" s="163" t="s">
        <v>716</v>
      </c>
    </row>
    <row r="948" spans="1:7" x14ac:dyDescent="0.2">
      <c r="A948" s="163">
        <v>2007</v>
      </c>
      <c r="B948" s="163" t="s">
        <v>714</v>
      </c>
      <c r="C948" s="163" t="s">
        <v>65</v>
      </c>
      <c r="D948" s="163" t="s">
        <v>739</v>
      </c>
      <c r="E948" s="163" t="s">
        <v>717</v>
      </c>
      <c r="F948" s="163">
        <v>9.5050000000000008</v>
      </c>
      <c r="G948" s="163" t="s">
        <v>716</v>
      </c>
    </row>
    <row r="949" spans="1:7" x14ac:dyDescent="0.2">
      <c r="A949" s="163">
        <v>2007</v>
      </c>
      <c r="B949" s="163" t="s">
        <v>714</v>
      </c>
      <c r="C949" s="163" t="s">
        <v>65</v>
      </c>
      <c r="D949" s="163" t="s">
        <v>53</v>
      </c>
      <c r="E949" s="163" t="s">
        <v>717</v>
      </c>
      <c r="F949" s="163">
        <v>0.105</v>
      </c>
    </row>
    <row r="950" spans="1:7" x14ac:dyDescent="0.2">
      <c r="A950" s="163">
        <v>2007</v>
      </c>
      <c r="B950" s="163" t="s">
        <v>714</v>
      </c>
      <c r="C950" s="163" t="s">
        <v>64</v>
      </c>
      <c r="D950" s="163" t="s">
        <v>60</v>
      </c>
      <c r="E950" s="163" t="s">
        <v>717</v>
      </c>
      <c r="F950" s="164">
        <v>1.6930000000000001</v>
      </c>
      <c r="G950" s="163" t="s">
        <v>716</v>
      </c>
    </row>
    <row r="951" spans="1:7" x14ac:dyDescent="0.2">
      <c r="A951" s="163">
        <v>2007</v>
      </c>
      <c r="B951" s="163" t="s">
        <v>714</v>
      </c>
      <c r="C951" s="163" t="s">
        <v>64</v>
      </c>
      <c r="D951" s="163" t="s">
        <v>59</v>
      </c>
      <c r="E951" s="163" t="s">
        <v>717</v>
      </c>
      <c r="F951" s="163">
        <v>2.5630000000000002</v>
      </c>
    </row>
    <row r="952" spans="1:7" x14ac:dyDescent="0.2">
      <c r="A952" s="163">
        <v>2007</v>
      </c>
      <c r="B952" s="163" t="s">
        <v>714</v>
      </c>
      <c r="C952" s="163" t="s">
        <v>64</v>
      </c>
      <c r="D952" s="163" t="s">
        <v>58</v>
      </c>
      <c r="E952" s="163" t="s">
        <v>717</v>
      </c>
      <c r="F952" s="163">
        <v>0.44800000000000001</v>
      </c>
    </row>
    <row r="953" spans="1:7" x14ac:dyDescent="0.2">
      <c r="A953" s="163">
        <v>2007</v>
      </c>
      <c r="B953" s="163" t="s">
        <v>714</v>
      </c>
      <c r="C953" s="163" t="s">
        <v>64</v>
      </c>
      <c r="D953" s="163" t="s">
        <v>56</v>
      </c>
      <c r="E953" s="163" t="s">
        <v>717</v>
      </c>
      <c r="F953" s="164">
        <v>3.8079999999999998</v>
      </c>
      <c r="G953" s="163" t="s">
        <v>716</v>
      </c>
    </row>
    <row r="954" spans="1:7" x14ac:dyDescent="0.2">
      <c r="A954" s="163">
        <v>2007</v>
      </c>
      <c r="B954" s="163" t="s">
        <v>714</v>
      </c>
      <c r="C954" s="163" t="s">
        <v>64</v>
      </c>
      <c r="D954" s="163" t="s">
        <v>739</v>
      </c>
      <c r="E954" s="163" t="s">
        <v>717</v>
      </c>
      <c r="F954" s="163">
        <v>4.2560000000000002</v>
      </c>
      <c r="G954" s="163" t="s">
        <v>716</v>
      </c>
    </row>
    <row r="955" spans="1:7" x14ac:dyDescent="0.2">
      <c r="A955" s="163">
        <v>2007</v>
      </c>
      <c r="B955" s="163" t="s">
        <v>714</v>
      </c>
      <c r="C955" s="163" t="s">
        <v>64</v>
      </c>
      <c r="D955" s="163" t="s">
        <v>53</v>
      </c>
      <c r="E955" s="163" t="s">
        <v>717</v>
      </c>
      <c r="F955" s="163">
        <v>2.1139999999999999</v>
      </c>
    </row>
    <row r="956" spans="1:7" x14ac:dyDescent="0.2">
      <c r="A956" s="163">
        <v>2007</v>
      </c>
      <c r="B956" s="163" t="s">
        <v>714</v>
      </c>
      <c r="C956" s="163" t="s">
        <v>62</v>
      </c>
      <c r="D956" s="163" t="s">
        <v>60</v>
      </c>
      <c r="E956" s="163" t="s">
        <v>717</v>
      </c>
      <c r="F956" s="164" t="s">
        <v>14</v>
      </c>
      <c r="G956" s="163" t="s">
        <v>718</v>
      </c>
    </row>
    <row r="957" spans="1:7" x14ac:dyDescent="0.2">
      <c r="A957" s="163">
        <v>2007</v>
      </c>
      <c r="B957" s="163" t="s">
        <v>714</v>
      </c>
      <c r="C957" s="163" t="s">
        <v>62</v>
      </c>
      <c r="D957" s="163" t="s">
        <v>59</v>
      </c>
      <c r="E957" s="163" t="s">
        <v>717</v>
      </c>
      <c r="F957" s="163">
        <v>0.11</v>
      </c>
    </row>
    <row r="958" spans="1:7" x14ac:dyDescent="0.2">
      <c r="A958" s="163">
        <v>2007</v>
      </c>
      <c r="B958" s="163" t="s">
        <v>714</v>
      </c>
      <c r="C958" s="163" t="s">
        <v>62</v>
      </c>
      <c r="D958" s="163" t="s">
        <v>58</v>
      </c>
      <c r="E958" s="163" t="s">
        <v>717</v>
      </c>
      <c r="F958" s="163">
        <v>0.10199999999999999</v>
      </c>
    </row>
    <row r="959" spans="1:7" x14ac:dyDescent="0.2">
      <c r="A959" s="163">
        <v>2007</v>
      </c>
      <c r="B959" s="163" t="s">
        <v>714</v>
      </c>
      <c r="C959" s="163" t="s">
        <v>62</v>
      </c>
      <c r="D959" s="163" t="s">
        <v>56</v>
      </c>
      <c r="E959" s="163" t="s">
        <v>717</v>
      </c>
      <c r="F959" s="164">
        <v>8.0000000000000002E-3</v>
      </c>
    </row>
    <row r="960" spans="1:7" x14ac:dyDescent="0.2">
      <c r="A960" s="163">
        <v>2007</v>
      </c>
      <c r="B960" s="163" t="s">
        <v>714</v>
      </c>
      <c r="C960" s="163" t="s">
        <v>62</v>
      </c>
      <c r="D960" s="163" t="s">
        <v>739</v>
      </c>
      <c r="E960" s="163" t="s">
        <v>717</v>
      </c>
      <c r="F960" s="163">
        <v>0.11</v>
      </c>
    </row>
    <row r="961" spans="1:7" x14ac:dyDescent="0.2">
      <c r="A961" s="163">
        <v>2007</v>
      </c>
      <c r="B961" s="163" t="s">
        <v>714</v>
      </c>
      <c r="C961" s="163" t="s">
        <v>62</v>
      </c>
      <c r="D961" s="163" t="s">
        <v>53</v>
      </c>
      <c r="E961" s="163" t="s">
        <v>717</v>
      </c>
      <c r="F961" s="163">
        <v>8.0000000000000002E-3</v>
      </c>
    </row>
    <row r="962" spans="1:7" x14ac:dyDescent="0.2">
      <c r="A962" s="163">
        <v>2007</v>
      </c>
      <c r="B962" s="163" t="s">
        <v>714</v>
      </c>
      <c r="C962" s="163" t="s">
        <v>55</v>
      </c>
      <c r="D962" s="163" t="s">
        <v>60</v>
      </c>
      <c r="E962" s="163" t="s">
        <v>717</v>
      </c>
      <c r="F962" s="164" t="s">
        <v>14</v>
      </c>
      <c r="G962" s="163" t="s">
        <v>718</v>
      </c>
    </row>
    <row r="963" spans="1:7" x14ac:dyDescent="0.2">
      <c r="A963" s="163">
        <v>2007</v>
      </c>
      <c r="B963" s="163" t="s">
        <v>714</v>
      </c>
      <c r="C963" s="163" t="s">
        <v>55</v>
      </c>
      <c r="D963" s="163" t="s">
        <v>59</v>
      </c>
      <c r="E963" s="163" t="s">
        <v>717</v>
      </c>
      <c r="F963" s="163">
        <v>0</v>
      </c>
    </row>
    <row r="964" spans="1:7" x14ac:dyDescent="0.2">
      <c r="A964" s="163">
        <v>2007</v>
      </c>
      <c r="B964" s="163" t="s">
        <v>714</v>
      </c>
      <c r="C964" s="163" t="s">
        <v>55</v>
      </c>
      <c r="D964" s="163" t="s">
        <v>58</v>
      </c>
      <c r="E964" s="163" t="s">
        <v>717</v>
      </c>
      <c r="F964" s="163">
        <v>0</v>
      </c>
    </row>
    <row r="965" spans="1:7" x14ac:dyDescent="0.2">
      <c r="A965" s="163">
        <v>2007</v>
      </c>
      <c r="B965" s="163" t="s">
        <v>714</v>
      </c>
      <c r="C965" s="163" t="s">
        <v>55</v>
      </c>
      <c r="D965" s="163" t="s">
        <v>56</v>
      </c>
      <c r="E965" s="163" t="s">
        <v>717</v>
      </c>
      <c r="F965" s="164">
        <v>0</v>
      </c>
    </row>
    <row r="966" spans="1:7" x14ac:dyDescent="0.2">
      <c r="A966" s="163">
        <v>2007</v>
      </c>
      <c r="B966" s="163" t="s">
        <v>714</v>
      </c>
      <c r="C966" s="163" t="s">
        <v>55</v>
      </c>
      <c r="D966" s="163" t="s">
        <v>739</v>
      </c>
      <c r="E966" s="163" t="s">
        <v>717</v>
      </c>
      <c r="F966" s="163">
        <v>0</v>
      </c>
    </row>
    <row r="967" spans="1:7" x14ac:dyDescent="0.2">
      <c r="A967" s="163">
        <v>2007</v>
      </c>
      <c r="B967" s="163" t="s">
        <v>714</v>
      </c>
      <c r="C967" s="163" t="s">
        <v>55</v>
      </c>
      <c r="D967" s="163" t="s">
        <v>53</v>
      </c>
      <c r="E967" s="163" t="s">
        <v>717</v>
      </c>
      <c r="F967" s="163">
        <v>0</v>
      </c>
    </row>
    <row r="968" spans="1:7" x14ac:dyDescent="0.2">
      <c r="A968" s="163">
        <v>2007</v>
      </c>
      <c r="B968" s="163" t="s">
        <v>714</v>
      </c>
      <c r="C968" s="163" t="s">
        <v>69</v>
      </c>
      <c r="D968" s="163" t="s">
        <v>60</v>
      </c>
      <c r="E968" s="163" t="s">
        <v>143</v>
      </c>
      <c r="F968" s="164">
        <v>114.407</v>
      </c>
      <c r="G968" s="163" t="s">
        <v>716</v>
      </c>
    </row>
    <row r="969" spans="1:7" x14ac:dyDescent="0.2">
      <c r="A969" s="163">
        <v>2007</v>
      </c>
      <c r="B969" s="163" t="s">
        <v>714</v>
      </c>
      <c r="C969" s="163" t="s">
        <v>69</v>
      </c>
      <c r="D969" s="163" t="s">
        <v>59</v>
      </c>
      <c r="E969" s="163" t="s">
        <v>143</v>
      </c>
      <c r="F969" s="163">
        <v>119.221</v>
      </c>
    </row>
    <row r="970" spans="1:7" x14ac:dyDescent="0.2">
      <c r="A970" s="163">
        <v>2007</v>
      </c>
      <c r="B970" s="163" t="s">
        <v>714</v>
      </c>
      <c r="C970" s="163" t="s">
        <v>69</v>
      </c>
      <c r="D970" s="163" t="s">
        <v>58</v>
      </c>
      <c r="E970" s="163" t="s">
        <v>143</v>
      </c>
      <c r="F970" s="163">
        <v>128.74600000000001</v>
      </c>
    </row>
    <row r="971" spans="1:7" x14ac:dyDescent="0.2">
      <c r="A971" s="163">
        <v>2007</v>
      </c>
      <c r="B971" s="163" t="s">
        <v>714</v>
      </c>
      <c r="C971" s="163" t="s">
        <v>69</v>
      </c>
      <c r="D971" s="163" t="s">
        <v>56</v>
      </c>
      <c r="E971" s="163" t="s">
        <v>143</v>
      </c>
      <c r="F971" s="164">
        <v>114.529</v>
      </c>
      <c r="G971" s="163" t="s">
        <v>716</v>
      </c>
    </row>
    <row r="972" spans="1:7" x14ac:dyDescent="0.2">
      <c r="A972" s="163">
        <v>2007</v>
      </c>
      <c r="B972" s="163" t="s">
        <v>714</v>
      </c>
      <c r="C972" s="163" t="s">
        <v>69</v>
      </c>
      <c r="D972" s="163" t="s">
        <v>739</v>
      </c>
      <c r="E972" s="163" t="s">
        <v>143</v>
      </c>
      <c r="F972" s="163">
        <v>115.423</v>
      </c>
      <c r="G972" s="163" t="s">
        <v>716</v>
      </c>
    </row>
    <row r="973" spans="1:7" x14ac:dyDescent="0.2">
      <c r="A973" s="163">
        <v>2007</v>
      </c>
      <c r="B973" s="163" t="s">
        <v>714</v>
      </c>
      <c r="C973" s="163" t="s">
        <v>69</v>
      </c>
      <c r="D973" s="163" t="s">
        <v>53</v>
      </c>
      <c r="E973" s="163" t="s">
        <v>143</v>
      </c>
      <c r="F973" s="163">
        <v>115.176</v>
      </c>
    </row>
    <row r="974" spans="1:7" x14ac:dyDescent="0.2">
      <c r="A974" s="163">
        <v>2007</v>
      </c>
      <c r="B974" s="163" t="s">
        <v>714</v>
      </c>
      <c r="C974" s="163" t="s">
        <v>68</v>
      </c>
      <c r="D974" s="163" t="s">
        <v>60</v>
      </c>
      <c r="E974" s="163" t="s">
        <v>143</v>
      </c>
      <c r="F974" s="164" t="s">
        <v>14</v>
      </c>
    </row>
    <row r="975" spans="1:7" x14ac:dyDescent="0.2">
      <c r="A975" s="163">
        <v>2007</v>
      </c>
      <c r="B975" s="163" t="s">
        <v>714</v>
      </c>
      <c r="C975" s="163" t="s">
        <v>68</v>
      </c>
      <c r="D975" s="163" t="s">
        <v>59</v>
      </c>
      <c r="E975" s="163" t="s">
        <v>143</v>
      </c>
      <c r="F975" s="163" t="s">
        <v>14</v>
      </c>
    </row>
    <row r="976" spans="1:7" x14ac:dyDescent="0.2">
      <c r="A976" s="163">
        <v>2007</v>
      </c>
      <c r="B976" s="163" t="s">
        <v>714</v>
      </c>
      <c r="C976" s="163" t="s">
        <v>68</v>
      </c>
      <c r="D976" s="163" t="s">
        <v>58</v>
      </c>
      <c r="E976" s="163" t="s">
        <v>143</v>
      </c>
      <c r="F976" s="163" t="s">
        <v>14</v>
      </c>
    </row>
    <row r="977" spans="1:6" x14ac:dyDescent="0.2">
      <c r="A977" s="163">
        <v>2007</v>
      </c>
      <c r="B977" s="163" t="s">
        <v>714</v>
      </c>
      <c r="C977" s="163" t="s">
        <v>68</v>
      </c>
      <c r="D977" s="163" t="s">
        <v>56</v>
      </c>
      <c r="E977" s="163" t="s">
        <v>143</v>
      </c>
      <c r="F977" s="164" t="s">
        <v>14</v>
      </c>
    </row>
    <row r="978" spans="1:6" x14ac:dyDescent="0.2">
      <c r="A978" s="163">
        <v>2007</v>
      </c>
      <c r="B978" s="163" t="s">
        <v>714</v>
      </c>
      <c r="C978" s="163" t="s">
        <v>68</v>
      </c>
      <c r="D978" s="163" t="s">
        <v>739</v>
      </c>
      <c r="E978" s="163" t="s">
        <v>143</v>
      </c>
      <c r="F978" s="163" t="s">
        <v>14</v>
      </c>
    </row>
    <row r="979" spans="1:6" x14ac:dyDescent="0.2">
      <c r="A979" s="163">
        <v>2007</v>
      </c>
      <c r="B979" s="163" t="s">
        <v>714</v>
      </c>
      <c r="C979" s="163" t="s">
        <v>68</v>
      </c>
      <c r="D979" s="163" t="s">
        <v>53</v>
      </c>
      <c r="E979" s="163" t="s">
        <v>143</v>
      </c>
      <c r="F979" s="163" t="s">
        <v>14</v>
      </c>
    </row>
    <row r="980" spans="1:6" x14ac:dyDescent="0.2">
      <c r="A980" s="163">
        <v>2007</v>
      </c>
      <c r="B980" s="163" t="s">
        <v>714</v>
      </c>
      <c r="C980" s="163" t="s">
        <v>67</v>
      </c>
      <c r="D980" s="163" t="s">
        <v>60</v>
      </c>
      <c r="E980" s="163" t="s">
        <v>143</v>
      </c>
      <c r="F980" s="164" t="s">
        <v>14</v>
      </c>
    </row>
    <row r="981" spans="1:6" x14ac:dyDescent="0.2">
      <c r="A981" s="163">
        <v>2007</v>
      </c>
      <c r="B981" s="163" t="s">
        <v>714</v>
      </c>
      <c r="C981" s="163" t="s">
        <v>67</v>
      </c>
      <c r="D981" s="163" t="s">
        <v>59</v>
      </c>
      <c r="E981" s="163" t="s">
        <v>143</v>
      </c>
      <c r="F981" s="163" t="s">
        <v>14</v>
      </c>
    </row>
    <row r="982" spans="1:6" x14ac:dyDescent="0.2">
      <c r="A982" s="163">
        <v>2007</v>
      </c>
      <c r="B982" s="163" t="s">
        <v>714</v>
      </c>
      <c r="C982" s="163" t="s">
        <v>67</v>
      </c>
      <c r="D982" s="163" t="s">
        <v>58</v>
      </c>
      <c r="E982" s="163" t="s">
        <v>143</v>
      </c>
      <c r="F982" s="163" t="s">
        <v>14</v>
      </c>
    </row>
    <row r="983" spans="1:6" x14ac:dyDescent="0.2">
      <c r="A983" s="163">
        <v>2007</v>
      </c>
      <c r="B983" s="163" t="s">
        <v>714</v>
      </c>
      <c r="C983" s="163" t="s">
        <v>67</v>
      </c>
      <c r="D983" s="163" t="s">
        <v>56</v>
      </c>
      <c r="E983" s="163" t="s">
        <v>143</v>
      </c>
      <c r="F983" s="164" t="s">
        <v>14</v>
      </c>
    </row>
    <row r="984" spans="1:6" x14ac:dyDescent="0.2">
      <c r="A984" s="163">
        <v>2007</v>
      </c>
      <c r="B984" s="163" t="s">
        <v>714</v>
      </c>
      <c r="C984" s="163" t="s">
        <v>67</v>
      </c>
      <c r="D984" s="163" t="s">
        <v>739</v>
      </c>
      <c r="E984" s="163" t="s">
        <v>143</v>
      </c>
      <c r="F984" s="163" t="s">
        <v>14</v>
      </c>
    </row>
    <row r="985" spans="1:6" x14ac:dyDescent="0.2">
      <c r="A985" s="163">
        <v>2007</v>
      </c>
      <c r="B985" s="163" t="s">
        <v>714</v>
      </c>
      <c r="C985" s="163" t="s">
        <v>67</v>
      </c>
      <c r="D985" s="163" t="s">
        <v>53</v>
      </c>
      <c r="E985" s="163" t="s">
        <v>143</v>
      </c>
      <c r="F985" s="163" t="s">
        <v>14</v>
      </c>
    </row>
    <row r="986" spans="1:6" x14ac:dyDescent="0.2">
      <c r="A986" s="163">
        <v>2007</v>
      </c>
      <c r="B986" s="163" t="s">
        <v>714</v>
      </c>
      <c r="C986" s="163" t="s">
        <v>65</v>
      </c>
      <c r="D986" s="163" t="s">
        <v>60</v>
      </c>
      <c r="E986" s="163" t="s">
        <v>143</v>
      </c>
      <c r="F986" s="164" t="s">
        <v>14</v>
      </c>
    </row>
    <row r="987" spans="1:6" x14ac:dyDescent="0.2">
      <c r="A987" s="163">
        <v>2007</v>
      </c>
      <c r="B987" s="163" t="s">
        <v>714</v>
      </c>
      <c r="C987" s="163" t="s">
        <v>65</v>
      </c>
      <c r="D987" s="163" t="s">
        <v>59</v>
      </c>
      <c r="E987" s="163" t="s">
        <v>143</v>
      </c>
      <c r="F987" s="163" t="s">
        <v>14</v>
      </c>
    </row>
    <row r="988" spans="1:6" x14ac:dyDescent="0.2">
      <c r="A988" s="163">
        <v>2007</v>
      </c>
      <c r="B988" s="163" t="s">
        <v>714</v>
      </c>
      <c r="C988" s="163" t="s">
        <v>65</v>
      </c>
      <c r="D988" s="163" t="s">
        <v>58</v>
      </c>
      <c r="E988" s="163" t="s">
        <v>143</v>
      </c>
      <c r="F988" s="163" t="s">
        <v>14</v>
      </c>
    </row>
    <row r="989" spans="1:6" x14ac:dyDescent="0.2">
      <c r="A989" s="163">
        <v>2007</v>
      </c>
      <c r="B989" s="163" t="s">
        <v>714</v>
      </c>
      <c r="C989" s="163" t="s">
        <v>65</v>
      </c>
      <c r="D989" s="163" t="s">
        <v>56</v>
      </c>
      <c r="E989" s="163" t="s">
        <v>143</v>
      </c>
      <c r="F989" s="164" t="s">
        <v>14</v>
      </c>
    </row>
    <row r="990" spans="1:6" x14ac:dyDescent="0.2">
      <c r="A990" s="163">
        <v>2007</v>
      </c>
      <c r="B990" s="163" t="s">
        <v>714</v>
      </c>
      <c r="C990" s="163" t="s">
        <v>65</v>
      </c>
      <c r="D990" s="163" t="s">
        <v>739</v>
      </c>
      <c r="E990" s="163" t="s">
        <v>143</v>
      </c>
      <c r="F990" s="163" t="s">
        <v>14</v>
      </c>
    </row>
    <row r="991" spans="1:6" x14ac:dyDescent="0.2">
      <c r="A991" s="163">
        <v>2007</v>
      </c>
      <c r="B991" s="163" t="s">
        <v>714</v>
      </c>
      <c r="C991" s="163" t="s">
        <v>65</v>
      </c>
      <c r="D991" s="163" t="s">
        <v>53</v>
      </c>
      <c r="E991" s="163" t="s">
        <v>143</v>
      </c>
      <c r="F991" s="163" t="s">
        <v>14</v>
      </c>
    </row>
    <row r="992" spans="1:6" x14ac:dyDescent="0.2">
      <c r="A992" s="163">
        <v>2007</v>
      </c>
      <c r="B992" s="163" t="s">
        <v>714</v>
      </c>
      <c r="C992" s="163" t="s">
        <v>64</v>
      </c>
      <c r="D992" s="163" t="s">
        <v>60</v>
      </c>
      <c r="E992" s="163" t="s">
        <v>143</v>
      </c>
      <c r="F992" s="164" t="s">
        <v>14</v>
      </c>
    </row>
    <row r="993" spans="1:6" x14ac:dyDescent="0.2">
      <c r="A993" s="163">
        <v>2007</v>
      </c>
      <c r="B993" s="163" t="s">
        <v>714</v>
      </c>
      <c r="C993" s="163" t="s">
        <v>64</v>
      </c>
      <c r="D993" s="163" t="s">
        <v>59</v>
      </c>
      <c r="E993" s="163" t="s">
        <v>143</v>
      </c>
      <c r="F993" s="163" t="s">
        <v>14</v>
      </c>
    </row>
    <row r="994" spans="1:6" x14ac:dyDescent="0.2">
      <c r="A994" s="163">
        <v>2007</v>
      </c>
      <c r="B994" s="163" t="s">
        <v>714</v>
      </c>
      <c r="C994" s="163" t="s">
        <v>64</v>
      </c>
      <c r="D994" s="163" t="s">
        <v>58</v>
      </c>
      <c r="E994" s="163" t="s">
        <v>143</v>
      </c>
      <c r="F994" s="163" t="s">
        <v>14</v>
      </c>
    </row>
    <row r="995" spans="1:6" x14ac:dyDescent="0.2">
      <c r="A995" s="163">
        <v>2007</v>
      </c>
      <c r="B995" s="163" t="s">
        <v>714</v>
      </c>
      <c r="C995" s="163" t="s">
        <v>64</v>
      </c>
      <c r="D995" s="163" t="s">
        <v>56</v>
      </c>
      <c r="E995" s="163" t="s">
        <v>143</v>
      </c>
      <c r="F995" s="164" t="s">
        <v>14</v>
      </c>
    </row>
    <row r="996" spans="1:6" x14ac:dyDescent="0.2">
      <c r="A996" s="163">
        <v>2007</v>
      </c>
      <c r="B996" s="163" t="s">
        <v>714</v>
      </c>
      <c r="C996" s="163" t="s">
        <v>64</v>
      </c>
      <c r="D996" s="163" t="s">
        <v>739</v>
      </c>
      <c r="E996" s="163" t="s">
        <v>143</v>
      </c>
      <c r="F996" s="163" t="s">
        <v>14</v>
      </c>
    </row>
    <row r="997" spans="1:6" x14ac:dyDescent="0.2">
      <c r="A997" s="163">
        <v>2007</v>
      </c>
      <c r="B997" s="163" t="s">
        <v>714</v>
      </c>
      <c r="C997" s="163" t="s">
        <v>64</v>
      </c>
      <c r="D997" s="163" t="s">
        <v>53</v>
      </c>
      <c r="E997" s="163" t="s">
        <v>143</v>
      </c>
      <c r="F997" s="163" t="s">
        <v>14</v>
      </c>
    </row>
    <row r="998" spans="1:6" x14ac:dyDescent="0.2">
      <c r="A998" s="163">
        <v>2007</v>
      </c>
      <c r="B998" s="163" t="s">
        <v>714</v>
      </c>
      <c r="C998" s="163" t="s">
        <v>62</v>
      </c>
      <c r="D998" s="163" t="s">
        <v>60</v>
      </c>
      <c r="E998" s="163" t="s">
        <v>143</v>
      </c>
      <c r="F998" s="164" t="s">
        <v>14</v>
      </c>
    </row>
    <row r="999" spans="1:6" x14ac:dyDescent="0.2">
      <c r="A999" s="163">
        <v>2007</v>
      </c>
      <c r="B999" s="163" t="s">
        <v>714</v>
      </c>
      <c r="C999" s="163" t="s">
        <v>62</v>
      </c>
      <c r="D999" s="163" t="s">
        <v>59</v>
      </c>
      <c r="E999" s="163" t="s">
        <v>143</v>
      </c>
      <c r="F999" s="163" t="s">
        <v>14</v>
      </c>
    </row>
    <row r="1000" spans="1:6" x14ac:dyDescent="0.2">
      <c r="A1000" s="163">
        <v>2007</v>
      </c>
      <c r="B1000" s="163" t="s">
        <v>714</v>
      </c>
      <c r="C1000" s="163" t="s">
        <v>62</v>
      </c>
      <c r="D1000" s="163" t="s">
        <v>58</v>
      </c>
      <c r="E1000" s="163" t="s">
        <v>143</v>
      </c>
      <c r="F1000" s="163" t="s">
        <v>14</v>
      </c>
    </row>
    <row r="1001" spans="1:6" x14ac:dyDescent="0.2">
      <c r="A1001" s="163">
        <v>2007</v>
      </c>
      <c r="B1001" s="163" t="s">
        <v>714</v>
      </c>
      <c r="C1001" s="163" t="s">
        <v>62</v>
      </c>
      <c r="D1001" s="163" t="s">
        <v>56</v>
      </c>
      <c r="E1001" s="163" t="s">
        <v>143</v>
      </c>
      <c r="F1001" s="164" t="s">
        <v>14</v>
      </c>
    </row>
    <row r="1002" spans="1:6" x14ac:dyDescent="0.2">
      <c r="A1002" s="163">
        <v>2007</v>
      </c>
      <c r="B1002" s="163" t="s">
        <v>714</v>
      </c>
      <c r="C1002" s="163" t="s">
        <v>62</v>
      </c>
      <c r="D1002" s="163" t="s">
        <v>739</v>
      </c>
      <c r="E1002" s="163" t="s">
        <v>143</v>
      </c>
      <c r="F1002" s="163" t="s">
        <v>14</v>
      </c>
    </row>
    <row r="1003" spans="1:6" x14ac:dyDescent="0.2">
      <c r="A1003" s="163">
        <v>2007</v>
      </c>
      <c r="B1003" s="163" t="s">
        <v>714</v>
      </c>
      <c r="C1003" s="163" t="s">
        <v>62</v>
      </c>
      <c r="D1003" s="163" t="s">
        <v>53</v>
      </c>
      <c r="E1003" s="163" t="s">
        <v>143</v>
      </c>
      <c r="F1003" s="163" t="s">
        <v>14</v>
      </c>
    </row>
    <row r="1004" spans="1:6" x14ac:dyDescent="0.2">
      <c r="A1004" s="163">
        <v>2007</v>
      </c>
      <c r="B1004" s="163" t="s">
        <v>714</v>
      </c>
      <c r="C1004" s="163" t="s">
        <v>55</v>
      </c>
      <c r="D1004" s="163" t="s">
        <v>60</v>
      </c>
      <c r="E1004" s="163" t="s">
        <v>143</v>
      </c>
      <c r="F1004" s="164" t="s">
        <v>14</v>
      </c>
    </row>
    <row r="1005" spans="1:6" x14ac:dyDescent="0.2">
      <c r="A1005" s="163">
        <v>2007</v>
      </c>
      <c r="B1005" s="163" t="s">
        <v>714</v>
      </c>
      <c r="C1005" s="163" t="s">
        <v>55</v>
      </c>
      <c r="D1005" s="163" t="s">
        <v>59</v>
      </c>
      <c r="E1005" s="163" t="s">
        <v>143</v>
      </c>
      <c r="F1005" s="163" t="s">
        <v>14</v>
      </c>
    </row>
    <row r="1006" spans="1:6" x14ac:dyDescent="0.2">
      <c r="A1006" s="163">
        <v>2007</v>
      </c>
      <c r="B1006" s="163" t="s">
        <v>714</v>
      </c>
      <c r="C1006" s="163" t="s">
        <v>55</v>
      </c>
      <c r="D1006" s="163" t="s">
        <v>58</v>
      </c>
      <c r="E1006" s="163" t="s">
        <v>143</v>
      </c>
      <c r="F1006" s="163" t="s">
        <v>14</v>
      </c>
    </row>
    <row r="1007" spans="1:6" x14ac:dyDescent="0.2">
      <c r="A1007" s="163">
        <v>2007</v>
      </c>
      <c r="B1007" s="163" t="s">
        <v>714</v>
      </c>
      <c r="C1007" s="163" t="s">
        <v>55</v>
      </c>
      <c r="D1007" s="163" t="s">
        <v>56</v>
      </c>
      <c r="E1007" s="163" t="s">
        <v>143</v>
      </c>
      <c r="F1007" s="164" t="s">
        <v>14</v>
      </c>
    </row>
    <row r="1008" spans="1:6" x14ac:dyDescent="0.2">
      <c r="A1008" s="163">
        <v>2007</v>
      </c>
      <c r="B1008" s="163" t="s">
        <v>714</v>
      </c>
      <c r="C1008" s="163" t="s">
        <v>55</v>
      </c>
      <c r="D1008" s="163" t="s">
        <v>739</v>
      </c>
      <c r="E1008" s="163" t="s">
        <v>143</v>
      </c>
      <c r="F1008" s="163" t="s">
        <v>14</v>
      </c>
    </row>
    <row r="1009" spans="1:6" x14ac:dyDescent="0.2">
      <c r="A1009" s="163">
        <v>2007</v>
      </c>
      <c r="B1009" s="163" t="s">
        <v>714</v>
      </c>
      <c r="C1009" s="163" t="s">
        <v>55</v>
      </c>
      <c r="D1009" s="163" t="s">
        <v>53</v>
      </c>
      <c r="E1009" s="163" t="s">
        <v>143</v>
      </c>
      <c r="F1009" s="163" t="s">
        <v>14</v>
      </c>
    </row>
    <row r="1010" spans="1:6" x14ac:dyDescent="0.2">
      <c r="A1010" s="163">
        <v>2008</v>
      </c>
      <c r="B1010" s="163" t="s">
        <v>714</v>
      </c>
      <c r="C1010" s="163" t="s">
        <v>69</v>
      </c>
      <c r="D1010" s="163" t="s">
        <v>60</v>
      </c>
      <c r="E1010" s="163" t="s">
        <v>715</v>
      </c>
      <c r="F1010" s="164">
        <v>6243792.7010000004</v>
      </c>
    </row>
    <row r="1011" spans="1:6" x14ac:dyDescent="0.2">
      <c r="A1011" s="163">
        <v>2008</v>
      </c>
      <c r="B1011" s="163" t="s">
        <v>714</v>
      </c>
      <c r="C1011" s="163" t="s">
        <v>69</v>
      </c>
      <c r="D1011" s="163" t="s">
        <v>59</v>
      </c>
      <c r="E1011" s="163" t="s">
        <v>715</v>
      </c>
      <c r="F1011" s="163">
        <v>1750439.183</v>
      </c>
    </row>
    <row r="1012" spans="1:6" x14ac:dyDescent="0.2">
      <c r="A1012" s="163">
        <v>2008</v>
      </c>
      <c r="B1012" s="163" t="s">
        <v>714</v>
      </c>
      <c r="C1012" s="163" t="s">
        <v>69</v>
      </c>
      <c r="D1012" s="163" t="s">
        <v>58</v>
      </c>
      <c r="E1012" s="163" t="s">
        <v>715</v>
      </c>
      <c r="F1012" s="163">
        <v>581778.821</v>
      </c>
    </row>
    <row r="1013" spans="1:6" x14ac:dyDescent="0.2">
      <c r="A1013" s="163">
        <v>2008</v>
      </c>
      <c r="B1013" s="163" t="s">
        <v>714</v>
      </c>
      <c r="C1013" s="163" t="s">
        <v>69</v>
      </c>
      <c r="D1013" s="163" t="s">
        <v>56</v>
      </c>
      <c r="E1013" s="163" t="s">
        <v>715</v>
      </c>
      <c r="F1013" s="164">
        <v>7412453.0630000001</v>
      </c>
    </row>
    <row r="1014" spans="1:6" x14ac:dyDescent="0.2">
      <c r="A1014" s="163">
        <v>2008</v>
      </c>
      <c r="B1014" s="163" t="s">
        <v>714</v>
      </c>
      <c r="C1014" s="163" t="s">
        <v>69</v>
      </c>
      <c r="D1014" s="163" t="s">
        <v>739</v>
      </c>
      <c r="E1014" s="163" t="s">
        <v>715</v>
      </c>
      <c r="F1014" s="163">
        <v>7994231.8839999996</v>
      </c>
    </row>
    <row r="1015" spans="1:6" x14ac:dyDescent="0.2">
      <c r="A1015" s="163">
        <v>2008</v>
      </c>
      <c r="B1015" s="163" t="s">
        <v>714</v>
      </c>
      <c r="C1015" s="163" t="s">
        <v>69</v>
      </c>
      <c r="D1015" s="163" t="s">
        <v>53</v>
      </c>
      <c r="E1015" s="163" t="s">
        <v>715</v>
      </c>
      <c r="F1015" s="163">
        <v>1168660.362</v>
      </c>
    </row>
    <row r="1016" spans="1:6" x14ac:dyDescent="0.2">
      <c r="A1016" s="163">
        <v>2008</v>
      </c>
      <c r="B1016" s="163" t="s">
        <v>714</v>
      </c>
      <c r="C1016" s="163" t="s">
        <v>68</v>
      </c>
      <c r="D1016" s="163" t="s">
        <v>60</v>
      </c>
      <c r="E1016" s="163" t="s">
        <v>715</v>
      </c>
      <c r="F1016" s="164">
        <v>1472686.2439999999</v>
      </c>
    </row>
    <row r="1017" spans="1:6" x14ac:dyDescent="0.2">
      <c r="A1017" s="163">
        <v>2008</v>
      </c>
      <c r="B1017" s="163" t="s">
        <v>714</v>
      </c>
      <c r="C1017" s="163" t="s">
        <v>68</v>
      </c>
      <c r="D1017" s="163" t="s">
        <v>59</v>
      </c>
      <c r="E1017" s="163" t="s">
        <v>715</v>
      </c>
      <c r="F1017" s="163">
        <v>181229.37700000001</v>
      </c>
    </row>
    <row r="1018" spans="1:6" x14ac:dyDescent="0.2">
      <c r="A1018" s="163">
        <v>2008</v>
      </c>
      <c r="B1018" s="163" t="s">
        <v>714</v>
      </c>
      <c r="C1018" s="163" t="s">
        <v>68</v>
      </c>
      <c r="D1018" s="163" t="s">
        <v>58</v>
      </c>
      <c r="E1018" s="163" t="s">
        <v>715</v>
      </c>
      <c r="F1018" s="163">
        <v>147961.28200000001</v>
      </c>
    </row>
    <row r="1019" spans="1:6" x14ac:dyDescent="0.2">
      <c r="A1019" s="163">
        <v>2008</v>
      </c>
      <c r="B1019" s="163" t="s">
        <v>714</v>
      </c>
      <c r="C1019" s="163" t="s">
        <v>68</v>
      </c>
      <c r="D1019" s="163" t="s">
        <v>56</v>
      </c>
      <c r="E1019" s="163" t="s">
        <v>715</v>
      </c>
      <c r="F1019" s="164">
        <v>1505954.34</v>
      </c>
    </row>
    <row r="1020" spans="1:6" x14ac:dyDescent="0.2">
      <c r="A1020" s="163">
        <v>2008</v>
      </c>
      <c r="B1020" s="163" t="s">
        <v>714</v>
      </c>
      <c r="C1020" s="163" t="s">
        <v>68</v>
      </c>
      <c r="D1020" s="163" t="s">
        <v>739</v>
      </c>
      <c r="E1020" s="163" t="s">
        <v>715</v>
      </c>
      <c r="F1020" s="163">
        <v>1653915.622</v>
      </c>
    </row>
    <row r="1021" spans="1:6" x14ac:dyDescent="0.2">
      <c r="A1021" s="163">
        <v>2008</v>
      </c>
      <c r="B1021" s="163" t="s">
        <v>714</v>
      </c>
      <c r="C1021" s="163" t="s">
        <v>68</v>
      </c>
      <c r="D1021" s="163" t="s">
        <v>53</v>
      </c>
      <c r="E1021" s="163" t="s">
        <v>715</v>
      </c>
      <c r="F1021" s="163">
        <v>33268.095000000001</v>
      </c>
    </row>
    <row r="1022" spans="1:6" x14ac:dyDescent="0.2">
      <c r="A1022" s="163">
        <v>2008</v>
      </c>
      <c r="B1022" s="163" t="s">
        <v>714</v>
      </c>
      <c r="C1022" s="163" t="s">
        <v>67</v>
      </c>
      <c r="D1022" s="163" t="s">
        <v>60</v>
      </c>
      <c r="E1022" s="163" t="s">
        <v>715</v>
      </c>
      <c r="F1022" s="163">
        <v>140095.79399999999</v>
      </c>
    </row>
    <row r="1023" spans="1:6" x14ac:dyDescent="0.2">
      <c r="A1023" s="163">
        <v>2008</v>
      </c>
      <c r="B1023" s="163" t="s">
        <v>714</v>
      </c>
      <c r="C1023" s="163" t="s">
        <v>67</v>
      </c>
      <c r="D1023" s="163" t="s">
        <v>59</v>
      </c>
      <c r="E1023" s="163" t="s">
        <v>715</v>
      </c>
      <c r="F1023" s="163">
        <v>281870.03999999998</v>
      </c>
    </row>
    <row r="1024" spans="1:6" x14ac:dyDescent="0.2">
      <c r="A1024" s="163">
        <v>2008</v>
      </c>
      <c r="B1024" s="163" t="s">
        <v>714</v>
      </c>
      <c r="C1024" s="163" t="s">
        <v>67</v>
      </c>
      <c r="D1024" s="163" t="s">
        <v>58</v>
      </c>
      <c r="E1024" s="163" t="s">
        <v>715</v>
      </c>
      <c r="F1024" s="163">
        <v>118640.368</v>
      </c>
    </row>
    <row r="1025" spans="1:7" x14ac:dyDescent="0.2">
      <c r="A1025" s="163">
        <v>2008</v>
      </c>
      <c r="B1025" s="163" t="s">
        <v>714</v>
      </c>
      <c r="C1025" s="163" t="s">
        <v>67</v>
      </c>
      <c r="D1025" s="163" t="s">
        <v>56</v>
      </c>
      <c r="E1025" s="163" t="s">
        <v>715</v>
      </c>
      <c r="F1025" s="164">
        <v>303325.46600000001</v>
      </c>
    </row>
    <row r="1026" spans="1:7" x14ac:dyDescent="0.2">
      <c r="A1026" s="163">
        <v>2008</v>
      </c>
      <c r="B1026" s="163" t="s">
        <v>714</v>
      </c>
      <c r="C1026" s="163" t="s">
        <v>67</v>
      </c>
      <c r="D1026" s="163" t="s">
        <v>739</v>
      </c>
      <c r="E1026" s="163" t="s">
        <v>715</v>
      </c>
      <c r="F1026" s="163">
        <v>421965.83399999997</v>
      </c>
    </row>
    <row r="1027" spans="1:7" x14ac:dyDescent="0.2">
      <c r="A1027" s="163">
        <v>2008</v>
      </c>
      <c r="B1027" s="163" t="s">
        <v>714</v>
      </c>
      <c r="C1027" s="163" t="s">
        <v>67</v>
      </c>
      <c r="D1027" s="163" t="s">
        <v>53</v>
      </c>
      <c r="E1027" s="163" t="s">
        <v>715</v>
      </c>
      <c r="F1027" s="163">
        <v>163229.67199999999</v>
      </c>
    </row>
    <row r="1028" spans="1:7" x14ac:dyDescent="0.2">
      <c r="A1028" s="163">
        <v>2008</v>
      </c>
      <c r="B1028" s="163" t="s">
        <v>714</v>
      </c>
      <c r="C1028" s="163" t="s">
        <v>65</v>
      </c>
      <c r="D1028" s="163" t="s">
        <v>60</v>
      </c>
      <c r="E1028" s="163" t="s">
        <v>715</v>
      </c>
      <c r="F1028" s="164">
        <v>3906351.733</v>
      </c>
    </row>
    <row r="1029" spans="1:7" x14ac:dyDescent="0.2">
      <c r="A1029" s="163">
        <v>2008</v>
      </c>
      <c r="B1029" s="163" t="s">
        <v>714</v>
      </c>
      <c r="C1029" s="163" t="s">
        <v>65</v>
      </c>
      <c r="D1029" s="163" t="s">
        <v>59</v>
      </c>
      <c r="E1029" s="163" t="s">
        <v>715</v>
      </c>
      <c r="F1029" s="163">
        <v>107992.117</v>
      </c>
    </row>
    <row r="1030" spans="1:7" x14ac:dyDescent="0.2">
      <c r="A1030" s="163">
        <v>2008</v>
      </c>
      <c r="B1030" s="163" t="s">
        <v>714</v>
      </c>
      <c r="C1030" s="163" t="s">
        <v>65</v>
      </c>
      <c r="D1030" s="163" t="s">
        <v>58</v>
      </c>
      <c r="E1030" s="163" t="s">
        <v>715</v>
      </c>
      <c r="F1030" s="163">
        <v>74750.589000000007</v>
      </c>
    </row>
    <row r="1031" spans="1:7" x14ac:dyDescent="0.2">
      <c r="A1031" s="163">
        <v>2008</v>
      </c>
      <c r="B1031" s="163" t="s">
        <v>714</v>
      </c>
      <c r="C1031" s="163" t="s">
        <v>65</v>
      </c>
      <c r="D1031" s="163" t="s">
        <v>56</v>
      </c>
      <c r="E1031" s="163" t="s">
        <v>715</v>
      </c>
      <c r="F1031" s="164">
        <v>3939593.2609999999</v>
      </c>
    </row>
    <row r="1032" spans="1:7" x14ac:dyDescent="0.2">
      <c r="A1032" s="163">
        <v>2008</v>
      </c>
      <c r="B1032" s="163" t="s">
        <v>714</v>
      </c>
      <c r="C1032" s="163" t="s">
        <v>65</v>
      </c>
      <c r="D1032" s="163" t="s">
        <v>739</v>
      </c>
      <c r="E1032" s="163" t="s">
        <v>715</v>
      </c>
      <c r="F1032" s="163">
        <v>4014343.85</v>
      </c>
    </row>
    <row r="1033" spans="1:7" x14ac:dyDescent="0.2">
      <c r="A1033" s="163">
        <v>2008</v>
      </c>
      <c r="B1033" s="163" t="s">
        <v>714</v>
      </c>
      <c r="C1033" s="163" t="s">
        <v>65</v>
      </c>
      <c r="D1033" s="163" t="s">
        <v>53</v>
      </c>
      <c r="E1033" s="163" t="s">
        <v>715</v>
      </c>
      <c r="F1033" s="163">
        <v>33241.527999999998</v>
      </c>
    </row>
    <row r="1034" spans="1:7" x14ac:dyDescent="0.2">
      <c r="A1034" s="163">
        <v>2008</v>
      </c>
      <c r="B1034" s="163" t="s">
        <v>714</v>
      </c>
      <c r="C1034" s="163" t="s">
        <v>64</v>
      </c>
      <c r="D1034" s="163" t="s">
        <v>60</v>
      </c>
      <c r="E1034" s="163" t="s">
        <v>715</v>
      </c>
      <c r="F1034" s="164">
        <v>724658.93</v>
      </c>
    </row>
    <row r="1035" spans="1:7" x14ac:dyDescent="0.2">
      <c r="A1035" s="163">
        <v>2008</v>
      </c>
      <c r="B1035" s="163" t="s">
        <v>714</v>
      </c>
      <c r="C1035" s="163" t="s">
        <v>64</v>
      </c>
      <c r="D1035" s="163" t="s">
        <v>59</v>
      </c>
      <c r="E1035" s="163" t="s">
        <v>715</v>
      </c>
      <c r="F1035" s="163">
        <v>1129043.696</v>
      </c>
    </row>
    <row r="1036" spans="1:7" x14ac:dyDescent="0.2">
      <c r="A1036" s="163">
        <v>2008</v>
      </c>
      <c r="B1036" s="163" t="s">
        <v>714</v>
      </c>
      <c r="C1036" s="163" t="s">
        <v>64</v>
      </c>
      <c r="D1036" s="163" t="s">
        <v>58</v>
      </c>
      <c r="E1036" s="163" t="s">
        <v>715</v>
      </c>
      <c r="F1036" s="163">
        <v>194067.58900000001</v>
      </c>
    </row>
    <row r="1037" spans="1:7" x14ac:dyDescent="0.2">
      <c r="A1037" s="163">
        <v>2008</v>
      </c>
      <c r="B1037" s="163" t="s">
        <v>714</v>
      </c>
      <c r="C1037" s="163" t="s">
        <v>64</v>
      </c>
      <c r="D1037" s="163" t="s">
        <v>56</v>
      </c>
      <c r="E1037" s="163" t="s">
        <v>715</v>
      </c>
      <c r="F1037" s="163">
        <v>1659635.0360000001</v>
      </c>
    </row>
    <row r="1038" spans="1:7" x14ac:dyDescent="0.2">
      <c r="A1038" s="163">
        <v>2008</v>
      </c>
      <c r="B1038" s="163" t="s">
        <v>714</v>
      </c>
      <c r="C1038" s="163" t="s">
        <v>64</v>
      </c>
      <c r="D1038" s="163" t="s">
        <v>739</v>
      </c>
      <c r="E1038" s="163" t="s">
        <v>715</v>
      </c>
      <c r="F1038" s="163">
        <v>1853702.6259999999</v>
      </c>
    </row>
    <row r="1039" spans="1:7" x14ac:dyDescent="0.2">
      <c r="A1039" s="163">
        <v>2008</v>
      </c>
      <c r="B1039" s="163" t="s">
        <v>714</v>
      </c>
      <c r="C1039" s="163" t="s">
        <v>64</v>
      </c>
      <c r="D1039" s="163" t="s">
        <v>53</v>
      </c>
      <c r="E1039" s="163" t="s">
        <v>715</v>
      </c>
      <c r="F1039" s="163">
        <v>934976.10699999996</v>
      </c>
    </row>
    <row r="1040" spans="1:7" x14ac:dyDescent="0.2">
      <c r="A1040" s="163">
        <v>2008</v>
      </c>
      <c r="B1040" s="163" t="s">
        <v>714</v>
      </c>
      <c r="C1040" s="163" t="s">
        <v>62</v>
      </c>
      <c r="D1040" s="163" t="s">
        <v>60</v>
      </c>
      <c r="E1040" s="163" t="s">
        <v>715</v>
      </c>
      <c r="F1040" s="163" t="s">
        <v>14</v>
      </c>
      <c r="G1040" s="163" t="s">
        <v>718</v>
      </c>
    </row>
    <row r="1041" spans="1:7" x14ac:dyDescent="0.2">
      <c r="A1041" s="163">
        <v>2008</v>
      </c>
      <c r="B1041" s="163" t="s">
        <v>714</v>
      </c>
      <c r="C1041" s="163" t="s">
        <v>62</v>
      </c>
      <c r="D1041" s="163" t="s">
        <v>59</v>
      </c>
      <c r="E1041" s="163" t="s">
        <v>715</v>
      </c>
      <c r="F1041" s="163">
        <v>50141.942000000003</v>
      </c>
    </row>
    <row r="1042" spans="1:7" x14ac:dyDescent="0.2">
      <c r="A1042" s="163">
        <v>2008</v>
      </c>
      <c r="B1042" s="163" t="s">
        <v>714</v>
      </c>
      <c r="C1042" s="163" t="s">
        <v>62</v>
      </c>
      <c r="D1042" s="163" t="s">
        <v>58</v>
      </c>
      <c r="E1042" s="163" t="s">
        <v>715</v>
      </c>
      <c r="F1042" s="163">
        <v>46188.387000000002</v>
      </c>
    </row>
    <row r="1043" spans="1:7" x14ac:dyDescent="0.2">
      <c r="A1043" s="163">
        <v>2008</v>
      </c>
      <c r="B1043" s="163" t="s">
        <v>714</v>
      </c>
      <c r="C1043" s="163" t="s">
        <v>62</v>
      </c>
      <c r="D1043" s="163" t="s">
        <v>56</v>
      </c>
      <c r="E1043" s="163" t="s">
        <v>715</v>
      </c>
      <c r="F1043" s="163">
        <v>3953.5549999999998</v>
      </c>
    </row>
    <row r="1044" spans="1:7" x14ac:dyDescent="0.2">
      <c r="A1044" s="163">
        <v>2008</v>
      </c>
      <c r="B1044" s="163" t="s">
        <v>714</v>
      </c>
      <c r="C1044" s="163" t="s">
        <v>62</v>
      </c>
      <c r="D1044" s="163" t="s">
        <v>739</v>
      </c>
      <c r="E1044" s="163" t="s">
        <v>715</v>
      </c>
      <c r="F1044" s="163">
        <v>50141.942000000003</v>
      </c>
    </row>
    <row r="1045" spans="1:7" x14ac:dyDescent="0.2">
      <c r="A1045" s="163">
        <v>2008</v>
      </c>
      <c r="B1045" s="163" t="s">
        <v>714</v>
      </c>
      <c r="C1045" s="163" t="s">
        <v>62</v>
      </c>
      <c r="D1045" s="163" t="s">
        <v>53</v>
      </c>
      <c r="E1045" s="163" t="s">
        <v>715</v>
      </c>
      <c r="F1045" s="163">
        <v>3953.5549999999998</v>
      </c>
    </row>
    <row r="1046" spans="1:7" x14ac:dyDescent="0.2">
      <c r="A1046" s="163">
        <v>2008</v>
      </c>
      <c r="B1046" s="163" t="s">
        <v>714</v>
      </c>
      <c r="C1046" s="163" t="s">
        <v>55</v>
      </c>
      <c r="D1046" s="163" t="s">
        <v>60</v>
      </c>
      <c r="E1046" s="163" t="s">
        <v>715</v>
      </c>
      <c r="F1046" s="163" t="s">
        <v>14</v>
      </c>
      <c r="G1046" s="163" t="s">
        <v>718</v>
      </c>
    </row>
    <row r="1047" spans="1:7" x14ac:dyDescent="0.2">
      <c r="A1047" s="163">
        <v>2008</v>
      </c>
      <c r="B1047" s="163" t="s">
        <v>714</v>
      </c>
      <c r="C1047" s="163" t="s">
        <v>55</v>
      </c>
      <c r="D1047" s="163" t="s">
        <v>59</v>
      </c>
      <c r="E1047" s="163" t="s">
        <v>715</v>
      </c>
      <c r="F1047" s="163">
        <v>162.011</v>
      </c>
    </row>
    <row r="1048" spans="1:7" x14ac:dyDescent="0.2">
      <c r="A1048" s="163">
        <v>2008</v>
      </c>
      <c r="B1048" s="163" t="s">
        <v>714</v>
      </c>
      <c r="C1048" s="163" t="s">
        <v>55</v>
      </c>
      <c r="D1048" s="163" t="s">
        <v>58</v>
      </c>
      <c r="E1048" s="163" t="s">
        <v>715</v>
      </c>
      <c r="F1048" s="163">
        <v>170.60499999999999</v>
      </c>
    </row>
    <row r="1049" spans="1:7" x14ac:dyDescent="0.2">
      <c r="A1049" s="163">
        <v>2008</v>
      </c>
      <c r="B1049" s="163" t="s">
        <v>714</v>
      </c>
      <c r="C1049" s="163" t="s">
        <v>55</v>
      </c>
      <c r="D1049" s="163" t="s">
        <v>56</v>
      </c>
      <c r="E1049" s="163" t="s">
        <v>715</v>
      </c>
      <c r="F1049" s="163">
        <v>-8.5939999999999994</v>
      </c>
    </row>
    <row r="1050" spans="1:7" x14ac:dyDescent="0.2">
      <c r="A1050" s="163">
        <v>2008</v>
      </c>
      <c r="B1050" s="163" t="s">
        <v>714</v>
      </c>
      <c r="C1050" s="163" t="s">
        <v>55</v>
      </c>
      <c r="D1050" s="163" t="s">
        <v>739</v>
      </c>
      <c r="E1050" s="163" t="s">
        <v>715</v>
      </c>
      <c r="F1050" s="163">
        <v>162.011</v>
      </c>
    </row>
    <row r="1051" spans="1:7" x14ac:dyDescent="0.2">
      <c r="A1051" s="163">
        <v>2008</v>
      </c>
      <c r="B1051" s="163" t="s">
        <v>714</v>
      </c>
      <c r="C1051" s="163" t="s">
        <v>55</v>
      </c>
      <c r="D1051" s="163" t="s">
        <v>53</v>
      </c>
      <c r="E1051" s="163" t="s">
        <v>715</v>
      </c>
      <c r="F1051" s="163">
        <v>-8.5939999999999994</v>
      </c>
    </row>
    <row r="1052" spans="1:7" x14ac:dyDescent="0.2">
      <c r="A1052" s="163">
        <v>2008</v>
      </c>
      <c r="B1052" s="163" t="s">
        <v>714</v>
      </c>
      <c r="C1052" s="163" t="s">
        <v>69</v>
      </c>
      <c r="D1052" s="163" t="s">
        <v>60</v>
      </c>
      <c r="E1052" s="163" t="s">
        <v>717</v>
      </c>
      <c r="F1052" s="164">
        <v>14.21</v>
      </c>
    </row>
    <row r="1053" spans="1:7" x14ac:dyDescent="0.2">
      <c r="A1053" s="163">
        <v>2008</v>
      </c>
      <c r="B1053" s="163" t="s">
        <v>714</v>
      </c>
      <c r="C1053" s="163" t="s">
        <v>69</v>
      </c>
      <c r="D1053" s="163" t="s">
        <v>59</v>
      </c>
      <c r="E1053" s="163" t="s">
        <v>717</v>
      </c>
      <c r="F1053" s="163">
        <v>3.984</v>
      </c>
    </row>
    <row r="1054" spans="1:7" x14ac:dyDescent="0.2">
      <c r="A1054" s="163">
        <v>2008</v>
      </c>
      <c r="B1054" s="163" t="s">
        <v>714</v>
      </c>
      <c r="C1054" s="163" t="s">
        <v>69</v>
      </c>
      <c r="D1054" s="163" t="s">
        <v>58</v>
      </c>
      <c r="E1054" s="163" t="s">
        <v>717</v>
      </c>
      <c r="F1054" s="163">
        <v>1.3240000000000001</v>
      </c>
    </row>
    <row r="1055" spans="1:7" x14ac:dyDescent="0.2">
      <c r="A1055" s="163">
        <v>2008</v>
      </c>
      <c r="B1055" s="163" t="s">
        <v>714</v>
      </c>
      <c r="C1055" s="163" t="s">
        <v>69</v>
      </c>
      <c r="D1055" s="163" t="s">
        <v>56</v>
      </c>
      <c r="E1055" s="163" t="s">
        <v>717</v>
      </c>
      <c r="F1055" s="164">
        <v>16.87</v>
      </c>
    </row>
    <row r="1056" spans="1:7" x14ac:dyDescent="0.2">
      <c r="A1056" s="163">
        <v>2008</v>
      </c>
      <c r="B1056" s="163" t="s">
        <v>714</v>
      </c>
      <c r="C1056" s="163" t="s">
        <v>69</v>
      </c>
      <c r="D1056" s="163" t="s">
        <v>739</v>
      </c>
      <c r="E1056" s="163" t="s">
        <v>717</v>
      </c>
      <c r="F1056" s="163">
        <v>18.193999999999999</v>
      </c>
    </row>
    <row r="1057" spans="1:6" x14ac:dyDescent="0.2">
      <c r="A1057" s="163">
        <v>2008</v>
      </c>
      <c r="B1057" s="163" t="s">
        <v>714</v>
      </c>
      <c r="C1057" s="163" t="s">
        <v>69</v>
      </c>
      <c r="D1057" s="163" t="s">
        <v>53</v>
      </c>
      <c r="E1057" s="163" t="s">
        <v>717</v>
      </c>
      <c r="F1057" s="163">
        <v>2.66</v>
      </c>
    </row>
    <row r="1058" spans="1:6" x14ac:dyDescent="0.2">
      <c r="A1058" s="163">
        <v>2008</v>
      </c>
      <c r="B1058" s="163" t="s">
        <v>714</v>
      </c>
      <c r="C1058" s="163" t="s">
        <v>68</v>
      </c>
      <c r="D1058" s="163" t="s">
        <v>60</v>
      </c>
      <c r="E1058" s="163" t="s">
        <v>717</v>
      </c>
      <c r="F1058" s="164">
        <v>3.3519999999999999</v>
      </c>
    </row>
    <row r="1059" spans="1:6" x14ac:dyDescent="0.2">
      <c r="A1059" s="163">
        <v>2008</v>
      </c>
      <c r="B1059" s="163" t="s">
        <v>714</v>
      </c>
      <c r="C1059" s="163" t="s">
        <v>68</v>
      </c>
      <c r="D1059" s="163" t="s">
        <v>59</v>
      </c>
      <c r="E1059" s="163" t="s">
        <v>717</v>
      </c>
      <c r="F1059" s="163">
        <v>0.41199999999999998</v>
      </c>
    </row>
    <row r="1060" spans="1:6" x14ac:dyDescent="0.2">
      <c r="A1060" s="163">
        <v>2008</v>
      </c>
      <c r="B1060" s="163" t="s">
        <v>714</v>
      </c>
      <c r="C1060" s="163" t="s">
        <v>68</v>
      </c>
      <c r="D1060" s="163" t="s">
        <v>58</v>
      </c>
      <c r="E1060" s="163" t="s">
        <v>717</v>
      </c>
      <c r="F1060" s="163">
        <v>0.33700000000000002</v>
      </c>
    </row>
    <row r="1061" spans="1:6" x14ac:dyDescent="0.2">
      <c r="A1061" s="163">
        <v>2008</v>
      </c>
      <c r="B1061" s="163" t="s">
        <v>714</v>
      </c>
      <c r="C1061" s="163" t="s">
        <v>68</v>
      </c>
      <c r="D1061" s="163" t="s">
        <v>56</v>
      </c>
      <c r="E1061" s="163" t="s">
        <v>717</v>
      </c>
      <c r="F1061" s="164">
        <v>3.427</v>
      </c>
    </row>
    <row r="1062" spans="1:6" x14ac:dyDescent="0.2">
      <c r="A1062" s="163">
        <v>2008</v>
      </c>
      <c r="B1062" s="163" t="s">
        <v>714</v>
      </c>
      <c r="C1062" s="163" t="s">
        <v>68</v>
      </c>
      <c r="D1062" s="163" t="s">
        <v>739</v>
      </c>
      <c r="E1062" s="163" t="s">
        <v>717</v>
      </c>
      <c r="F1062" s="163">
        <v>3.7639999999999998</v>
      </c>
    </row>
    <row r="1063" spans="1:6" x14ac:dyDescent="0.2">
      <c r="A1063" s="163">
        <v>2008</v>
      </c>
      <c r="B1063" s="163" t="s">
        <v>714</v>
      </c>
      <c r="C1063" s="163" t="s">
        <v>68</v>
      </c>
      <c r="D1063" s="163" t="s">
        <v>53</v>
      </c>
      <c r="E1063" s="163" t="s">
        <v>717</v>
      </c>
      <c r="F1063" s="163">
        <v>7.5999999999999998E-2</v>
      </c>
    </row>
    <row r="1064" spans="1:6" x14ac:dyDescent="0.2">
      <c r="A1064" s="163">
        <v>2008</v>
      </c>
      <c r="B1064" s="163" t="s">
        <v>714</v>
      </c>
      <c r="C1064" s="163" t="s">
        <v>67</v>
      </c>
      <c r="D1064" s="163" t="s">
        <v>60</v>
      </c>
      <c r="E1064" s="163" t="s">
        <v>717</v>
      </c>
      <c r="F1064" s="164">
        <v>0.31900000000000001</v>
      </c>
    </row>
    <row r="1065" spans="1:6" x14ac:dyDescent="0.2">
      <c r="A1065" s="163">
        <v>2008</v>
      </c>
      <c r="B1065" s="163" t="s">
        <v>714</v>
      </c>
      <c r="C1065" s="163" t="s">
        <v>67</v>
      </c>
      <c r="D1065" s="163" t="s">
        <v>59</v>
      </c>
      <c r="E1065" s="163" t="s">
        <v>717</v>
      </c>
      <c r="F1065" s="163">
        <v>0.64200000000000002</v>
      </c>
    </row>
    <row r="1066" spans="1:6" x14ac:dyDescent="0.2">
      <c r="A1066" s="163">
        <v>2008</v>
      </c>
      <c r="B1066" s="163" t="s">
        <v>714</v>
      </c>
      <c r="C1066" s="163" t="s">
        <v>67</v>
      </c>
      <c r="D1066" s="163" t="s">
        <v>58</v>
      </c>
      <c r="E1066" s="163" t="s">
        <v>717</v>
      </c>
      <c r="F1066" s="163">
        <v>0.27</v>
      </c>
    </row>
    <row r="1067" spans="1:6" x14ac:dyDescent="0.2">
      <c r="A1067" s="163">
        <v>2008</v>
      </c>
      <c r="B1067" s="163" t="s">
        <v>714</v>
      </c>
      <c r="C1067" s="163" t="s">
        <v>67</v>
      </c>
      <c r="D1067" s="163" t="s">
        <v>56</v>
      </c>
      <c r="E1067" s="163" t="s">
        <v>717</v>
      </c>
      <c r="F1067" s="164">
        <v>0.69</v>
      </c>
    </row>
    <row r="1068" spans="1:6" x14ac:dyDescent="0.2">
      <c r="A1068" s="163">
        <v>2008</v>
      </c>
      <c r="B1068" s="163" t="s">
        <v>714</v>
      </c>
      <c r="C1068" s="163" t="s">
        <v>67</v>
      </c>
      <c r="D1068" s="163" t="s">
        <v>739</v>
      </c>
      <c r="E1068" s="163" t="s">
        <v>717</v>
      </c>
      <c r="F1068" s="163">
        <v>0.96</v>
      </c>
    </row>
    <row r="1069" spans="1:6" x14ac:dyDescent="0.2">
      <c r="A1069" s="163">
        <v>2008</v>
      </c>
      <c r="B1069" s="163" t="s">
        <v>714</v>
      </c>
      <c r="C1069" s="163" t="s">
        <v>67</v>
      </c>
      <c r="D1069" s="163" t="s">
        <v>53</v>
      </c>
      <c r="E1069" s="163" t="s">
        <v>717</v>
      </c>
      <c r="F1069" s="163">
        <v>0.371</v>
      </c>
    </row>
    <row r="1070" spans="1:6" x14ac:dyDescent="0.2">
      <c r="A1070" s="163">
        <v>2008</v>
      </c>
      <c r="B1070" s="163" t="s">
        <v>714</v>
      </c>
      <c r="C1070" s="163" t="s">
        <v>65</v>
      </c>
      <c r="D1070" s="163" t="s">
        <v>60</v>
      </c>
      <c r="E1070" s="163" t="s">
        <v>717</v>
      </c>
      <c r="F1070" s="164">
        <v>8.89</v>
      </c>
    </row>
    <row r="1071" spans="1:6" x14ac:dyDescent="0.2">
      <c r="A1071" s="163">
        <v>2008</v>
      </c>
      <c r="B1071" s="163" t="s">
        <v>714</v>
      </c>
      <c r="C1071" s="163" t="s">
        <v>65</v>
      </c>
      <c r="D1071" s="163" t="s">
        <v>59</v>
      </c>
      <c r="E1071" s="163" t="s">
        <v>717</v>
      </c>
      <c r="F1071" s="163">
        <v>0.246</v>
      </c>
    </row>
    <row r="1072" spans="1:6" x14ac:dyDescent="0.2">
      <c r="A1072" s="163">
        <v>2008</v>
      </c>
      <c r="B1072" s="163" t="s">
        <v>714</v>
      </c>
      <c r="C1072" s="163" t="s">
        <v>65</v>
      </c>
      <c r="D1072" s="163" t="s">
        <v>58</v>
      </c>
      <c r="E1072" s="163" t="s">
        <v>717</v>
      </c>
      <c r="F1072" s="163">
        <v>0.17</v>
      </c>
    </row>
    <row r="1073" spans="1:7" x14ac:dyDescent="0.2">
      <c r="A1073" s="163">
        <v>2008</v>
      </c>
      <c r="B1073" s="163" t="s">
        <v>714</v>
      </c>
      <c r="C1073" s="163" t="s">
        <v>65</v>
      </c>
      <c r="D1073" s="163" t="s">
        <v>56</v>
      </c>
      <c r="E1073" s="163" t="s">
        <v>717</v>
      </c>
      <c r="F1073" s="164">
        <v>8.9659999999999993</v>
      </c>
    </row>
    <row r="1074" spans="1:7" x14ac:dyDescent="0.2">
      <c r="A1074" s="163">
        <v>2008</v>
      </c>
      <c r="B1074" s="163" t="s">
        <v>714</v>
      </c>
      <c r="C1074" s="163" t="s">
        <v>65</v>
      </c>
      <c r="D1074" s="163" t="s">
        <v>739</v>
      </c>
      <c r="E1074" s="163" t="s">
        <v>717</v>
      </c>
      <c r="F1074" s="163">
        <v>9.1359999999999992</v>
      </c>
    </row>
    <row r="1075" spans="1:7" x14ac:dyDescent="0.2">
      <c r="A1075" s="163">
        <v>2008</v>
      </c>
      <c r="B1075" s="163" t="s">
        <v>714</v>
      </c>
      <c r="C1075" s="163" t="s">
        <v>65</v>
      </c>
      <c r="D1075" s="163" t="s">
        <v>53</v>
      </c>
      <c r="E1075" s="163" t="s">
        <v>717</v>
      </c>
      <c r="F1075" s="163">
        <v>7.5999999999999998E-2</v>
      </c>
    </row>
    <row r="1076" spans="1:7" x14ac:dyDescent="0.2">
      <c r="A1076" s="163">
        <v>2008</v>
      </c>
      <c r="B1076" s="163" t="s">
        <v>714</v>
      </c>
      <c r="C1076" s="163" t="s">
        <v>64</v>
      </c>
      <c r="D1076" s="163" t="s">
        <v>60</v>
      </c>
      <c r="E1076" s="163" t="s">
        <v>717</v>
      </c>
      <c r="F1076" s="164">
        <v>1.649</v>
      </c>
    </row>
    <row r="1077" spans="1:7" x14ac:dyDescent="0.2">
      <c r="A1077" s="163">
        <v>2008</v>
      </c>
      <c r="B1077" s="163" t="s">
        <v>714</v>
      </c>
      <c r="C1077" s="163" t="s">
        <v>64</v>
      </c>
      <c r="D1077" s="163" t="s">
        <v>59</v>
      </c>
      <c r="E1077" s="163" t="s">
        <v>717</v>
      </c>
      <c r="F1077" s="163">
        <v>2.57</v>
      </c>
    </row>
    <row r="1078" spans="1:7" x14ac:dyDescent="0.2">
      <c r="A1078" s="163">
        <v>2008</v>
      </c>
      <c r="B1078" s="163" t="s">
        <v>714</v>
      </c>
      <c r="C1078" s="163" t="s">
        <v>64</v>
      </c>
      <c r="D1078" s="163" t="s">
        <v>58</v>
      </c>
      <c r="E1078" s="163" t="s">
        <v>717</v>
      </c>
      <c r="F1078" s="163">
        <v>0.442</v>
      </c>
    </row>
    <row r="1079" spans="1:7" x14ac:dyDescent="0.2">
      <c r="A1079" s="163">
        <v>2008</v>
      </c>
      <c r="B1079" s="163" t="s">
        <v>714</v>
      </c>
      <c r="C1079" s="163" t="s">
        <v>64</v>
      </c>
      <c r="D1079" s="163" t="s">
        <v>56</v>
      </c>
      <c r="E1079" s="163" t="s">
        <v>717</v>
      </c>
      <c r="F1079" s="163">
        <v>3.7770000000000001</v>
      </c>
    </row>
    <row r="1080" spans="1:7" x14ac:dyDescent="0.2">
      <c r="A1080" s="163">
        <v>2008</v>
      </c>
      <c r="B1080" s="163" t="s">
        <v>714</v>
      </c>
      <c r="C1080" s="163" t="s">
        <v>64</v>
      </c>
      <c r="D1080" s="163" t="s">
        <v>739</v>
      </c>
      <c r="E1080" s="163" t="s">
        <v>717</v>
      </c>
      <c r="F1080" s="163">
        <v>4.2190000000000003</v>
      </c>
    </row>
    <row r="1081" spans="1:7" x14ac:dyDescent="0.2">
      <c r="A1081" s="163">
        <v>2008</v>
      </c>
      <c r="B1081" s="163" t="s">
        <v>714</v>
      </c>
      <c r="C1081" s="163" t="s">
        <v>64</v>
      </c>
      <c r="D1081" s="163" t="s">
        <v>53</v>
      </c>
      <c r="E1081" s="163" t="s">
        <v>717</v>
      </c>
      <c r="F1081" s="163">
        <v>2.1280000000000001</v>
      </c>
    </row>
    <row r="1082" spans="1:7" x14ac:dyDescent="0.2">
      <c r="A1082" s="163">
        <v>2008</v>
      </c>
      <c r="B1082" s="163" t="s">
        <v>714</v>
      </c>
      <c r="C1082" s="163" t="s">
        <v>62</v>
      </c>
      <c r="D1082" s="163" t="s">
        <v>60</v>
      </c>
      <c r="E1082" s="163" t="s">
        <v>717</v>
      </c>
      <c r="F1082" s="164" t="s">
        <v>14</v>
      </c>
      <c r="G1082" s="163" t="s">
        <v>718</v>
      </c>
    </row>
    <row r="1083" spans="1:7" x14ac:dyDescent="0.2">
      <c r="A1083" s="163">
        <v>2008</v>
      </c>
      <c r="B1083" s="163" t="s">
        <v>714</v>
      </c>
      <c r="C1083" s="163" t="s">
        <v>62</v>
      </c>
      <c r="D1083" s="163" t="s">
        <v>59</v>
      </c>
      <c r="E1083" s="163" t="s">
        <v>717</v>
      </c>
      <c r="F1083" s="163">
        <v>0.114</v>
      </c>
    </row>
    <row r="1084" spans="1:7" x14ac:dyDescent="0.2">
      <c r="A1084" s="163">
        <v>2008</v>
      </c>
      <c r="B1084" s="163" t="s">
        <v>714</v>
      </c>
      <c r="C1084" s="163" t="s">
        <v>62</v>
      </c>
      <c r="D1084" s="163" t="s">
        <v>58</v>
      </c>
      <c r="E1084" s="163" t="s">
        <v>717</v>
      </c>
      <c r="F1084" s="163">
        <v>0.105</v>
      </c>
    </row>
    <row r="1085" spans="1:7" x14ac:dyDescent="0.2">
      <c r="A1085" s="163">
        <v>2008</v>
      </c>
      <c r="B1085" s="163" t="s">
        <v>714</v>
      </c>
      <c r="C1085" s="163" t="s">
        <v>62</v>
      </c>
      <c r="D1085" s="163" t="s">
        <v>56</v>
      </c>
      <c r="E1085" s="163" t="s">
        <v>717</v>
      </c>
      <c r="F1085" s="164">
        <v>8.9999999999999993E-3</v>
      </c>
    </row>
    <row r="1086" spans="1:7" x14ac:dyDescent="0.2">
      <c r="A1086" s="163">
        <v>2008</v>
      </c>
      <c r="B1086" s="163" t="s">
        <v>714</v>
      </c>
      <c r="C1086" s="163" t="s">
        <v>62</v>
      </c>
      <c r="D1086" s="163" t="s">
        <v>739</v>
      </c>
      <c r="E1086" s="163" t="s">
        <v>717</v>
      </c>
      <c r="F1086" s="163">
        <v>0.114</v>
      </c>
    </row>
    <row r="1087" spans="1:7" x14ac:dyDescent="0.2">
      <c r="A1087" s="163">
        <v>2008</v>
      </c>
      <c r="B1087" s="163" t="s">
        <v>714</v>
      </c>
      <c r="C1087" s="163" t="s">
        <v>62</v>
      </c>
      <c r="D1087" s="163" t="s">
        <v>53</v>
      </c>
      <c r="E1087" s="163" t="s">
        <v>717</v>
      </c>
      <c r="F1087" s="163">
        <v>8.9999999999999993E-3</v>
      </c>
    </row>
    <row r="1088" spans="1:7" x14ac:dyDescent="0.2">
      <c r="A1088" s="163">
        <v>2008</v>
      </c>
      <c r="B1088" s="163" t="s">
        <v>714</v>
      </c>
      <c r="C1088" s="163" t="s">
        <v>55</v>
      </c>
      <c r="D1088" s="163" t="s">
        <v>60</v>
      </c>
      <c r="E1088" s="163" t="s">
        <v>717</v>
      </c>
      <c r="F1088" s="164" t="s">
        <v>14</v>
      </c>
      <c r="G1088" s="163" t="s">
        <v>718</v>
      </c>
    </row>
    <row r="1089" spans="1:7" x14ac:dyDescent="0.2">
      <c r="A1089" s="163">
        <v>2008</v>
      </c>
      <c r="B1089" s="163" t="s">
        <v>714</v>
      </c>
      <c r="C1089" s="163" t="s">
        <v>55</v>
      </c>
      <c r="D1089" s="163" t="s">
        <v>59</v>
      </c>
      <c r="E1089" s="163" t="s">
        <v>717</v>
      </c>
      <c r="F1089" s="163">
        <v>0</v>
      </c>
    </row>
    <row r="1090" spans="1:7" x14ac:dyDescent="0.2">
      <c r="A1090" s="163">
        <v>2008</v>
      </c>
      <c r="B1090" s="163" t="s">
        <v>714</v>
      </c>
      <c r="C1090" s="163" t="s">
        <v>55</v>
      </c>
      <c r="D1090" s="163" t="s">
        <v>58</v>
      </c>
      <c r="E1090" s="163" t="s">
        <v>717</v>
      </c>
      <c r="F1090" s="163">
        <v>0</v>
      </c>
    </row>
    <row r="1091" spans="1:7" x14ac:dyDescent="0.2">
      <c r="A1091" s="163">
        <v>2008</v>
      </c>
      <c r="B1091" s="163" t="s">
        <v>714</v>
      </c>
      <c r="C1091" s="163" t="s">
        <v>55</v>
      </c>
      <c r="D1091" s="163" t="s">
        <v>56</v>
      </c>
      <c r="E1091" s="163" t="s">
        <v>717</v>
      </c>
      <c r="F1091" s="164">
        <v>0</v>
      </c>
    </row>
    <row r="1092" spans="1:7" x14ac:dyDescent="0.2">
      <c r="A1092" s="163">
        <v>2008</v>
      </c>
      <c r="B1092" s="163" t="s">
        <v>714</v>
      </c>
      <c r="C1092" s="163" t="s">
        <v>55</v>
      </c>
      <c r="D1092" s="163" t="s">
        <v>739</v>
      </c>
      <c r="E1092" s="163" t="s">
        <v>717</v>
      </c>
      <c r="F1092" s="163">
        <v>0</v>
      </c>
    </row>
    <row r="1093" spans="1:7" x14ac:dyDescent="0.2">
      <c r="A1093" s="163">
        <v>2008</v>
      </c>
      <c r="B1093" s="163" t="s">
        <v>714</v>
      </c>
      <c r="C1093" s="163" t="s">
        <v>55</v>
      </c>
      <c r="D1093" s="163" t="s">
        <v>53</v>
      </c>
      <c r="E1093" s="163" t="s">
        <v>717</v>
      </c>
      <c r="F1093" s="163">
        <v>0</v>
      </c>
    </row>
    <row r="1094" spans="1:7" x14ac:dyDescent="0.2">
      <c r="A1094" s="163">
        <v>2008</v>
      </c>
      <c r="B1094" s="163" t="s">
        <v>714</v>
      </c>
      <c r="C1094" s="163" t="s">
        <v>69</v>
      </c>
      <c r="D1094" s="163" t="s">
        <v>60</v>
      </c>
      <c r="E1094" s="163" t="s">
        <v>143</v>
      </c>
      <c r="F1094" s="164">
        <v>112.48399999999999</v>
      </c>
      <c r="G1094" s="163" t="s">
        <v>716</v>
      </c>
    </row>
    <row r="1095" spans="1:7" x14ac:dyDescent="0.2">
      <c r="A1095" s="163">
        <v>2008</v>
      </c>
      <c r="B1095" s="163" t="s">
        <v>714</v>
      </c>
      <c r="C1095" s="163" t="s">
        <v>69</v>
      </c>
      <c r="D1095" s="163" t="s">
        <v>59</v>
      </c>
      <c r="E1095" s="163" t="s">
        <v>143</v>
      </c>
      <c r="F1095" s="163">
        <v>117.944</v>
      </c>
    </row>
    <row r="1096" spans="1:7" x14ac:dyDescent="0.2">
      <c r="A1096" s="163">
        <v>2008</v>
      </c>
      <c r="B1096" s="163" t="s">
        <v>714</v>
      </c>
      <c r="C1096" s="163" t="s">
        <v>69</v>
      </c>
      <c r="D1096" s="163" t="s">
        <v>58</v>
      </c>
      <c r="E1096" s="163" t="s">
        <v>143</v>
      </c>
      <c r="F1096" s="163">
        <v>131.499</v>
      </c>
    </row>
    <row r="1097" spans="1:7" x14ac:dyDescent="0.2">
      <c r="A1097" s="163">
        <v>2008</v>
      </c>
      <c r="B1097" s="163" t="s">
        <v>714</v>
      </c>
      <c r="C1097" s="163" t="s">
        <v>69</v>
      </c>
      <c r="D1097" s="163" t="s">
        <v>56</v>
      </c>
      <c r="E1097" s="163" t="s">
        <v>143</v>
      </c>
      <c r="F1097" s="164">
        <v>112.437</v>
      </c>
      <c r="G1097" s="163" t="s">
        <v>716</v>
      </c>
    </row>
    <row r="1098" spans="1:7" x14ac:dyDescent="0.2">
      <c r="A1098" s="163">
        <v>2008</v>
      </c>
      <c r="B1098" s="163" t="s">
        <v>714</v>
      </c>
      <c r="C1098" s="163" t="s">
        <v>69</v>
      </c>
      <c r="D1098" s="163" t="s">
        <v>739</v>
      </c>
      <c r="E1098" s="163" t="s">
        <v>143</v>
      </c>
      <c r="F1098" s="163">
        <v>113.636</v>
      </c>
      <c r="G1098" s="163" t="s">
        <v>716</v>
      </c>
    </row>
    <row r="1099" spans="1:7" x14ac:dyDescent="0.2">
      <c r="A1099" s="163">
        <v>2008</v>
      </c>
      <c r="B1099" s="163" t="s">
        <v>714</v>
      </c>
      <c r="C1099" s="163" t="s">
        <v>69</v>
      </c>
      <c r="D1099" s="163" t="s">
        <v>53</v>
      </c>
      <c r="E1099" s="163" t="s">
        <v>143</v>
      </c>
      <c r="F1099" s="163">
        <v>112.188</v>
      </c>
    </row>
    <row r="1100" spans="1:7" x14ac:dyDescent="0.2">
      <c r="A1100" s="163">
        <v>2008</v>
      </c>
      <c r="B1100" s="163" t="s">
        <v>714</v>
      </c>
      <c r="C1100" s="163" t="s">
        <v>68</v>
      </c>
      <c r="D1100" s="163" t="s">
        <v>60</v>
      </c>
      <c r="E1100" s="163" t="s">
        <v>143</v>
      </c>
      <c r="F1100" s="164" t="s">
        <v>14</v>
      </c>
    </row>
    <row r="1101" spans="1:7" x14ac:dyDescent="0.2">
      <c r="A1101" s="163">
        <v>2008</v>
      </c>
      <c r="B1101" s="163" t="s">
        <v>714</v>
      </c>
      <c r="C1101" s="163" t="s">
        <v>68</v>
      </c>
      <c r="D1101" s="163" t="s">
        <v>59</v>
      </c>
      <c r="E1101" s="163" t="s">
        <v>143</v>
      </c>
      <c r="F1101" s="163" t="s">
        <v>14</v>
      </c>
    </row>
    <row r="1102" spans="1:7" x14ac:dyDescent="0.2">
      <c r="A1102" s="163">
        <v>2008</v>
      </c>
      <c r="B1102" s="163" t="s">
        <v>714</v>
      </c>
      <c r="C1102" s="163" t="s">
        <v>68</v>
      </c>
      <c r="D1102" s="163" t="s">
        <v>58</v>
      </c>
      <c r="E1102" s="163" t="s">
        <v>143</v>
      </c>
      <c r="F1102" s="163" t="s">
        <v>14</v>
      </c>
    </row>
    <row r="1103" spans="1:7" x14ac:dyDescent="0.2">
      <c r="A1103" s="163">
        <v>2008</v>
      </c>
      <c r="B1103" s="163" t="s">
        <v>714</v>
      </c>
      <c r="C1103" s="163" t="s">
        <v>68</v>
      </c>
      <c r="D1103" s="163" t="s">
        <v>56</v>
      </c>
      <c r="E1103" s="163" t="s">
        <v>143</v>
      </c>
      <c r="F1103" s="164" t="s">
        <v>14</v>
      </c>
    </row>
    <row r="1104" spans="1:7" x14ac:dyDescent="0.2">
      <c r="A1104" s="163">
        <v>2008</v>
      </c>
      <c r="B1104" s="163" t="s">
        <v>714</v>
      </c>
      <c r="C1104" s="163" t="s">
        <v>68</v>
      </c>
      <c r="D1104" s="163" t="s">
        <v>739</v>
      </c>
      <c r="E1104" s="163" t="s">
        <v>143</v>
      </c>
      <c r="F1104" s="163" t="s">
        <v>14</v>
      </c>
    </row>
    <row r="1105" spans="1:6" x14ac:dyDescent="0.2">
      <c r="A1105" s="163">
        <v>2008</v>
      </c>
      <c r="B1105" s="163" t="s">
        <v>714</v>
      </c>
      <c r="C1105" s="163" t="s">
        <v>68</v>
      </c>
      <c r="D1105" s="163" t="s">
        <v>53</v>
      </c>
      <c r="E1105" s="163" t="s">
        <v>143</v>
      </c>
      <c r="F1105" s="163" t="s">
        <v>14</v>
      </c>
    </row>
    <row r="1106" spans="1:6" x14ac:dyDescent="0.2">
      <c r="A1106" s="163">
        <v>2008</v>
      </c>
      <c r="B1106" s="163" t="s">
        <v>714</v>
      </c>
      <c r="C1106" s="163" t="s">
        <v>67</v>
      </c>
      <c r="D1106" s="163" t="s">
        <v>60</v>
      </c>
      <c r="E1106" s="163" t="s">
        <v>143</v>
      </c>
      <c r="F1106" s="164" t="s">
        <v>14</v>
      </c>
    </row>
    <row r="1107" spans="1:6" x14ac:dyDescent="0.2">
      <c r="A1107" s="163">
        <v>2008</v>
      </c>
      <c r="B1107" s="163" t="s">
        <v>714</v>
      </c>
      <c r="C1107" s="163" t="s">
        <v>67</v>
      </c>
      <c r="D1107" s="163" t="s">
        <v>59</v>
      </c>
      <c r="E1107" s="163" t="s">
        <v>143</v>
      </c>
      <c r="F1107" s="163" t="s">
        <v>14</v>
      </c>
    </row>
    <row r="1108" spans="1:6" x14ac:dyDescent="0.2">
      <c r="A1108" s="163">
        <v>2008</v>
      </c>
      <c r="B1108" s="163" t="s">
        <v>714</v>
      </c>
      <c r="C1108" s="163" t="s">
        <v>67</v>
      </c>
      <c r="D1108" s="163" t="s">
        <v>58</v>
      </c>
      <c r="E1108" s="163" t="s">
        <v>143</v>
      </c>
      <c r="F1108" s="163" t="s">
        <v>14</v>
      </c>
    </row>
    <row r="1109" spans="1:6" x14ac:dyDescent="0.2">
      <c r="A1109" s="163">
        <v>2008</v>
      </c>
      <c r="B1109" s="163" t="s">
        <v>714</v>
      </c>
      <c r="C1109" s="163" t="s">
        <v>67</v>
      </c>
      <c r="D1109" s="163" t="s">
        <v>56</v>
      </c>
      <c r="E1109" s="163" t="s">
        <v>143</v>
      </c>
      <c r="F1109" s="164" t="s">
        <v>14</v>
      </c>
    </row>
    <row r="1110" spans="1:6" x14ac:dyDescent="0.2">
      <c r="A1110" s="163">
        <v>2008</v>
      </c>
      <c r="B1110" s="163" t="s">
        <v>714</v>
      </c>
      <c r="C1110" s="163" t="s">
        <v>67</v>
      </c>
      <c r="D1110" s="163" t="s">
        <v>739</v>
      </c>
      <c r="E1110" s="163" t="s">
        <v>143</v>
      </c>
      <c r="F1110" s="163" t="s">
        <v>14</v>
      </c>
    </row>
    <row r="1111" spans="1:6" x14ac:dyDescent="0.2">
      <c r="A1111" s="163">
        <v>2008</v>
      </c>
      <c r="B1111" s="163" t="s">
        <v>714</v>
      </c>
      <c r="C1111" s="163" t="s">
        <v>67</v>
      </c>
      <c r="D1111" s="163" t="s">
        <v>53</v>
      </c>
      <c r="E1111" s="163" t="s">
        <v>143</v>
      </c>
      <c r="F1111" s="163" t="s">
        <v>14</v>
      </c>
    </row>
    <row r="1112" spans="1:6" x14ac:dyDescent="0.2">
      <c r="A1112" s="163">
        <v>2008</v>
      </c>
      <c r="B1112" s="163" t="s">
        <v>714</v>
      </c>
      <c r="C1112" s="163" t="s">
        <v>65</v>
      </c>
      <c r="D1112" s="163" t="s">
        <v>60</v>
      </c>
      <c r="E1112" s="163" t="s">
        <v>143</v>
      </c>
      <c r="F1112" s="164" t="s">
        <v>14</v>
      </c>
    </row>
    <row r="1113" spans="1:6" x14ac:dyDescent="0.2">
      <c r="A1113" s="163">
        <v>2008</v>
      </c>
      <c r="B1113" s="163" t="s">
        <v>714</v>
      </c>
      <c r="C1113" s="163" t="s">
        <v>65</v>
      </c>
      <c r="D1113" s="163" t="s">
        <v>59</v>
      </c>
      <c r="E1113" s="163" t="s">
        <v>143</v>
      </c>
      <c r="F1113" s="163" t="s">
        <v>14</v>
      </c>
    </row>
    <row r="1114" spans="1:6" x14ac:dyDescent="0.2">
      <c r="A1114" s="163">
        <v>2008</v>
      </c>
      <c r="B1114" s="163" t="s">
        <v>714</v>
      </c>
      <c r="C1114" s="163" t="s">
        <v>65</v>
      </c>
      <c r="D1114" s="163" t="s">
        <v>58</v>
      </c>
      <c r="E1114" s="163" t="s">
        <v>143</v>
      </c>
      <c r="F1114" s="163" t="s">
        <v>14</v>
      </c>
    </row>
    <row r="1115" spans="1:6" x14ac:dyDescent="0.2">
      <c r="A1115" s="163">
        <v>2008</v>
      </c>
      <c r="B1115" s="163" t="s">
        <v>714</v>
      </c>
      <c r="C1115" s="163" t="s">
        <v>65</v>
      </c>
      <c r="D1115" s="163" t="s">
        <v>56</v>
      </c>
      <c r="E1115" s="163" t="s">
        <v>143</v>
      </c>
      <c r="F1115" s="164" t="s">
        <v>14</v>
      </c>
    </row>
    <row r="1116" spans="1:6" x14ac:dyDescent="0.2">
      <c r="A1116" s="163">
        <v>2008</v>
      </c>
      <c r="B1116" s="163" t="s">
        <v>714</v>
      </c>
      <c r="C1116" s="163" t="s">
        <v>65</v>
      </c>
      <c r="D1116" s="163" t="s">
        <v>739</v>
      </c>
      <c r="E1116" s="163" t="s">
        <v>143</v>
      </c>
      <c r="F1116" s="163" t="s">
        <v>14</v>
      </c>
    </row>
    <row r="1117" spans="1:6" x14ac:dyDescent="0.2">
      <c r="A1117" s="163">
        <v>2008</v>
      </c>
      <c r="B1117" s="163" t="s">
        <v>714</v>
      </c>
      <c r="C1117" s="163" t="s">
        <v>65</v>
      </c>
      <c r="D1117" s="163" t="s">
        <v>53</v>
      </c>
      <c r="E1117" s="163" t="s">
        <v>143</v>
      </c>
      <c r="F1117" s="163" t="s">
        <v>14</v>
      </c>
    </row>
    <row r="1118" spans="1:6" x14ac:dyDescent="0.2">
      <c r="A1118" s="163">
        <v>2008</v>
      </c>
      <c r="B1118" s="163" t="s">
        <v>714</v>
      </c>
      <c r="C1118" s="163" t="s">
        <v>64</v>
      </c>
      <c r="D1118" s="163" t="s">
        <v>60</v>
      </c>
      <c r="E1118" s="163" t="s">
        <v>143</v>
      </c>
      <c r="F1118" s="164" t="s">
        <v>14</v>
      </c>
    </row>
    <row r="1119" spans="1:6" x14ac:dyDescent="0.2">
      <c r="A1119" s="163">
        <v>2008</v>
      </c>
      <c r="B1119" s="163" t="s">
        <v>714</v>
      </c>
      <c r="C1119" s="163" t="s">
        <v>64</v>
      </c>
      <c r="D1119" s="163" t="s">
        <v>59</v>
      </c>
      <c r="E1119" s="163" t="s">
        <v>143</v>
      </c>
      <c r="F1119" s="163" t="s">
        <v>14</v>
      </c>
    </row>
    <row r="1120" spans="1:6" x14ac:dyDescent="0.2">
      <c r="A1120" s="163">
        <v>2008</v>
      </c>
      <c r="B1120" s="163" t="s">
        <v>714</v>
      </c>
      <c r="C1120" s="163" t="s">
        <v>64</v>
      </c>
      <c r="D1120" s="163" t="s">
        <v>58</v>
      </c>
      <c r="E1120" s="163" t="s">
        <v>143</v>
      </c>
      <c r="F1120" s="163" t="s">
        <v>14</v>
      </c>
    </row>
    <row r="1121" spans="1:7" x14ac:dyDescent="0.2">
      <c r="A1121" s="163">
        <v>2008</v>
      </c>
      <c r="B1121" s="163" t="s">
        <v>714</v>
      </c>
      <c r="C1121" s="163" t="s">
        <v>64</v>
      </c>
      <c r="D1121" s="163" t="s">
        <v>56</v>
      </c>
      <c r="E1121" s="163" t="s">
        <v>143</v>
      </c>
      <c r="F1121" s="164" t="s">
        <v>14</v>
      </c>
    </row>
    <row r="1122" spans="1:7" x14ac:dyDescent="0.2">
      <c r="A1122" s="163">
        <v>2008</v>
      </c>
      <c r="B1122" s="163" t="s">
        <v>714</v>
      </c>
      <c r="C1122" s="163" t="s">
        <v>64</v>
      </c>
      <c r="D1122" s="163" t="s">
        <v>739</v>
      </c>
      <c r="E1122" s="163" t="s">
        <v>143</v>
      </c>
      <c r="F1122" s="163" t="s">
        <v>14</v>
      </c>
    </row>
    <row r="1123" spans="1:7" x14ac:dyDescent="0.2">
      <c r="A1123" s="163">
        <v>2008</v>
      </c>
      <c r="B1123" s="163" t="s">
        <v>714</v>
      </c>
      <c r="C1123" s="163" t="s">
        <v>64</v>
      </c>
      <c r="D1123" s="163" t="s">
        <v>53</v>
      </c>
      <c r="E1123" s="163" t="s">
        <v>143</v>
      </c>
      <c r="F1123" s="163" t="s">
        <v>14</v>
      </c>
    </row>
    <row r="1124" spans="1:7" x14ac:dyDescent="0.2">
      <c r="A1124" s="163">
        <v>2008</v>
      </c>
      <c r="B1124" s="163" t="s">
        <v>714</v>
      </c>
      <c r="C1124" s="163" t="s">
        <v>62</v>
      </c>
      <c r="D1124" s="163" t="s">
        <v>60</v>
      </c>
      <c r="E1124" s="163" t="s">
        <v>143</v>
      </c>
      <c r="F1124" s="164" t="s">
        <v>14</v>
      </c>
    </row>
    <row r="1125" spans="1:7" x14ac:dyDescent="0.2">
      <c r="A1125" s="163">
        <v>2008</v>
      </c>
      <c r="B1125" s="163" t="s">
        <v>714</v>
      </c>
      <c r="C1125" s="163" t="s">
        <v>62</v>
      </c>
      <c r="D1125" s="163" t="s">
        <v>59</v>
      </c>
      <c r="E1125" s="163" t="s">
        <v>143</v>
      </c>
      <c r="F1125" s="163" t="s">
        <v>14</v>
      </c>
    </row>
    <row r="1126" spans="1:7" x14ac:dyDescent="0.2">
      <c r="A1126" s="163">
        <v>2008</v>
      </c>
      <c r="B1126" s="163" t="s">
        <v>714</v>
      </c>
      <c r="C1126" s="163" t="s">
        <v>62</v>
      </c>
      <c r="D1126" s="163" t="s">
        <v>58</v>
      </c>
      <c r="E1126" s="163" t="s">
        <v>143</v>
      </c>
      <c r="F1126" s="163" t="s">
        <v>14</v>
      </c>
    </row>
    <row r="1127" spans="1:7" x14ac:dyDescent="0.2">
      <c r="A1127" s="163">
        <v>2008</v>
      </c>
      <c r="B1127" s="163" t="s">
        <v>714</v>
      </c>
      <c r="C1127" s="163" t="s">
        <v>62</v>
      </c>
      <c r="D1127" s="163" t="s">
        <v>56</v>
      </c>
      <c r="E1127" s="163" t="s">
        <v>143</v>
      </c>
      <c r="F1127" s="163" t="s">
        <v>14</v>
      </c>
    </row>
    <row r="1128" spans="1:7" x14ac:dyDescent="0.2">
      <c r="A1128" s="163">
        <v>2008</v>
      </c>
      <c r="B1128" s="163" t="s">
        <v>714</v>
      </c>
      <c r="C1128" s="163" t="s">
        <v>62</v>
      </c>
      <c r="D1128" s="163" t="s">
        <v>739</v>
      </c>
      <c r="E1128" s="163" t="s">
        <v>143</v>
      </c>
      <c r="F1128" s="163" t="s">
        <v>14</v>
      </c>
    </row>
    <row r="1129" spans="1:7" x14ac:dyDescent="0.2">
      <c r="A1129" s="163">
        <v>2008</v>
      </c>
      <c r="B1129" s="163" t="s">
        <v>714</v>
      </c>
      <c r="C1129" s="163" t="s">
        <v>62</v>
      </c>
      <c r="D1129" s="163" t="s">
        <v>53</v>
      </c>
      <c r="E1129" s="163" t="s">
        <v>143</v>
      </c>
      <c r="F1129" s="163" t="s">
        <v>14</v>
      </c>
    </row>
    <row r="1130" spans="1:7" x14ac:dyDescent="0.2">
      <c r="A1130" s="163">
        <v>2008</v>
      </c>
      <c r="B1130" s="163" t="s">
        <v>714</v>
      </c>
      <c r="C1130" s="163" t="s">
        <v>55</v>
      </c>
      <c r="D1130" s="163" t="s">
        <v>60</v>
      </c>
      <c r="E1130" s="163" t="s">
        <v>143</v>
      </c>
      <c r="F1130" s="164" t="s">
        <v>14</v>
      </c>
    </row>
    <row r="1131" spans="1:7" x14ac:dyDescent="0.2">
      <c r="A1131" s="163">
        <v>2008</v>
      </c>
      <c r="B1131" s="163" t="s">
        <v>714</v>
      </c>
      <c r="C1131" s="163" t="s">
        <v>55</v>
      </c>
      <c r="D1131" s="163" t="s">
        <v>59</v>
      </c>
      <c r="E1131" s="163" t="s">
        <v>143</v>
      </c>
      <c r="F1131" s="163" t="s">
        <v>14</v>
      </c>
    </row>
    <row r="1132" spans="1:7" x14ac:dyDescent="0.2">
      <c r="A1132" s="163">
        <v>2008</v>
      </c>
      <c r="B1132" s="163" t="s">
        <v>714</v>
      </c>
      <c r="C1132" s="163" t="s">
        <v>55</v>
      </c>
      <c r="D1132" s="163" t="s">
        <v>58</v>
      </c>
      <c r="E1132" s="163" t="s">
        <v>143</v>
      </c>
      <c r="F1132" s="163" t="s">
        <v>14</v>
      </c>
    </row>
    <row r="1133" spans="1:7" x14ac:dyDescent="0.2">
      <c r="A1133" s="163">
        <v>2008</v>
      </c>
      <c r="B1133" s="163" t="s">
        <v>714</v>
      </c>
      <c r="C1133" s="163" t="s">
        <v>55</v>
      </c>
      <c r="D1133" s="163" t="s">
        <v>56</v>
      </c>
      <c r="E1133" s="163" t="s">
        <v>143</v>
      </c>
      <c r="F1133" s="164" t="s">
        <v>14</v>
      </c>
    </row>
    <row r="1134" spans="1:7" x14ac:dyDescent="0.2">
      <c r="A1134" s="163">
        <v>2008</v>
      </c>
      <c r="B1134" s="163" t="s">
        <v>714</v>
      </c>
      <c r="C1134" s="163" t="s">
        <v>55</v>
      </c>
      <c r="D1134" s="163" t="s">
        <v>739</v>
      </c>
      <c r="E1134" s="163" t="s">
        <v>143</v>
      </c>
      <c r="F1134" s="163" t="s">
        <v>14</v>
      </c>
    </row>
    <row r="1135" spans="1:7" x14ac:dyDescent="0.2">
      <c r="A1135" s="163">
        <v>2008</v>
      </c>
      <c r="B1135" s="163" t="s">
        <v>714</v>
      </c>
      <c r="C1135" s="163" t="s">
        <v>55</v>
      </c>
      <c r="D1135" s="163" t="s">
        <v>53</v>
      </c>
      <c r="E1135" s="163" t="s">
        <v>143</v>
      </c>
      <c r="F1135" s="163" t="s">
        <v>14</v>
      </c>
    </row>
    <row r="1136" spans="1:7" x14ac:dyDescent="0.2">
      <c r="A1136" s="163">
        <v>2009</v>
      </c>
      <c r="B1136" s="163" t="s">
        <v>714</v>
      </c>
      <c r="C1136" s="163" t="s">
        <v>69</v>
      </c>
      <c r="D1136" s="163" t="s">
        <v>60</v>
      </c>
      <c r="E1136" s="163" t="s">
        <v>715</v>
      </c>
      <c r="F1136" s="163">
        <v>5576162.8200000003</v>
      </c>
      <c r="G1136" s="163" t="s">
        <v>716</v>
      </c>
    </row>
    <row r="1137" spans="1:7" x14ac:dyDescent="0.2">
      <c r="A1137" s="163">
        <v>2009</v>
      </c>
      <c r="B1137" s="163" t="s">
        <v>714</v>
      </c>
      <c r="C1137" s="163" t="s">
        <v>69</v>
      </c>
      <c r="D1137" s="163" t="s">
        <v>59</v>
      </c>
      <c r="E1137" s="163" t="s">
        <v>715</v>
      </c>
      <c r="F1137" s="163">
        <v>1479750.017</v>
      </c>
    </row>
    <row r="1138" spans="1:7" x14ac:dyDescent="0.2">
      <c r="A1138" s="163">
        <v>2009</v>
      </c>
      <c r="B1138" s="163" t="s">
        <v>714</v>
      </c>
      <c r="C1138" s="163" t="s">
        <v>69</v>
      </c>
      <c r="D1138" s="163" t="s">
        <v>58</v>
      </c>
      <c r="E1138" s="163" t="s">
        <v>715</v>
      </c>
      <c r="F1138" s="163">
        <v>546869.29200000002</v>
      </c>
    </row>
    <row r="1139" spans="1:7" x14ac:dyDescent="0.2">
      <c r="A1139" s="163">
        <v>2009</v>
      </c>
      <c r="B1139" s="163" t="s">
        <v>714</v>
      </c>
      <c r="C1139" s="163" t="s">
        <v>69</v>
      </c>
      <c r="D1139" s="163" t="s">
        <v>56</v>
      </c>
      <c r="E1139" s="163" t="s">
        <v>715</v>
      </c>
      <c r="F1139" s="163">
        <v>6509043.5449999999</v>
      </c>
      <c r="G1139" s="163" t="s">
        <v>716</v>
      </c>
    </row>
    <row r="1140" spans="1:7" x14ac:dyDescent="0.2">
      <c r="A1140" s="163">
        <v>2009</v>
      </c>
      <c r="B1140" s="163" t="s">
        <v>714</v>
      </c>
      <c r="C1140" s="163" t="s">
        <v>69</v>
      </c>
      <c r="D1140" s="163" t="s">
        <v>739</v>
      </c>
      <c r="E1140" s="163" t="s">
        <v>715</v>
      </c>
      <c r="F1140" s="163">
        <v>7055912.8380000005</v>
      </c>
      <c r="G1140" s="163" t="s">
        <v>716</v>
      </c>
    </row>
    <row r="1141" spans="1:7" x14ac:dyDescent="0.2">
      <c r="A1141" s="163">
        <v>2009</v>
      </c>
      <c r="B1141" s="163" t="s">
        <v>714</v>
      </c>
      <c r="C1141" s="163" t="s">
        <v>69</v>
      </c>
      <c r="D1141" s="163" t="s">
        <v>53</v>
      </c>
      <c r="E1141" s="163" t="s">
        <v>715</v>
      </c>
      <c r="F1141" s="163">
        <v>932880.72499999998</v>
      </c>
    </row>
    <row r="1142" spans="1:7" x14ac:dyDescent="0.2">
      <c r="A1142" s="163">
        <v>2009</v>
      </c>
      <c r="B1142" s="163" t="s">
        <v>714</v>
      </c>
      <c r="C1142" s="163" t="s">
        <v>68</v>
      </c>
      <c r="D1142" s="163" t="s">
        <v>60</v>
      </c>
      <c r="E1142" s="163" t="s">
        <v>715</v>
      </c>
      <c r="F1142" s="163">
        <v>1445266.267</v>
      </c>
    </row>
    <row r="1143" spans="1:7" x14ac:dyDescent="0.2">
      <c r="A1143" s="163">
        <v>2009</v>
      </c>
      <c r="B1143" s="163" t="s">
        <v>714</v>
      </c>
      <c r="C1143" s="163" t="s">
        <v>68</v>
      </c>
      <c r="D1143" s="163" t="s">
        <v>59</v>
      </c>
      <c r="E1143" s="163" t="s">
        <v>715</v>
      </c>
      <c r="F1143" s="163">
        <v>152465.285</v>
      </c>
    </row>
    <row r="1144" spans="1:7" x14ac:dyDescent="0.2">
      <c r="A1144" s="163">
        <v>2009</v>
      </c>
      <c r="B1144" s="163" t="s">
        <v>714</v>
      </c>
      <c r="C1144" s="163" t="s">
        <v>68</v>
      </c>
      <c r="D1144" s="163" t="s">
        <v>58</v>
      </c>
      <c r="E1144" s="163" t="s">
        <v>715</v>
      </c>
      <c r="F1144" s="163">
        <v>144618.54699999999</v>
      </c>
    </row>
    <row r="1145" spans="1:7" x14ac:dyDescent="0.2">
      <c r="A1145" s="163">
        <v>2009</v>
      </c>
      <c r="B1145" s="163" t="s">
        <v>714</v>
      </c>
      <c r="C1145" s="163" t="s">
        <v>68</v>
      </c>
      <c r="D1145" s="163" t="s">
        <v>56</v>
      </c>
      <c r="E1145" s="163" t="s">
        <v>715</v>
      </c>
      <c r="F1145" s="163">
        <v>1453113.0049999999</v>
      </c>
    </row>
    <row r="1146" spans="1:7" x14ac:dyDescent="0.2">
      <c r="A1146" s="163">
        <v>2009</v>
      </c>
      <c r="B1146" s="163" t="s">
        <v>714</v>
      </c>
      <c r="C1146" s="163" t="s">
        <v>68</v>
      </c>
      <c r="D1146" s="163" t="s">
        <v>739</v>
      </c>
      <c r="E1146" s="163" t="s">
        <v>715</v>
      </c>
      <c r="F1146" s="163">
        <v>1597731.5519999999</v>
      </c>
    </row>
    <row r="1147" spans="1:7" x14ac:dyDescent="0.2">
      <c r="A1147" s="163">
        <v>2009</v>
      </c>
      <c r="B1147" s="163" t="s">
        <v>714</v>
      </c>
      <c r="C1147" s="163" t="s">
        <v>68</v>
      </c>
      <c r="D1147" s="163" t="s">
        <v>53</v>
      </c>
      <c r="E1147" s="163" t="s">
        <v>715</v>
      </c>
      <c r="F1147" s="163">
        <v>7846.7380000000003</v>
      </c>
    </row>
    <row r="1148" spans="1:7" x14ac:dyDescent="0.2">
      <c r="A1148" s="163">
        <v>2009</v>
      </c>
      <c r="B1148" s="163" t="s">
        <v>714</v>
      </c>
      <c r="C1148" s="163" t="s">
        <v>67</v>
      </c>
      <c r="D1148" s="163" t="s">
        <v>60</v>
      </c>
      <c r="E1148" s="163" t="s">
        <v>715</v>
      </c>
      <c r="F1148" s="163">
        <v>136529.19399999999</v>
      </c>
      <c r="G1148" s="163" t="s">
        <v>716</v>
      </c>
    </row>
    <row r="1149" spans="1:7" x14ac:dyDescent="0.2">
      <c r="A1149" s="163">
        <v>2009</v>
      </c>
      <c r="B1149" s="163" t="s">
        <v>714</v>
      </c>
      <c r="C1149" s="163" t="s">
        <v>67</v>
      </c>
      <c r="D1149" s="163" t="s">
        <v>59</v>
      </c>
      <c r="E1149" s="163" t="s">
        <v>715</v>
      </c>
      <c r="F1149" s="163">
        <v>167965.63699999999</v>
      </c>
    </row>
    <row r="1150" spans="1:7" x14ac:dyDescent="0.2">
      <c r="A1150" s="163">
        <v>2009</v>
      </c>
      <c r="B1150" s="163" t="s">
        <v>714</v>
      </c>
      <c r="C1150" s="163" t="s">
        <v>67</v>
      </c>
      <c r="D1150" s="163" t="s">
        <v>58</v>
      </c>
      <c r="E1150" s="163" t="s">
        <v>715</v>
      </c>
      <c r="F1150" s="163">
        <v>104879.07799999999</v>
      </c>
    </row>
    <row r="1151" spans="1:7" x14ac:dyDescent="0.2">
      <c r="A1151" s="163">
        <v>2009</v>
      </c>
      <c r="B1151" s="163" t="s">
        <v>714</v>
      </c>
      <c r="C1151" s="163" t="s">
        <v>67</v>
      </c>
      <c r="D1151" s="163" t="s">
        <v>56</v>
      </c>
      <c r="E1151" s="163" t="s">
        <v>715</v>
      </c>
      <c r="F1151" s="163">
        <v>199615.753</v>
      </c>
      <c r="G1151" s="163" t="s">
        <v>716</v>
      </c>
    </row>
    <row r="1152" spans="1:7" x14ac:dyDescent="0.2">
      <c r="A1152" s="163">
        <v>2009</v>
      </c>
      <c r="B1152" s="163" t="s">
        <v>714</v>
      </c>
      <c r="C1152" s="163" t="s">
        <v>67</v>
      </c>
      <c r="D1152" s="163" t="s">
        <v>739</v>
      </c>
      <c r="E1152" s="163" t="s">
        <v>715</v>
      </c>
      <c r="F1152" s="163">
        <v>304494.83</v>
      </c>
      <c r="G1152" s="163" t="s">
        <v>716</v>
      </c>
    </row>
    <row r="1153" spans="1:7" x14ac:dyDescent="0.2">
      <c r="A1153" s="163">
        <v>2009</v>
      </c>
      <c r="B1153" s="163" t="s">
        <v>714</v>
      </c>
      <c r="C1153" s="163" t="s">
        <v>67</v>
      </c>
      <c r="D1153" s="163" t="s">
        <v>53</v>
      </c>
      <c r="E1153" s="163" t="s">
        <v>715</v>
      </c>
      <c r="F1153" s="163">
        <v>63086.559000000001</v>
      </c>
    </row>
    <row r="1154" spans="1:7" x14ac:dyDescent="0.2">
      <c r="A1154" s="163">
        <v>2009</v>
      </c>
      <c r="B1154" s="163" t="s">
        <v>714</v>
      </c>
      <c r="C1154" s="163" t="s">
        <v>65</v>
      </c>
      <c r="D1154" s="163" t="s">
        <v>60</v>
      </c>
      <c r="E1154" s="163" t="s">
        <v>715</v>
      </c>
      <c r="F1154" s="163">
        <v>3305330.923</v>
      </c>
    </row>
    <row r="1155" spans="1:7" x14ac:dyDescent="0.2">
      <c r="A1155" s="163">
        <v>2009</v>
      </c>
      <c r="B1155" s="163" t="s">
        <v>714</v>
      </c>
      <c r="C1155" s="163" t="s">
        <v>65</v>
      </c>
      <c r="D1155" s="163" t="s">
        <v>59</v>
      </c>
      <c r="E1155" s="163" t="s">
        <v>715</v>
      </c>
      <c r="F1155" s="163">
        <v>81954.986000000004</v>
      </c>
    </row>
    <row r="1156" spans="1:7" x14ac:dyDescent="0.2">
      <c r="A1156" s="163">
        <v>2009</v>
      </c>
      <c r="B1156" s="163" t="s">
        <v>714</v>
      </c>
      <c r="C1156" s="163" t="s">
        <v>65</v>
      </c>
      <c r="D1156" s="163" t="s">
        <v>58</v>
      </c>
      <c r="E1156" s="163" t="s">
        <v>715</v>
      </c>
      <c r="F1156" s="163">
        <v>67325.259000000005</v>
      </c>
    </row>
    <row r="1157" spans="1:7" x14ac:dyDescent="0.2">
      <c r="A1157" s="163">
        <v>2009</v>
      </c>
      <c r="B1157" s="163" t="s">
        <v>714</v>
      </c>
      <c r="C1157" s="163" t="s">
        <v>65</v>
      </c>
      <c r="D1157" s="163" t="s">
        <v>56</v>
      </c>
      <c r="E1157" s="163" t="s">
        <v>715</v>
      </c>
      <c r="F1157" s="164">
        <v>3319960.6490000002</v>
      </c>
    </row>
    <row r="1158" spans="1:7" x14ac:dyDescent="0.2">
      <c r="A1158" s="163">
        <v>2009</v>
      </c>
      <c r="B1158" s="163" t="s">
        <v>714</v>
      </c>
      <c r="C1158" s="163" t="s">
        <v>65</v>
      </c>
      <c r="D1158" s="163" t="s">
        <v>739</v>
      </c>
      <c r="E1158" s="163" t="s">
        <v>715</v>
      </c>
      <c r="F1158" s="163">
        <v>3387285.9079999998</v>
      </c>
    </row>
    <row r="1159" spans="1:7" x14ac:dyDescent="0.2">
      <c r="A1159" s="163">
        <v>2009</v>
      </c>
      <c r="B1159" s="163" t="s">
        <v>714</v>
      </c>
      <c r="C1159" s="163" t="s">
        <v>65</v>
      </c>
      <c r="D1159" s="163" t="s">
        <v>53</v>
      </c>
      <c r="E1159" s="163" t="s">
        <v>715</v>
      </c>
      <c r="F1159" s="163">
        <v>14629.727000000001</v>
      </c>
    </row>
    <row r="1160" spans="1:7" x14ac:dyDescent="0.2">
      <c r="A1160" s="163">
        <v>2009</v>
      </c>
      <c r="B1160" s="163" t="s">
        <v>714</v>
      </c>
      <c r="C1160" s="163" t="s">
        <v>64</v>
      </c>
      <c r="D1160" s="163" t="s">
        <v>60</v>
      </c>
      <c r="E1160" s="163" t="s">
        <v>715</v>
      </c>
      <c r="F1160" s="164">
        <v>689036.43700000003</v>
      </c>
    </row>
    <row r="1161" spans="1:7" x14ac:dyDescent="0.2">
      <c r="A1161" s="163">
        <v>2009</v>
      </c>
      <c r="B1161" s="163" t="s">
        <v>714</v>
      </c>
      <c r="C1161" s="163" t="s">
        <v>64</v>
      </c>
      <c r="D1161" s="163" t="s">
        <v>59</v>
      </c>
      <c r="E1161" s="163" t="s">
        <v>715</v>
      </c>
      <c r="F1161" s="163">
        <v>1033426.106</v>
      </c>
    </row>
    <row r="1162" spans="1:7" x14ac:dyDescent="0.2">
      <c r="A1162" s="163">
        <v>2009</v>
      </c>
      <c r="B1162" s="163" t="s">
        <v>714</v>
      </c>
      <c r="C1162" s="163" t="s">
        <v>64</v>
      </c>
      <c r="D1162" s="163" t="s">
        <v>58</v>
      </c>
      <c r="E1162" s="163" t="s">
        <v>715</v>
      </c>
      <c r="F1162" s="163">
        <v>188400.79399999999</v>
      </c>
    </row>
    <row r="1163" spans="1:7" x14ac:dyDescent="0.2">
      <c r="A1163" s="163">
        <v>2009</v>
      </c>
      <c r="B1163" s="163" t="s">
        <v>714</v>
      </c>
      <c r="C1163" s="163" t="s">
        <v>64</v>
      </c>
      <c r="D1163" s="163" t="s">
        <v>56</v>
      </c>
      <c r="E1163" s="163" t="s">
        <v>715</v>
      </c>
      <c r="F1163" s="164">
        <v>1534061.7490000001</v>
      </c>
    </row>
    <row r="1164" spans="1:7" x14ac:dyDescent="0.2">
      <c r="A1164" s="163">
        <v>2009</v>
      </c>
      <c r="B1164" s="163" t="s">
        <v>714</v>
      </c>
      <c r="C1164" s="163" t="s">
        <v>64</v>
      </c>
      <c r="D1164" s="163" t="s">
        <v>739</v>
      </c>
      <c r="E1164" s="163" t="s">
        <v>715</v>
      </c>
      <c r="F1164" s="163">
        <v>1722462.5430000001</v>
      </c>
    </row>
    <row r="1165" spans="1:7" x14ac:dyDescent="0.2">
      <c r="A1165" s="163">
        <v>2009</v>
      </c>
      <c r="B1165" s="163" t="s">
        <v>714</v>
      </c>
      <c r="C1165" s="163" t="s">
        <v>64</v>
      </c>
      <c r="D1165" s="163" t="s">
        <v>53</v>
      </c>
      <c r="E1165" s="163" t="s">
        <v>715</v>
      </c>
      <c r="F1165" s="163">
        <v>845025.31200000003</v>
      </c>
    </row>
    <row r="1166" spans="1:7" x14ac:dyDescent="0.2">
      <c r="A1166" s="163">
        <v>2009</v>
      </c>
      <c r="B1166" s="163" t="s">
        <v>714</v>
      </c>
      <c r="C1166" s="163" t="s">
        <v>62</v>
      </c>
      <c r="D1166" s="163" t="s">
        <v>60</v>
      </c>
      <c r="E1166" s="163" t="s">
        <v>715</v>
      </c>
      <c r="F1166" s="164" t="s">
        <v>14</v>
      </c>
      <c r="G1166" s="163" t="s">
        <v>718</v>
      </c>
    </row>
    <row r="1167" spans="1:7" x14ac:dyDescent="0.2">
      <c r="A1167" s="163">
        <v>2009</v>
      </c>
      <c r="B1167" s="163" t="s">
        <v>714</v>
      </c>
      <c r="C1167" s="163" t="s">
        <v>62</v>
      </c>
      <c r="D1167" s="163" t="s">
        <v>59</v>
      </c>
      <c r="E1167" s="163" t="s">
        <v>715</v>
      </c>
      <c r="F1167" s="163">
        <v>43333.955000000002</v>
      </c>
    </row>
    <row r="1168" spans="1:7" x14ac:dyDescent="0.2">
      <c r="A1168" s="163">
        <v>2009</v>
      </c>
      <c r="B1168" s="163" t="s">
        <v>714</v>
      </c>
      <c r="C1168" s="163" t="s">
        <v>62</v>
      </c>
      <c r="D1168" s="163" t="s">
        <v>58</v>
      </c>
      <c r="E1168" s="163" t="s">
        <v>715</v>
      </c>
      <c r="F1168" s="163">
        <v>41466.722000000002</v>
      </c>
    </row>
    <row r="1169" spans="1:7" x14ac:dyDescent="0.2">
      <c r="A1169" s="163">
        <v>2009</v>
      </c>
      <c r="B1169" s="163" t="s">
        <v>714</v>
      </c>
      <c r="C1169" s="163" t="s">
        <v>62</v>
      </c>
      <c r="D1169" s="163" t="s">
        <v>56</v>
      </c>
      <c r="E1169" s="163" t="s">
        <v>715</v>
      </c>
      <c r="F1169" s="164">
        <v>1867.232</v>
      </c>
    </row>
    <row r="1170" spans="1:7" x14ac:dyDescent="0.2">
      <c r="A1170" s="163">
        <v>2009</v>
      </c>
      <c r="B1170" s="163" t="s">
        <v>714</v>
      </c>
      <c r="C1170" s="163" t="s">
        <v>62</v>
      </c>
      <c r="D1170" s="163" t="s">
        <v>739</v>
      </c>
      <c r="E1170" s="163" t="s">
        <v>715</v>
      </c>
      <c r="F1170" s="163">
        <v>43333.955000000002</v>
      </c>
    </row>
    <row r="1171" spans="1:7" x14ac:dyDescent="0.2">
      <c r="A1171" s="163">
        <v>2009</v>
      </c>
      <c r="B1171" s="163" t="s">
        <v>714</v>
      </c>
      <c r="C1171" s="163" t="s">
        <v>62</v>
      </c>
      <c r="D1171" s="163" t="s">
        <v>53</v>
      </c>
      <c r="E1171" s="163" t="s">
        <v>715</v>
      </c>
      <c r="F1171" s="163">
        <v>1867.232</v>
      </c>
    </row>
    <row r="1172" spans="1:7" x14ac:dyDescent="0.2">
      <c r="A1172" s="163">
        <v>2009</v>
      </c>
      <c r="B1172" s="163" t="s">
        <v>714</v>
      </c>
      <c r="C1172" s="163" t="s">
        <v>55</v>
      </c>
      <c r="D1172" s="163" t="s">
        <v>60</v>
      </c>
      <c r="E1172" s="163" t="s">
        <v>715</v>
      </c>
      <c r="F1172" s="164" t="s">
        <v>14</v>
      </c>
      <c r="G1172" s="163" t="s">
        <v>718</v>
      </c>
    </row>
    <row r="1173" spans="1:7" x14ac:dyDescent="0.2">
      <c r="A1173" s="163">
        <v>2009</v>
      </c>
      <c r="B1173" s="163" t="s">
        <v>714</v>
      </c>
      <c r="C1173" s="163" t="s">
        <v>55</v>
      </c>
      <c r="D1173" s="163" t="s">
        <v>59</v>
      </c>
      <c r="E1173" s="163" t="s">
        <v>715</v>
      </c>
      <c r="F1173" s="163">
        <v>604.048</v>
      </c>
    </row>
    <row r="1174" spans="1:7" x14ac:dyDescent="0.2">
      <c r="A1174" s="163">
        <v>2009</v>
      </c>
      <c r="B1174" s="163" t="s">
        <v>714</v>
      </c>
      <c r="C1174" s="163" t="s">
        <v>55</v>
      </c>
      <c r="D1174" s="163" t="s">
        <v>58</v>
      </c>
      <c r="E1174" s="163" t="s">
        <v>715</v>
      </c>
      <c r="F1174" s="163">
        <v>178.892</v>
      </c>
    </row>
    <row r="1175" spans="1:7" x14ac:dyDescent="0.2">
      <c r="A1175" s="163">
        <v>2009</v>
      </c>
      <c r="B1175" s="163" t="s">
        <v>714</v>
      </c>
      <c r="C1175" s="163" t="s">
        <v>55</v>
      </c>
      <c r="D1175" s="163" t="s">
        <v>56</v>
      </c>
      <c r="E1175" s="163" t="s">
        <v>715</v>
      </c>
      <c r="F1175" s="164">
        <v>425.15699999999998</v>
      </c>
    </row>
    <row r="1176" spans="1:7" x14ac:dyDescent="0.2">
      <c r="A1176" s="163">
        <v>2009</v>
      </c>
      <c r="B1176" s="163" t="s">
        <v>714</v>
      </c>
      <c r="C1176" s="163" t="s">
        <v>55</v>
      </c>
      <c r="D1176" s="163" t="s">
        <v>739</v>
      </c>
      <c r="E1176" s="163" t="s">
        <v>715</v>
      </c>
      <c r="F1176" s="163">
        <v>604.048</v>
      </c>
    </row>
    <row r="1177" spans="1:7" x14ac:dyDescent="0.2">
      <c r="A1177" s="163">
        <v>2009</v>
      </c>
      <c r="B1177" s="163" t="s">
        <v>714</v>
      </c>
      <c r="C1177" s="163" t="s">
        <v>55</v>
      </c>
      <c r="D1177" s="163" t="s">
        <v>53</v>
      </c>
      <c r="E1177" s="163" t="s">
        <v>715</v>
      </c>
      <c r="F1177" s="163">
        <v>425.15699999999998</v>
      </c>
    </row>
    <row r="1178" spans="1:7" x14ac:dyDescent="0.2">
      <c r="A1178" s="163">
        <v>2009</v>
      </c>
      <c r="B1178" s="163" t="s">
        <v>714</v>
      </c>
      <c r="C1178" s="163" t="s">
        <v>69</v>
      </c>
      <c r="D1178" s="163" t="s">
        <v>60</v>
      </c>
      <c r="E1178" s="163" t="s">
        <v>717</v>
      </c>
      <c r="F1178" s="164">
        <v>12.661</v>
      </c>
      <c r="G1178" s="163" t="s">
        <v>716</v>
      </c>
    </row>
    <row r="1179" spans="1:7" x14ac:dyDescent="0.2">
      <c r="A1179" s="163">
        <v>2009</v>
      </c>
      <c r="B1179" s="163" t="s">
        <v>714</v>
      </c>
      <c r="C1179" s="163" t="s">
        <v>69</v>
      </c>
      <c r="D1179" s="163" t="s">
        <v>59</v>
      </c>
      <c r="E1179" s="163" t="s">
        <v>717</v>
      </c>
      <c r="F1179" s="163">
        <v>3.36</v>
      </c>
    </row>
    <row r="1180" spans="1:7" x14ac:dyDescent="0.2">
      <c r="A1180" s="163">
        <v>2009</v>
      </c>
      <c r="B1180" s="163" t="s">
        <v>714</v>
      </c>
      <c r="C1180" s="163" t="s">
        <v>69</v>
      </c>
      <c r="D1180" s="163" t="s">
        <v>58</v>
      </c>
      <c r="E1180" s="163" t="s">
        <v>717</v>
      </c>
      <c r="F1180" s="163">
        <v>1.242</v>
      </c>
    </row>
    <row r="1181" spans="1:7" x14ac:dyDescent="0.2">
      <c r="A1181" s="163">
        <v>2009</v>
      </c>
      <c r="B1181" s="163" t="s">
        <v>714</v>
      </c>
      <c r="C1181" s="163" t="s">
        <v>69</v>
      </c>
      <c r="D1181" s="163" t="s">
        <v>56</v>
      </c>
      <c r="E1181" s="163" t="s">
        <v>717</v>
      </c>
      <c r="F1181" s="164">
        <v>14.779</v>
      </c>
      <c r="G1181" s="163" t="s">
        <v>716</v>
      </c>
    </row>
    <row r="1182" spans="1:7" x14ac:dyDescent="0.2">
      <c r="A1182" s="163">
        <v>2009</v>
      </c>
      <c r="B1182" s="163" t="s">
        <v>714</v>
      </c>
      <c r="C1182" s="163" t="s">
        <v>69</v>
      </c>
      <c r="D1182" s="163" t="s">
        <v>739</v>
      </c>
      <c r="E1182" s="163" t="s">
        <v>717</v>
      </c>
      <c r="F1182" s="163">
        <v>16.021000000000001</v>
      </c>
      <c r="G1182" s="163" t="s">
        <v>716</v>
      </c>
    </row>
    <row r="1183" spans="1:7" x14ac:dyDescent="0.2">
      <c r="A1183" s="163">
        <v>2009</v>
      </c>
      <c r="B1183" s="163" t="s">
        <v>714</v>
      </c>
      <c r="C1183" s="163" t="s">
        <v>69</v>
      </c>
      <c r="D1183" s="163" t="s">
        <v>53</v>
      </c>
      <c r="E1183" s="163" t="s">
        <v>717</v>
      </c>
      <c r="F1183" s="163">
        <v>2.1179999999999999</v>
      </c>
    </row>
    <row r="1184" spans="1:7" x14ac:dyDescent="0.2">
      <c r="A1184" s="163">
        <v>2009</v>
      </c>
      <c r="B1184" s="163" t="s">
        <v>714</v>
      </c>
      <c r="C1184" s="163" t="s">
        <v>68</v>
      </c>
      <c r="D1184" s="163" t="s">
        <v>60</v>
      </c>
      <c r="E1184" s="163" t="s">
        <v>717</v>
      </c>
      <c r="F1184" s="164">
        <v>3.282</v>
      </c>
    </row>
    <row r="1185" spans="1:7" x14ac:dyDescent="0.2">
      <c r="A1185" s="163">
        <v>2009</v>
      </c>
      <c r="B1185" s="163" t="s">
        <v>714</v>
      </c>
      <c r="C1185" s="163" t="s">
        <v>68</v>
      </c>
      <c r="D1185" s="163" t="s">
        <v>59</v>
      </c>
      <c r="E1185" s="163" t="s">
        <v>717</v>
      </c>
      <c r="F1185" s="163">
        <v>0.34599999999999997</v>
      </c>
    </row>
    <row r="1186" spans="1:7" x14ac:dyDescent="0.2">
      <c r="A1186" s="163">
        <v>2009</v>
      </c>
      <c r="B1186" s="163" t="s">
        <v>714</v>
      </c>
      <c r="C1186" s="163" t="s">
        <v>68</v>
      </c>
      <c r="D1186" s="163" t="s">
        <v>58</v>
      </c>
      <c r="E1186" s="163" t="s">
        <v>717</v>
      </c>
      <c r="F1186" s="163">
        <v>0.32800000000000001</v>
      </c>
    </row>
    <row r="1187" spans="1:7" x14ac:dyDescent="0.2">
      <c r="A1187" s="163">
        <v>2009</v>
      </c>
      <c r="B1187" s="163" t="s">
        <v>714</v>
      </c>
      <c r="C1187" s="163" t="s">
        <v>68</v>
      </c>
      <c r="D1187" s="163" t="s">
        <v>56</v>
      </c>
      <c r="E1187" s="163" t="s">
        <v>717</v>
      </c>
      <c r="F1187" s="164">
        <v>3.2989999999999999</v>
      </c>
    </row>
    <row r="1188" spans="1:7" x14ac:dyDescent="0.2">
      <c r="A1188" s="163">
        <v>2009</v>
      </c>
      <c r="B1188" s="163" t="s">
        <v>714</v>
      </c>
      <c r="C1188" s="163" t="s">
        <v>68</v>
      </c>
      <c r="D1188" s="163" t="s">
        <v>739</v>
      </c>
      <c r="E1188" s="163" t="s">
        <v>717</v>
      </c>
      <c r="F1188" s="163">
        <v>3.6280000000000001</v>
      </c>
    </row>
    <row r="1189" spans="1:7" x14ac:dyDescent="0.2">
      <c r="A1189" s="163">
        <v>2009</v>
      </c>
      <c r="B1189" s="163" t="s">
        <v>714</v>
      </c>
      <c r="C1189" s="163" t="s">
        <v>68</v>
      </c>
      <c r="D1189" s="163" t="s">
        <v>53</v>
      </c>
      <c r="E1189" s="163" t="s">
        <v>717</v>
      </c>
      <c r="F1189" s="163">
        <v>1.7999999999999999E-2</v>
      </c>
    </row>
    <row r="1190" spans="1:7" x14ac:dyDescent="0.2">
      <c r="A1190" s="163">
        <v>2009</v>
      </c>
      <c r="B1190" s="163" t="s">
        <v>714</v>
      </c>
      <c r="C1190" s="163" t="s">
        <v>67</v>
      </c>
      <c r="D1190" s="163" t="s">
        <v>60</v>
      </c>
      <c r="E1190" s="163" t="s">
        <v>717</v>
      </c>
      <c r="F1190" s="164">
        <v>0.31</v>
      </c>
      <c r="G1190" s="163" t="s">
        <v>716</v>
      </c>
    </row>
    <row r="1191" spans="1:7" x14ac:dyDescent="0.2">
      <c r="A1191" s="163">
        <v>2009</v>
      </c>
      <c r="B1191" s="163" t="s">
        <v>714</v>
      </c>
      <c r="C1191" s="163" t="s">
        <v>67</v>
      </c>
      <c r="D1191" s="163" t="s">
        <v>59</v>
      </c>
      <c r="E1191" s="163" t="s">
        <v>717</v>
      </c>
      <c r="F1191" s="163">
        <v>0.38100000000000001</v>
      </c>
    </row>
    <row r="1192" spans="1:7" x14ac:dyDescent="0.2">
      <c r="A1192" s="163">
        <v>2009</v>
      </c>
      <c r="B1192" s="163" t="s">
        <v>714</v>
      </c>
      <c r="C1192" s="163" t="s">
        <v>67</v>
      </c>
      <c r="D1192" s="163" t="s">
        <v>58</v>
      </c>
      <c r="E1192" s="163" t="s">
        <v>717</v>
      </c>
      <c r="F1192" s="163">
        <v>0.23799999999999999</v>
      </c>
    </row>
    <row r="1193" spans="1:7" x14ac:dyDescent="0.2">
      <c r="A1193" s="163">
        <v>2009</v>
      </c>
      <c r="B1193" s="163" t="s">
        <v>714</v>
      </c>
      <c r="C1193" s="163" t="s">
        <v>67</v>
      </c>
      <c r="D1193" s="163" t="s">
        <v>56</v>
      </c>
      <c r="E1193" s="163" t="s">
        <v>717</v>
      </c>
      <c r="F1193" s="164">
        <v>0.45300000000000001</v>
      </c>
      <c r="G1193" s="163" t="s">
        <v>716</v>
      </c>
    </row>
    <row r="1194" spans="1:7" x14ac:dyDescent="0.2">
      <c r="A1194" s="163">
        <v>2009</v>
      </c>
      <c r="B1194" s="163" t="s">
        <v>714</v>
      </c>
      <c r="C1194" s="163" t="s">
        <v>67</v>
      </c>
      <c r="D1194" s="163" t="s">
        <v>739</v>
      </c>
      <c r="E1194" s="163" t="s">
        <v>717</v>
      </c>
      <c r="F1194" s="163">
        <v>0.69099999999999995</v>
      </c>
      <c r="G1194" s="163" t="s">
        <v>716</v>
      </c>
    </row>
    <row r="1195" spans="1:7" x14ac:dyDescent="0.2">
      <c r="A1195" s="163">
        <v>2009</v>
      </c>
      <c r="B1195" s="163" t="s">
        <v>714</v>
      </c>
      <c r="C1195" s="163" t="s">
        <v>67</v>
      </c>
      <c r="D1195" s="163" t="s">
        <v>53</v>
      </c>
      <c r="E1195" s="163" t="s">
        <v>717</v>
      </c>
      <c r="F1195" s="163">
        <v>0.14299999999999999</v>
      </c>
    </row>
    <row r="1196" spans="1:7" x14ac:dyDescent="0.2">
      <c r="A1196" s="163">
        <v>2009</v>
      </c>
      <c r="B1196" s="163" t="s">
        <v>714</v>
      </c>
      <c r="C1196" s="163" t="s">
        <v>65</v>
      </c>
      <c r="D1196" s="163" t="s">
        <v>60</v>
      </c>
      <c r="E1196" s="163" t="s">
        <v>717</v>
      </c>
      <c r="F1196" s="164">
        <v>7.5049999999999999</v>
      </c>
    </row>
    <row r="1197" spans="1:7" x14ac:dyDescent="0.2">
      <c r="A1197" s="163">
        <v>2009</v>
      </c>
      <c r="B1197" s="163" t="s">
        <v>714</v>
      </c>
      <c r="C1197" s="163" t="s">
        <v>65</v>
      </c>
      <c r="D1197" s="163" t="s">
        <v>59</v>
      </c>
      <c r="E1197" s="163" t="s">
        <v>717</v>
      </c>
      <c r="F1197" s="163">
        <v>0.186</v>
      </c>
    </row>
    <row r="1198" spans="1:7" x14ac:dyDescent="0.2">
      <c r="A1198" s="163">
        <v>2009</v>
      </c>
      <c r="B1198" s="163" t="s">
        <v>714</v>
      </c>
      <c r="C1198" s="163" t="s">
        <v>65</v>
      </c>
      <c r="D1198" s="163" t="s">
        <v>58</v>
      </c>
      <c r="E1198" s="163" t="s">
        <v>717</v>
      </c>
      <c r="F1198" s="163">
        <v>0.153</v>
      </c>
    </row>
    <row r="1199" spans="1:7" x14ac:dyDescent="0.2">
      <c r="A1199" s="163">
        <v>2009</v>
      </c>
      <c r="B1199" s="163" t="s">
        <v>714</v>
      </c>
      <c r="C1199" s="163" t="s">
        <v>65</v>
      </c>
      <c r="D1199" s="163" t="s">
        <v>56</v>
      </c>
      <c r="E1199" s="163" t="s">
        <v>717</v>
      </c>
      <c r="F1199" s="164">
        <v>7.5380000000000003</v>
      </c>
    </row>
    <row r="1200" spans="1:7" x14ac:dyDescent="0.2">
      <c r="A1200" s="163">
        <v>2009</v>
      </c>
      <c r="B1200" s="163" t="s">
        <v>714</v>
      </c>
      <c r="C1200" s="163" t="s">
        <v>65</v>
      </c>
      <c r="D1200" s="163" t="s">
        <v>739</v>
      </c>
      <c r="E1200" s="163" t="s">
        <v>717</v>
      </c>
      <c r="F1200" s="163">
        <v>7.6909999999999998</v>
      </c>
    </row>
    <row r="1201" spans="1:7" x14ac:dyDescent="0.2">
      <c r="A1201" s="163">
        <v>2009</v>
      </c>
      <c r="B1201" s="163" t="s">
        <v>714</v>
      </c>
      <c r="C1201" s="163" t="s">
        <v>65</v>
      </c>
      <c r="D1201" s="163" t="s">
        <v>53</v>
      </c>
      <c r="E1201" s="163" t="s">
        <v>717</v>
      </c>
      <c r="F1201" s="163">
        <v>3.3000000000000002E-2</v>
      </c>
    </row>
    <row r="1202" spans="1:7" x14ac:dyDescent="0.2">
      <c r="A1202" s="163">
        <v>2009</v>
      </c>
      <c r="B1202" s="163" t="s">
        <v>714</v>
      </c>
      <c r="C1202" s="163" t="s">
        <v>64</v>
      </c>
      <c r="D1202" s="163" t="s">
        <v>60</v>
      </c>
      <c r="E1202" s="163" t="s">
        <v>717</v>
      </c>
      <c r="F1202" s="164">
        <v>1.5640000000000001</v>
      </c>
    </row>
    <row r="1203" spans="1:7" x14ac:dyDescent="0.2">
      <c r="A1203" s="163">
        <v>2009</v>
      </c>
      <c r="B1203" s="163" t="s">
        <v>714</v>
      </c>
      <c r="C1203" s="163" t="s">
        <v>64</v>
      </c>
      <c r="D1203" s="163" t="s">
        <v>59</v>
      </c>
      <c r="E1203" s="163" t="s">
        <v>717</v>
      </c>
      <c r="F1203" s="163">
        <v>2.3460000000000001</v>
      </c>
    </row>
    <row r="1204" spans="1:7" x14ac:dyDescent="0.2">
      <c r="A1204" s="163">
        <v>2009</v>
      </c>
      <c r="B1204" s="163" t="s">
        <v>714</v>
      </c>
      <c r="C1204" s="163" t="s">
        <v>64</v>
      </c>
      <c r="D1204" s="163" t="s">
        <v>58</v>
      </c>
      <c r="E1204" s="163" t="s">
        <v>717</v>
      </c>
      <c r="F1204" s="163">
        <v>0.42799999999999999</v>
      </c>
    </row>
    <row r="1205" spans="1:7" x14ac:dyDescent="0.2">
      <c r="A1205" s="163">
        <v>2009</v>
      </c>
      <c r="B1205" s="163" t="s">
        <v>714</v>
      </c>
      <c r="C1205" s="163" t="s">
        <v>64</v>
      </c>
      <c r="D1205" s="163" t="s">
        <v>56</v>
      </c>
      <c r="E1205" s="163" t="s">
        <v>717</v>
      </c>
      <c r="F1205" s="164">
        <v>3.4830000000000001</v>
      </c>
    </row>
    <row r="1206" spans="1:7" x14ac:dyDescent="0.2">
      <c r="A1206" s="163">
        <v>2009</v>
      </c>
      <c r="B1206" s="163" t="s">
        <v>714</v>
      </c>
      <c r="C1206" s="163" t="s">
        <v>64</v>
      </c>
      <c r="D1206" s="163" t="s">
        <v>739</v>
      </c>
      <c r="E1206" s="163" t="s">
        <v>717</v>
      </c>
      <c r="F1206" s="163">
        <v>3.911</v>
      </c>
    </row>
    <row r="1207" spans="1:7" x14ac:dyDescent="0.2">
      <c r="A1207" s="163">
        <v>2009</v>
      </c>
      <c r="B1207" s="163" t="s">
        <v>714</v>
      </c>
      <c r="C1207" s="163" t="s">
        <v>64</v>
      </c>
      <c r="D1207" s="163" t="s">
        <v>53</v>
      </c>
      <c r="E1207" s="163" t="s">
        <v>717</v>
      </c>
      <c r="F1207" s="163">
        <v>1.919</v>
      </c>
    </row>
    <row r="1208" spans="1:7" x14ac:dyDescent="0.2">
      <c r="A1208" s="163">
        <v>2009</v>
      </c>
      <c r="B1208" s="163" t="s">
        <v>714</v>
      </c>
      <c r="C1208" s="163" t="s">
        <v>62</v>
      </c>
      <c r="D1208" s="163" t="s">
        <v>60</v>
      </c>
      <c r="E1208" s="163" t="s">
        <v>717</v>
      </c>
      <c r="F1208" s="164" t="s">
        <v>14</v>
      </c>
      <c r="G1208" s="163" t="s">
        <v>718</v>
      </c>
    </row>
    <row r="1209" spans="1:7" x14ac:dyDescent="0.2">
      <c r="A1209" s="163">
        <v>2009</v>
      </c>
      <c r="B1209" s="163" t="s">
        <v>714</v>
      </c>
      <c r="C1209" s="163" t="s">
        <v>62</v>
      </c>
      <c r="D1209" s="163" t="s">
        <v>59</v>
      </c>
      <c r="E1209" s="163" t="s">
        <v>717</v>
      </c>
      <c r="F1209" s="163">
        <v>9.8000000000000004E-2</v>
      </c>
    </row>
    <row r="1210" spans="1:7" x14ac:dyDescent="0.2">
      <c r="A1210" s="163">
        <v>2009</v>
      </c>
      <c r="B1210" s="163" t="s">
        <v>714</v>
      </c>
      <c r="C1210" s="163" t="s">
        <v>62</v>
      </c>
      <c r="D1210" s="163" t="s">
        <v>58</v>
      </c>
      <c r="E1210" s="163" t="s">
        <v>717</v>
      </c>
      <c r="F1210" s="163">
        <v>9.4E-2</v>
      </c>
    </row>
    <row r="1211" spans="1:7" x14ac:dyDescent="0.2">
      <c r="A1211" s="163">
        <v>2009</v>
      </c>
      <c r="B1211" s="163" t="s">
        <v>714</v>
      </c>
      <c r="C1211" s="163" t="s">
        <v>62</v>
      </c>
      <c r="D1211" s="163" t="s">
        <v>56</v>
      </c>
      <c r="E1211" s="163" t="s">
        <v>717</v>
      </c>
      <c r="F1211" s="164">
        <v>4.0000000000000001E-3</v>
      </c>
    </row>
    <row r="1212" spans="1:7" x14ac:dyDescent="0.2">
      <c r="A1212" s="163">
        <v>2009</v>
      </c>
      <c r="B1212" s="163" t="s">
        <v>714</v>
      </c>
      <c r="C1212" s="163" t="s">
        <v>62</v>
      </c>
      <c r="D1212" s="163" t="s">
        <v>739</v>
      </c>
      <c r="E1212" s="163" t="s">
        <v>717</v>
      </c>
      <c r="F1212" s="163">
        <v>9.8000000000000004E-2</v>
      </c>
    </row>
    <row r="1213" spans="1:7" x14ac:dyDescent="0.2">
      <c r="A1213" s="163">
        <v>2009</v>
      </c>
      <c r="B1213" s="163" t="s">
        <v>714</v>
      </c>
      <c r="C1213" s="163" t="s">
        <v>62</v>
      </c>
      <c r="D1213" s="163" t="s">
        <v>53</v>
      </c>
      <c r="E1213" s="163" t="s">
        <v>717</v>
      </c>
      <c r="F1213" s="163">
        <v>4.0000000000000001E-3</v>
      </c>
    </row>
    <row r="1214" spans="1:7" x14ac:dyDescent="0.2">
      <c r="A1214" s="163">
        <v>2009</v>
      </c>
      <c r="B1214" s="163" t="s">
        <v>714</v>
      </c>
      <c r="C1214" s="163" t="s">
        <v>55</v>
      </c>
      <c r="D1214" s="163" t="s">
        <v>60</v>
      </c>
      <c r="E1214" s="163" t="s">
        <v>717</v>
      </c>
      <c r="F1214" s="164" t="s">
        <v>14</v>
      </c>
      <c r="G1214" s="163" t="s">
        <v>718</v>
      </c>
    </row>
    <row r="1215" spans="1:7" x14ac:dyDescent="0.2">
      <c r="A1215" s="163">
        <v>2009</v>
      </c>
      <c r="B1215" s="163" t="s">
        <v>714</v>
      </c>
      <c r="C1215" s="163" t="s">
        <v>55</v>
      </c>
      <c r="D1215" s="163" t="s">
        <v>59</v>
      </c>
      <c r="E1215" s="163" t="s">
        <v>717</v>
      </c>
      <c r="F1215" s="163">
        <v>1E-3</v>
      </c>
    </row>
    <row r="1216" spans="1:7" x14ac:dyDescent="0.2">
      <c r="A1216" s="163">
        <v>2009</v>
      </c>
      <c r="B1216" s="163" t="s">
        <v>714</v>
      </c>
      <c r="C1216" s="163" t="s">
        <v>55</v>
      </c>
      <c r="D1216" s="163" t="s">
        <v>58</v>
      </c>
      <c r="E1216" s="163" t="s">
        <v>717</v>
      </c>
      <c r="F1216" s="163">
        <v>0</v>
      </c>
    </row>
    <row r="1217" spans="1:7" x14ac:dyDescent="0.2">
      <c r="A1217" s="163">
        <v>2009</v>
      </c>
      <c r="B1217" s="163" t="s">
        <v>714</v>
      </c>
      <c r="C1217" s="163" t="s">
        <v>55</v>
      </c>
      <c r="D1217" s="163" t="s">
        <v>56</v>
      </c>
      <c r="E1217" s="163" t="s">
        <v>717</v>
      </c>
      <c r="F1217" s="164">
        <v>1E-3</v>
      </c>
    </row>
    <row r="1218" spans="1:7" x14ac:dyDescent="0.2">
      <c r="A1218" s="163">
        <v>2009</v>
      </c>
      <c r="B1218" s="163" t="s">
        <v>714</v>
      </c>
      <c r="C1218" s="163" t="s">
        <v>55</v>
      </c>
      <c r="D1218" s="163" t="s">
        <v>739</v>
      </c>
      <c r="E1218" s="163" t="s">
        <v>717</v>
      </c>
      <c r="F1218" s="163">
        <v>1E-3</v>
      </c>
    </row>
    <row r="1219" spans="1:7" x14ac:dyDescent="0.2">
      <c r="A1219" s="163">
        <v>2009</v>
      </c>
      <c r="B1219" s="163" t="s">
        <v>714</v>
      </c>
      <c r="C1219" s="163" t="s">
        <v>55</v>
      </c>
      <c r="D1219" s="163" t="s">
        <v>53</v>
      </c>
      <c r="E1219" s="163" t="s">
        <v>717</v>
      </c>
      <c r="F1219" s="163">
        <v>1E-3</v>
      </c>
    </row>
    <row r="1220" spans="1:7" x14ac:dyDescent="0.2">
      <c r="A1220" s="163">
        <v>2009</v>
      </c>
      <c r="B1220" s="163" t="s">
        <v>714</v>
      </c>
      <c r="C1220" s="163" t="s">
        <v>69</v>
      </c>
      <c r="D1220" s="163" t="s">
        <v>60</v>
      </c>
      <c r="E1220" s="163" t="s">
        <v>143</v>
      </c>
      <c r="F1220" s="164">
        <v>100.456</v>
      </c>
      <c r="G1220" s="163" t="s">
        <v>716</v>
      </c>
    </row>
    <row r="1221" spans="1:7" x14ac:dyDescent="0.2">
      <c r="A1221" s="163">
        <v>2009</v>
      </c>
      <c r="B1221" s="163" t="s">
        <v>714</v>
      </c>
      <c r="C1221" s="163" t="s">
        <v>69</v>
      </c>
      <c r="D1221" s="163" t="s">
        <v>59</v>
      </c>
      <c r="E1221" s="163" t="s">
        <v>143</v>
      </c>
      <c r="F1221" s="163">
        <v>99.704999999999998</v>
      </c>
    </row>
    <row r="1222" spans="1:7" x14ac:dyDescent="0.2">
      <c r="A1222" s="163">
        <v>2009</v>
      </c>
      <c r="B1222" s="163" t="s">
        <v>714</v>
      </c>
      <c r="C1222" s="163" t="s">
        <v>69</v>
      </c>
      <c r="D1222" s="163" t="s">
        <v>58</v>
      </c>
      <c r="E1222" s="163" t="s">
        <v>143</v>
      </c>
      <c r="F1222" s="163">
        <v>123.608</v>
      </c>
    </row>
    <row r="1223" spans="1:7" x14ac:dyDescent="0.2">
      <c r="A1223" s="163">
        <v>2009</v>
      </c>
      <c r="B1223" s="163" t="s">
        <v>714</v>
      </c>
      <c r="C1223" s="163" t="s">
        <v>69</v>
      </c>
      <c r="D1223" s="163" t="s">
        <v>56</v>
      </c>
      <c r="E1223" s="163" t="s">
        <v>143</v>
      </c>
      <c r="F1223" s="164">
        <v>98.733999999999995</v>
      </c>
      <c r="G1223" s="163" t="s">
        <v>716</v>
      </c>
    </row>
    <row r="1224" spans="1:7" x14ac:dyDescent="0.2">
      <c r="A1224" s="163">
        <v>2009</v>
      </c>
      <c r="B1224" s="163" t="s">
        <v>714</v>
      </c>
      <c r="C1224" s="163" t="s">
        <v>69</v>
      </c>
      <c r="D1224" s="163" t="s">
        <v>739</v>
      </c>
      <c r="E1224" s="163" t="s">
        <v>143</v>
      </c>
      <c r="F1224" s="163">
        <v>100.298</v>
      </c>
      <c r="G1224" s="163" t="s">
        <v>716</v>
      </c>
    </row>
    <row r="1225" spans="1:7" x14ac:dyDescent="0.2">
      <c r="A1225" s="163">
        <v>2009</v>
      </c>
      <c r="B1225" s="163" t="s">
        <v>714</v>
      </c>
      <c r="C1225" s="163" t="s">
        <v>69</v>
      </c>
      <c r="D1225" s="163" t="s">
        <v>53</v>
      </c>
      <c r="E1225" s="163" t="s">
        <v>143</v>
      </c>
      <c r="F1225" s="163">
        <v>89.552999999999997</v>
      </c>
    </row>
    <row r="1226" spans="1:7" x14ac:dyDescent="0.2">
      <c r="A1226" s="163">
        <v>2009</v>
      </c>
      <c r="B1226" s="163" t="s">
        <v>714</v>
      </c>
      <c r="C1226" s="163" t="s">
        <v>68</v>
      </c>
      <c r="D1226" s="163" t="s">
        <v>60</v>
      </c>
      <c r="E1226" s="163" t="s">
        <v>143</v>
      </c>
      <c r="F1226" s="164" t="s">
        <v>14</v>
      </c>
    </row>
    <row r="1227" spans="1:7" x14ac:dyDescent="0.2">
      <c r="A1227" s="163">
        <v>2009</v>
      </c>
      <c r="B1227" s="163" t="s">
        <v>714</v>
      </c>
      <c r="C1227" s="163" t="s">
        <v>68</v>
      </c>
      <c r="D1227" s="163" t="s">
        <v>59</v>
      </c>
      <c r="E1227" s="163" t="s">
        <v>143</v>
      </c>
      <c r="F1227" s="163" t="s">
        <v>14</v>
      </c>
    </row>
    <row r="1228" spans="1:7" x14ac:dyDescent="0.2">
      <c r="A1228" s="163">
        <v>2009</v>
      </c>
      <c r="B1228" s="163" t="s">
        <v>714</v>
      </c>
      <c r="C1228" s="163" t="s">
        <v>68</v>
      </c>
      <c r="D1228" s="163" t="s">
        <v>58</v>
      </c>
      <c r="E1228" s="163" t="s">
        <v>143</v>
      </c>
      <c r="F1228" s="163" t="s">
        <v>14</v>
      </c>
    </row>
    <row r="1229" spans="1:7" x14ac:dyDescent="0.2">
      <c r="A1229" s="163">
        <v>2009</v>
      </c>
      <c r="B1229" s="163" t="s">
        <v>714</v>
      </c>
      <c r="C1229" s="163" t="s">
        <v>68</v>
      </c>
      <c r="D1229" s="163" t="s">
        <v>56</v>
      </c>
      <c r="E1229" s="163" t="s">
        <v>143</v>
      </c>
      <c r="F1229" s="164" t="s">
        <v>14</v>
      </c>
    </row>
    <row r="1230" spans="1:7" x14ac:dyDescent="0.2">
      <c r="A1230" s="163">
        <v>2009</v>
      </c>
      <c r="B1230" s="163" t="s">
        <v>714</v>
      </c>
      <c r="C1230" s="163" t="s">
        <v>68</v>
      </c>
      <c r="D1230" s="163" t="s">
        <v>739</v>
      </c>
      <c r="E1230" s="163" t="s">
        <v>143</v>
      </c>
      <c r="F1230" s="163" t="s">
        <v>14</v>
      </c>
    </row>
    <row r="1231" spans="1:7" x14ac:dyDescent="0.2">
      <c r="A1231" s="163">
        <v>2009</v>
      </c>
      <c r="B1231" s="163" t="s">
        <v>714</v>
      </c>
      <c r="C1231" s="163" t="s">
        <v>68</v>
      </c>
      <c r="D1231" s="163" t="s">
        <v>53</v>
      </c>
      <c r="E1231" s="163" t="s">
        <v>143</v>
      </c>
      <c r="F1231" s="163" t="s">
        <v>14</v>
      </c>
    </row>
    <row r="1232" spans="1:7" x14ac:dyDescent="0.2">
      <c r="A1232" s="163">
        <v>2009</v>
      </c>
      <c r="B1232" s="163" t="s">
        <v>714</v>
      </c>
      <c r="C1232" s="163" t="s">
        <v>67</v>
      </c>
      <c r="D1232" s="163" t="s">
        <v>60</v>
      </c>
      <c r="E1232" s="163" t="s">
        <v>143</v>
      </c>
      <c r="F1232" s="163" t="s">
        <v>14</v>
      </c>
    </row>
    <row r="1233" spans="1:6" x14ac:dyDescent="0.2">
      <c r="A1233" s="163">
        <v>2009</v>
      </c>
      <c r="B1233" s="163" t="s">
        <v>714</v>
      </c>
      <c r="C1233" s="163" t="s">
        <v>67</v>
      </c>
      <c r="D1233" s="163" t="s">
        <v>59</v>
      </c>
      <c r="E1233" s="163" t="s">
        <v>143</v>
      </c>
      <c r="F1233" s="163" t="s">
        <v>14</v>
      </c>
    </row>
    <row r="1234" spans="1:6" x14ac:dyDescent="0.2">
      <c r="A1234" s="163">
        <v>2009</v>
      </c>
      <c r="B1234" s="163" t="s">
        <v>714</v>
      </c>
      <c r="C1234" s="163" t="s">
        <v>67</v>
      </c>
      <c r="D1234" s="163" t="s">
        <v>58</v>
      </c>
      <c r="E1234" s="163" t="s">
        <v>143</v>
      </c>
      <c r="F1234" s="163" t="s">
        <v>14</v>
      </c>
    </row>
    <row r="1235" spans="1:6" x14ac:dyDescent="0.2">
      <c r="A1235" s="163">
        <v>2009</v>
      </c>
      <c r="B1235" s="163" t="s">
        <v>714</v>
      </c>
      <c r="C1235" s="163" t="s">
        <v>67</v>
      </c>
      <c r="D1235" s="163" t="s">
        <v>56</v>
      </c>
      <c r="E1235" s="163" t="s">
        <v>143</v>
      </c>
      <c r="F1235" s="164" t="s">
        <v>14</v>
      </c>
    </row>
    <row r="1236" spans="1:6" x14ac:dyDescent="0.2">
      <c r="A1236" s="163">
        <v>2009</v>
      </c>
      <c r="B1236" s="163" t="s">
        <v>714</v>
      </c>
      <c r="C1236" s="163" t="s">
        <v>67</v>
      </c>
      <c r="D1236" s="163" t="s">
        <v>739</v>
      </c>
      <c r="E1236" s="163" t="s">
        <v>143</v>
      </c>
      <c r="F1236" s="163" t="s">
        <v>14</v>
      </c>
    </row>
    <row r="1237" spans="1:6" x14ac:dyDescent="0.2">
      <c r="A1237" s="163">
        <v>2009</v>
      </c>
      <c r="B1237" s="163" t="s">
        <v>714</v>
      </c>
      <c r="C1237" s="163" t="s">
        <v>67</v>
      </c>
      <c r="D1237" s="163" t="s">
        <v>53</v>
      </c>
      <c r="E1237" s="163" t="s">
        <v>143</v>
      </c>
      <c r="F1237" s="163" t="s">
        <v>14</v>
      </c>
    </row>
    <row r="1238" spans="1:6" x14ac:dyDescent="0.2">
      <c r="A1238" s="163">
        <v>2009</v>
      </c>
      <c r="B1238" s="163" t="s">
        <v>714</v>
      </c>
      <c r="C1238" s="163" t="s">
        <v>65</v>
      </c>
      <c r="D1238" s="163" t="s">
        <v>60</v>
      </c>
      <c r="E1238" s="163" t="s">
        <v>143</v>
      </c>
      <c r="F1238" s="164" t="s">
        <v>14</v>
      </c>
    </row>
    <row r="1239" spans="1:6" x14ac:dyDescent="0.2">
      <c r="A1239" s="163">
        <v>2009</v>
      </c>
      <c r="B1239" s="163" t="s">
        <v>714</v>
      </c>
      <c r="C1239" s="163" t="s">
        <v>65</v>
      </c>
      <c r="D1239" s="163" t="s">
        <v>59</v>
      </c>
      <c r="E1239" s="163" t="s">
        <v>143</v>
      </c>
      <c r="F1239" s="163" t="s">
        <v>14</v>
      </c>
    </row>
    <row r="1240" spans="1:6" x14ac:dyDescent="0.2">
      <c r="A1240" s="163">
        <v>2009</v>
      </c>
      <c r="B1240" s="163" t="s">
        <v>714</v>
      </c>
      <c r="C1240" s="163" t="s">
        <v>65</v>
      </c>
      <c r="D1240" s="163" t="s">
        <v>58</v>
      </c>
      <c r="E1240" s="163" t="s">
        <v>143</v>
      </c>
      <c r="F1240" s="163" t="s">
        <v>14</v>
      </c>
    </row>
    <row r="1241" spans="1:6" x14ac:dyDescent="0.2">
      <c r="A1241" s="163">
        <v>2009</v>
      </c>
      <c r="B1241" s="163" t="s">
        <v>714</v>
      </c>
      <c r="C1241" s="163" t="s">
        <v>65</v>
      </c>
      <c r="D1241" s="163" t="s">
        <v>56</v>
      </c>
      <c r="E1241" s="163" t="s">
        <v>143</v>
      </c>
      <c r="F1241" s="163" t="s">
        <v>14</v>
      </c>
    </row>
    <row r="1242" spans="1:6" x14ac:dyDescent="0.2">
      <c r="A1242" s="163">
        <v>2009</v>
      </c>
      <c r="B1242" s="163" t="s">
        <v>714</v>
      </c>
      <c r="C1242" s="163" t="s">
        <v>65</v>
      </c>
      <c r="D1242" s="163" t="s">
        <v>739</v>
      </c>
      <c r="E1242" s="163" t="s">
        <v>143</v>
      </c>
      <c r="F1242" s="163" t="s">
        <v>14</v>
      </c>
    </row>
    <row r="1243" spans="1:6" x14ac:dyDescent="0.2">
      <c r="A1243" s="163">
        <v>2009</v>
      </c>
      <c r="B1243" s="163" t="s">
        <v>714</v>
      </c>
      <c r="C1243" s="163" t="s">
        <v>65</v>
      </c>
      <c r="D1243" s="163" t="s">
        <v>53</v>
      </c>
      <c r="E1243" s="163" t="s">
        <v>143</v>
      </c>
      <c r="F1243" s="163" t="s">
        <v>14</v>
      </c>
    </row>
    <row r="1244" spans="1:6" x14ac:dyDescent="0.2">
      <c r="A1244" s="163">
        <v>2009</v>
      </c>
      <c r="B1244" s="163" t="s">
        <v>714</v>
      </c>
      <c r="C1244" s="163" t="s">
        <v>64</v>
      </c>
      <c r="D1244" s="163" t="s">
        <v>60</v>
      </c>
      <c r="E1244" s="163" t="s">
        <v>143</v>
      </c>
      <c r="F1244" s="163" t="s">
        <v>14</v>
      </c>
    </row>
    <row r="1245" spans="1:6" x14ac:dyDescent="0.2">
      <c r="A1245" s="163">
        <v>2009</v>
      </c>
      <c r="B1245" s="163" t="s">
        <v>714</v>
      </c>
      <c r="C1245" s="163" t="s">
        <v>64</v>
      </c>
      <c r="D1245" s="163" t="s">
        <v>59</v>
      </c>
      <c r="E1245" s="163" t="s">
        <v>143</v>
      </c>
      <c r="F1245" s="163" t="s">
        <v>14</v>
      </c>
    </row>
    <row r="1246" spans="1:6" x14ac:dyDescent="0.2">
      <c r="A1246" s="163">
        <v>2009</v>
      </c>
      <c r="B1246" s="163" t="s">
        <v>714</v>
      </c>
      <c r="C1246" s="163" t="s">
        <v>64</v>
      </c>
      <c r="D1246" s="163" t="s">
        <v>58</v>
      </c>
      <c r="E1246" s="163" t="s">
        <v>143</v>
      </c>
      <c r="F1246" s="163" t="s">
        <v>14</v>
      </c>
    </row>
    <row r="1247" spans="1:6" x14ac:dyDescent="0.2">
      <c r="A1247" s="163">
        <v>2009</v>
      </c>
      <c r="B1247" s="163" t="s">
        <v>714</v>
      </c>
      <c r="C1247" s="163" t="s">
        <v>64</v>
      </c>
      <c r="D1247" s="163" t="s">
        <v>56</v>
      </c>
      <c r="E1247" s="163" t="s">
        <v>143</v>
      </c>
      <c r="F1247" s="163" t="s">
        <v>14</v>
      </c>
    </row>
    <row r="1248" spans="1:6" x14ac:dyDescent="0.2">
      <c r="A1248" s="163">
        <v>2009</v>
      </c>
      <c r="B1248" s="163" t="s">
        <v>714</v>
      </c>
      <c r="C1248" s="163" t="s">
        <v>64</v>
      </c>
      <c r="D1248" s="163" t="s">
        <v>739</v>
      </c>
      <c r="E1248" s="163" t="s">
        <v>143</v>
      </c>
      <c r="F1248" s="163" t="s">
        <v>14</v>
      </c>
    </row>
    <row r="1249" spans="1:7" x14ac:dyDescent="0.2">
      <c r="A1249" s="163">
        <v>2009</v>
      </c>
      <c r="B1249" s="163" t="s">
        <v>714</v>
      </c>
      <c r="C1249" s="163" t="s">
        <v>64</v>
      </c>
      <c r="D1249" s="163" t="s">
        <v>53</v>
      </c>
      <c r="E1249" s="163" t="s">
        <v>143</v>
      </c>
      <c r="F1249" s="163" t="s">
        <v>14</v>
      </c>
    </row>
    <row r="1250" spans="1:7" x14ac:dyDescent="0.2">
      <c r="A1250" s="163">
        <v>2009</v>
      </c>
      <c r="B1250" s="163" t="s">
        <v>714</v>
      </c>
      <c r="C1250" s="163" t="s">
        <v>62</v>
      </c>
      <c r="D1250" s="163" t="s">
        <v>60</v>
      </c>
      <c r="E1250" s="163" t="s">
        <v>143</v>
      </c>
      <c r="F1250" s="163" t="s">
        <v>14</v>
      </c>
    </row>
    <row r="1251" spans="1:7" x14ac:dyDescent="0.2">
      <c r="A1251" s="163">
        <v>2009</v>
      </c>
      <c r="B1251" s="163" t="s">
        <v>714</v>
      </c>
      <c r="C1251" s="163" t="s">
        <v>62</v>
      </c>
      <c r="D1251" s="163" t="s">
        <v>59</v>
      </c>
      <c r="E1251" s="163" t="s">
        <v>143</v>
      </c>
      <c r="F1251" s="163" t="s">
        <v>14</v>
      </c>
    </row>
    <row r="1252" spans="1:7" x14ac:dyDescent="0.2">
      <c r="A1252" s="163">
        <v>2009</v>
      </c>
      <c r="B1252" s="163" t="s">
        <v>714</v>
      </c>
      <c r="C1252" s="163" t="s">
        <v>62</v>
      </c>
      <c r="D1252" s="163" t="s">
        <v>58</v>
      </c>
      <c r="E1252" s="163" t="s">
        <v>143</v>
      </c>
      <c r="F1252" s="163" t="s">
        <v>14</v>
      </c>
    </row>
    <row r="1253" spans="1:7" x14ac:dyDescent="0.2">
      <c r="A1253" s="163">
        <v>2009</v>
      </c>
      <c r="B1253" s="163" t="s">
        <v>714</v>
      </c>
      <c r="C1253" s="163" t="s">
        <v>62</v>
      </c>
      <c r="D1253" s="163" t="s">
        <v>56</v>
      </c>
      <c r="E1253" s="163" t="s">
        <v>143</v>
      </c>
      <c r="F1253" s="163" t="s">
        <v>14</v>
      </c>
    </row>
    <row r="1254" spans="1:7" x14ac:dyDescent="0.2">
      <c r="A1254" s="163">
        <v>2009</v>
      </c>
      <c r="B1254" s="163" t="s">
        <v>714</v>
      </c>
      <c r="C1254" s="163" t="s">
        <v>62</v>
      </c>
      <c r="D1254" s="163" t="s">
        <v>739</v>
      </c>
      <c r="E1254" s="163" t="s">
        <v>143</v>
      </c>
      <c r="F1254" s="163" t="s">
        <v>14</v>
      </c>
    </row>
    <row r="1255" spans="1:7" x14ac:dyDescent="0.2">
      <c r="A1255" s="163">
        <v>2009</v>
      </c>
      <c r="B1255" s="163" t="s">
        <v>714</v>
      </c>
      <c r="C1255" s="163" t="s">
        <v>62</v>
      </c>
      <c r="D1255" s="163" t="s">
        <v>53</v>
      </c>
      <c r="E1255" s="163" t="s">
        <v>143</v>
      </c>
      <c r="F1255" s="163" t="s">
        <v>14</v>
      </c>
    </row>
    <row r="1256" spans="1:7" x14ac:dyDescent="0.2">
      <c r="A1256" s="163">
        <v>2009</v>
      </c>
      <c r="B1256" s="163" t="s">
        <v>714</v>
      </c>
      <c r="C1256" s="163" t="s">
        <v>55</v>
      </c>
      <c r="D1256" s="163" t="s">
        <v>60</v>
      </c>
      <c r="E1256" s="163" t="s">
        <v>143</v>
      </c>
      <c r="F1256" s="163" t="s">
        <v>14</v>
      </c>
    </row>
    <row r="1257" spans="1:7" x14ac:dyDescent="0.2">
      <c r="A1257" s="163">
        <v>2009</v>
      </c>
      <c r="B1257" s="163" t="s">
        <v>714</v>
      </c>
      <c r="C1257" s="163" t="s">
        <v>55</v>
      </c>
      <c r="D1257" s="163" t="s">
        <v>59</v>
      </c>
      <c r="E1257" s="163" t="s">
        <v>143</v>
      </c>
      <c r="F1257" s="163" t="s">
        <v>14</v>
      </c>
    </row>
    <row r="1258" spans="1:7" x14ac:dyDescent="0.2">
      <c r="A1258" s="163">
        <v>2009</v>
      </c>
      <c r="B1258" s="163" t="s">
        <v>714</v>
      </c>
      <c r="C1258" s="163" t="s">
        <v>55</v>
      </c>
      <c r="D1258" s="163" t="s">
        <v>58</v>
      </c>
      <c r="E1258" s="163" t="s">
        <v>143</v>
      </c>
      <c r="F1258" s="163" t="s">
        <v>14</v>
      </c>
    </row>
    <row r="1259" spans="1:7" x14ac:dyDescent="0.2">
      <c r="A1259" s="163">
        <v>2009</v>
      </c>
      <c r="B1259" s="163" t="s">
        <v>714</v>
      </c>
      <c r="C1259" s="163" t="s">
        <v>55</v>
      </c>
      <c r="D1259" s="163" t="s">
        <v>56</v>
      </c>
      <c r="E1259" s="163" t="s">
        <v>143</v>
      </c>
      <c r="F1259" s="163" t="s">
        <v>14</v>
      </c>
    </row>
    <row r="1260" spans="1:7" x14ac:dyDescent="0.2">
      <c r="A1260" s="163">
        <v>2009</v>
      </c>
      <c r="B1260" s="163" t="s">
        <v>714</v>
      </c>
      <c r="C1260" s="163" t="s">
        <v>55</v>
      </c>
      <c r="D1260" s="163" t="s">
        <v>739</v>
      </c>
      <c r="E1260" s="163" t="s">
        <v>143</v>
      </c>
      <c r="F1260" s="163" t="s">
        <v>14</v>
      </c>
    </row>
    <row r="1261" spans="1:7" x14ac:dyDescent="0.2">
      <c r="A1261" s="163">
        <v>2009</v>
      </c>
      <c r="B1261" s="163" t="s">
        <v>714</v>
      </c>
      <c r="C1261" s="163" t="s">
        <v>55</v>
      </c>
      <c r="D1261" s="163" t="s">
        <v>53</v>
      </c>
      <c r="E1261" s="163" t="s">
        <v>143</v>
      </c>
      <c r="F1261" s="163" t="s">
        <v>14</v>
      </c>
    </row>
    <row r="1262" spans="1:7" x14ac:dyDescent="0.2">
      <c r="A1262" s="163">
        <v>2010</v>
      </c>
      <c r="B1262" s="163" t="s">
        <v>714</v>
      </c>
      <c r="C1262" s="163" t="s">
        <v>69</v>
      </c>
      <c r="D1262" s="163" t="s">
        <v>60</v>
      </c>
      <c r="E1262" s="163" t="s">
        <v>715</v>
      </c>
      <c r="F1262" s="164">
        <v>5328828.6689999998</v>
      </c>
      <c r="G1262" s="163" t="s">
        <v>716</v>
      </c>
    </row>
    <row r="1263" spans="1:7" x14ac:dyDescent="0.2">
      <c r="A1263" s="163">
        <v>2010</v>
      </c>
      <c r="B1263" s="163" t="s">
        <v>714</v>
      </c>
      <c r="C1263" s="163" t="s">
        <v>69</v>
      </c>
      <c r="D1263" s="163" t="s">
        <v>59</v>
      </c>
      <c r="E1263" s="163" t="s">
        <v>715</v>
      </c>
      <c r="F1263" s="163">
        <v>1589116.1910000001</v>
      </c>
    </row>
    <row r="1264" spans="1:7" x14ac:dyDescent="0.2">
      <c r="A1264" s="163">
        <v>2010</v>
      </c>
      <c r="B1264" s="163" t="s">
        <v>714</v>
      </c>
      <c r="C1264" s="163" t="s">
        <v>69</v>
      </c>
      <c r="D1264" s="163" t="s">
        <v>58</v>
      </c>
      <c r="E1264" s="163" t="s">
        <v>715</v>
      </c>
      <c r="F1264" s="163">
        <v>604251.40599999996</v>
      </c>
    </row>
    <row r="1265" spans="1:7" x14ac:dyDescent="0.2">
      <c r="A1265" s="163">
        <v>2010</v>
      </c>
      <c r="B1265" s="163" t="s">
        <v>714</v>
      </c>
      <c r="C1265" s="163" t="s">
        <v>69</v>
      </c>
      <c r="D1265" s="163" t="s">
        <v>56</v>
      </c>
      <c r="E1265" s="163" t="s">
        <v>715</v>
      </c>
      <c r="F1265" s="164">
        <v>6313693.4539999999</v>
      </c>
      <c r="G1265" s="163" t="s">
        <v>716</v>
      </c>
    </row>
    <row r="1266" spans="1:7" x14ac:dyDescent="0.2">
      <c r="A1266" s="163">
        <v>2010</v>
      </c>
      <c r="B1266" s="163" t="s">
        <v>714</v>
      </c>
      <c r="C1266" s="163" t="s">
        <v>69</v>
      </c>
      <c r="D1266" s="163" t="s">
        <v>739</v>
      </c>
      <c r="E1266" s="163" t="s">
        <v>715</v>
      </c>
      <c r="F1266" s="163">
        <v>6917944.8600000003</v>
      </c>
      <c r="G1266" s="163" t="s">
        <v>716</v>
      </c>
    </row>
    <row r="1267" spans="1:7" x14ac:dyDescent="0.2">
      <c r="A1267" s="163">
        <v>2010</v>
      </c>
      <c r="B1267" s="163" t="s">
        <v>714</v>
      </c>
      <c r="C1267" s="163" t="s">
        <v>69</v>
      </c>
      <c r="D1267" s="163" t="s">
        <v>53</v>
      </c>
      <c r="E1267" s="163" t="s">
        <v>715</v>
      </c>
      <c r="F1267" s="163">
        <v>984864.78500000003</v>
      </c>
    </row>
    <row r="1268" spans="1:7" x14ac:dyDescent="0.2">
      <c r="A1268" s="163">
        <v>2010</v>
      </c>
      <c r="B1268" s="163" t="s">
        <v>714</v>
      </c>
      <c r="C1268" s="163" t="s">
        <v>68</v>
      </c>
      <c r="D1268" s="163" t="s">
        <v>60</v>
      </c>
      <c r="E1268" s="163" t="s">
        <v>715</v>
      </c>
      <c r="F1268" s="164">
        <v>1411797.2320000001</v>
      </c>
    </row>
    <row r="1269" spans="1:7" x14ac:dyDescent="0.2">
      <c r="A1269" s="163">
        <v>2010</v>
      </c>
      <c r="B1269" s="163" t="s">
        <v>714</v>
      </c>
      <c r="C1269" s="163" t="s">
        <v>68</v>
      </c>
      <c r="D1269" s="163" t="s">
        <v>59</v>
      </c>
      <c r="E1269" s="163" t="s">
        <v>715</v>
      </c>
      <c r="F1269" s="163">
        <v>160900.56299999999</v>
      </c>
    </row>
    <row r="1270" spans="1:7" x14ac:dyDescent="0.2">
      <c r="A1270" s="163">
        <v>2010</v>
      </c>
      <c r="B1270" s="163" t="s">
        <v>714</v>
      </c>
      <c r="C1270" s="163" t="s">
        <v>68</v>
      </c>
      <c r="D1270" s="163" t="s">
        <v>58</v>
      </c>
      <c r="E1270" s="163" t="s">
        <v>715</v>
      </c>
      <c r="F1270" s="163">
        <v>160273.609</v>
      </c>
    </row>
    <row r="1271" spans="1:7" x14ac:dyDescent="0.2">
      <c r="A1271" s="163">
        <v>2010</v>
      </c>
      <c r="B1271" s="163" t="s">
        <v>714</v>
      </c>
      <c r="C1271" s="163" t="s">
        <v>68</v>
      </c>
      <c r="D1271" s="163" t="s">
        <v>56</v>
      </c>
      <c r="E1271" s="163" t="s">
        <v>715</v>
      </c>
      <c r="F1271" s="164">
        <v>1412424.186</v>
      </c>
    </row>
    <row r="1272" spans="1:7" x14ac:dyDescent="0.2">
      <c r="A1272" s="163">
        <v>2010</v>
      </c>
      <c r="B1272" s="163" t="s">
        <v>714</v>
      </c>
      <c r="C1272" s="163" t="s">
        <v>68</v>
      </c>
      <c r="D1272" s="163" t="s">
        <v>739</v>
      </c>
      <c r="E1272" s="163" t="s">
        <v>715</v>
      </c>
      <c r="F1272" s="163">
        <v>1572697.7949999999</v>
      </c>
    </row>
    <row r="1273" spans="1:7" x14ac:dyDescent="0.2">
      <c r="A1273" s="163">
        <v>2010</v>
      </c>
      <c r="B1273" s="163" t="s">
        <v>714</v>
      </c>
      <c r="C1273" s="163" t="s">
        <v>68</v>
      </c>
      <c r="D1273" s="163" t="s">
        <v>53</v>
      </c>
      <c r="E1273" s="163" t="s">
        <v>715</v>
      </c>
      <c r="F1273" s="163">
        <v>626.95399999999995</v>
      </c>
    </row>
    <row r="1274" spans="1:7" x14ac:dyDescent="0.2">
      <c r="A1274" s="163">
        <v>2010</v>
      </c>
      <c r="B1274" s="163" t="s">
        <v>714</v>
      </c>
      <c r="C1274" s="163" t="s">
        <v>67</v>
      </c>
      <c r="D1274" s="163" t="s">
        <v>60</v>
      </c>
      <c r="E1274" s="163" t="s">
        <v>715</v>
      </c>
      <c r="F1274" s="164">
        <v>163922.16200000001</v>
      </c>
      <c r="G1274" s="163" t="s">
        <v>716</v>
      </c>
    </row>
    <row r="1275" spans="1:7" x14ac:dyDescent="0.2">
      <c r="A1275" s="163">
        <v>2010</v>
      </c>
      <c r="B1275" s="163" t="s">
        <v>714</v>
      </c>
      <c r="C1275" s="163" t="s">
        <v>67</v>
      </c>
      <c r="D1275" s="163" t="s">
        <v>59</v>
      </c>
      <c r="E1275" s="163" t="s">
        <v>715</v>
      </c>
      <c r="F1275" s="163">
        <v>228036.24100000001</v>
      </c>
    </row>
    <row r="1276" spans="1:7" x14ac:dyDescent="0.2">
      <c r="A1276" s="163">
        <v>2010</v>
      </c>
      <c r="B1276" s="163" t="s">
        <v>714</v>
      </c>
      <c r="C1276" s="163" t="s">
        <v>67</v>
      </c>
      <c r="D1276" s="163" t="s">
        <v>58</v>
      </c>
      <c r="E1276" s="163" t="s">
        <v>715</v>
      </c>
      <c r="F1276" s="163">
        <v>119889.249</v>
      </c>
    </row>
    <row r="1277" spans="1:7" x14ac:dyDescent="0.2">
      <c r="A1277" s="163">
        <v>2010</v>
      </c>
      <c r="B1277" s="163" t="s">
        <v>714</v>
      </c>
      <c r="C1277" s="163" t="s">
        <v>67</v>
      </c>
      <c r="D1277" s="163" t="s">
        <v>56</v>
      </c>
      <c r="E1277" s="163" t="s">
        <v>715</v>
      </c>
      <c r="F1277" s="164">
        <v>272069.15500000003</v>
      </c>
      <c r="G1277" s="163" t="s">
        <v>716</v>
      </c>
    </row>
    <row r="1278" spans="1:7" x14ac:dyDescent="0.2">
      <c r="A1278" s="163">
        <v>2010</v>
      </c>
      <c r="B1278" s="163" t="s">
        <v>714</v>
      </c>
      <c r="C1278" s="163" t="s">
        <v>67</v>
      </c>
      <c r="D1278" s="163" t="s">
        <v>739</v>
      </c>
      <c r="E1278" s="163" t="s">
        <v>715</v>
      </c>
      <c r="F1278" s="163">
        <v>391958.40299999999</v>
      </c>
      <c r="G1278" s="163" t="s">
        <v>716</v>
      </c>
    </row>
    <row r="1279" spans="1:7" x14ac:dyDescent="0.2">
      <c r="A1279" s="163">
        <v>2010</v>
      </c>
      <c r="B1279" s="163" t="s">
        <v>714</v>
      </c>
      <c r="C1279" s="163" t="s">
        <v>67</v>
      </c>
      <c r="D1279" s="163" t="s">
        <v>53</v>
      </c>
      <c r="E1279" s="163" t="s">
        <v>715</v>
      </c>
      <c r="F1279" s="163">
        <v>108146.992</v>
      </c>
    </row>
    <row r="1280" spans="1:7" x14ac:dyDescent="0.2">
      <c r="A1280" s="163">
        <v>2010</v>
      </c>
      <c r="B1280" s="163" t="s">
        <v>714</v>
      </c>
      <c r="C1280" s="163" t="s">
        <v>65</v>
      </c>
      <c r="D1280" s="163" t="s">
        <v>60</v>
      </c>
      <c r="E1280" s="163" t="s">
        <v>715</v>
      </c>
      <c r="F1280" s="164">
        <v>3068037.162</v>
      </c>
    </row>
    <row r="1281" spans="1:7" x14ac:dyDescent="0.2">
      <c r="A1281" s="163">
        <v>2010</v>
      </c>
      <c r="B1281" s="163" t="s">
        <v>714</v>
      </c>
      <c r="C1281" s="163" t="s">
        <v>65</v>
      </c>
      <c r="D1281" s="163" t="s">
        <v>59</v>
      </c>
      <c r="E1281" s="163" t="s">
        <v>715</v>
      </c>
      <c r="F1281" s="163">
        <v>95234.462</v>
      </c>
    </row>
    <row r="1282" spans="1:7" x14ac:dyDescent="0.2">
      <c r="A1282" s="163">
        <v>2010</v>
      </c>
      <c r="B1282" s="163" t="s">
        <v>714</v>
      </c>
      <c r="C1282" s="163" t="s">
        <v>65</v>
      </c>
      <c r="D1282" s="163" t="s">
        <v>58</v>
      </c>
      <c r="E1282" s="163" t="s">
        <v>715</v>
      </c>
      <c r="F1282" s="163">
        <v>79047.165999999997</v>
      </c>
    </row>
    <row r="1283" spans="1:7" x14ac:dyDescent="0.2">
      <c r="A1283" s="163">
        <v>2010</v>
      </c>
      <c r="B1283" s="163" t="s">
        <v>714</v>
      </c>
      <c r="C1283" s="163" t="s">
        <v>65</v>
      </c>
      <c r="D1283" s="163" t="s">
        <v>56</v>
      </c>
      <c r="E1283" s="163" t="s">
        <v>715</v>
      </c>
      <c r="F1283" s="164">
        <v>3084224.4580000001</v>
      </c>
    </row>
    <row r="1284" spans="1:7" x14ac:dyDescent="0.2">
      <c r="A1284" s="163">
        <v>2010</v>
      </c>
      <c r="B1284" s="163" t="s">
        <v>714</v>
      </c>
      <c r="C1284" s="163" t="s">
        <v>65</v>
      </c>
      <c r="D1284" s="163" t="s">
        <v>739</v>
      </c>
      <c r="E1284" s="163" t="s">
        <v>715</v>
      </c>
      <c r="F1284" s="163">
        <v>3163271.6239999998</v>
      </c>
    </row>
    <row r="1285" spans="1:7" x14ac:dyDescent="0.2">
      <c r="A1285" s="163">
        <v>2010</v>
      </c>
      <c r="B1285" s="163" t="s">
        <v>714</v>
      </c>
      <c r="C1285" s="163" t="s">
        <v>65</v>
      </c>
      <c r="D1285" s="163" t="s">
        <v>53</v>
      </c>
      <c r="E1285" s="163" t="s">
        <v>715</v>
      </c>
      <c r="F1285" s="163">
        <v>16187.296</v>
      </c>
    </row>
    <row r="1286" spans="1:7" x14ac:dyDescent="0.2">
      <c r="A1286" s="163">
        <v>2010</v>
      </c>
      <c r="B1286" s="163" t="s">
        <v>714</v>
      </c>
      <c r="C1286" s="163" t="s">
        <v>64</v>
      </c>
      <c r="D1286" s="163" t="s">
        <v>60</v>
      </c>
      <c r="E1286" s="163" t="s">
        <v>715</v>
      </c>
      <c r="F1286" s="164">
        <v>685072.11199999996</v>
      </c>
    </row>
    <row r="1287" spans="1:7" x14ac:dyDescent="0.2">
      <c r="A1287" s="163">
        <v>2010</v>
      </c>
      <c r="B1287" s="163" t="s">
        <v>714</v>
      </c>
      <c r="C1287" s="163" t="s">
        <v>64</v>
      </c>
      <c r="D1287" s="163" t="s">
        <v>59</v>
      </c>
      <c r="E1287" s="163" t="s">
        <v>715</v>
      </c>
      <c r="F1287" s="163">
        <v>1055928.338</v>
      </c>
    </row>
    <row r="1288" spans="1:7" x14ac:dyDescent="0.2">
      <c r="A1288" s="163">
        <v>2010</v>
      </c>
      <c r="B1288" s="163" t="s">
        <v>714</v>
      </c>
      <c r="C1288" s="163" t="s">
        <v>64</v>
      </c>
      <c r="D1288" s="163" t="s">
        <v>58</v>
      </c>
      <c r="E1288" s="163" t="s">
        <v>715</v>
      </c>
      <c r="F1288" s="163">
        <v>197166.16</v>
      </c>
    </row>
    <row r="1289" spans="1:7" x14ac:dyDescent="0.2">
      <c r="A1289" s="163">
        <v>2010</v>
      </c>
      <c r="B1289" s="163" t="s">
        <v>714</v>
      </c>
      <c r="C1289" s="163" t="s">
        <v>64</v>
      </c>
      <c r="D1289" s="163" t="s">
        <v>56</v>
      </c>
      <c r="E1289" s="163" t="s">
        <v>715</v>
      </c>
      <c r="F1289" s="163">
        <v>1543834.29</v>
      </c>
    </row>
    <row r="1290" spans="1:7" x14ac:dyDescent="0.2">
      <c r="A1290" s="163">
        <v>2010</v>
      </c>
      <c r="B1290" s="163" t="s">
        <v>714</v>
      </c>
      <c r="C1290" s="163" t="s">
        <v>64</v>
      </c>
      <c r="D1290" s="163" t="s">
        <v>739</v>
      </c>
      <c r="E1290" s="163" t="s">
        <v>715</v>
      </c>
      <c r="F1290" s="163">
        <v>1741000.45</v>
      </c>
    </row>
    <row r="1291" spans="1:7" x14ac:dyDescent="0.2">
      <c r="A1291" s="163">
        <v>2010</v>
      </c>
      <c r="B1291" s="163" t="s">
        <v>714</v>
      </c>
      <c r="C1291" s="163" t="s">
        <v>64</v>
      </c>
      <c r="D1291" s="163" t="s">
        <v>53</v>
      </c>
      <c r="E1291" s="163" t="s">
        <v>715</v>
      </c>
      <c r="F1291" s="163">
        <v>858762.17799999996</v>
      </c>
    </row>
    <row r="1292" spans="1:7" x14ac:dyDescent="0.2">
      <c r="A1292" s="163">
        <v>2010</v>
      </c>
      <c r="B1292" s="163" t="s">
        <v>714</v>
      </c>
      <c r="C1292" s="163" t="s">
        <v>62</v>
      </c>
      <c r="D1292" s="163" t="s">
        <v>60</v>
      </c>
      <c r="E1292" s="163" t="s">
        <v>715</v>
      </c>
      <c r="F1292" s="164" t="s">
        <v>14</v>
      </c>
      <c r="G1292" s="163" t="s">
        <v>718</v>
      </c>
    </row>
    <row r="1293" spans="1:7" x14ac:dyDescent="0.2">
      <c r="A1293" s="163">
        <v>2010</v>
      </c>
      <c r="B1293" s="163" t="s">
        <v>714</v>
      </c>
      <c r="C1293" s="163" t="s">
        <v>62</v>
      </c>
      <c r="D1293" s="163" t="s">
        <v>59</v>
      </c>
      <c r="E1293" s="163" t="s">
        <v>715</v>
      </c>
      <c r="F1293" s="163">
        <v>48233.315999999999</v>
      </c>
    </row>
    <row r="1294" spans="1:7" x14ac:dyDescent="0.2">
      <c r="A1294" s="163">
        <v>2010</v>
      </c>
      <c r="B1294" s="163" t="s">
        <v>714</v>
      </c>
      <c r="C1294" s="163" t="s">
        <v>62</v>
      </c>
      <c r="D1294" s="163" t="s">
        <v>58</v>
      </c>
      <c r="E1294" s="163" t="s">
        <v>715</v>
      </c>
      <c r="F1294" s="163">
        <v>47438.951000000001</v>
      </c>
    </row>
    <row r="1295" spans="1:7" x14ac:dyDescent="0.2">
      <c r="A1295" s="163">
        <v>2010</v>
      </c>
      <c r="B1295" s="163" t="s">
        <v>714</v>
      </c>
      <c r="C1295" s="163" t="s">
        <v>62</v>
      </c>
      <c r="D1295" s="163" t="s">
        <v>56</v>
      </c>
      <c r="E1295" s="163" t="s">
        <v>715</v>
      </c>
      <c r="F1295" s="164">
        <v>794.36500000000001</v>
      </c>
    </row>
    <row r="1296" spans="1:7" x14ac:dyDescent="0.2">
      <c r="A1296" s="163">
        <v>2010</v>
      </c>
      <c r="B1296" s="163" t="s">
        <v>714</v>
      </c>
      <c r="C1296" s="163" t="s">
        <v>62</v>
      </c>
      <c r="D1296" s="163" t="s">
        <v>739</v>
      </c>
      <c r="E1296" s="163" t="s">
        <v>715</v>
      </c>
      <c r="F1296" s="163">
        <v>48233.315999999999</v>
      </c>
    </row>
    <row r="1297" spans="1:7" x14ac:dyDescent="0.2">
      <c r="A1297" s="163">
        <v>2010</v>
      </c>
      <c r="B1297" s="163" t="s">
        <v>714</v>
      </c>
      <c r="C1297" s="163" t="s">
        <v>62</v>
      </c>
      <c r="D1297" s="163" t="s">
        <v>53</v>
      </c>
      <c r="E1297" s="163" t="s">
        <v>715</v>
      </c>
      <c r="F1297" s="163">
        <v>794.36500000000001</v>
      </c>
    </row>
    <row r="1298" spans="1:7" x14ac:dyDescent="0.2">
      <c r="A1298" s="163">
        <v>2010</v>
      </c>
      <c r="B1298" s="163" t="s">
        <v>714</v>
      </c>
      <c r="C1298" s="163" t="s">
        <v>55</v>
      </c>
      <c r="D1298" s="163" t="s">
        <v>60</v>
      </c>
      <c r="E1298" s="163" t="s">
        <v>715</v>
      </c>
      <c r="F1298" s="164" t="s">
        <v>14</v>
      </c>
      <c r="G1298" s="163" t="s">
        <v>718</v>
      </c>
    </row>
    <row r="1299" spans="1:7" x14ac:dyDescent="0.2">
      <c r="A1299" s="163">
        <v>2010</v>
      </c>
      <c r="B1299" s="163" t="s">
        <v>714</v>
      </c>
      <c r="C1299" s="163" t="s">
        <v>55</v>
      </c>
      <c r="D1299" s="163" t="s">
        <v>59</v>
      </c>
      <c r="E1299" s="163" t="s">
        <v>715</v>
      </c>
      <c r="F1299" s="163">
        <v>783.27099999999996</v>
      </c>
    </row>
    <row r="1300" spans="1:7" x14ac:dyDescent="0.2">
      <c r="A1300" s="163">
        <v>2010</v>
      </c>
      <c r="B1300" s="163" t="s">
        <v>714</v>
      </c>
      <c r="C1300" s="163" t="s">
        <v>55</v>
      </c>
      <c r="D1300" s="163" t="s">
        <v>58</v>
      </c>
      <c r="E1300" s="163" t="s">
        <v>715</v>
      </c>
      <c r="F1300" s="163">
        <v>436.27100000000002</v>
      </c>
    </row>
    <row r="1301" spans="1:7" x14ac:dyDescent="0.2">
      <c r="A1301" s="163">
        <v>2010</v>
      </c>
      <c r="B1301" s="163" t="s">
        <v>714</v>
      </c>
      <c r="C1301" s="163" t="s">
        <v>55</v>
      </c>
      <c r="D1301" s="163" t="s">
        <v>56</v>
      </c>
      <c r="E1301" s="163" t="s">
        <v>715</v>
      </c>
      <c r="F1301" s="164">
        <v>347</v>
      </c>
    </row>
    <row r="1302" spans="1:7" x14ac:dyDescent="0.2">
      <c r="A1302" s="163">
        <v>2010</v>
      </c>
      <c r="B1302" s="163" t="s">
        <v>714</v>
      </c>
      <c r="C1302" s="163" t="s">
        <v>55</v>
      </c>
      <c r="D1302" s="163" t="s">
        <v>739</v>
      </c>
      <c r="E1302" s="163" t="s">
        <v>715</v>
      </c>
      <c r="F1302" s="163">
        <v>783.27099999999996</v>
      </c>
    </row>
    <row r="1303" spans="1:7" x14ac:dyDescent="0.2">
      <c r="A1303" s="163">
        <v>2010</v>
      </c>
      <c r="B1303" s="163" t="s">
        <v>714</v>
      </c>
      <c r="C1303" s="163" t="s">
        <v>55</v>
      </c>
      <c r="D1303" s="163" t="s">
        <v>53</v>
      </c>
      <c r="E1303" s="163" t="s">
        <v>715</v>
      </c>
      <c r="F1303" s="163">
        <v>347</v>
      </c>
    </row>
    <row r="1304" spans="1:7" x14ac:dyDescent="0.2">
      <c r="A1304" s="163">
        <v>2010</v>
      </c>
      <c r="B1304" s="163" t="s">
        <v>714</v>
      </c>
      <c r="C1304" s="163" t="s">
        <v>69</v>
      </c>
      <c r="D1304" s="163" t="s">
        <v>60</v>
      </c>
      <c r="E1304" s="163" t="s">
        <v>717</v>
      </c>
      <c r="F1304" s="164">
        <v>12.082000000000001</v>
      </c>
      <c r="G1304" s="163" t="s">
        <v>716</v>
      </c>
    </row>
    <row r="1305" spans="1:7" x14ac:dyDescent="0.2">
      <c r="A1305" s="163">
        <v>2010</v>
      </c>
      <c r="B1305" s="163" t="s">
        <v>714</v>
      </c>
      <c r="C1305" s="163" t="s">
        <v>69</v>
      </c>
      <c r="D1305" s="163" t="s">
        <v>59</v>
      </c>
      <c r="E1305" s="163" t="s">
        <v>717</v>
      </c>
      <c r="F1305" s="163">
        <v>3.6030000000000002</v>
      </c>
    </row>
    <row r="1306" spans="1:7" x14ac:dyDescent="0.2">
      <c r="A1306" s="163">
        <v>2010</v>
      </c>
      <c r="B1306" s="163" t="s">
        <v>714</v>
      </c>
      <c r="C1306" s="163" t="s">
        <v>69</v>
      </c>
      <c r="D1306" s="163" t="s">
        <v>58</v>
      </c>
      <c r="E1306" s="163" t="s">
        <v>717</v>
      </c>
      <c r="F1306" s="163">
        <v>1.37</v>
      </c>
    </row>
    <row r="1307" spans="1:7" x14ac:dyDescent="0.2">
      <c r="A1307" s="163">
        <v>2010</v>
      </c>
      <c r="B1307" s="163" t="s">
        <v>714</v>
      </c>
      <c r="C1307" s="163" t="s">
        <v>69</v>
      </c>
      <c r="D1307" s="163" t="s">
        <v>56</v>
      </c>
      <c r="E1307" s="163" t="s">
        <v>717</v>
      </c>
      <c r="F1307" s="164">
        <v>14.315</v>
      </c>
      <c r="G1307" s="163" t="s">
        <v>716</v>
      </c>
    </row>
    <row r="1308" spans="1:7" x14ac:dyDescent="0.2">
      <c r="A1308" s="163">
        <v>2010</v>
      </c>
      <c r="B1308" s="163" t="s">
        <v>714</v>
      </c>
      <c r="C1308" s="163" t="s">
        <v>69</v>
      </c>
      <c r="D1308" s="163" t="s">
        <v>739</v>
      </c>
      <c r="E1308" s="163" t="s">
        <v>717</v>
      </c>
      <c r="F1308" s="163">
        <v>15.685</v>
      </c>
      <c r="G1308" s="163" t="s">
        <v>716</v>
      </c>
    </row>
    <row r="1309" spans="1:7" x14ac:dyDescent="0.2">
      <c r="A1309" s="163">
        <v>2010</v>
      </c>
      <c r="B1309" s="163" t="s">
        <v>714</v>
      </c>
      <c r="C1309" s="163" t="s">
        <v>69</v>
      </c>
      <c r="D1309" s="163" t="s">
        <v>53</v>
      </c>
      <c r="E1309" s="163" t="s">
        <v>717</v>
      </c>
      <c r="F1309" s="163">
        <v>2.2330000000000001</v>
      </c>
    </row>
    <row r="1310" spans="1:7" x14ac:dyDescent="0.2">
      <c r="A1310" s="163">
        <v>2010</v>
      </c>
      <c r="B1310" s="163" t="s">
        <v>714</v>
      </c>
      <c r="C1310" s="163" t="s">
        <v>68</v>
      </c>
      <c r="D1310" s="163" t="s">
        <v>60</v>
      </c>
      <c r="E1310" s="163" t="s">
        <v>717</v>
      </c>
      <c r="F1310" s="164">
        <v>3.2010000000000001</v>
      </c>
    </row>
    <row r="1311" spans="1:7" x14ac:dyDescent="0.2">
      <c r="A1311" s="163">
        <v>2010</v>
      </c>
      <c r="B1311" s="163" t="s">
        <v>714</v>
      </c>
      <c r="C1311" s="163" t="s">
        <v>68</v>
      </c>
      <c r="D1311" s="163" t="s">
        <v>59</v>
      </c>
      <c r="E1311" s="163" t="s">
        <v>717</v>
      </c>
      <c r="F1311" s="163">
        <v>0.36499999999999999</v>
      </c>
    </row>
    <row r="1312" spans="1:7" x14ac:dyDescent="0.2">
      <c r="A1312" s="163">
        <v>2010</v>
      </c>
      <c r="B1312" s="163" t="s">
        <v>714</v>
      </c>
      <c r="C1312" s="163" t="s">
        <v>68</v>
      </c>
      <c r="D1312" s="163" t="s">
        <v>58</v>
      </c>
      <c r="E1312" s="163" t="s">
        <v>717</v>
      </c>
      <c r="F1312" s="163">
        <v>0.36299999999999999</v>
      </c>
    </row>
    <row r="1313" spans="1:7" x14ac:dyDescent="0.2">
      <c r="A1313" s="163">
        <v>2010</v>
      </c>
      <c r="B1313" s="163" t="s">
        <v>714</v>
      </c>
      <c r="C1313" s="163" t="s">
        <v>68</v>
      </c>
      <c r="D1313" s="163" t="s">
        <v>56</v>
      </c>
      <c r="E1313" s="163" t="s">
        <v>717</v>
      </c>
      <c r="F1313" s="164">
        <v>3.202</v>
      </c>
    </row>
    <row r="1314" spans="1:7" x14ac:dyDescent="0.2">
      <c r="A1314" s="163">
        <v>2010</v>
      </c>
      <c r="B1314" s="163" t="s">
        <v>714</v>
      </c>
      <c r="C1314" s="163" t="s">
        <v>68</v>
      </c>
      <c r="D1314" s="163" t="s">
        <v>739</v>
      </c>
      <c r="E1314" s="163" t="s">
        <v>717</v>
      </c>
      <c r="F1314" s="163">
        <v>3.5659999999999998</v>
      </c>
    </row>
    <row r="1315" spans="1:7" x14ac:dyDescent="0.2">
      <c r="A1315" s="163">
        <v>2010</v>
      </c>
      <c r="B1315" s="163" t="s">
        <v>714</v>
      </c>
      <c r="C1315" s="163" t="s">
        <v>68</v>
      </c>
      <c r="D1315" s="163" t="s">
        <v>53</v>
      </c>
      <c r="E1315" s="163" t="s">
        <v>717</v>
      </c>
      <c r="F1315" s="163">
        <v>1E-3</v>
      </c>
    </row>
    <row r="1316" spans="1:7" x14ac:dyDescent="0.2">
      <c r="A1316" s="163">
        <v>2010</v>
      </c>
      <c r="B1316" s="163" t="s">
        <v>714</v>
      </c>
      <c r="C1316" s="163" t="s">
        <v>67</v>
      </c>
      <c r="D1316" s="163" t="s">
        <v>60</v>
      </c>
      <c r="E1316" s="163" t="s">
        <v>717</v>
      </c>
      <c r="F1316" s="164">
        <v>0.372</v>
      </c>
      <c r="G1316" s="163" t="s">
        <v>716</v>
      </c>
    </row>
    <row r="1317" spans="1:7" x14ac:dyDescent="0.2">
      <c r="A1317" s="163">
        <v>2010</v>
      </c>
      <c r="B1317" s="163" t="s">
        <v>714</v>
      </c>
      <c r="C1317" s="163" t="s">
        <v>67</v>
      </c>
      <c r="D1317" s="163" t="s">
        <v>59</v>
      </c>
      <c r="E1317" s="163" t="s">
        <v>717</v>
      </c>
      <c r="F1317" s="163">
        <v>0.51700000000000002</v>
      </c>
    </row>
    <row r="1318" spans="1:7" x14ac:dyDescent="0.2">
      <c r="A1318" s="163">
        <v>2010</v>
      </c>
      <c r="B1318" s="163" t="s">
        <v>714</v>
      </c>
      <c r="C1318" s="163" t="s">
        <v>67</v>
      </c>
      <c r="D1318" s="163" t="s">
        <v>58</v>
      </c>
      <c r="E1318" s="163" t="s">
        <v>717</v>
      </c>
      <c r="F1318" s="163">
        <v>0.27200000000000002</v>
      </c>
    </row>
    <row r="1319" spans="1:7" x14ac:dyDescent="0.2">
      <c r="A1319" s="163">
        <v>2010</v>
      </c>
      <c r="B1319" s="163" t="s">
        <v>714</v>
      </c>
      <c r="C1319" s="163" t="s">
        <v>67</v>
      </c>
      <c r="D1319" s="163" t="s">
        <v>56</v>
      </c>
      <c r="E1319" s="163" t="s">
        <v>717</v>
      </c>
      <c r="F1319" s="164">
        <v>0.61699999999999999</v>
      </c>
      <c r="G1319" s="163" t="s">
        <v>716</v>
      </c>
    </row>
    <row r="1320" spans="1:7" x14ac:dyDescent="0.2">
      <c r="A1320" s="163">
        <v>2010</v>
      </c>
      <c r="B1320" s="163" t="s">
        <v>714</v>
      </c>
      <c r="C1320" s="163" t="s">
        <v>67</v>
      </c>
      <c r="D1320" s="163" t="s">
        <v>739</v>
      </c>
      <c r="E1320" s="163" t="s">
        <v>717</v>
      </c>
      <c r="F1320" s="163">
        <v>0.88900000000000001</v>
      </c>
      <c r="G1320" s="163" t="s">
        <v>716</v>
      </c>
    </row>
    <row r="1321" spans="1:7" x14ac:dyDescent="0.2">
      <c r="A1321" s="163">
        <v>2010</v>
      </c>
      <c r="B1321" s="163" t="s">
        <v>714</v>
      </c>
      <c r="C1321" s="163" t="s">
        <v>67</v>
      </c>
      <c r="D1321" s="163" t="s">
        <v>53</v>
      </c>
      <c r="E1321" s="163" t="s">
        <v>717</v>
      </c>
      <c r="F1321" s="163">
        <v>0.245</v>
      </c>
    </row>
    <row r="1322" spans="1:7" x14ac:dyDescent="0.2">
      <c r="A1322" s="163">
        <v>2010</v>
      </c>
      <c r="B1322" s="163" t="s">
        <v>714</v>
      </c>
      <c r="C1322" s="163" t="s">
        <v>65</v>
      </c>
      <c r="D1322" s="163" t="s">
        <v>60</v>
      </c>
      <c r="E1322" s="163" t="s">
        <v>717</v>
      </c>
      <c r="F1322" s="164">
        <v>6.9560000000000004</v>
      </c>
    </row>
    <row r="1323" spans="1:7" x14ac:dyDescent="0.2">
      <c r="A1323" s="163">
        <v>2010</v>
      </c>
      <c r="B1323" s="163" t="s">
        <v>714</v>
      </c>
      <c r="C1323" s="163" t="s">
        <v>65</v>
      </c>
      <c r="D1323" s="163" t="s">
        <v>59</v>
      </c>
      <c r="E1323" s="163" t="s">
        <v>717</v>
      </c>
      <c r="F1323" s="163">
        <v>0.216</v>
      </c>
    </row>
    <row r="1324" spans="1:7" x14ac:dyDescent="0.2">
      <c r="A1324" s="163">
        <v>2010</v>
      </c>
      <c r="B1324" s="163" t="s">
        <v>714</v>
      </c>
      <c r="C1324" s="163" t="s">
        <v>65</v>
      </c>
      <c r="D1324" s="163" t="s">
        <v>58</v>
      </c>
      <c r="E1324" s="163" t="s">
        <v>717</v>
      </c>
      <c r="F1324" s="163">
        <v>0.17899999999999999</v>
      </c>
    </row>
    <row r="1325" spans="1:7" x14ac:dyDescent="0.2">
      <c r="A1325" s="163">
        <v>2010</v>
      </c>
      <c r="B1325" s="163" t="s">
        <v>714</v>
      </c>
      <c r="C1325" s="163" t="s">
        <v>65</v>
      </c>
      <c r="D1325" s="163" t="s">
        <v>56</v>
      </c>
      <c r="E1325" s="163" t="s">
        <v>717</v>
      </c>
      <c r="F1325" s="164">
        <v>6.9930000000000003</v>
      </c>
    </row>
    <row r="1326" spans="1:7" x14ac:dyDescent="0.2">
      <c r="A1326" s="163">
        <v>2010</v>
      </c>
      <c r="B1326" s="163" t="s">
        <v>714</v>
      </c>
      <c r="C1326" s="163" t="s">
        <v>65</v>
      </c>
      <c r="D1326" s="163" t="s">
        <v>739</v>
      </c>
      <c r="E1326" s="163" t="s">
        <v>717</v>
      </c>
      <c r="F1326" s="163">
        <v>7.1719999999999997</v>
      </c>
    </row>
    <row r="1327" spans="1:7" x14ac:dyDescent="0.2">
      <c r="A1327" s="163">
        <v>2010</v>
      </c>
      <c r="B1327" s="163" t="s">
        <v>714</v>
      </c>
      <c r="C1327" s="163" t="s">
        <v>65</v>
      </c>
      <c r="D1327" s="163" t="s">
        <v>53</v>
      </c>
      <c r="E1327" s="163" t="s">
        <v>717</v>
      </c>
      <c r="F1327" s="163">
        <v>3.6999999999999998E-2</v>
      </c>
    </row>
    <row r="1328" spans="1:7" x14ac:dyDescent="0.2">
      <c r="A1328" s="163">
        <v>2010</v>
      </c>
      <c r="B1328" s="163" t="s">
        <v>714</v>
      </c>
      <c r="C1328" s="163" t="s">
        <v>64</v>
      </c>
      <c r="D1328" s="163" t="s">
        <v>60</v>
      </c>
      <c r="E1328" s="163" t="s">
        <v>717</v>
      </c>
      <c r="F1328" s="164">
        <v>1.5529999999999999</v>
      </c>
    </row>
    <row r="1329" spans="1:7" x14ac:dyDescent="0.2">
      <c r="A1329" s="163">
        <v>2010</v>
      </c>
      <c r="B1329" s="163" t="s">
        <v>714</v>
      </c>
      <c r="C1329" s="163" t="s">
        <v>64</v>
      </c>
      <c r="D1329" s="163" t="s">
        <v>59</v>
      </c>
      <c r="E1329" s="163" t="s">
        <v>717</v>
      </c>
      <c r="F1329" s="163">
        <v>2.3940000000000001</v>
      </c>
    </row>
    <row r="1330" spans="1:7" x14ac:dyDescent="0.2">
      <c r="A1330" s="163">
        <v>2010</v>
      </c>
      <c r="B1330" s="163" t="s">
        <v>714</v>
      </c>
      <c r="C1330" s="163" t="s">
        <v>64</v>
      </c>
      <c r="D1330" s="163" t="s">
        <v>58</v>
      </c>
      <c r="E1330" s="163" t="s">
        <v>717</v>
      </c>
      <c r="F1330" s="163">
        <v>0.44700000000000001</v>
      </c>
    </row>
    <row r="1331" spans="1:7" x14ac:dyDescent="0.2">
      <c r="A1331" s="163">
        <v>2010</v>
      </c>
      <c r="B1331" s="163" t="s">
        <v>714</v>
      </c>
      <c r="C1331" s="163" t="s">
        <v>64</v>
      </c>
      <c r="D1331" s="163" t="s">
        <v>56</v>
      </c>
      <c r="E1331" s="163" t="s">
        <v>717</v>
      </c>
      <c r="F1331" s="164">
        <v>3.5</v>
      </c>
    </row>
    <row r="1332" spans="1:7" x14ac:dyDescent="0.2">
      <c r="A1332" s="163">
        <v>2010</v>
      </c>
      <c r="B1332" s="163" t="s">
        <v>714</v>
      </c>
      <c r="C1332" s="163" t="s">
        <v>64</v>
      </c>
      <c r="D1332" s="163" t="s">
        <v>739</v>
      </c>
      <c r="E1332" s="163" t="s">
        <v>717</v>
      </c>
      <c r="F1332" s="163">
        <v>3.9470000000000001</v>
      </c>
    </row>
    <row r="1333" spans="1:7" x14ac:dyDescent="0.2">
      <c r="A1333" s="163">
        <v>2010</v>
      </c>
      <c r="B1333" s="163" t="s">
        <v>714</v>
      </c>
      <c r="C1333" s="163" t="s">
        <v>64</v>
      </c>
      <c r="D1333" s="163" t="s">
        <v>53</v>
      </c>
      <c r="E1333" s="163" t="s">
        <v>717</v>
      </c>
      <c r="F1333" s="163">
        <v>1.9470000000000001</v>
      </c>
    </row>
    <row r="1334" spans="1:7" x14ac:dyDescent="0.2">
      <c r="A1334" s="163">
        <v>2010</v>
      </c>
      <c r="B1334" s="163" t="s">
        <v>714</v>
      </c>
      <c r="C1334" s="163" t="s">
        <v>62</v>
      </c>
      <c r="D1334" s="163" t="s">
        <v>60</v>
      </c>
      <c r="E1334" s="163" t="s">
        <v>717</v>
      </c>
      <c r="F1334" s="164" t="s">
        <v>14</v>
      </c>
      <c r="G1334" s="163" t="s">
        <v>718</v>
      </c>
    </row>
    <row r="1335" spans="1:7" x14ac:dyDescent="0.2">
      <c r="A1335" s="163">
        <v>2010</v>
      </c>
      <c r="B1335" s="163" t="s">
        <v>714</v>
      </c>
      <c r="C1335" s="163" t="s">
        <v>62</v>
      </c>
      <c r="D1335" s="163" t="s">
        <v>59</v>
      </c>
      <c r="E1335" s="163" t="s">
        <v>717</v>
      </c>
      <c r="F1335" s="163">
        <v>0.109</v>
      </c>
    </row>
    <row r="1336" spans="1:7" x14ac:dyDescent="0.2">
      <c r="A1336" s="163">
        <v>2010</v>
      </c>
      <c r="B1336" s="163" t="s">
        <v>714</v>
      </c>
      <c r="C1336" s="163" t="s">
        <v>62</v>
      </c>
      <c r="D1336" s="163" t="s">
        <v>58</v>
      </c>
      <c r="E1336" s="163" t="s">
        <v>717</v>
      </c>
      <c r="F1336" s="163">
        <v>0.108</v>
      </c>
    </row>
    <row r="1337" spans="1:7" x14ac:dyDescent="0.2">
      <c r="A1337" s="163">
        <v>2010</v>
      </c>
      <c r="B1337" s="163" t="s">
        <v>714</v>
      </c>
      <c r="C1337" s="163" t="s">
        <v>62</v>
      </c>
      <c r="D1337" s="163" t="s">
        <v>56</v>
      </c>
      <c r="E1337" s="163" t="s">
        <v>717</v>
      </c>
      <c r="F1337" s="163">
        <v>2E-3</v>
      </c>
    </row>
    <row r="1338" spans="1:7" x14ac:dyDescent="0.2">
      <c r="A1338" s="163">
        <v>2010</v>
      </c>
      <c r="B1338" s="163" t="s">
        <v>714</v>
      </c>
      <c r="C1338" s="163" t="s">
        <v>62</v>
      </c>
      <c r="D1338" s="163" t="s">
        <v>739</v>
      </c>
      <c r="E1338" s="163" t="s">
        <v>717</v>
      </c>
      <c r="F1338" s="163">
        <v>0.109</v>
      </c>
    </row>
    <row r="1339" spans="1:7" x14ac:dyDescent="0.2">
      <c r="A1339" s="163">
        <v>2010</v>
      </c>
      <c r="B1339" s="163" t="s">
        <v>714</v>
      </c>
      <c r="C1339" s="163" t="s">
        <v>62</v>
      </c>
      <c r="D1339" s="163" t="s">
        <v>53</v>
      </c>
      <c r="E1339" s="163" t="s">
        <v>717</v>
      </c>
      <c r="F1339" s="163">
        <v>2E-3</v>
      </c>
    </row>
    <row r="1340" spans="1:7" x14ac:dyDescent="0.2">
      <c r="A1340" s="163">
        <v>2010</v>
      </c>
      <c r="B1340" s="163" t="s">
        <v>714</v>
      </c>
      <c r="C1340" s="163" t="s">
        <v>55</v>
      </c>
      <c r="D1340" s="163" t="s">
        <v>60</v>
      </c>
      <c r="E1340" s="163" t="s">
        <v>717</v>
      </c>
      <c r="F1340" s="164" t="s">
        <v>14</v>
      </c>
      <c r="G1340" s="163" t="s">
        <v>718</v>
      </c>
    </row>
    <row r="1341" spans="1:7" x14ac:dyDescent="0.2">
      <c r="A1341" s="163">
        <v>2010</v>
      </c>
      <c r="B1341" s="163" t="s">
        <v>714</v>
      </c>
      <c r="C1341" s="163" t="s">
        <v>55</v>
      </c>
      <c r="D1341" s="163" t="s">
        <v>59</v>
      </c>
      <c r="E1341" s="163" t="s">
        <v>717</v>
      </c>
      <c r="F1341" s="163">
        <v>2E-3</v>
      </c>
    </row>
    <row r="1342" spans="1:7" x14ac:dyDescent="0.2">
      <c r="A1342" s="163">
        <v>2010</v>
      </c>
      <c r="B1342" s="163" t="s">
        <v>714</v>
      </c>
      <c r="C1342" s="163" t="s">
        <v>55</v>
      </c>
      <c r="D1342" s="163" t="s">
        <v>58</v>
      </c>
      <c r="E1342" s="163" t="s">
        <v>717</v>
      </c>
      <c r="F1342" s="163">
        <v>1E-3</v>
      </c>
    </row>
    <row r="1343" spans="1:7" x14ac:dyDescent="0.2">
      <c r="A1343" s="163">
        <v>2010</v>
      </c>
      <c r="B1343" s="163" t="s">
        <v>714</v>
      </c>
      <c r="C1343" s="163" t="s">
        <v>55</v>
      </c>
      <c r="D1343" s="163" t="s">
        <v>56</v>
      </c>
      <c r="E1343" s="163" t="s">
        <v>717</v>
      </c>
      <c r="F1343" s="164">
        <v>1E-3</v>
      </c>
    </row>
    <row r="1344" spans="1:7" x14ac:dyDescent="0.2">
      <c r="A1344" s="163">
        <v>2010</v>
      </c>
      <c r="B1344" s="163" t="s">
        <v>714</v>
      </c>
      <c r="C1344" s="163" t="s">
        <v>55</v>
      </c>
      <c r="D1344" s="163" t="s">
        <v>739</v>
      </c>
      <c r="E1344" s="163" t="s">
        <v>717</v>
      </c>
      <c r="F1344" s="163">
        <v>2E-3</v>
      </c>
    </row>
    <row r="1345" spans="1:7" x14ac:dyDescent="0.2">
      <c r="A1345" s="163">
        <v>2010</v>
      </c>
      <c r="B1345" s="163" t="s">
        <v>714</v>
      </c>
      <c r="C1345" s="163" t="s">
        <v>55</v>
      </c>
      <c r="D1345" s="163" t="s">
        <v>53</v>
      </c>
      <c r="E1345" s="163" t="s">
        <v>717</v>
      </c>
      <c r="F1345" s="163">
        <v>1E-3</v>
      </c>
    </row>
    <row r="1346" spans="1:7" x14ac:dyDescent="0.2">
      <c r="A1346" s="163">
        <v>2010</v>
      </c>
      <c r="B1346" s="163" t="s">
        <v>714</v>
      </c>
      <c r="C1346" s="163" t="s">
        <v>69</v>
      </c>
      <c r="D1346" s="163" t="s">
        <v>60</v>
      </c>
      <c r="E1346" s="163" t="s">
        <v>143</v>
      </c>
      <c r="F1346" s="164">
        <v>96.001000000000005</v>
      </c>
      <c r="G1346" s="163" t="s">
        <v>716</v>
      </c>
    </row>
    <row r="1347" spans="1:7" x14ac:dyDescent="0.2">
      <c r="A1347" s="163">
        <v>2010</v>
      </c>
      <c r="B1347" s="163" t="s">
        <v>714</v>
      </c>
      <c r="C1347" s="163" t="s">
        <v>69</v>
      </c>
      <c r="D1347" s="163" t="s">
        <v>59</v>
      </c>
      <c r="E1347" s="163" t="s">
        <v>143</v>
      </c>
      <c r="F1347" s="163">
        <v>107.074</v>
      </c>
    </row>
    <row r="1348" spans="1:7" x14ac:dyDescent="0.2">
      <c r="A1348" s="163">
        <v>2010</v>
      </c>
      <c r="B1348" s="163" t="s">
        <v>714</v>
      </c>
      <c r="C1348" s="163" t="s">
        <v>69</v>
      </c>
      <c r="D1348" s="163" t="s">
        <v>58</v>
      </c>
      <c r="E1348" s="163" t="s">
        <v>143</v>
      </c>
      <c r="F1348" s="163">
        <v>136.578</v>
      </c>
    </row>
    <row r="1349" spans="1:7" x14ac:dyDescent="0.2">
      <c r="A1349" s="163">
        <v>2010</v>
      </c>
      <c r="B1349" s="163" t="s">
        <v>714</v>
      </c>
      <c r="C1349" s="163" t="s">
        <v>69</v>
      </c>
      <c r="D1349" s="163" t="s">
        <v>56</v>
      </c>
      <c r="E1349" s="163" t="s">
        <v>143</v>
      </c>
      <c r="F1349" s="164">
        <v>95.77</v>
      </c>
      <c r="G1349" s="163" t="s">
        <v>716</v>
      </c>
    </row>
    <row r="1350" spans="1:7" x14ac:dyDescent="0.2">
      <c r="A1350" s="163">
        <v>2010</v>
      </c>
      <c r="B1350" s="163" t="s">
        <v>714</v>
      </c>
      <c r="C1350" s="163" t="s">
        <v>69</v>
      </c>
      <c r="D1350" s="163" t="s">
        <v>739</v>
      </c>
      <c r="E1350" s="163" t="s">
        <v>143</v>
      </c>
      <c r="F1350" s="163">
        <v>98.337000000000003</v>
      </c>
      <c r="G1350" s="163" t="s">
        <v>716</v>
      </c>
    </row>
    <row r="1351" spans="1:7" x14ac:dyDescent="0.2">
      <c r="A1351" s="163">
        <v>2010</v>
      </c>
      <c r="B1351" s="163" t="s">
        <v>714</v>
      </c>
      <c r="C1351" s="163" t="s">
        <v>69</v>
      </c>
      <c r="D1351" s="163" t="s">
        <v>53</v>
      </c>
      <c r="E1351" s="163" t="s">
        <v>143</v>
      </c>
      <c r="F1351" s="163">
        <v>94.543999999999997</v>
      </c>
    </row>
    <row r="1352" spans="1:7" x14ac:dyDescent="0.2">
      <c r="A1352" s="163">
        <v>2010</v>
      </c>
      <c r="B1352" s="163" t="s">
        <v>714</v>
      </c>
      <c r="C1352" s="163" t="s">
        <v>68</v>
      </c>
      <c r="D1352" s="163" t="s">
        <v>60</v>
      </c>
      <c r="E1352" s="163" t="s">
        <v>143</v>
      </c>
      <c r="F1352" s="163" t="s">
        <v>14</v>
      </c>
    </row>
    <row r="1353" spans="1:7" x14ac:dyDescent="0.2">
      <c r="A1353" s="163">
        <v>2010</v>
      </c>
      <c r="B1353" s="163" t="s">
        <v>714</v>
      </c>
      <c r="C1353" s="163" t="s">
        <v>68</v>
      </c>
      <c r="D1353" s="163" t="s">
        <v>59</v>
      </c>
      <c r="E1353" s="163" t="s">
        <v>143</v>
      </c>
      <c r="F1353" s="163" t="s">
        <v>14</v>
      </c>
    </row>
    <row r="1354" spans="1:7" x14ac:dyDescent="0.2">
      <c r="A1354" s="163">
        <v>2010</v>
      </c>
      <c r="B1354" s="163" t="s">
        <v>714</v>
      </c>
      <c r="C1354" s="163" t="s">
        <v>68</v>
      </c>
      <c r="D1354" s="163" t="s">
        <v>58</v>
      </c>
      <c r="E1354" s="163" t="s">
        <v>143</v>
      </c>
      <c r="F1354" s="163" t="s">
        <v>14</v>
      </c>
    </row>
    <row r="1355" spans="1:7" x14ac:dyDescent="0.2">
      <c r="A1355" s="163">
        <v>2010</v>
      </c>
      <c r="B1355" s="163" t="s">
        <v>714</v>
      </c>
      <c r="C1355" s="163" t="s">
        <v>68</v>
      </c>
      <c r="D1355" s="163" t="s">
        <v>56</v>
      </c>
      <c r="E1355" s="163" t="s">
        <v>143</v>
      </c>
      <c r="F1355" s="163" t="s">
        <v>14</v>
      </c>
    </row>
    <row r="1356" spans="1:7" x14ac:dyDescent="0.2">
      <c r="A1356" s="163">
        <v>2010</v>
      </c>
      <c r="B1356" s="163" t="s">
        <v>714</v>
      </c>
      <c r="C1356" s="163" t="s">
        <v>68</v>
      </c>
      <c r="D1356" s="163" t="s">
        <v>739</v>
      </c>
      <c r="E1356" s="163" t="s">
        <v>143</v>
      </c>
      <c r="F1356" s="163" t="s">
        <v>14</v>
      </c>
    </row>
    <row r="1357" spans="1:7" x14ac:dyDescent="0.2">
      <c r="A1357" s="163">
        <v>2010</v>
      </c>
      <c r="B1357" s="163" t="s">
        <v>714</v>
      </c>
      <c r="C1357" s="163" t="s">
        <v>68</v>
      </c>
      <c r="D1357" s="163" t="s">
        <v>53</v>
      </c>
      <c r="E1357" s="163" t="s">
        <v>143</v>
      </c>
      <c r="F1357" s="163" t="s">
        <v>14</v>
      </c>
    </row>
    <row r="1358" spans="1:7" x14ac:dyDescent="0.2">
      <c r="A1358" s="163">
        <v>2010</v>
      </c>
      <c r="B1358" s="163" t="s">
        <v>714</v>
      </c>
      <c r="C1358" s="163" t="s">
        <v>67</v>
      </c>
      <c r="D1358" s="163" t="s">
        <v>60</v>
      </c>
      <c r="E1358" s="163" t="s">
        <v>143</v>
      </c>
      <c r="F1358" s="163" t="s">
        <v>14</v>
      </c>
    </row>
    <row r="1359" spans="1:7" x14ac:dyDescent="0.2">
      <c r="A1359" s="163">
        <v>2010</v>
      </c>
      <c r="B1359" s="163" t="s">
        <v>714</v>
      </c>
      <c r="C1359" s="163" t="s">
        <v>67</v>
      </c>
      <c r="D1359" s="163" t="s">
        <v>59</v>
      </c>
      <c r="E1359" s="163" t="s">
        <v>143</v>
      </c>
      <c r="F1359" s="163" t="s">
        <v>14</v>
      </c>
    </row>
    <row r="1360" spans="1:7" x14ac:dyDescent="0.2">
      <c r="A1360" s="163">
        <v>2010</v>
      </c>
      <c r="B1360" s="163" t="s">
        <v>714</v>
      </c>
      <c r="C1360" s="163" t="s">
        <v>67</v>
      </c>
      <c r="D1360" s="163" t="s">
        <v>58</v>
      </c>
      <c r="E1360" s="163" t="s">
        <v>143</v>
      </c>
      <c r="F1360" s="163" t="s">
        <v>14</v>
      </c>
    </row>
    <row r="1361" spans="1:6" x14ac:dyDescent="0.2">
      <c r="A1361" s="163">
        <v>2010</v>
      </c>
      <c r="B1361" s="163" t="s">
        <v>714</v>
      </c>
      <c r="C1361" s="163" t="s">
        <v>67</v>
      </c>
      <c r="D1361" s="163" t="s">
        <v>56</v>
      </c>
      <c r="E1361" s="163" t="s">
        <v>143</v>
      </c>
      <c r="F1361" s="163" t="s">
        <v>14</v>
      </c>
    </row>
    <row r="1362" spans="1:6" x14ac:dyDescent="0.2">
      <c r="A1362" s="163">
        <v>2010</v>
      </c>
      <c r="B1362" s="163" t="s">
        <v>714</v>
      </c>
      <c r="C1362" s="163" t="s">
        <v>67</v>
      </c>
      <c r="D1362" s="163" t="s">
        <v>739</v>
      </c>
      <c r="E1362" s="163" t="s">
        <v>143</v>
      </c>
      <c r="F1362" s="163" t="s">
        <v>14</v>
      </c>
    </row>
    <row r="1363" spans="1:6" x14ac:dyDescent="0.2">
      <c r="A1363" s="163">
        <v>2010</v>
      </c>
      <c r="B1363" s="163" t="s">
        <v>714</v>
      </c>
      <c r="C1363" s="163" t="s">
        <v>67</v>
      </c>
      <c r="D1363" s="163" t="s">
        <v>53</v>
      </c>
      <c r="E1363" s="163" t="s">
        <v>143</v>
      </c>
      <c r="F1363" s="163" t="s">
        <v>14</v>
      </c>
    </row>
    <row r="1364" spans="1:6" x14ac:dyDescent="0.2">
      <c r="A1364" s="163">
        <v>2010</v>
      </c>
      <c r="B1364" s="163" t="s">
        <v>714</v>
      </c>
      <c r="C1364" s="163" t="s">
        <v>65</v>
      </c>
      <c r="D1364" s="163" t="s">
        <v>60</v>
      </c>
      <c r="E1364" s="163" t="s">
        <v>143</v>
      </c>
      <c r="F1364" s="163" t="s">
        <v>14</v>
      </c>
    </row>
    <row r="1365" spans="1:6" x14ac:dyDescent="0.2">
      <c r="A1365" s="163">
        <v>2010</v>
      </c>
      <c r="B1365" s="163" t="s">
        <v>714</v>
      </c>
      <c r="C1365" s="163" t="s">
        <v>65</v>
      </c>
      <c r="D1365" s="163" t="s">
        <v>59</v>
      </c>
      <c r="E1365" s="163" t="s">
        <v>143</v>
      </c>
      <c r="F1365" s="163" t="s">
        <v>14</v>
      </c>
    </row>
    <row r="1366" spans="1:6" x14ac:dyDescent="0.2">
      <c r="A1366" s="163">
        <v>2010</v>
      </c>
      <c r="B1366" s="163" t="s">
        <v>714</v>
      </c>
      <c r="C1366" s="163" t="s">
        <v>65</v>
      </c>
      <c r="D1366" s="163" t="s">
        <v>58</v>
      </c>
      <c r="E1366" s="163" t="s">
        <v>143</v>
      </c>
      <c r="F1366" s="163" t="s">
        <v>14</v>
      </c>
    </row>
    <row r="1367" spans="1:6" x14ac:dyDescent="0.2">
      <c r="A1367" s="163">
        <v>2010</v>
      </c>
      <c r="B1367" s="163" t="s">
        <v>714</v>
      </c>
      <c r="C1367" s="163" t="s">
        <v>65</v>
      </c>
      <c r="D1367" s="163" t="s">
        <v>56</v>
      </c>
      <c r="E1367" s="163" t="s">
        <v>143</v>
      </c>
      <c r="F1367" s="164" t="s">
        <v>14</v>
      </c>
    </row>
    <row r="1368" spans="1:6" x14ac:dyDescent="0.2">
      <c r="A1368" s="163">
        <v>2010</v>
      </c>
      <c r="B1368" s="163" t="s">
        <v>714</v>
      </c>
      <c r="C1368" s="163" t="s">
        <v>65</v>
      </c>
      <c r="D1368" s="163" t="s">
        <v>739</v>
      </c>
      <c r="E1368" s="163" t="s">
        <v>143</v>
      </c>
      <c r="F1368" s="163" t="s">
        <v>14</v>
      </c>
    </row>
    <row r="1369" spans="1:6" x14ac:dyDescent="0.2">
      <c r="A1369" s="163">
        <v>2010</v>
      </c>
      <c r="B1369" s="163" t="s">
        <v>714</v>
      </c>
      <c r="C1369" s="163" t="s">
        <v>65</v>
      </c>
      <c r="D1369" s="163" t="s">
        <v>53</v>
      </c>
      <c r="E1369" s="163" t="s">
        <v>143</v>
      </c>
      <c r="F1369" s="163" t="s">
        <v>14</v>
      </c>
    </row>
    <row r="1370" spans="1:6" x14ac:dyDescent="0.2">
      <c r="A1370" s="163">
        <v>2010</v>
      </c>
      <c r="B1370" s="163" t="s">
        <v>714</v>
      </c>
      <c r="C1370" s="163" t="s">
        <v>64</v>
      </c>
      <c r="D1370" s="163" t="s">
        <v>60</v>
      </c>
      <c r="E1370" s="163" t="s">
        <v>143</v>
      </c>
      <c r="F1370" s="164" t="s">
        <v>14</v>
      </c>
    </row>
    <row r="1371" spans="1:6" x14ac:dyDescent="0.2">
      <c r="A1371" s="163">
        <v>2010</v>
      </c>
      <c r="B1371" s="163" t="s">
        <v>714</v>
      </c>
      <c r="C1371" s="163" t="s">
        <v>64</v>
      </c>
      <c r="D1371" s="163" t="s">
        <v>59</v>
      </c>
      <c r="E1371" s="163" t="s">
        <v>143</v>
      </c>
      <c r="F1371" s="163" t="s">
        <v>14</v>
      </c>
    </row>
    <row r="1372" spans="1:6" x14ac:dyDescent="0.2">
      <c r="A1372" s="163">
        <v>2010</v>
      </c>
      <c r="B1372" s="163" t="s">
        <v>714</v>
      </c>
      <c r="C1372" s="163" t="s">
        <v>64</v>
      </c>
      <c r="D1372" s="163" t="s">
        <v>58</v>
      </c>
      <c r="E1372" s="163" t="s">
        <v>143</v>
      </c>
      <c r="F1372" s="163" t="s">
        <v>14</v>
      </c>
    </row>
    <row r="1373" spans="1:6" x14ac:dyDescent="0.2">
      <c r="A1373" s="163">
        <v>2010</v>
      </c>
      <c r="B1373" s="163" t="s">
        <v>714</v>
      </c>
      <c r="C1373" s="163" t="s">
        <v>64</v>
      </c>
      <c r="D1373" s="163" t="s">
        <v>56</v>
      </c>
      <c r="E1373" s="163" t="s">
        <v>143</v>
      </c>
      <c r="F1373" s="164" t="s">
        <v>14</v>
      </c>
    </row>
    <row r="1374" spans="1:6" x14ac:dyDescent="0.2">
      <c r="A1374" s="163">
        <v>2010</v>
      </c>
      <c r="B1374" s="163" t="s">
        <v>714</v>
      </c>
      <c r="C1374" s="163" t="s">
        <v>64</v>
      </c>
      <c r="D1374" s="163" t="s">
        <v>739</v>
      </c>
      <c r="E1374" s="163" t="s">
        <v>143</v>
      </c>
      <c r="F1374" s="163" t="s">
        <v>14</v>
      </c>
    </row>
    <row r="1375" spans="1:6" x14ac:dyDescent="0.2">
      <c r="A1375" s="163">
        <v>2010</v>
      </c>
      <c r="B1375" s="163" t="s">
        <v>714</v>
      </c>
      <c r="C1375" s="163" t="s">
        <v>64</v>
      </c>
      <c r="D1375" s="163" t="s">
        <v>53</v>
      </c>
      <c r="E1375" s="163" t="s">
        <v>143</v>
      </c>
      <c r="F1375" s="163" t="s">
        <v>14</v>
      </c>
    </row>
    <row r="1376" spans="1:6" x14ac:dyDescent="0.2">
      <c r="A1376" s="163">
        <v>2010</v>
      </c>
      <c r="B1376" s="163" t="s">
        <v>714</v>
      </c>
      <c r="C1376" s="163" t="s">
        <v>62</v>
      </c>
      <c r="D1376" s="163" t="s">
        <v>60</v>
      </c>
      <c r="E1376" s="163" t="s">
        <v>143</v>
      </c>
      <c r="F1376" s="164" t="s">
        <v>14</v>
      </c>
    </row>
    <row r="1377" spans="1:7" x14ac:dyDescent="0.2">
      <c r="A1377" s="163">
        <v>2010</v>
      </c>
      <c r="B1377" s="163" t="s">
        <v>714</v>
      </c>
      <c r="C1377" s="163" t="s">
        <v>62</v>
      </c>
      <c r="D1377" s="163" t="s">
        <v>59</v>
      </c>
      <c r="E1377" s="163" t="s">
        <v>143</v>
      </c>
      <c r="F1377" s="163" t="s">
        <v>14</v>
      </c>
    </row>
    <row r="1378" spans="1:7" x14ac:dyDescent="0.2">
      <c r="A1378" s="163">
        <v>2010</v>
      </c>
      <c r="B1378" s="163" t="s">
        <v>714</v>
      </c>
      <c r="C1378" s="163" t="s">
        <v>62</v>
      </c>
      <c r="D1378" s="163" t="s">
        <v>58</v>
      </c>
      <c r="E1378" s="163" t="s">
        <v>143</v>
      </c>
      <c r="F1378" s="163" t="s">
        <v>14</v>
      </c>
    </row>
    <row r="1379" spans="1:7" x14ac:dyDescent="0.2">
      <c r="A1379" s="163">
        <v>2010</v>
      </c>
      <c r="B1379" s="163" t="s">
        <v>714</v>
      </c>
      <c r="C1379" s="163" t="s">
        <v>62</v>
      </c>
      <c r="D1379" s="163" t="s">
        <v>56</v>
      </c>
      <c r="E1379" s="163" t="s">
        <v>143</v>
      </c>
      <c r="F1379" s="164" t="s">
        <v>14</v>
      </c>
    </row>
    <row r="1380" spans="1:7" x14ac:dyDescent="0.2">
      <c r="A1380" s="163">
        <v>2010</v>
      </c>
      <c r="B1380" s="163" t="s">
        <v>714</v>
      </c>
      <c r="C1380" s="163" t="s">
        <v>62</v>
      </c>
      <c r="D1380" s="163" t="s">
        <v>739</v>
      </c>
      <c r="E1380" s="163" t="s">
        <v>143</v>
      </c>
      <c r="F1380" s="163" t="s">
        <v>14</v>
      </c>
    </row>
    <row r="1381" spans="1:7" x14ac:dyDescent="0.2">
      <c r="A1381" s="163">
        <v>2010</v>
      </c>
      <c r="B1381" s="163" t="s">
        <v>714</v>
      </c>
      <c r="C1381" s="163" t="s">
        <v>62</v>
      </c>
      <c r="D1381" s="163" t="s">
        <v>53</v>
      </c>
      <c r="E1381" s="163" t="s">
        <v>143</v>
      </c>
      <c r="F1381" s="163" t="s">
        <v>14</v>
      </c>
    </row>
    <row r="1382" spans="1:7" x14ac:dyDescent="0.2">
      <c r="A1382" s="163">
        <v>2010</v>
      </c>
      <c r="B1382" s="163" t="s">
        <v>714</v>
      </c>
      <c r="C1382" s="163" t="s">
        <v>55</v>
      </c>
      <c r="D1382" s="163" t="s">
        <v>60</v>
      </c>
      <c r="E1382" s="163" t="s">
        <v>143</v>
      </c>
      <c r="F1382" s="164" t="s">
        <v>14</v>
      </c>
    </row>
    <row r="1383" spans="1:7" x14ac:dyDescent="0.2">
      <c r="A1383" s="163">
        <v>2010</v>
      </c>
      <c r="B1383" s="163" t="s">
        <v>714</v>
      </c>
      <c r="C1383" s="163" t="s">
        <v>55</v>
      </c>
      <c r="D1383" s="163" t="s">
        <v>59</v>
      </c>
      <c r="E1383" s="163" t="s">
        <v>143</v>
      </c>
      <c r="F1383" s="163" t="s">
        <v>14</v>
      </c>
    </row>
    <row r="1384" spans="1:7" x14ac:dyDescent="0.2">
      <c r="A1384" s="163">
        <v>2010</v>
      </c>
      <c r="B1384" s="163" t="s">
        <v>714</v>
      </c>
      <c r="C1384" s="163" t="s">
        <v>55</v>
      </c>
      <c r="D1384" s="163" t="s">
        <v>58</v>
      </c>
      <c r="E1384" s="163" t="s">
        <v>143</v>
      </c>
      <c r="F1384" s="163" t="s">
        <v>14</v>
      </c>
    </row>
    <row r="1385" spans="1:7" x14ac:dyDescent="0.2">
      <c r="A1385" s="163">
        <v>2010</v>
      </c>
      <c r="B1385" s="163" t="s">
        <v>714</v>
      </c>
      <c r="C1385" s="163" t="s">
        <v>55</v>
      </c>
      <c r="D1385" s="163" t="s">
        <v>56</v>
      </c>
      <c r="E1385" s="163" t="s">
        <v>143</v>
      </c>
      <c r="F1385" s="164" t="s">
        <v>14</v>
      </c>
    </row>
    <row r="1386" spans="1:7" x14ac:dyDescent="0.2">
      <c r="A1386" s="163">
        <v>2010</v>
      </c>
      <c r="B1386" s="163" t="s">
        <v>714</v>
      </c>
      <c r="C1386" s="163" t="s">
        <v>55</v>
      </c>
      <c r="D1386" s="163" t="s">
        <v>739</v>
      </c>
      <c r="E1386" s="163" t="s">
        <v>143</v>
      </c>
      <c r="F1386" s="163" t="s">
        <v>14</v>
      </c>
    </row>
    <row r="1387" spans="1:7" x14ac:dyDescent="0.2">
      <c r="A1387" s="163">
        <v>2010</v>
      </c>
      <c r="B1387" s="163" t="s">
        <v>714</v>
      </c>
      <c r="C1387" s="163" t="s">
        <v>55</v>
      </c>
      <c r="D1387" s="163" t="s">
        <v>53</v>
      </c>
      <c r="E1387" s="163" t="s">
        <v>143</v>
      </c>
      <c r="F1387" s="163" t="s">
        <v>14</v>
      </c>
    </row>
    <row r="1388" spans="1:7" x14ac:dyDescent="0.2">
      <c r="A1388" s="163">
        <v>2011</v>
      </c>
      <c r="B1388" s="163" t="s">
        <v>714</v>
      </c>
      <c r="C1388" s="163" t="s">
        <v>69</v>
      </c>
      <c r="D1388" s="163" t="s">
        <v>60</v>
      </c>
      <c r="E1388" s="163" t="s">
        <v>715</v>
      </c>
      <c r="F1388" s="164">
        <v>5655521.8470000001</v>
      </c>
      <c r="G1388" s="163" t="s">
        <v>716</v>
      </c>
    </row>
    <row r="1389" spans="1:7" x14ac:dyDescent="0.2">
      <c r="A1389" s="163">
        <v>2011</v>
      </c>
      <c r="B1389" s="163" t="s">
        <v>714</v>
      </c>
      <c r="C1389" s="163" t="s">
        <v>69</v>
      </c>
      <c r="D1389" s="163" t="s">
        <v>59</v>
      </c>
      <c r="E1389" s="163" t="s">
        <v>715</v>
      </c>
      <c r="F1389" s="163">
        <v>1615363.1089999999</v>
      </c>
    </row>
    <row r="1390" spans="1:7" x14ac:dyDescent="0.2">
      <c r="A1390" s="163">
        <v>2011</v>
      </c>
      <c r="B1390" s="163" t="s">
        <v>714</v>
      </c>
      <c r="C1390" s="163" t="s">
        <v>69</v>
      </c>
      <c r="D1390" s="163" t="s">
        <v>58</v>
      </c>
      <c r="E1390" s="163" t="s">
        <v>715</v>
      </c>
      <c r="F1390" s="163">
        <v>624715.42200000002</v>
      </c>
    </row>
    <row r="1391" spans="1:7" x14ac:dyDescent="0.2">
      <c r="A1391" s="163">
        <v>2011</v>
      </c>
      <c r="B1391" s="163" t="s">
        <v>714</v>
      </c>
      <c r="C1391" s="163" t="s">
        <v>69</v>
      </c>
      <c r="D1391" s="163" t="s">
        <v>56</v>
      </c>
      <c r="E1391" s="163" t="s">
        <v>715</v>
      </c>
      <c r="F1391" s="164">
        <v>6646169.534</v>
      </c>
      <c r="G1391" s="163" t="s">
        <v>716</v>
      </c>
    </row>
    <row r="1392" spans="1:7" x14ac:dyDescent="0.2">
      <c r="A1392" s="163">
        <v>2011</v>
      </c>
      <c r="B1392" s="163" t="s">
        <v>714</v>
      </c>
      <c r="C1392" s="163" t="s">
        <v>69</v>
      </c>
      <c r="D1392" s="163" t="s">
        <v>739</v>
      </c>
      <c r="E1392" s="163" t="s">
        <v>715</v>
      </c>
      <c r="F1392" s="163">
        <v>7270884.9560000002</v>
      </c>
      <c r="G1392" s="163" t="s">
        <v>716</v>
      </c>
    </row>
    <row r="1393" spans="1:7" x14ac:dyDescent="0.2">
      <c r="A1393" s="163">
        <v>2011</v>
      </c>
      <c r="B1393" s="163" t="s">
        <v>714</v>
      </c>
      <c r="C1393" s="163" t="s">
        <v>69</v>
      </c>
      <c r="D1393" s="163" t="s">
        <v>53</v>
      </c>
      <c r="E1393" s="163" t="s">
        <v>715</v>
      </c>
      <c r="F1393" s="163">
        <v>990647.68599999999</v>
      </c>
    </row>
    <row r="1394" spans="1:7" x14ac:dyDescent="0.2">
      <c r="A1394" s="163">
        <v>2011</v>
      </c>
      <c r="B1394" s="163" t="s">
        <v>714</v>
      </c>
      <c r="C1394" s="163" t="s">
        <v>68</v>
      </c>
      <c r="D1394" s="163" t="s">
        <v>60</v>
      </c>
      <c r="E1394" s="163" t="s">
        <v>715</v>
      </c>
      <c r="F1394" s="164">
        <v>1476585.513</v>
      </c>
    </row>
    <row r="1395" spans="1:7" x14ac:dyDescent="0.2">
      <c r="A1395" s="163">
        <v>2011</v>
      </c>
      <c r="B1395" s="163" t="s">
        <v>714</v>
      </c>
      <c r="C1395" s="163" t="s">
        <v>68</v>
      </c>
      <c r="D1395" s="163" t="s">
        <v>59</v>
      </c>
      <c r="E1395" s="163" t="s">
        <v>715</v>
      </c>
      <c r="F1395" s="163">
        <v>168496.09299999999</v>
      </c>
    </row>
    <row r="1396" spans="1:7" x14ac:dyDescent="0.2">
      <c r="A1396" s="163">
        <v>2011</v>
      </c>
      <c r="B1396" s="163" t="s">
        <v>714</v>
      </c>
      <c r="C1396" s="163" t="s">
        <v>68</v>
      </c>
      <c r="D1396" s="163" t="s">
        <v>58</v>
      </c>
      <c r="E1396" s="163" t="s">
        <v>715</v>
      </c>
      <c r="F1396" s="163">
        <v>161582.595</v>
      </c>
    </row>
    <row r="1397" spans="1:7" x14ac:dyDescent="0.2">
      <c r="A1397" s="163">
        <v>2011</v>
      </c>
      <c r="B1397" s="163" t="s">
        <v>714</v>
      </c>
      <c r="C1397" s="163" t="s">
        <v>68</v>
      </c>
      <c r="D1397" s="163" t="s">
        <v>56</v>
      </c>
      <c r="E1397" s="163" t="s">
        <v>715</v>
      </c>
      <c r="F1397" s="164">
        <v>1483499.0109999999</v>
      </c>
    </row>
    <row r="1398" spans="1:7" x14ac:dyDescent="0.2">
      <c r="A1398" s="163">
        <v>2011</v>
      </c>
      <c r="B1398" s="163" t="s">
        <v>714</v>
      </c>
      <c r="C1398" s="163" t="s">
        <v>68</v>
      </c>
      <c r="D1398" s="163" t="s">
        <v>739</v>
      </c>
      <c r="E1398" s="163" t="s">
        <v>715</v>
      </c>
      <c r="F1398" s="163">
        <v>1645081.6070000001</v>
      </c>
    </row>
    <row r="1399" spans="1:7" x14ac:dyDescent="0.2">
      <c r="A1399" s="163">
        <v>2011</v>
      </c>
      <c r="B1399" s="163" t="s">
        <v>714</v>
      </c>
      <c r="C1399" s="163" t="s">
        <v>68</v>
      </c>
      <c r="D1399" s="163" t="s">
        <v>53</v>
      </c>
      <c r="E1399" s="163" t="s">
        <v>715</v>
      </c>
      <c r="F1399" s="163">
        <v>6913.4979999999996</v>
      </c>
    </row>
    <row r="1400" spans="1:7" x14ac:dyDescent="0.2">
      <c r="A1400" s="163">
        <v>2011</v>
      </c>
      <c r="B1400" s="163" t="s">
        <v>714</v>
      </c>
      <c r="C1400" s="163" t="s">
        <v>67</v>
      </c>
      <c r="D1400" s="163" t="s">
        <v>60</v>
      </c>
      <c r="E1400" s="163" t="s">
        <v>715</v>
      </c>
      <c r="F1400" s="164">
        <v>170654.26199999999</v>
      </c>
      <c r="G1400" s="163" t="s">
        <v>716</v>
      </c>
    </row>
    <row r="1401" spans="1:7" x14ac:dyDescent="0.2">
      <c r="A1401" s="163">
        <v>2011</v>
      </c>
      <c r="B1401" s="163" t="s">
        <v>714</v>
      </c>
      <c r="C1401" s="163" t="s">
        <v>67</v>
      </c>
      <c r="D1401" s="163" t="s">
        <v>59</v>
      </c>
      <c r="E1401" s="163" t="s">
        <v>715</v>
      </c>
      <c r="F1401" s="163">
        <v>239713.17499999999</v>
      </c>
    </row>
    <row r="1402" spans="1:7" x14ac:dyDescent="0.2">
      <c r="A1402" s="163">
        <v>2011</v>
      </c>
      <c r="B1402" s="163" t="s">
        <v>714</v>
      </c>
      <c r="C1402" s="163" t="s">
        <v>67</v>
      </c>
      <c r="D1402" s="163" t="s">
        <v>58</v>
      </c>
      <c r="E1402" s="163" t="s">
        <v>715</v>
      </c>
      <c r="F1402" s="163">
        <v>133381.09</v>
      </c>
    </row>
    <row r="1403" spans="1:7" x14ac:dyDescent="0.2">
      <c r="A1403" s="163">
        <v>2011</v>
      </c>
      <c r="B1403" s="163" t="s">
        <v>714</v>
      </c>
      <c r="C1403" s="163" t="s">
        <v>67</v>
      </c>
      <c r="D1403" s="163" t="s">
        <v>56</v>
      </c>
      <c r="E1403" s="163" t="s">
        <v>715</v>
      </c>
      <c r="F1403" s="164">
        <v>276986.34700000001</v>
      </c>
      <c r="G1403" s="163" t="s">
        <v>716</v>
      </c>
    </row>
    <row r="1404" spans="1:7" x14ac:dyDescent="0.2">
      <c r="A1404" s="163">
        <v>2011</v>
      </c>
      <c r="B1404" s="163" t="s">
        <v>714</v>
      </c>
      <c r="C1404" s="163" t="s">
        <v>67</v>
      </c>
      <c r="D1404" s="163" t="s">
        <v>739</v>
      </c>
      <c r="E1404" s="163" t="s">
        <v>715</v>
      </c>
      <c r="F1404" s="163">
        <v>410367.43699999998</v>
      </c>
      <c r="G1404" s="163" t="s">
        <v>716</v>
      </c>
    </row>
    <row r="1405" spans="1:7" x14ac:dyDescent="0.2">
      <c r="A1405" s="163">
        <v>2011</v>
      </c>
      <c r="B1405" s="163" t="s">
        <v>714</v>
      </c>
      <c r="C1405" s="163" t="s">
        <v>67</v>
      </c>
      <c r="D1405" s="163" t="s">
        <v>53</v>
      </c>
      <c r="E1405" s="163" t="s">
        <v>715</v>
      </c>
      <c r="F1405" s="163">
        <v>106332.08500000001</v>
      </c>
    </row>
    <row r="1406" spans="1:7" x14ac:dyDescent="0.2">
      <c r="A1406" s="163">
        <v>2011</v>
      </c>
      <c r="B1406" s="163" t="s">
        <v>714</v>
      </c>
      <c r="C1406" s="163" t="s">
        <v>65</v>
      </c>
      <c r="D1406" s="163" t="s">
        <v>60</v>
      </c>
      <c r="E1406" s="163" t="s">
        <v>715</v>
      </c>
      <c r="F1406" s="164">
        <v>3304761.8259999999</v>
      </c>
    </row>
    <row r="1407" spans="1:7" x14ac:dyDescent="0.2">
      <c r="A1407" s="163">
        <v>2011</v>
      </c>
      <c r="B1407" s="163" t="s">
        <v>714</v>
      </c>
      <c r="C1407" s="163" t="s">
        <v>65</v>
      </c>
      <c r="D1407" s="163" t="s">
        <v>59</v>
      </c>
      <c r="E1407" s="163" t="s">
        <v>715</v>
      </c>
      <c r="F1407" s="163">
        <v>100131.91499999999</v>
      </c>
    </row>
    <row r="1408" spans="1:7" x14ac:dyDescent="0.2">
      <c r="A1408" s="163">
        <v>2011</v>
      </c>
      <c r="B1408" s="163" t="s">
        <v>714</v>
      </c>
      <c r="C1408" s="163" t="s">
        <v>65</v>
      </c>
      <c r="D1408" s="163" t="s">
        <v>58</v>
      </c>
      <c r="E1408" s="163" t="s">
        <v>715</v>
      </c>
      <c r="F1408" s="163">
        <v>80694.357999999993</v>
      </c>
    </row>
    <row r="1409" spans="1:7" x14ac:dyDescent="0.2">
      <c r="A1409" s="163">
        <v>2011</v>
      </c>
      <c r="B1409" s="163" t="s">
        <v>714</v>
      </c>
      <c r="C1409" s="163" t="s">
        <v>65</v>
      </c>
      <c r="D1409" s="163" t="s">
        <v>56</v>
      </c>
      <c r="E1409" s="163" t="s">
        <v>715</v>
      </c>
      <c r="F1409" s="164">
        <v>3324199.3840000001</v>
      </c>
    </row>
    <row r="1410" spans="1:7" x14ac:dyDescent="0.2">
      <c r="A1410" s="163">
        <v>2011</v>
      </c>
      <c r="B1410" s="163" t="s">
        <v>714</v>
      </c>
      <c r="C1410" s="163" t="s">
        <v>65</v>
      </c>
      <c r="D1410" s="163" t="s">
        <v>739</v>
      </c>
      <c r="E1410" s="163" t="s">
        <v>715</v>
      </c>
      <c r="F1410" s="163">
        <v>3404893.7420000001</v>
      </c>
    </row>
    <row r="1411" spans="1:7" x14ac:dyDescent="0.2">
      <c r="A1411" s="163">
        <v>2011</v>
      </c>
      <c r="B1411" s="163" t="s">
        <v>714</v>
      </c>
      <c r="C1411" s="163" t="s">
        <v>65</v>
      </c>
      <c r="D1411" s="163" t="s">
        <v>53</v>
      </c>
      <c r="E1411" s="163" t="s">
        <v>715</v>
      </c>
      <c r="F1411" s="163">
        <v>19437.557000000001</v>
      </c>
    </row>
    <row r="1412" spans="1:7" x14ac:dyDescent="0.2">
      <c r="A1412" s="163">
        <v>2011</v>
      </c>
      <c r="B1412" s="163" t="s">
        <v>714</v>
      </c>
      <c r="C1412" s="163" t="s">
        <v>64</v>
      </c>
      <c r="D1412" s="163" t="s">
        <v>60</v>
      </c>
      <c r="E1412" s="163" t="s">
        <v>715</v>
      </c>
      <c r="F1412" s="164">
        <v>703520.24600000004</v>
      </c>
    </row>
    <row r="1413" spans="1:7" x14ac:dyDescent="0.2">
      <c r="A1413" s="163">
        <v>2011</v>
      </c>
      <c r="B1413" s="163" t="s">
        <v>714</v>
      </c>
      <c r="C1413" s="163" t="s">
        <v>64</v>
      </c>
      <c r="D1413" s="163" t="s">
        <v>59</v>
      </c>
      <c r="E1413" s="163" t="s">
        <v>715</v>
      </c>
      <c r="F1413" s="163">
        <v>1056690.1969999999</v>
      </c>
    </row>
    <row r="1414" spans="1:7" x14ac:dyDescent="0.2">
      <c r="A1414" s="163">
        <v>2011</v>
      </c>
      <c r="B1414" s="163" t="s">
        <v>714</v>
      </c>
      <c r="C1414" s="163" t="s">
        <v>64</v>
      </c>
      <c r="D1414" s="163" t="s">
        <v>58</v>
      </c>
      <c r="E1414" s="163" t="s">
        <v>715</v>
      </c>
      <c r="F1414" s="163">
        <v>199553.095</v>
      </c>
    </row>
    <row r="1415" spans="1:7" x14ac:dyDescent="0.2">
      <c r="A1415" s="163">
        <v>2011</v>
      </c>
      <c r="B1415" s="163" t="s">
        <v>714</v>
      </c>
      <c r="C1415" s="163" t="s">
        <v>64</v>
      </c>
      <c r="D1415" s="163" t="s">
        <v>56</v>
      </c>
      <c r="E1415" s="163" t="s">
        <v>715</v>
      </c>
      <c r="F1415" s="164">
        <v>1560657.348</v>
      </c>
    </row>
    <row r="1416" spans="1:7" x14ac:dyDescent="0.2">
      <c r="A1416" s="163">
        <v>2011</v>
      </c>
      <c r="B1416" s="163" t="s">
        <v>714</v>
      </c>
      <c r="C1416" s="163" t="s">
        <v>64</v>
      </c>
      <c r="D1416" s="163" t="s">
        <v>739</v>
      </c>
      <c r="E1416" s="163" t="s">
        <v>715</v>
      </c>
      <c r="F1416" s="163">
        <v>1760210.443</v>
      </c>
    </row>
    <row r="1417" spans="1:7" x14ac:dyDescent="0.2">
      <c r="A1417" s="163">
        <v>2011</v>
      </c>
      <c r="B1417" s="163" t="s">
        <v>714</v>
      </c>
      <c r="C1417" s="163" t="s">
        <v>64</v>
      </c>
      <c r="D1417" s="163" t="s">
        <v>53</v>
      </c>
      <c r="E1417" s="163" t="s">
        <v>715</v>
      </c>
      <c r="F1417" s="163">
        <v>857137.10199999996</v>
      </c>
    </row>
    <row r="1418" spans="1:7" x14ac:dyDescent="0.2">
      <c r="A1418" s="163">
        <v>2011</v>
      </c>
      <c r="B1418" s="163" t="s">
        <v>714</v>
      </c>
      <c r="C1418" s="163" t="s">
        <v>62</v>
      </c>
      <c r="D1418" s="163" t="s">
        <v>60</v>
      </c>
      <c r="E1418" s="163" t="s">
        <v>715</v>
      </c>
      <c r="F1418" s="164" t="s">
        <v>14</v>
      </c>
      <c r="G1418" s="163" t="s">
        <v>718</v>
      </c>
    </row>
    <row r="1419" spans="1:7" x14ac:dyDescent="0.2">
      <c r="A1419" s="163">
        <v>2011</v>
      </c>
      <c r="B1419" s="163" t="s">
        <v>714</v>
      </c>
      <c r="C1419" s="163" t="s">
        <v>62</v>
      </c>
      <c r="D1419" s="163" t="s">
        <v>59</v>
      </c>
      <c r="E1419" s="163" t="s">
        <v>715</v>
      </c>
      <c r="F1419" s="163">
        <v>49542.993999999999</v>
      </c>
    </row>
    <row r="1420" spans="1:7" x14ac:dyDescent="0.2">
      <c r="A1420" s="163">
        <v>2011</v>
      </c>
      <c r="B1420" s="163" t="s">
        <v>714</v>
      </c>
      <c r="C1420" s="163" t="s">
        <v>62</v>
      </c>
      <c r="D1420" s="163" t="s">
        <v>58</v>
      </c>
      <c r="E1420" s="163" t="s">
        <v>715</v>
      </c>
      <c r="F1420" s="163">
        <v>48916.874000000003</v>
      </c>
    </row>
    <row r="1421" spans="1:7" x14ac:dyDescent="0.2">
      <c r="A1421" s="163">
        <v>2011</v>
      </c>
      <c r="B1421" s="163" t="s">
        <v>714</v>
      </c>
      <c r="C1421" s="163" t="s">
        <v>62</v>
      </c>
      <c r="D1421" s="163" t="s">
        <v>56</v>
      </c>
      <c r="E1421" s="163" t="s">
        <v>715</v>
      </c>
      <c r="F1421" s="164">
        <v>626.12</v>
      </c>
    </row>
    <row r="1422" spans="1:7" x14ac:dyDescent="0.2">
      <c r="A1422" s="163">
        <v>2011</v>
      </c>
      <c r="B1422" s="163" t="s">
        <v>714</v>
      </c>
      <c r="C1422" s="163" t="s">
        <v>62</v>
      </c>
      <c r="D1422" s="163" t="s">
        <v>739</v>
      </c>
      <c r="E1422" s="163" t="s">
        <v>715</v>
      </c>
      <c r="F1422" s="163">
        <v>49542.993999999999</v>
      </c>
    </row>
    <row r="1423" spans="1:7" x14ac:dyDescent="0.2">
      <c r="A1423" s="163">
        <v>2011</v>
      </c>
      <c r="B1423" s="163" t="s">
        <v>714</v>
      </c>
      <c r="C1423" s="163" t="s">
        <v>62</v>
      </c>
      <c r="D1423" s="163" t="s">
        <v>53</v>
      </c>
      <c r="E1423" s="163" t="s">
        <v>715</v>
      </c>
      <c r="F1423" s="163">
        <v>626.12</v>
      </c>
    </row>
    <row r="1424" spans="1:7" x14ac:dyDescent="0.2">
      <c r="A1424" s="163">
        <v>2011</v>
      </c>
      <c r="B1424" s="163" t="s">
        <v>714</v>
      </c>
      <c r="C1424" s="163" t="s">
        <v>55</v>
      </c>
      <c r="D1424" s="163" t="s">
        <v>60</v>
      </c>
      <c r="E1424" s="163" t="s">
        <v>715</v>
      </c>
      <c r="F1424" s="164" t="s">
        <v>14</v>
      </c>
      <c r="G1424" s="163" t="s">
        <v>718</v>
      </c>
    </row>
    <row r="1425" spans="1:7" x14ac:dyDescent="0.2">
      <c r="A1425" s="163">
        <v>2011</v>
      </c>
      <c r="B1425" s="163" t="s">
        <v>714</v>
      </c>
      <c r="C1425" s="163" t="s">
        <v>55</v>
      </c>
      <c r="D1425" s="163" t="s">
        <v>59</v>
      </c>
      <c r="E1425" s="163" t="s">
        <v>715</v>
      </c>
      <c r="F1425" s="163">
        <v>788.73400000000004</v>
      </c>
    </row>
    <row r="1426" spans="1:7" x14ac:dyDescent="0.2">
      <c r="A1426" s="163">
        <v>2011</v>
      </c>
      <c r="B1426" s="163" t="s">
        <v>714</v>
      </c>
      <c r="C1426" s="163" t="s">
        <v>55</v>
      </c>
      <c r="D1426" s="163" t="s">
        <v>58</v>
      </c>
      <c r="E1426" s="163" t="s">
        <v>715</v>
      </c>
      <c r="F1426" s="163">
        <v>587.41099999999994</v>
      </c>
    </row>
    <row r="1427" spans="1:7" x14ac:dyDescent="0.2">
      <c r="A1427" s="163">
        <v>2011</v>
      </c>
      <c r="B1427" s="163" t="s">
        <v>714</v>
      </c>
      <c r="C1427" s="163" t="s">
        <v>55</v>
      </c>
      <c r="D1427" s="163" t="s">
        <v>56</v>
      </c>
      <c r="E1427" s="163" t="s">
        <v>715</v>
      </c>
      <c r="F1427" s="164">
        <v>201.32300000000001</v>
      </c>
    </row>
    <row r="1428" spans="1:7" x14ac:dyDescent="0.2">
      <c r="A1428" s="163">
        <v>2011</v>
      </c>
      <c r="B1428" s="163" t="s">
        <v>714</v>
      </c>
      <c r="C1428" s="163" t="s">
        <v>55</v>
      </c>
      <c r="D1428" s="163" t="s">
        <v>739</v>
      </c>
      <c r="E1428" s="163" t="s">
        <v>715</v>
      </c>
      <c r="F1428" s="163">
        <v>788.73400000000004</v>
      </c>
    </row>
    <row r="1429" spans="1:7" x14ac:dyDescent="0.2">
      <c r="A1429" s="163">
        <v>2011</v>
      </c>
      <c r="B1429" s="163" t="s">
        <v>714</v>
      </c>
      <c r="C1429" s="163" t="s">
        <v>55</v>
      </c>
      <c r="D1429" s="163" t="s">
        <v>53</v>
      </c>
      <c r="E1429" s="163" t="s">
        <v>715</v>
      </c>
      <c r="F1429" s="163">
        <v>201.32300000000001</v>
      </c>
    </row>
    <row r="1430" spans="1:7" x14ac:dyDescent="0.2">
      <c r="A1430" s="163">
        <v>2011</v>
      </c>
      <c r="B1430" s="163" t="s">
        <v>714</v>
      </c>
      <c r="C1430" s="163" t="s">
        <v>69</v>
      </c>
      <c r="D1430" s="163" t="s">
        <v>60</v>
      </c>
      <c r="E1430" s="163" t="s">
        <v>717</v>
      </c>
      <c r="F1430" s="164">
        <v>12.846</v>
      </c>
      <c r="G1430" s="163" t="s">
        <v>716</v>
      </c>
    </row>
    <row r="1431" spans="1:7" x14ac:dyDescent="0.2">
      <c r="A1431" s="163">
        <v>2011</v>
      </c>
      <c r="B1431" s="163" t="s">
        <v>714</v>
      </c>
      <c r="C1431" s="163" t="s">
        <v>69</v>
      </c>
      <c r="D1431" s="163" t="s">
        <v>59</v>
      </c>
      <c r="E1431" s="163" t="s">
        <v>717</v>
      </c>
      <c r="F1431" s="163">
        <v>3.669</v>
      </c>
    </row>
    <row r="1432" spans="1:7" x14ac:dyDescent="0.2">
      <c r="A1432" s="163">
        <v>2011</v>
      </c>
      <c r="B1432" s="163" t="s">
        <v>714</v>
      </c>
      <c r="C1432" s="163" t="s">
        <v>69</v>
      </c>
      <c r="D1432" s="163" t="s">
        <v>58</v>
      </c>
      <c r="E1432" s="163" t="s">
        <v>717</v>
      </c>
      <c r="F1432" s="163">
        <v>1.419</v>
      </c>
    </row>
    <row r="1433" spans="1:7" x14ac:dyDescent="0.2">
      <c r="A1433" s="163">
        <v>2011</v>
      </c>
      <c r="B1433" s="163" t="s">
        <v>714</v>
      </c>
      <c r="C1433" s="163" t="s">
        <v>69</v>
      </c>
      <c r="D1433" s="163" t="s">
        <v>56</v>
      </c>
      <c r="E1433" s="163" t="s">
        <v>717</v>
      </c>
      <c r="F1433" s="164">
        <v>15.096</v>
      </c>
      <c r="G1433" s="163" t="s">
        <v>716</v>
      </c>
    </row>
    <row r="1434" spans="1:7" x14ac:dyDescent="0.2">
      <c r="A1434" s="163">
        <v>2011</v>
      </c>
      <c r="B1434" s="163" t="s">
        <v>714</v>
      </c>
      <c r="C1434" s="163" t="s">
        <v>69</v>
      </c>
      <c r="D1434" s="163" t="s">
        <v>739</v>
      </c>
      <c r="E1434" s="163" t="s">
        <v>717</v>
      </c>
      <c r="F1434" s="163">
        <v>16.515000000000001</v>
      </c>
      <c r="G1434" s="163" t="s">
        <v>716</v>
      </c>
    </row>
    <row r="1435" spans="1:7" x14ac:dyDescent="0.2">
      <c r="A1435" s="163">
        <v>2011</v>
      </c>
      <c r="B1435" s="163" t="s">
        <v>714</v>
      </c>
      <c r="C1435" s="163" t="s">
        <v>69</v>
      </c>
      <c r="D1435" s="163" t="s">
        <v>53</v>
      </c>
      <c r="E1435" s="163" t="s">
        <v>717</v>
      </c>
      <c r="F1435" s="163">
        <v>2.25</v>
      </c>
    </row>
    <row r="1436" spans="1:7" x14ac:dyDescent="0.2">
      <c r="A1436" s="163">
        <v>2011</v>
      </c>
      <c r="B1436" s="163" t="s">
        <v>714</v>
      </c>
      <c r="C1436" s="163" t="s">
        <v>68</v>
      </c>
      <c r="D1436" s="163" t="s">
        <v>60</v>
      </c>
      <c r="E1436" s="163" t="s">
        <v>717</v>
      </c>
      <c r="F1436" s="164">
        <v>3.3540000000000001</v>
      </c>
    </row>
    <row r="1437" spans="1:7" x14ac:dyDescent="0.2">
      <c r="A1437" s="163">
        <v>2011</v>
      </c>
      <c r="B1437" s="163" t="s">
        <v>714</v>
      </c>
      <c r="C1437" s="163" t="s">
        <v>68</v>
      </c>
      <c r="D1437" s="163" t="s">
        <v>59</v>
      </c>
      <c r="E1437" s="163" t="s">
        <v>717</v>
      </c>
      <c r="F1437" s="163">
        <v>0.38300000000000001</v>
      </c>
    </row>
    <row r="1438" spans="1:7" x14ac:dyDescent="0.2">
      <c r="A1438" s="163">
        <v>2011</v>
      </c>
      <c r="B1438" s="163" t="s">
        <v>714</v>
      </c>
      <c r="C1438" s="163" t="s">
        <v>68</v>
      </c>
      <c r="D1438" s="163" t="s">
        <v>58</v>
      </c>
      <c r="E1438" s="163" t="s">
        <v>717</v>
      </c>
      <c r="F1438" s="163">
        <v>0.36699999999999999</v>
      </c>
    </row>
    <row r="1439" spans="1:7" x14ac:dyDescent="0.2">
      <c r="A1439" s="163">
        <v>2011</v>
      </c>
      <c r="B1439" s="163" t="s">
        <v>714</v>
      </c>
      <c r="C1439" s="163" t="s">
        <v>68</v>
      </c>
      <c r="D1439" s="163" t="s">
        <v>56</v>
      </c>
      <c r="E1439" s="163" t="s">
        <v>717</v>
      </c>
      <c r="F1439" s="164">
        <v>3.37</v>
      </c>
    </row>
    <row r="1440" spans="1:7" x14ac:dyDescent="0.2">
      <c r="A1440" s="163">
        <v>2011</v>
      </c>
      <c r="B1440" s="163" t="s">
        <v>714</v>
      </c>
      <c r="C1440" s="163" t="s">
        <v>68</v>
      </c>
      <c r="D1440" s="163" t="s">
        <v>739</v>
      </c>
      <c r="E1440" s="163" t="s">
        <v>717</v>
      </c>
      <c r="F1440" s="163">
        <v>3.7370000000000001</v>
      </c>
    </row>
    <row r="1441" spans="1:7" x14ac:dyDescent="0.2">
      <c r="A1441" s="163">
        <v>2011</v>
      </c>
      <c r="B1441" s="163" t="s">
        <v>714</v>
      </c>
      <c r="C1441" s="163" t="s">
        <v>68</v>
      </c>
      <c r="D1441" s="163" t="s">
        <v>53</v>
      </c>
      <c r="E1441" s="163" t="s">
        <v>717</v>
      </c>
      <c r="F1441" s="163">
        <v>1.6E-2</v>
      </c>
    </row>
    <row r="1442" spans="1:7" x14ac:dyDescent="0.2">
      <c r="A1442" s="163">
        <v>2011</v>
      </c>
      <c r="B1442" s="163" t="s">
        <v>714</v>
      </c>
      <c r="C1442" s="163" t="s">
        <v>67</v>
      </c>
      <c r="D1442" s="163" t="s">
        <v>60</v>
      </c>
      <c r="E1442" s="163" t="s">
        <v>717</v>
      </c>
      <c r="F1442" s="163">
        <v>0.38800000000000001</v>
      </c>
      <c r="G1442" s="163" t="s">
        <v>716</v>
      </c>
    </row>
    <row r="1443" spans="1:7" x14ac:dyDescent="0.2">
      <c r="A1443" s="163">
        <v>2011</v>
      </c>
      <c r="B1443" s="163" t="s">
        <v>714</v>
      </c>
      <c r="C1443" s="163" t="s">
        <v>67</v>
      </c>
      <c r="D1443" s="163" t="s">
        <v>59</v>
      </c>
      <c r="E1443" s="163" t="s">
        <v>717</v>
      </c>
      <c r="F1443" s="163">
        <v>0.54400000000000004</v>
      </c>
    </row>
    <row r="1444" spans="1:7" x14ac:dyDescent="0.2">
      <c r="A1444" s="163">
        <v>2011</v>
      </c>
      <c r="B1444" s="163" t="s">
        <v>714</v>
      </c>
      <c r="C1444" s="163" t="s">
        <v>67</v>
      </c>
      <c r="D1444" s="163" t="s">
        <v>58</v>
      </c>
      <c r="E1444" s="163" t="s">
        <v>717</v>
      </c>
      <c r="F1444" s="163">
        <v>0.30299999999999999</v>
      </c>
    </row>
    <row r="1445" spans="1:7" x14ac:dyDescent="0.2">
      <c r="A1445" s="163">
        <v>2011</v>
      </c>
      <c r="B1445" s="163" t="s">
        <v>714</v>
      </c>
      <c r="C1445" s="163" t="s">
        <v>67</v>
      </c>
      <c r="D1445" s="163" t="s">
        <v>56</v>
      </c>
      <c r="E1445" s="163" t="s">
        <v>717</v>
      </c>
      <c r="F1445" s="164">
        <v>0.629</v>
      </c>
      <c r="G1445" s="163" t="s">
        <v>716</v>
      </c>
    </row>
    <row r="1446" spans="1:7" x14ac:dyDescent="0.2">
      <c r="A1446" s="163">
        <v>2011</v>
      </c>
      <c r="B1446" s="163" t="s">
        <v>714</v>
      </c>
      <c r="C1446" s="163" t="s">
        <v>67</v>
      </c>
      <c r="D1446" s="163" t="s">
        <v>739</v>
      </c>
      <c r="E1446" s="163" t="s">
        <v>717</v>
      </c>
      <c r="F1446" s="163">
        <v>0.93200000000000005</v>
      </c>
      <c r="G1446" s="163" t="s">
        <v>716</v>
      </c>
    </row>
    <row r="1447" spans="1:7" x14ac:dyDescent="0.2">
      <c r="A1447" s="163">
        <v>2011</v>
      </c>
      <c r="B1447" s="163" t="s">
        <v>714</v>
      </c>
      <c r="C1447" s="163" t="s">
        <v>67</v>
      </c>
      <c r="D1447" s="163" t="s">
        <v>53</v>
      </c>
      <c r="E1447" s="163" t="s">
        <v>717</v>
      </c>
      <c r="F1447" s="163">
        <v>0.24199999999999999</v>
      </c>
    </row>
    <row r="1448" spans="1:7" x14ac:dyDescent="0.2">
      <c r="A1448" s="163">
        <v>2011</v>
      </c>
      <c r="B1448" s="163" t="s">
        <v>714</v>
      </c>
      <c r="C1448" s="163" t="s">
        <v>65</v>
      </c>
      <c r="D1448" s="163" t="s">
        <v>60</v>
      </c>
      <c r="E1448" s="163" t="s">
        <v>717</v>
      </c>
      <c r="F1448" s="164">
        <v>7.5060000000000002</v>
      </c>
    </row>
    <row r="1449" spans="1:7" x14ac:dyDescent="0.2">
      <c r="A1449" s="163">
        <v>2011</v>
      </c>
      <c r="B1449" s="163" t="s">
        <v>714</v>
      </c>
      <c r="C1449" s="163" t="s">
        <v>65</v>
      </c>
      <c r="D1449" s="163" t="s">
        <v>59</v>
      </c>
      <c r="E1449" s="163" t="s">
        <v>717</v>
      </c>
      <c r="F1449" s="163">
        <v>0.22700000000000001</v>
      </c>
    </row>
    <row r="1450" spans="1:7" x14ac:dyDescent="0.2">
      <c r="A1450" s="163">
        <v>2011</v>
      </c>
      <c r="B1450" s="163" t="s">
        <v>714</v>
      </c>
      <c r="C1450" s="163" t="s">
        <v>65</v>
      </c>
      <c r="D1450" s="163" t="s">
        <v>58</v>
      </c>
      <c r="E1450" s="163" t="s">
        <v>717</v>
      </c>
      <c r="F1450" s="163">
        <v>0.183</v>
      </c>
    </row>
    <row r="1451" spans="1:7" x14ac:dyDescent="0.2">
      <c r="A1451" s="163">
        <v>2011</v>
      </c>
      <c r="B1451" s="163" t="s">
        <v>714</v>
      </c>
      <c r="C1451" s="163" t="s">
        <v>65</v>
      </c>
      <c r="D1451" s="163" t="s">
        <v>56</v>
      </c>
      <c r="E1451" s="163" t="s">
        <v>717</v>
      </c>
      <c r="F1451" s="163">
        <v>7.5510000000000002</v>
      </c>
    </row>
    <row r="1452" spans="1:7" x14ac:dyDescent="0.2">
      <c r="A1452" s="163">
        <v>2011</v>
      </c>
      <c r="B1452" s="163" t="s">
        <v>714</v>
      </c>
      <c r="C1452" s="163" t="s">
        <v>65</v>
      </c>
      <c r="D1452" s="163" t="s">
        <v>739</v>
      </c>
      <c r="E1452" s="163" t="s">
        <v>717</v>
      </c>
      <c r="F1452" s="163">
        <v>7.734</v>
      </c>
    </row>
    <row r="1453" spans="1:7" x14ac:dyDescent="0.2">
      <c r="A1453" s="163">
        <v>2011</v>
      </c>
      <c r="B1453" s="163" t="s">
        <v>714</v>
      </c>
      <c r="C1453" s="163" t="s">
        <v>65</v>
      </c>
      <c r="D1453" s="163" t="s">
        <v>53</v>
      </c>
      <c r="E1453" s="163" t="s">
        <v>717</v>
      </c>
      <c r="F1453" s="163">
        <v>4.3999999999999997E-2</v>
      </c>
    </row>
    <row r="1454" spans="1:7" x14ac:dyDescent="0.2">
      <c r="A1454" s="163">
        <v>2011</v>
      </c>
      <c r="B1454" s="163" t="s">
        <v>714</v>
      </c>
      <c r="C1454" s="163" t="s">
        <v>64</v>
      </c>
      <c r="D1454" s="163" t="s">
        <v>60</v>
      </c>
      <c r="E1454" s="163" t="s">
        <v>717</v>
      </c>
      <c r="F1454" s="163">
        <v>1.5980000000000001</v>
      </c>
    </row>
    <row r="1455" spans="1:7" x14ac:dyDescent="0.2">
      <c r="A1455" s="163">
        <v>2011</v>
      </c>
      <c r="B1455" s="163" t="s">
        <v>714</v>
      </c>
      <c r="C1455" s="163" t="s">
        <v>64</v>
      </c>
      <c r="D1455" s="163" t="s">
        <v>59</v>
      </c>
      <c r="E1455" s="163" t="s">
        <v>717</v>
      </c>
      <c r="F1455" s="163">
        <v>2.4</v>
      </c>
    </row>
    <row r="1456" spans="1:7" x14ac:dyDescent="0.2">
      <c r="A1456" s="163">
        <v>2011</v>
      </c>
      <c r="B1456" s="163" t="s">
        <v>714</v>
      </c>
      <c r="C1456" s="163" t="s">
        <v>64</v>
      </c>
      <c r="D1456" s="163" t="s">
        <v>58</v>
      </c>
      <c r="E1456" s="163" t="s">
        <v>717</v>
      </c>
      <c r="F1456" s="163">
        <v>0.45300000000000001</v>
      </c>
    </row>
    <row r="1457" spans="1:7" x14ac:dyDescent="0.2">
      <c r="A1457" s="163">
        <v>2011</v>
      </c>
      <c r="B1457" s="163" t="s">
        <v>714</v>
      </c>
      <c r="C1457" s="163" t="s">
        <v>64</v>
      </c>
      <c r="D1457" s="163" t="s">
        <v>56</v>
      </c>
      <c r="E1457" s="163" t="s">
        <v>717</v>
      </c>
      <c r="F1457" s="163">
        <v>3.5449999999999999</v>
      </c>
    </row>
    <row r="1458" spans="1:7" x14ac:dyDescent="0.2">
      <c r="A1458" s="163">
        <v>2011</v>
      </c>
      <c r="B1458" s="163" t="s">
        <v>714</v>
      </c>
      <c r="C1458" s="163" t="s">
        <v>64</v>
      </c>
      <c r="D1458" s="163" t="s">
        <v>739</v>
      </c>
      <c r="E1458" s="163" t="s">
        <v>717</v>
      </c>
      <c r="F1458" s="163">
        <v>3.9980000000000002</v>
      </c>
    </row>
    <row r="1459" spans="1:7" x14ac:dyDescent="0.2">
      <c r="A1459" s="163">
        <v>2011</v>
      </c>
      <c r="B1459" s="163" t="s">
        <v>714</v>
      </c>
      <c r="C1459" s="163" t="s">
        <v>64</v>
      </c>
      <c r="D1459" s="163" t="s">
        <v>53</v>
      </c>
      <c r="E1459" s="163" t="s">
        <v>717</v>
      </c>
      <c r="F1459" s="163">
        <v>1.9470000000000001</v>
      </c>
    </row>
    <row r="1460" spans="1:7" x14ac:dyDescent="0.2">
      <c r="A1460" s="163">
        <v>2011</v>
      </c>
      <c r="B1460" s="163" t="s">
        <v>714</v>
      </c>
      <c r="C1460" s="163" t="s">
        <v>62</v>
      </c>
      <c r="D1460" s="163" t="s">
        <v>60</v>
      </c>
      <c r="E1460" s="163" t="s">
        <v>717</v>
      </c>
      <c r="F1460" s="163" t="s">
        <v>14</v>
      </c>
      <c r="G1460" s="163" t="s">
        <v>718</v>
      </c>
    </row>
    <row r="1461" spans="1:7" x14ac:dyDescent="0.2">
      <c r="A1461" s="163">
        <v>2011</v>
      </c>
      <c r="B1461" s="163" t="s">
        <v>714</v>
      </c>
      <c r="C1461" s="163" t="s">
        <v>62</v>
      </c>
      <c r="D1461" s="163" t="s">
        <v>59</v>
      </c>
      <c r="E1461" s="163" t="s">
        <v>717</v>
      </c>
      <c r="F1461" s="163">
        <v>0.113</v>
      </c>
    </row>
    <row r="1462" spans="1:7" x14ac:dyDescent="0.2">
      <c r="A1462" s="163">
        <v>2011</v>
      </c>
      <c r="B1462" s="163" t="s">
        <v>714</v>
      </c>
      <c r="C1462" s="163" t="s">
        <v>62</v>
      </c>
      <c r="D1462" s="163" t="s">
        <v>58</v>
      </c>
      <c r="E1462" s="163" t="s">
        <v>717</v>
      </c>
      <c r="F1462" s="163">
        <v>0.111</v>
      </c>
    </row>
    <row r="1463" spans="1:7" x14ac:dyDescent="0.2">
      <c r="A1463" s="163">
        <v>2011</v>
      </c>
      <c r="B1463" s="163" t="s">
        <v>714</v>
      </c>
      <c r="C1463" s="163" t="s">
        <v>62</v>
      </c>
      <c r="D1463" s="163" t="s">
        <v>56</v>
      </c>
      <c r="E1463" s="163" t="s">
        <v>717</v>
      </c>
      <c r="F1463" s="163">
        <v>1E-3</v>
      </c>
    </row>
    <row r="1464" spans="1:7" x14ac:dyDescent="0.2">
      <c r="A1464" s="163">
        <v>2011</v>
      </c>
      <c r="B1464" s="163" t="s">
        <v>714</v>
      </c>
      <c r="C1464" s="163" t="s">
        <v>62</v>
      </c>
      <c r="D1464" s="163" t="s">
        <v>739</v>
      </c>
      <c r="E1464" s="163" t="s">
        <v>717</v>
      </c>
      <c r="F1464" s="163">
        <v>0.113</v>
      </c>
    </row>
    <row r="1465" spans="1:7" x14ac:dyDescent="0.2">
      <c r="A1465" s="163">
        <v>2011</v>
      </c>
      <c r="B1465" s="163" t="s">
        <v>714</v>
      </c>
      <c r="C1465" s="163" t="s">
        <v>62</v>
      </c>
      <c r="D1465" s="163" t="s">
        <v>53</v>
      </c>
      <c r="E1465" s="163" t="s">
        <v>717</v>
      </c>
      <c r="F1465" s="163">
        <v>1E-3</v>
      </c>
    </row>
    <row r="1466" spans="1:7" x14ac:dyDescent="0.2">
      <c r="A1466" s="163">
        <v>2011</v>
      </c>
      <c r="B1466" s="163" t="s">
        <v>714</v>
      </c>
      <c r="C1466" s="163" t="s">
        <v>55</v>
      </c>
      <c r="D1466" s="163" t="s">
        <v>60</v>
      </c>
      <c r="E1466" s="163" t="s">
        <v>717</v>
      </c>
      <c r="F1466" s="163" t="s">
        <v>14</v>
      </c>
      <c r="G1466" s="163" t="s">
        <v>718</v>
      </c>
    </row>
    <row r="1467" spans="1:7" x14ac:dyDescent="0.2">
      <c r="A1467" s="163">
        <v>2011</v>
      </c>
      <c r="B1467" s="163" t="s">
        <v>714</v>
      </c>
      <c r="C1467" s="163" t="s">
        <v>55</v>
      </c>
      <c r="D1467" s="163" t="s">
        <v>59</v>
      </c>
      <c r="E1467" s="163" t="s">
        <v>717</v>
      </c>
      <c r="F1467" s="163">
        <v>2E-3</v>
      </c>
    </row>
    <row r="1468" spans="1:7" x14ac:dyDescent="0.2">
      <c r="A1468" s="163">
        <v>2011</v>
      </c>
      <c r="B1468" s="163" t="s">
        <v>714</v>
      </c>
      <c r="C1468" s="163" t="s">
        <v>55</v>
      </c>
      <c r="D1468" s="163" t="s">
        <v>58</v>
      </c>
      <c r="E1468" s="163" t="s">
        <v>717</v>
      </c>
      <c r="F1468" s="163">
        <v>1E-3</v>
      </c>
    </row>
    <row r="1469" spans="1:7" x14ac:dyDescent="0.2">
      <c r="A1469" s="163">
        <v>2011</v>
      </c>
      <c r="B1469" s="163" t="s">
        <v>714</v>
      </c>
      <c r="C1469" s="163" t="s">
        <v>55</v>
      </c>
      <c r="D1469" s="163" t="s">
        <v>56</v>
      </c>
      <c r="E1469" s="163" t="s">
        <v>717</v>
      </c>
      <c r="F1469" s="163">
        <v>0</v>
      </c>
    </row>
    <row r="1470" spans="1:7" x14ac:dyDescent="0.2">
      <c r="A1470" s="163">
        <v>2011</v>
      </c>
      <c r="B1470" s="163" t="s">
        <v>714</v>
      </c>
      <c r="C1470" s="163" t="s">
        <v>55</v>
      </c>
      <c r="D1470" s="163" t="s">
        <v>739</v>
      </c>
      <c r="E1470" s="163" t="s">
        <v>717</v>
      </c>
      <c r="F1470" s="163">
        <v>2E-3</v>
      </c>
    </row>
    <row r="1471" spans="1:7" x14ac:dyDescent="0.2">
      <c r="A1471" s="163">
        <v>2011</v>
      </c>
      <c r="B1471" s="163" t="s">
        <v>714</v>
      </c>
      <c r="C1471" s="163" t="s">
        <v>55</v>
      </c>
      <c r="D1471" s="163" t="s">
        <v>53</v>
      </c>
      <c r="E1471" s="163" t="s">
        <v>717</v>
      </c>
      <c r="F1471" s="163">
        <v>0</v>
      </c>
    </row>
    <row r="1472" spans="1:7" x14ac:dyDescent="0.2">
      <c r="A1472" s="163">
        <v>2011</v>
      </c>
      <c r="B1472" s="163" t="s">
        <v>714</v>
      </c>
      <c r="C1472" s="163" t="s">
        <v>69</v>
      </c>
      <c r="D1472" s="163" t="s">
        <v>60</v>
      </c>
      <c r="E1472" s="163" t="s">
        <v>143</v>
      </c>
      <c r="F1472" s="164">
        <v>101.886</v>
      </c>
      <c r="G1472" s="163" t="s">
        <v>716</v>
      </c>
    </row>
    <row r="1473" spans="1:7" x14ac:dyDescent="0.2">
      <c r="A1473" s="163">
        <v>2011</v>
      </c>
      <c r="B1473" s="163" t="s">
        <v>714</v>
      </c>
      <c r="C1473" s="163" t="s">
        <v>69</v>
      </c>
      <c r="D1473" s="163" t="s">
        <v>59</v>
      </c>
      <c r="E1473" s="163" t="s">
        <v>143</v>
      </c>
      <c r="F1473" s="163">
        <v>108.843</v>
      </c>
    </row>
    <row r="1474" spans="1:7" x14ac:dyDescent="0.2">
      <c r="A1474" s="163">
        <v>2011</v>
      </c>
      <c r="B1474" s="163" t="s">
        <v>714</v>
      </c>
      <c r="C1474" s="163" t="s">
        <v>69</v>
      </c>
      <c r="D1474" s="163" t="s">
        <v>58</v>
      </c>
      <c r="E1474" s="163" t="s">
        <v>143</v>
      </c>
      <c r="F1474" s="163">
        <v>141.203</v>
      </c>
    </row>
    <row r="1475" spans="1:7" x14ac:dyDescent="0.2">
      <c r="A1475" s="163">
        <v>2011</v>
      </c>
      <c r="B1475" s="163" t="s">
        <v>714</v>
      </c>
      <c r="C1475" s="163" t="s">
        <v>69</v>
      </c>
      <c r="D1475" s="163" t="s">
        <v>56</v>
      </c>
      <c r="E1475" s="163" t="s">
        <v>143</v>
      </c>
      <c r="F1475" s="164">
        <v>100.81399999999999</v>
      </c>
      <c r="G1475" s="163" t="s">
        <v>716</v>
      </c>
    </row>
    <row r="1476" spans="1:7" x14ac:dyDescent="0.2">
      <c r="A1476" s="163">
        <v>2011</v>
      </c>
      <c r="B1476" s="163" t="s">
        <v>714</v>
      </c>
      <c r="C1476" s="163" t="s">
        <v>69</v>
      </c>
      <c r="D1476" s="163" t="s">
        <v>739</v>
      </c>
      <c r="E1476" s="163" t="s">
        <v>143</v>
      </c>
      <c r="F1476" s="163">
        <v>103.354</v>
      </c>
      <c r="G1476" s="163" t="s">
        <v>716</v>
      </c>
    </row>
    <row r="1477" spans="1:7" x14ac:dyDescent="0.2">
      <c r="A1477" s="163">
        <v>2011</v>
      </c>
      <c r="B1477" s="163" t="s">
        <v>714</v>
      </c>
      <c r="C1477" s="163" t="s">
        <v>69</v>
      </c>
      <c r="D1477" s="163" t="s">
        <v>53</v>
      </c>
      <c r="E1477" s="163" t="s">
        <v>143</v>
      </c>
      <c r="F1477" s="163">
        <v>95.099000000000004</v>
      </c>
    </row>
    <row r="1478" spans="1:7" x14ac:dyDescent="0.2">
      <c r="A1478" s="163">
        <v>2011</v>
      </c>
      <c r="B1478" s="163" t="s">
        <v>714</v>
      </c>
      <c r="C1478" s="163" t="s">
        <v>68</v>
      </c>
      <c r="D1478" s="163" t="s">
        <v>60</v>
      </c>
      <c r="E1478" s="163" t="s">
        <v>143</v>
      </c>
      <c r="F1478" s="164" t="s">
        <v>14</v>
      </c>
    </row>
    <row r="1479" spans="1:7" x14ac:dyDescent="0.2">
      <c r="A1479" s="163">
        <v>2011</v>
      </c>
      <c r="B1479" s="163" t="s">
        <v>714</v>
      </c>
      <c r="C1479" s="163" t="s">
        <v>68</v>
      </c>
      <c r="D1479" s="163" t="s">
        <v>59</v>
      </c>
      <c r="E1479" s="163" t="s">
        <v>143</v>
      </c>
      <c r="F1479" s="163" t="s">
        <v>14</v>
      </c>
    </row>
    <row r="1480" spans="1:7" x14ac:dyDescent="0.2">
      <c r="A1480" s="163">
        <v>2011</v>
      </c>
      <c r="B1480" s="163" t="s">
        <v>714</v>
      </c>
      <c r="C1480" s="163" t="s">
        <v>68</v>
      </c>
      <c r="D1480" s="163" t="s">
        <v>58</v>
      </c>
      <c r="E1480" s="163" t="s">
        <v>143</v>
      </c>
      <c r="F1480" s="163" t="s">
        <v>14</v>
      </c>
    </row>
    <row r="1481" spans="1:7" x14ac:dyDescent="0.2">
      <c r="A1481" s="163">
        <v>2011</v>
      </c>
      <c r="B1481" s="163" t="s">
        <v>714</v>
      </c>
      <c r="C1481" s="163" t="s">
        <v>68</v>
      </c>
      <c r="D1481" s="163" t="s">
        <v>56</v>
      </c>
      <c r="E1481" s="163" t="s">
        <v>143</v>
      </c>
      <c r="F1481" s="164" t="s">
        <v>14</v>
      </c>
    </row>
    <row r="1482" spans="1:7" x14ac:dyDescent="0.2">
      <c r="A1482" s="163">
        <v>2011</v>
      </c>
      <c r="B1482" s="163" t="s">
        <v>714</v>
      </c>
      <c r="C1482" s="163" t="s">
        <v>68</v>
      </c>
      <c r="D1482" s="163" t="s">
        <v>739</v>
      </c>
      <c r="E1482" s="163" t="s">
        <v>143</v>
      </c>
      <c r="F1482" s="163" t="s">
        <v>14</v>
      </c>
    </row>
    <row r="1483" spans="1:7" x14ac:dyDescent="0.2">
      <c r="A1483" s="163">
        <v>2011</v>
      </c>
      <c r="B1483" s="163" t="s">
        <v>714</v>
      </c>
      <c r="C1483" s="163" t="s">
        <v>68</v>
      </c>
      <c r="D1483" s="163" t="s">
        <v>53</v>
      </c>
      <c r="E1483" s="163" t="s">
        <v>143</v>
      </c>
      <c r="F1483" s="163" t="s">
        <v>14</v>
      </c>
    </row>
    <row r="1484" spans="1:7" x14ac:dyDescent="0.2">
      <c r="A1484" s="163">
        <v>2011</v>
      </c>
      <c r="B1484" s="163" t="s">
        <v>714</v>
      </c>
      <c r="C1484" s="163" t="s">
        <v>67</v>
      </c>
      <c r="D1484" s="163" t="s">
        <v>60</v>
      </c>
      <c r="E1484" s="163" t="s">
        <v>143</v>
      </c>
      <c r="F1484" s="164" t="s">
        <v>14</v>
      </c>
    </row>
    <row r="1485" spans="1:7" x14ac:dyDescent="0.2">
      <c r="A1485" s="163">
        <v>2011</v>
      </c>
      <c r="B1485" s="163" t="s">
        <v>714</v>
      </c>
      <c r="C1485" s="163" t="s">
        <v>67</v>
      </c>
      <c r="D1485" s="163" t="s">
        <v>59</v>
      </c>
      <c r="E1485" s="163" t="s">
        <v>143</v>
      </c>
      <c r="F1485" s="163" t="s">
        <v>14</v>
      </c>
    </row>
    <row r="1486" spans="1:7" x14ac:dyDescent="0.2">
      <c r="A1486" s="163">
        <v>2011</v>
      </c>
      <c r="B1486" s="163" t="s">
        <v>714</v>
      </c>
      <c r="C1486" s="163" t="s">
        <v>67</v>
      </c>
      <c r="D1486" s="163" t="s">
        <v>58</v>
      </c>
      <c r="E1486" s="163" t="s">
        <v>143</v>
      </c>
      <c r="F1486" s="163" t="s">
        <v>14</v>
      </c>
    </row>
    <row r="1487" spans="1:7" x14ac:dyDescent="0.2">
      <c r="A1487" s="163">
        <v>2011</v>
      </c>
      <c r="B1487" s="163" t="s">
        <v>714</v>
      </c>
      <c r="C1487" s="163" t="s">
        <v>67</v>
      </c>
      <c r="D1487" s="163" t="s">
        <v>56</v>
      </c>
      <c r="E1487" s="163" t="s">
        <v>143</v>
      </c>
      <c r="F1487" s="164" t="s">
        <v>14</v>
      </c>
    </row>
    <row r="1488" spans="1:7" x14ac:dyDescent="0.2">
      <c r="A1488" s="163">
        <v>2011</v>
      </c>
      <c r="B1488" s="163" t="s">
        <v>714</v>
      </c>
      <c r="C1488" s="163" t="s">
        <v>67</v>
      </c>
      <c r="D1488" s="163" t="s">
        <v>739</v>
      </c>
      <c r="E1488" s="163" t="s">
        <v>143</v>
      </c>
      <c r="F1488" s="163" t="s">
        <v>14</v>
      </c>
    </row>
    <row r="1489" spans="1:6" x14ac:dyDescent="0.2">
      <c r="A1489" s="163">
        <v>2011</v>
      </c>
      <c r="B1489" s="163" t="s">
        <v>714</v>
      </c>
      <c r="C1489" s="163" t="s">
        <v>67</v>
      </c>
      <c r="D1489" s="163" t="s">
        <v>53</v>
      </c>
      <c r="E1489" s="163" t="s">
        <v>143</v>
      </c>
      <c r="F1489" s="163" t="s">
        <v>14</v>
      </c>
    </row>
    <row r="1490" spans="1:6" x14ac:dyDescent="0.2">
      <c r="A1490" s="163">
        <v>2011</v>
      </c>
      <c r="B1490" s="163" t="s">
        <v>714</v>
      </c>
      <c r="C1490" s="163" t="s">
        <v>65</v>
      </c>
      <c r="D1490" s="163" t="s">
        <v>60</v>
      </c>
      <c r="E1490" s="163" t="s">
        <v>143</v>
      </c>
      <c r="F1490" s="164" t="s">
        <v>14</v>
      </c>
    </row>
    <row r="1491" spans="1:6" x14ac:dyDescent="0.2">
      <c r="A1491" s="163">
        <v>2011</v>
      </c>
      <c r="B1491" s="163" t="s">
        <v>714</v>
      </c>
      <c r="C1491" s="163" t="s">
        <v>65</v>
      </c>
      <c r="D1491" s="163" t="s">
        <v>59</v>
      </c>
      <c r="E1491" s="163" t="s">
        <v>143</v>
      </c>
      <c r="F1491" s="163" t="s">
        <v>14</v>
      </c>
    </row>
    <row r="1492" spans="1:6" x14ac:dyDescent="0.2">
      <c r="A1492" s="163">
        <v>2011</v>
      </c>
      <c r="B1492" s="163" t="s">
        <v>714</v>
      </c>
      <c r="C1492" s="163" t="s">
        <v>65</v>
      </c>
      <c r="D1492" s="163" t="s">
        <v>58</v>
      </c>
      <c r="E1492" s="163" t="s">
        <v>143</v>
      </c>
      <c r="F1492" s="163" t="s">
        <v>14</v>
      </c>
    </row>
    <row r="1493" spans="1:6" x14ac:dyDescent="0.2">
      <c r="A1493" s="163">
        <v>2011</v>
      </c>
      <c r="B1493" s="163" t="s">
        <v>714</v>
      </c>
      <c r="C1493" s="163" t="s">
        <v>65</v>
      </c>
      <c r="D1493" s="163" t="s">
        <v>56</v>
      </c>
      <c r="E1493" s="163" t="s">
        <v>143</v>
      </c>
      <c r="F1493" s="164" t="s">
        <v>14</v>
      </c>
    </row>
    <row r="1494" spans="1:6" x14ac:dyDescent="0.2">
      <c r="A1494" s="163">
        <v>2011</v>
      </c>
      <c r="B1494" s="163" t="s">
        <v>714</v>
      </c>
      <c r="C1494" s="163" t="s">
        <v>65</v>
      </c>
      <c r="D1494" s="163" t="s">
        <v>739</v>
      </c>
      <c r="E1494" s="163" t="s">
        <v>143</v>
      </c>
      <c r="F1494" s="163" t="s">
        <v>14</v>
      </c>
    </row>
    <row r="1495" spans="1:6" x14ac:dyDescent="0.2">
      <c r="A1495" s="163">
        <v>2011</v>
      </c>
      <c r="B1495" s="163" t="s">
        <v>714</v>
      </c>
      <c r="C1495" s="163" t="s">
        <v>65</v>
      </c>
      <c r="D1495" s="163" t="s">
        <v>53</v>
      </c>
      <c r="E1495" s="163" t="s">
        <v>143</v>
      </c>
      <c r="F1495" s="163" t="s">
        <v>14</v>
      </c>
    </row>
    <row r="1496" spans="1:6" x14ac:dyDescent="0.2">
      <c r="A1496" s="163">
        <v>2011</v>
      </c>
      <c r="B1496" s="163" t="s">
        <v>714</v>
      </c>
      <c r="C1496" s="163" t="s">
        <v>64</v>
      </c>
      <c r="D1496" s="163" t="s">
        <v>60</v>
      </c>
      <c r="E1496" s="163" t="s">
        <v>143</v>
      </c>
      <c r="F1496" s="164" t="s">
        <v>14</v>
      </c>
    </row>
    <row r="1497" spans="1:6" x14ac:dyDescent="0.2">
      <c r="A1497" s="163">
        <v>2011</v>
      </c>
      <c r="B1497" s="163" t="s">
        <v>714</v>
      </c>
      <c r="C1497" s="163" t="s">
        <v>64</v>
      </c>
      <c r="D1497" s="163" t="s">
        <v>59</v>
      </c>
      <c r="E1497" s="163" t="s">
        <v>143</v>
      </c>
      <c r="F1497" s="163" t="s">
        <v>14</v>
      </c>
    </row>
    <row r="1498" spans="1:6" x14ac:dyDescent="0.2">
      <c r="A1498" s="163">
        <v>2011</v>
      </c>
      <c r="B1498" s="163" t="s">
        <v>714</v>
      </c>
      <c r="C1498" s="163" t="s">
        <v>64</v>
      </c>
      <c r="D1498" s="163" t="s">
        <v>58</v>
      </c>
      <c r="E1498" s="163" t="s">
        <v>143</v>
      </c>
      <c r="F1498" s="163" t="s">
        <v>14</v>
      </c>
    </row>
    <row r="1499" spans="1:6" x14ac:dyDescent="0.2">
      <c r="A1499" s="163">
        <v>2011</v>
      </c>
      <c r="B1499" s="163" t="s">
        <v>714</v>
      </c>
      <c r="C1499" s="163" t="s">
        <v>64</v>
      </c>
      <c r="D1499" s="163" t="s">
        <v>56</v>
      </c>
      <c r="E1499" s="163" t="s">
        <v>143</v>
      </c>
      <c r="F1499" s="164" t="s">
        <v>14</v>
      </c>
    </row>
    <row r="1500" spans="1:6" x14ac:dyDescent="0.2">
      <c r="A1500" s="163">
        <v>2011</v>
      </c>
      <c r="B1500" s="163" t="s">
        <v>714</v>
      </c>
      <c r="C1500" s="163" t="s">
        <v>64</v>
      </c>
      <c r="D1500" s="163" t="s">
        <v>739</v>
      </c>
      <c r="E1500" s="163" t="s">
        <v>143</v>
      </c>
      <c r="F1500" s="163" t="s">
        <v>14</v>
      </c>
    </row>
    <row r="1501" spans="1:6" x14ac:dyDescent="0.2">
      <c r="A1501" s="163">
        <v>2011</v>
      </c>
      <c r="B1501" s="163" t="s">
        <v>714</v>
      </c>
      <c r="C1501" s="163" t="s">
        <v>64</v>
      </c>
      <c r="D1501" s="163" t="s">
        <v>53</v>
      </c>
      <c r="E1501" s="163" t="s">
        <v>143</v>
      </c>
      <c r="F1501" s="163" t="s">
        <v>14</v>
      </c>
    </row>
    <row r="1502" spans="1:6" x14ac:dyDescent="0.2">
      <c r="A1502" s="163">
        <v>2011</v>
      </c>
      <c r="B1502" s="163" t="s">
        <v>714</v>
      </c>
      <c r="C1502" s="163" t="s">
        <v>62</v>
      </c>
      <c r="D1502" s="163" t="s">
        <v>60</v>
      </c>
      <c r="E1502" s="163" t="s">
        <v>143</v>
      </c>
      <c r="F1502" s="164" t="s">
        <v>14</v>
      </c>
    </row>
    <row r="1503" spans="1:6" x14ac:dyDescent="0.2">
      <c r="A1503" s="163">
        <v>2011</v>
      </c>
      <c r="B1503" s="163" t="s">
        <v>714</v>
      </c>
      <c r="C1503" s="163" t="s">
        <v>62</v>
      </c>
      <c r="D1503" s="163" t="s">
        <v>59</v>
      </c>
      <c r="E1503" s="163" t="s">
        <v>143</v>
      </c>
      <c r="F1503" s="163" t="s">
        <v>14</v>
      </c>
    </row>
    <row r="1504" spans="1:6" x14ac:dyDescent="0.2">
      <c r="A1504" s="163">
        <v>2011</v>
      </c>
      <c r="B1504" s="163" t="s">
        <v>714</v>
      </c>
      <c r="C1504" s="163" t="s">
        <v>62</v>
      </c>
      <c r="D1504" s="163" t="s">
        <v>58</v>
      </c>
      <c r="E1504" s="163" t="s">
        <v>143</v>
      </c>
      <c r="F1504" s="163" t="s">
        <v>14</v>
      </c>
    </row>
    <row r="1505" spans="1:7" x14ac:dyDescent="0.2">
      <c r="A1505" s="163">
        <v>2011</v>
      </c>
      <c r="B1505" s="163" t="s">
        <v>714</v>
      </c>
      <c r="C1505" s="163" t="s">
        <v>62</v>
      </c>
      <c r="D1505" s="163" t="s">
        <v>56</v>
      </c>
      <c r="E1505" s="163" t="s">
        <v>143</v>
      </c>
      <c r="F1505" s="164" t="s">
        <v>14</v>
      </c>
    </row>
    <row r="1506" spans="1:7" x14ac:dyDescent="0.2">
      <c r="A1506" s="163">
        <v>2011</v>
      </c>
      <c r="B1506" s="163" t="s">
        <v>714</v>
      </c>
      <c r="C1506" s="163" t="s">
        <v>62</v>
      </c>
      <c r="D1506" s="163" t="s">
        <v>739</v>
      </c>
      <c r="E1506" s="163" t="s">
        <v>143</v>
      </c>
      <c r="F1506" s="163" t="s">
        <v>14</v>
      </c>
    </row>
    <row r="1507" spans="1:7" x14ac:dyDescent="0.2">
      <c r="A1507" s="163">
        <v>2011</v>
      </c>
      <c r="B1507" s="163" t="s">
        <v>714</v>
      </c>
      <c r="C1507" s="163" t="s">
        <v>62</v>
      </c>
      <c r="D1507" s="163" t="s">
        <v>53</v>
      </c>
      <c r="E1507" s="163" t="s">
        <v>143</v>
      </c>
      <c r="F1507" s="163" t="s">
        <v>14</v>
      </c>
    </row>
    <row r="1508" spans="1:7" x14ac:dyDescent="0.2">
      <c r="A1508" s="163">
        <v>2011</v>
      </c>
      <c r="B1508" s="163" t="s">
        <v>714</v>
      </c>
      <c r="C1508" s="163" t="s">
        <v>55</v>
      </c>
      <c r="D1508" s="163" t="s">
        <v>60</v>
      </c>
      <c r="E1508" s="163" t="s">
        <v>143</v>
      </c>
      <c r="F1508" s="164" t="s">
        <v>14</v>
      </c>
    </row>
    <row r="1509" spans="1:7" x14ac:dyDescent="0.2">
      <c r="A1509" s="163">
        <v>2011</v>
      </c>
      <c r="B1509" s="163" t="s">
        <v>714</v>
      </c>
      <c r="C1509" s="163" t="s">
        <v>55</v>
      </c>
      <c r="D1509" s="163" t="s">
        <v>59</v>
      </c>
      <c r="E1509" s="163" t="s">
        <v>143</v>
      </c>
      <c r="F1509" s="163" t="s">
        <v>14</v>
      </c>
    </row>
    <row r="1510" spans="1:7" x14ac:dyDescent="0.2">
      <c r="A1510" s="163">
        <v>2011</v>
      </c>
      <c r="B1510" s="163" t="s">
        <v>714</v>
      </c>
      <c r="C1510" s="163" t="s">
        <v>55</v>
      </c>
      <c r="D1510" s="163" t="s">
        <v>58</v>
      </c>
      <c r="E1510" s="163" t="s">
        <v>143</v>
      </c>
      <c r="F1510" s="163" t="s">
        <v>14</v>
      </c>
    </row>
    <row r="1511" spans="1:7" x14ac:dyDescent="0.2">
      <c r="A1511" s="163">
        <v>2011</v>
      </c>
      <c r="B1511" s="163" t="s">
        <v>714</v>
      </c>
      <c r="C1511" s="163" t="s">
        <v>55</v>
      </c>
      <c r="D1511" s="163" t="s">
        <v>56</v>
      </c>
      <c r="E1511" s="163" t="s">
        <v>143</v>
      </c>
      <c r="F1511" s="164" t="s">
        <v>14</v>
      </c>
    </row>
    <row r="1512" spans="1:7" x14ac:dyDescent="0.2">
      <c r="A1512" s="163">
        <v>2011</v>
      </c>
      <c r="B1512" s="163" t="s">
        <v>714</v>
      </c>
      <c r="C1512" s="163" t="s">
        <v>55</v>
      </c>
      <c r="D1512" s="163" t="s">
        <v>739</v>
      </c>
      <c r="E1512" s="163" t="s">
        <v>143</v>
      </c>
      <c r="F1512" s="163" t="s">
        <v>14</v>
      </c>
    </row>
    <row r="1513" spans="1:7" x14ac:dyDescent="0.2">
      <c r="A1513" s="163">
        <v>2011</v>
      </c>
      <c r="B1513" s="163" t="s">
        <v>714</v>
      </c>
      <c r="C1513" s="163" t="s">
        <v>55</v>
      </c>
      <c r="D1513" s="163" t="s">
        <v>53</v>
      </c>
      <c r="E1513" s="163" t="s">
        <v>143</v>
      </c>
      <c r="F1513" s="163" t="s">
        <v>14</v>
      </c>
    </row>
    <row r="1514" spans="1:7" x14ac:dyDescent="0.2">
      <c r="A1514" s="163">
        <v>2012</v>
      </c>
      <c r="B1514" s="163" t="s">
        <v>714</v>
      </c>
      <c r="C1514" s="163" t="s">
        <v>69</v>
      </c>
      <c r="D1514" s="163" t="s">
        <v>60</v>
      </c>
      <c r="E1514" s="163" t="s">
        <v>715</v>
      </c>
      <c r="F1514" s="164">
        <v>5230848.7750000004</v>
      </c>
      <c r="G1514" s="163" t="s">
        <v>716</v>
      </c>
    </row>
    <row r="1515" spans="1:7" x14ac:dyDescent="0.2">
      <c r="A1515" s="163">
        <v>2012</v>
      </c>
      <c r="B1515" s="163" t="s">
        <v>714</v>
      </c>
      <c r="C1515" s="163" t="s">
        <v>69</v>
      </c>
      <c r="D1515" s="163" t="s">
        <v>59</v>
      </c>
      <c r="E1515" s="163" t="s">
        <v>715</v>
      </c>
      <c r="F1515" s="163">
        <v>1564667.726</v>
      </c>
    </row>
    <row r="1516" spans="1:7" x14ac:dyDescent="0.2">
      <c r="A1516" s="163">
        <v>2012</v>
      </c>
      <c r="B1516" s="163" t="s">
        <v>714</v>
      </c>
      <c r="C1516" s="163" t="s">
        <v>69</v>
      </c>
      <c r="D1516" s="163" t="s">
        <v>58</v>
      </c>
      <c r="E1516" s="163" t="s">
        <v>715</v>
      </c>
      <c r="F1516" s="163">
        <v>669893.34699999995</v>
      </c>
    </row>
    <row r="1517" spans="1:7" x14ac:dyDescent="0.2">
      <c r="A1517" s="163">
        <v>2012</v>
      </c>
      <c r="B1517" s="163" t="s">
        <v>714</v>
      </c>
      <c r="C1517" s="163" t="s">
        <v>69</v>
      </c>
      <c r="D1517" s="163" t="s">
        <v>56</v>
      </c>
      <c r="E1517" s="163" t="s">
        <v>715</v>
      </c>
      <c r="F1517" s="164">
        <v>6125623.1540000001</v>
      </c>
      <c r="G1517" s="163" t="s">
        <v>716</v>
      </c>
    </row>
    <row r="1518" spans="1:7" x14ac:dyDescent="0.2">
      <c r="A1518" s="163">
        <v>2012</v>
      </c>
      <c r="B1518" s="163" t="s">
        <v>714</v>
      </c>
      <c r="C1518" s="163" t="s">
        <v>69</v>
      </c>
      <c r="D1518" s="163" t="s">
        <v>739</v>
      </c>
      <c r="E1518" s="163" t="s">
        <v>715</v>
      </c>
      <c r="F1518" s="163">
        <v>6795516.5010000002</v>
      </c>
      <c r="G1518" s="163" t="s">
        <v>716</v>
      </c>
    </row>
    <row r="1519" spans="1:7" x14ac:dyDescent="0.2">
      <c r="A1519" s="163">
        <v>2012</v>
      </c>
      <c r="B1519" s="163" t="s">
        <v>714</v>
      </c>
      <c r="C1519" s="163" t="s">
        <v>69</v>
      </c>
      <c r="D1519" s="163" t="s">
        <v>53</v>
      </c>
      <c r="E1519" s="163" t="s">
        <v>715</v>
      </c>
      <c r="F1519" s="163">
        <v>894774.37899999996</v>
      </c>
    </row>
    <row r="1520" spans="1:7" x14ac:dyDescent="0.2">
      <c r="A1520" s="163">
        <v>2012</v>
      </c>
      <c r="B1520" s="163" t="s">
        <v>714</v>
      </c>
      <c r="C1520" s="163" t="s">
        <v>68</v>
      </c>
      <c r="D1520" s="163" t="s">
        <v>60</v>
      </c>
      <c r="E1520" s="163" t="s">
        <v>715</v>
      </c>
      <c r="F1520" s="164">
        <v>1410939.86</v>
      </c>
    </row>
    <row r="1521" spans="1:7" x14ac:dyDescent="0.2">
      <c r="A1521" s="163">
        <v>2012</v>
      </c>
      <c r="B1521" s="163" t="s">
        <v>714</v>
      </c>
      <c r="C1521" s="163" t="s">
        <v>68</v>
      </c>
      <c r="D1521" s="163" t="s">
        <v>59</v>
      </c>
      <c r="E1521" s="163" t="s">
        <v>715</v>
      </c>
      <c r="F1521" s="163">
        <v>166818.48499999999</v>
      </c>
    </row>
    <row r="1522" spans="1:7" x14ac:dyDescent="0.2">
      <c r="A1522" s="163">
        <v>2012</v>
      </c>
      <c r="B1522" s="163" t="s">
        <v>714</v>
      </c>
      <c r="C1522" s="163" t="s">
        <v>68</v>
      </c>
      <c r="D1522" s="163" t="s">
        <v>58</v>
      </c>
      <c r="E1522" s="163" t="s">
        <v>715</v>
      </c>
      <c r="F1522" s="163">
        <v>166124.389</v>
      </c>
    </row>
    <row r="1523" spans="1:7" x14ac:dyDescent="0.2">
      <c r="A1523" s="163">
        <v>2012</v>
      </c>
      <c r="B1523" s="163" t="s">
        <v>714</v>
      </c>
      <c r="C1523" s="163" t="s">
        <v>68</v>
      </c>
      <c r="D1523" s="163" t="s">
        <v>56</v>
      </c>
      <c r="E1523" s="163" t="s">
        <v>715</v>
      </c>
      <c r="F1523" s="164">
        <v>1411633.956</v>
      </c>
    </row>
    <row r="1524" spans="1:7" x14ac:dyDescent="0.2">
      <c r="A1524" s="163">
        <v>2012</v>
      </c>
      <c r="B1524" s="163" t="s">
        <v>714</v>
      </c>
      <c r="C1524" s="163" t="s">
        <v>68</v>
      </c>
      <c r="D1524" s="163" t="s">
        <v>739</v>
      </c>
      <c r="E1524" s="163" t="s">
        <v>715</v>
      </c>
      <c r="F1524" s="163">
        <v>1577758.345</v>
      </c>
    </row>
    <row r="1525" spans="1:7" x14ac:dyDescent="0.2">
      <c r="A1525" s="163">
        <v>2012</v>
      </c>
      <c r="B1525" s="163" t="s">
        <v>714</v>
      </c>
      <c r="C1525" s="163" t="s">
        <v>68</v>
      </c>
      <c r="D1525" s="163" t="s">
        <v>53</v>
      </c>
      <c r="E1525" s="163" t="s">
        <v>715</v>
      </c>
      <c r="F1525" s="163">
        <v>694.09699999999998</v>
      </c>
    </row>
    <row r="1526" spans="1:7" x14ac:dyDescent="0.2">
      <c r="A1526" s="163">
        <v>2012</v>
      </c>
      <c r="B1526" s="163" t="s">
        <v>714</v>
      </c>
      <c r="C1526" s="163" t="s">
        <v>67</v>
      </c>
      <c r="D1526" s="163" t="s">
        <v>60</v>
      </c>
      <c r="E1526" s="163" t="s">
        <v>715</v>
      </c>
      <c r="F1526" s="164">
        <v>184468.83499999999</v>
      </c>
      <c r="G1526" s="163" t="s">
        <v>716</v>
      </c>
    </row>
    <row r="1527" spans="1:7" x14ac:dyDescent="0.2">
      <c r="A1527" s="163">
        <v>2012</v>
      </c>
      <c r="B1527" s="163" t="s">
        <v>714</v>
      </c>
      <c r="C1527" s="163" t="s">
        <v>67</v>
      </c>
      <c r="D1527" s="163" t="s">
        <v>59</v>
      </c>
      <c r="E1527" s="163" t="s">
        <v>715</v>
      </c>
      <c r="F1527" s="163">
        <v>214252.554</v>
      </c>
    </row>
    <row r="1528" spans="1:7" x14ac:dyDescent="0.2">
      <c r="A1528" s="163">
        <v>2012</v>
      </c>
      <c r="B1528" s="163" t="s">
        <v>714</v>
      </c>
      <c r="C1528" s="163" t="s">
        <v>67</v>
      </c>
      <c r="D1528" s="163" t="s">
        <v>58</v>
      </c>
      <c r="E1528" s="163" t="s">
        <v>715</v>
      </c>
      <c r="F1528" s="163">
        <v>139136.12</v>
      </c>
    </row>
    <row r="1529" spans="1:7" x14ac:dyDescent="0.2">
      <c r="A1529" s="163">
        <v>2012</v>
      </c>
      <c r="B1529" s="163" t="s">
        <v>714</v>
      </c>
      <c r="C1529" s="163" t="s">
        <v>67</v>
      </c>
      <c r="D1529" s="163" t="s">
        <v>56</v>
      </c>
      <c r="E1529" s="163" t="s">
        <v>715</v>
      </c>
      <c r="F1529" s="164">
        <v>259585.26800000001</v>
      </c>
      <c r="G1529" s="163" t="s">
        <v>716</v>
      </c>
    </row>
    <row r="1530" spans="1:7" x14ac:dyDescent="0.2">
      <c r="A1530" s="163">
        <v>2012</v>
      </c>
      <c r="B1530" s="163" t="s">
        <v>714</v>
      </c>
      <c r="C1530" s="163" t="s">
        <v>67</v>
      </c>
      <c r="D1530" s="163" t="s">
        <v>739</v>
      </c>
      <c r="E1530" s="163" t="s">
        <v>715</v>
      </c>
      <c r="F1530" s="163">
        <v>398721.38799999998</v>
      </c>
      <c r="G1530" s="163" t="s">
        <v>716</v>
      </c>
    </row>
    <row r="1531" spans="1:7" x14ac:dyDescent="0.2">
      <c r="A1531" s="163">
        <v>2012</v>
      </c>
      <c r="B1531" s="163" t="s">
        <v>714</v>
      </c>
      <c r="C1531" s="163" t="s">
        <v>67</v>
      </c>
      <c r="D1531" s="163" t="s">
        <v>53</v>
      </c>
      <c r="E1531" s="163" t="s">
        <v>715</v>
      </c>
      <c r="F1531" s="163">
        <v>75116.433000000005</v>
      </c>
    </row>
    <row r="1532" spans="1:7" x14ac:dyDescent="0.2">
      <c r="A1532" s="163">
        <v>2012</v>
      </c>
      <c r="B1532" s="163" t="s">
        <v>714</v>
      </c>
      <c r="C1532" s="163" t="s">
        <v>65</v>
      </c>
      <c r="D1532" s="163" t="s">
        <v>60</v>
      </c>
      <c r="E1532" s="163" t="s">
        <v>715</v>
      </c>
      <c r="F1532" s="164">
        <v>2935621.3190000001</v>
      </c>
    </row>
    <row r="1533" spans="1:7" x14ac:dyDescent="0.2">
      <c r="A1533" s="163">
        <v>2012</v>
      </c>
      <c r="B1533" s="163" t="s">
        <v>714</v>
      </c>
      <c r="C1533" s="163" t="s">
        <v>65</v>
      </c>
      <c r="D1533" s="163" t="s">
        <v>59</v>
      </c>
      <c r="E1533" s="163" t="s">
        <v>715</v>
      </c>
      <c r="F1533" s="163">
        <v>84354.654999999999</v>
      </c>
    </row>
    <row r="1534" spans="1:7" x14ac:dyDescent="0.2">
      <c r="A1534" s="163">
        <v>2012</v>
      </c>
      <c r="B1534" s="163" t="s">
        <v>714</v>
      </c>
      <c r="C1534" s="163" t="s">
        <v>65</v>
      </c>
      <c r="D1534" s="163" t="s">
        <v>58</v>
      </c>
      <c r="E1534" s="163" t="s">
        <v>715</v>
      </c>
      <c r="F1534" s="163">
        <v>89451.350999999995</v>
      </c>
    </row>
    <row r="1535" spans="1:7" x14ac:dyDescent="0.2">
      <c r="A1535" s="163">
        <v>2012</v>
      </c>
      <c r="B1535" s="163" t="s">
        <v>714</v>
      </c>
      <c r="C1535" s="163" t="s">
        <v>65</v>
      </c>
      <c r="D1535" s="163" t="s">
        <v>56</v>
      </c>
      <c r="E1535" s="163" t="s">
        <v>715</v>
      </c>
      <c r="F1535" s="164">
        <v>2930524.6230000001</v>
      </c>
    </row>
    <row r="1536" spans="1:7" x14ac:dyDescent="0.2">
      <c r="A1536" s="163">
        <v>2012</v>
      </c>
      <c r="B1536" s="163" t="s">
        <v>714</v>
      </c>
      <c r="C1536" s="163" t="s">
        <v>65</v>
      </c>
      <c r="D1536" s="163" t="s">
        <v>739</v>
      </c>
      <c r="E1536" s="163" t="s">
        <v>715</v>
      </c>
      <c r="F1536" s="163">
        <v>3019975.9730000002</v>
      </c>
    </row>
    <row r="1537" spans="1:7" x14ac:dyDescent="0.2">
      <c r="A1537" s="163">
        <v>2012</v>
      </c>
      <c r="B1537" s="163" t="s">
        <v>714</v>
      </c>
      <c r="C1537" s="163" t="s">
        <v>65</v>
      </c>
      <c r="D1537" s="163" t="s">
        <v>53</v>
      </c>
      <c r="E1537" s="163" t="s">
        <v>715</v>
      </c>
      <c r="F1537" s="163">
        <v>-5096.6959999999999</v>
      </c>
    </row>
    <row r="1538" spans="1:7" x14ac:dyDescent="0.2">
      <c r="A1538" s="163">
        <v>2012</v>
      </c>
      <c r="B1538" s="163" t="s">
        <v>714</v>
      </c>
      <c r="C1538" s="163" t="s">
        <v>64</v>
      </c>
      <c r="D1538" s="163" t="s">
        <v>60</v>
      </c>
      <c r="E1538" s="163" t="s">
        <v>715</v>
      </c>
      <c r="F1538" s="164">
        <v>699818.76199999999</v>
      </c>
    </row>
    <row r="1539" spans="1:7" x14ac:dyDescent="0.2">
      <c r="A1539" s="163">
        <v>2012</v>
      </c>
      <c r="B1539" s="163" t="s">
        <v>714</v>
      </c>
      <c r="C1539" s="163" t="s">
        <v>64</v>
      </c>
      <c r="D1539" s="163" t="s">
        <v>59</v>
      </c>
      <c r="E1539" s="163" t="s">
        <v>715</v>
      </c>
      <c r="F1539" s="163">
        <v>1051837.6569999999</v>
      </c>
    </row>
    <row r="1540" spans="1:7" x14ac:dyDescent="0.2">
      <c r="A1540" s="163">
        <v>2012</v>
      </c>
      <c r="B1540" s="163" t="s">
        <v>714</v>
      </c>
      <c r="C1540" s="163" t="s">
        <v>64</v>
      </c>
      <c r="D1540" s="163" t="s">
        <v>58</v>
      </c>
      <c r="E1540" s="163" t="s">
        <v>715</v>
      </c>
      <c r="F1540" s="163">
        <v>224687.57800000001</v>
      </c>
    </row>
    <row r="1541" spans="1:7" x14ac:dyDescent="0.2">
      <c r="A1541" s="163">
        <v>2012</v>
      </c>
      <c r="B1541" s="163" t="s">
        <v>714</v>
      </c>
      <c r="C1541" s="163" t="s">
        <v>64</v>
      </c>
      <c r="D1541" s="163" t="s">
        <v>56</v>
      </c>
      <c r="E1541" s="163" t="s">
        <v>715</v>
      </c>
      <c r="F1541" s="164">
        <v>1526968.841</v>
      </c>
    </row>
    <row r="1542" spans="1:7" x14ac:dyDescent="0.2">
      <c r="A1542" s="163">
        <v>2012</v>
      </c>
      <c r="B1542" s="163" t="s">
        <v>714</v>
      </c>
      <c r="C1542" s="163" t="s">
        <v>64</v>
      </c>
      <c r="D1542" s="163" t="s">
        <v>739</v>
      </c>
      <c r="E1542" s="163" t="s">
        <v>715</v>
      </c>
      <c r="F1542" s="163">
        <v>1751656.419</v>
      </c>
    </row>
    <row r="1543" spans="1:7" x14ac:dyDescent="0.2">
      <c r="A1543" s="163">
        <v>2012</v>
      </c>
      <c r="B1543" s="163" t="s">
        <v>714</v>
      </c>
      <c r="C1543" s="163" t="s">
        <v>64</v>
      </c>
      <c r="D1543" s="163" t="s">
        <v>53</v>
      </c>
      <c r="E1543" s="163" t="s">
        <v>715</v>
      </c>
      <c r="F1543" s="163">
        <v>827150.07900000003</v>
      </c>
    </row>
    <row r="1544" spans="1:7" x14ac:dyDescent="0.2">
      <c r="A1544" s="163">
        <v>2012</v>
      </c>
      <c r="B1544" s="163" t="s">
        <v>714</v>
      </c>
      <c r="C1544" s="163" t="s">
        <v>62</v>
      </c>
      <c r="D1544" s="163" t="s">
        <v>60</v>
      </c>
      <c r="E1544" s="163" t="s">
        <v>715</v>
      </c>
      <c r="F1544" s="164" t="s">
        <v>14</v>
      </c>
      <c r="G1544" s="163" t="s">
        <v>718</v>
      </c>
    </row>
    <row r="1545" spans="1:7" x14ac:dyDescent="0.2">
      <c r="A1545" s="163">
        <v>2012</v>
      </c>
      <c r="B1545" s="163" t="s">
        <v>714</v>
      </c>
      <c r="C1545" s="163" t="s">
        <v>62</v>
      </c>
      <c r="D1545" s="163" t="s">
        <v>59</v>
      </c>
      <c r="E1545" s="163" t="s">
        <v>715</v>
      </c>
      <c r="F1545" s="163">
        <v>46592.891000000003</v>
      </c>
    </row>
    <row r="1546" spans="1:7" x14ac:dyDescent="0.2">
      <c r="A1546" s="163">
        <v>2012</v>
      </c>
      <c r="B1546" s="163" t="s">
        <v>714</v>
      </c>
      <c r="C1546" s="163" t="s">
        <v>62</v>
      </c>
      <c r="D1546" s="163" t="s">
        <v>58</v>
      </c>
      <c r="E1546" s="163" t="s">
        <v>715</v>
      </c>
      <c r="F1546" s="163">
        <v>49860.546000000002</v>
      </c>
    </row>
    <row r="1547" spans="1:7" x14ac:dyDescent="0.2">
      <c r="A1547" s="163">
        <v>2012</v>
      </c>
      <c r="B1547" s="163" t="s">
        <v>714</v>
      </c>
      <c r="C1547" s="163" t="s">
        <v>62</v>
      </c>
      <c r="D1547" s="163" t="s">
        <v>56</v>
      </c>
      <c r="E1547" s="163" t="s">
        <v>715</v>
      </c>
      <c r="F1547" s="163">
        <v>-3267.6550000000002</v>
      </c>
    </row>
    <row r="1548" spans="1:7" x14ac:dyDescent="0.2">
      <c r="A1548" s="163">
        <v>2012</v>
      </c>
      <c r="B1548" s="163" t="s">
        <v>714</v>
      </c>
      <c r="C1548" s="163" t="s">
        <v>62</v>
      </c>
      <c r="D1548" s="163" t="s">
        <v>739</v>
      </c>
      <c r="E1548" s="163" t="s">
        <v>715</v>
      </c>
      <c r="F1548" s="163">
        <v>46592.891000000003</v>
      </c>
    </row>
    <row r="1549" spans="1:7" x14ac:dyDescent="0.2">
      <c r="A1549" s="163">
        <v>2012</v>
      </c>
      <c r="B1549" s="163" t="s">
        <v>714</v>
      </c>
      <c r="C1549" s="163" t="s">
        <v>62</v>
      </c>
      <c r="D1549" s="163" t="s">
        <v>53</v>
      </c>
      <c r="E1549" s="163" t="s">
        <v>715</v>
      </c>
      <c r="F1549" s="163">
        <v>-3267.6550000000002</v>
      </c>
    </row>
    <row r="1550" spans="1:7" x14ac:dyDescent="0.2">
      <c r="A1550" s="163">
        <v>2012</v>
      </c>
      <c r="B1550" s="163" t="s">
        <v>714</v>
      </c>
      <c r="C1550" s="163" t="s">
        <v>55</v>
      </c>
      <c r="D1550" s="163" t="s">
        <v>60</v>
      </c>
      <c r="E1550" s="163" t="s">
        <v>715</v>
      </c>
      <c r="F1550" s="164" t="s">
        <v>14</v>
      </c>
      <c r="G1550" s="163" t="s">
        <v>718</v>
      </c>
    </row>
    <row r="1551" spans="1:7" x14ac:dyDescent="0.2">
      <c r="A1551" s="163">
        <v>2012</v>
      </c>
      <c r="B1551" s="163" t="s">
        <v>714</v>
      </c>
      <c r="C1551" s="163" t="s">
        <v>55</v>
      </c>
      <c r="D1551" s="163" t="s">
        <v>59</v>
      </c>
      <c r="E1551" s="163" t="s">
        <v>715</v>
      </c>
      <c r="F1551" s="163">
        <v>811.48400000000004</v>
      </c>
    </row>
    <row r="1552" spans="1:7" x14ac:dyDescent="0.2">
      <c r="A1552" s="163">
        <v>2012</v>
      </c>
      <c r="B1552" s="163" t="s">
        <v>714</v>
      </c>
      <c r="C1552" s="163" t="s">
        <v>55</v>
      </c>
      <c r="D1552" s="163" t="s">
        <v>58</v>
      </c>
      <c r="E1552" s="163" t="s">
        <v>715</v>
      </c>
      <c r="F1552" s="163">
        <v>633.36300000000006</v>
      </c>
    </row>
    <row r="1553" spans="1:7" x14ac:dyDescent="0.2">
      <c r="A1553" s="163">
        <v>2012</v>
      </c>
      <c r="B1553" s="163" t="s">
        <v>714</v>
      </c>
      <c r="C1553" s="163" t="s">
        <v>55</v>
      </c>
      <c r="D1553" s="163" t="s">
        <v>56</v>
      </c>
      <c r="E1553" s="163" t="s">
        <v>715</v>
      </c>
      <c r="F1553" s="164">
        <v>178.12100000000001</v>
      </c>
    </row>
    <row r="1554" spans="1:7" x14ac:dyDescent="0.2">
      <c r="A1554" s="163">
        <v>2012</v>
      </c>
      <c r="B1554" s="163" t="s">
        <v>714</v>
      </c>
      <c r="C1554" s="163" t="s">
        <v>55</v>
      </c>
      <c r="D1554" s="163" t="s">
        <v>739</v>
      </c>
      <c r="E1554" s="163" t="s">
        <v>715</v>
      </c>
      <c r="F1554" s="163">
        <v>811.48400000000004</v>
      </c>
    </row>
    <row r="1555" spans="1:7" x14ac:dyDescent="0.2">
      <c r="A1555" s="163">
        <v>2012</v>
      </c>
      <c r="B1555" s="163" t="s">
        <v>714</v>
      </c>
      <c r="C1555" s="163" t="s">
        <v>55</v>
      </c>
      <c r="D1555" s="163" t="s">
        <v>53</v>
      </c>
      <c r="E1555" s="163" t="s">
        <v>715</v>
      </c>
      <c r="F1555" s="163">
        <v>178.12100000000001</v>
      </c>
    </row>
    <row r="1556" spans="1:7" x14ac:dyDescent="0.2">
      <c r="A1556" s="163">
        <v>2012</v>
      </c>
      <c r="B1556" s="163" t="s">
        <v>714</v>
      </c>
      <c r="C1556" s="163" t="s">
        <v>69</v>
      </c>
      <c r="D1556" s="163" t="s">
        <v>60</v>
      </c>
      <c r="E1556" s="163" t="s">
        <v>717</v>
      </c>
      <c r="F1556" s="164">
        <v>11.864000000000001</v>
      </c>
      <c r="G1556" s="163" t="s">
        <v>716</v>
      </c>
    </row>
    <row r="1557" spans="1:7" x14ac:dyDescent="0.2">
      <c r="A1557" s="163">
        <v>2012</v>
      </c>
      <c r="B1557" s="163" t="s">
        <v>714</v>
      </c>
      <c r="C1557" s="163" t="s">
        <v>69</v>
      </c>
      <c r="D1557" s="163" t="s">
        <v>59</v>
      </c>
      <c r="E1557" s="163" t="s">
        <v>717</v>
      </c>
      <c r="F1557" s="163">
        <v>3.5489999999999999</v>
      </c>
    </row>
    <row r="1558" spans="1:7" x14ac:dyDescent="0.2">
      <c r="A1558" s="163">
        <v>2012</v>
      </c>
      <c r="B1558" s="163" t="s">
        <v>714</v>
      </c>
      <c r="C1558" s="163" t="s">
        <v>69</v>
      </c>
      <c r="D1558" s="163" t="s">
        <v>58</v>
      </c>
      <c r="E1558" s="163" t="s">
        <v>717</v>
      </c>
      <c r="F1558" s="163">
        <v>1.5189999999999999</v>
      </c>
    </row>
    <row r="1559" spans="1:7" x14ac:dyDescent="0.2">
      <c r="A1559" s="163">
        <v>2012</v>
      </c>
      <c r="B1559" s="163" t="s">
        <v>714</v>
      </c>
      <c r="C1559" s="163" t="s">
        <v>69</v>
      </c>
      <c r="D1559" s="163" t="s">
        <v>56</v>
      </c>
      <c r="E1559" s="163" t="s">
        <v>717</v>
      </c>
      <c r="F1559" s="164">
        <v>13.893000000000001</v>
      </c>
      <c r="G1559" s="163" t="s">
        <v>716</v>
      </c>
    </row>
    <row r="1560" spans="1:7" x14ac:dyDescent="0.2">
      <c r="A1560" s="163">
        <v>2012</v>
      </c>
      <c r="B1560" s="163" t="s">
        <v>714</v>
      </c>
      <c r="C1560" s="163" t="s">
        <v>69</v>
      </c>
      <c r="D1560" s="163" t="s">
        <v>739</v>
      </c>
      <c r="E1560" s="163" t="s">
        <v>717</v>
      </c>
      <c r="F1560" s="163">
        <v>15.413</v>
      </c>
      <c r="G1560" s="163" t="s">
        <v>716</v>
      </c>
    </row>
    <row r="1561" spans="1:7" x14ac:dyDescent="0.2">
      <c r="A1561" s="163">
        <v>2012</v>
      </c>
      <c r="B1561" s="163" t="s">
        <v>714</v>
      </c>
      <c r="C1561" s="163" t="s">
        <v>69</v>
      </c>
      <c r="D1561" s="163" t="s">
        <v>53</v>
      </c>
      <c r="E1561" s="163" t="s">
        <v>717</v>
      </c>
      <c r="F1561" s="163">
        <v>2.0289999999999999</v>
      </c>
    </row>
    <row r="1562" spans="1:7" x14ac:dyDescent="0.2">
      <c r="A1562" s="163">
        <v>2012</v>
      </c>
      <c r="B1562" s="163" t="s">
        <v>714</v>
      </c>
      <c r="C1562" s="163" t="s">
        <v>68</v>
      </c>
      <c r="D1562" s="163" t="s">
        <v>60</v>
      </c>
      <c r="E1562" s="163" t="s">
        <v>717</v>
      </c>
      <c r="F1562" s="163">
        <v>3.2</v>
      </c>
    </row>
    <row r="1563" spans="1:7" x14ac:dyDescent="0.2">
      <c r="A1563" s="163">
        <v>2012</v>
      </c>
      <c r="B1563" s="163" t="s">
        <v>714</v>
      </c>
      <c r="C1563" s="163" t="s">
        <v>68</v>
      </c>
      <c r="D1563" s="163" t="s">
        <v>59</v>
      </c>
      <c r="E1563" s="163" t="s">
        <v>717</v>
      </c>
      <c r="F1563" s="163">
        <v>0.378</v>
      </c>
    </row>
    <row r="1564" spans="1:7" x14ac:dyDescent="0.2">
      <c r="A1564" s="163">
        <v>2012</v>
      </c>
      <c r="B1564" s="163" t="s">
        <v>714</v>
      </c>
      <c r="C1564" s="163" t="s">
        <v>68</v>
      </c>
      <c r="D1564" s="163" t="s">
        <v>58</v>
      </c>
      <c r="E1564" s="163" t="s">
        <v>717</v>
      </c>
      <c r="F1564" s="163">
        <v>0.377</v>
      </c>
    </row>
    <row r="1565" spans="1:7" x14ac:dyDescent="0.2">
      <c r="A1565" s="163">
        <v>2012</v>
      </c>
      <c r="B1565" s="163" t="s">
        <v>714</v>
      </c>
      <c r="C1565" s="163" t="s">
        <v>68</v>
      </c>
      <c r="D1565" s="163" t="s">
        <v>56</v>
      </c>
      <c r="E1565" s="163" t="s">
        <v>717</v>
      </c>
      <c r="F1565" s="164">
        <v>3.202</v>
      </c>
    </row>
    <row r="1566" spans="1:7" x14ac:dyDescent="0.2">
      <c r="A1566" s="163">
        <v>2012</v>
      </c>
      <c r="B1566" s="163" t="s">
        <v>714</v>
      </c>
      <c r="C1566" s="163" t="s">
        <v>68</v>
      </c>
      <c r="D1566" s="163" t="s">
        <v>739</v>
      </c>
      <c r="E1566" s="163" t="s">
        <v>717</v>
      </c>
      <c r="F1566" s="163">
        <v>3.5779999999999998</v>
      </c>
    </row>
    <row r="1567" spans="1:7" x14ac:dyDescent="0.2">
      <c r="A1567" s="163">
        <v>2012</v>
      </c>
      <c r="B1567" s="163" t="s">
        <v>714</v>
      </c>
      <c r="C1567" s="163" t="s">
        <v>68</v>
      </c>
      <c r="D1567" s="163" t="s">
        <v>53</v>
      </c>
      <c r="E1567" s="163" t="s">
        <v>717</v>
      </c>
      <c r="F1567" s="163">
        <v>2E-3</v>
      </c>
    </row>
    <row r="1568" spans="1:7" x14ac:dyDescent="0.2">
      <c r="A1568" s="163">
        <v>2012</v>
      </c>
      <c r="B1568" s="163" t="s">
        <v>714</v>
      </c>
      <c r="C1568" s="163" t="s">
        <v>67</v>
      </c>
      <c r="D1568" s="163" t="s">
        <v>60</v>
      </c>
      <c r="E1568" s="163" t="s">
        <v>717</v>
      </c>
      <c r="F1568" s="163">
        <v>0.41799999999999998</v>
      </c>
      <c r="G1568" s="163" t="s">
        <v>716</v>
      </c>
    </row>
    <row r="1569" spans="1:7" x14ac:dyDescent="0.2">
      <c r="A1569" s="163">
        <v>2012</v>
      </c>
      <c r="B1569" s="163" t="s">
        <v>714</v>
      </c>
      <c r="C1569" s="163" t="s">
        <v>67</v>
      </c>
      <c r="D1569" s="163" t="s">
        <v>59</v>
      </c>
      <c r="E1569" s="163" t="s">
        <v>717</v>
      </c>
      <c r="F1569" s="163">
        <v>0.48599999999999999</v>
      </c>
    </row>
    <row r="1570" spans="1:7" x14ac:dyDescent="0.2">
      <c r="A1570" s="163">
        <v>2012</v>
      </c>
      <c r="B1570" s="163" t="s">
        <v>714</v>
      </c>
      <c r="C1570" s="163" t="s">
        <v>67</v>
      </c>
      <c r="D1570" s="163" t="s">
        <v>58</v>
      </c>
      <c r="E1570" s="163" t="s">
        <v>717</v>
      </c>
      <c r="F1570" s="163">
        <v>0.316</v>
      </c>
    </row>
    <row r="1571" spans="1:7" x14ac:dyDescent="0.2">
      <c r="A1571" s="163">
        <v>2012</v>
      </c>
      <c r="B1571" s="163" t="s">
        <v>714</v>
      </c>
      <c r="C1571" s="163" t="s">
        <v>67</v>
      </c>
      <c r="D1571" s="163" t="s">
        <v>56</v>
      </c>
      <c r="E1571" s="163" t="s">
        <v>717</v>
      </c>
      <c r="F1571" s="163">
        <v>0.58899999999999997</v>
      </c>
      <c r="G1571" s="163" t="s">
        <v>716</v>
      </c>
    </row>
    <row r="1572" spans="1:7" x14ac:dyDescent="0.2">
      <c r="A1572" s="163">
        <v>2012</v>
      </c>
      <c r="B1572" s="163" t="s">
        <v>714</v>
      </c>
      <c r="C1572" s="163" t="s">
        <v>67</v>
      </c>
      <c r="D1572" s="163" t="s">
        <v>739</v>
      </c>
      <c r="E1572" s="163" t="s">
        <v>717</v>
      </c>
      <c r="F1572" s="163">
        <v>0.90400000000000003</v>
      </c>
      <c r="G1572" s="163" t="s">
        <v>716</v>
      </c>
    </row>
    <row r="1573" spans="1:7" x14ac:dyDescent="0.2">
      <c r="A1573" s="163">
        <v>2012</v>
      </c>
      <c r="B1573" s="163" t="s">
        <v>714</v>
      </c>
      <c r="C1573" s="163" t="s">
        <v>67</v>
      </c>
      <c r="D1573" s="163" t="s">
        <v>53</v>
      </c>
      <c r="E1573" s="163" t="s">
        <v>717</v>
      </c>
      <c r="F1573" s="163">
        <v>0.17</v>
      </c>
    </row>
    <row r="1574" spans="1:7" x14ac:dyDescent="0.2">
      <c r="A1574" s="163">
        <v>2012</v>
      </c>
      <c r="B1574" s="163" t="s">
        <v>714</v>
      </c>
      <c r="C1574" s="163" t="s">
        <v>65</v>
      </c>
      <c r="D1574" s="163" t="s">
        <v>60</v>
      </c>
      <c r="E1574" s="163" t="s">
        <v>717</v>
      </c>
      <c r="F1574" s="163">
        <v>6.6580000000000004</v>
      </c>
    </row>
    <row r="1575" spans="1:7" x14ac:dyDescent="0.2">
      <c r="A1575" s="163">
        <v>2012</v>
      </c>
      <c r="B1575" s="163" t="s">
        <v>714</v>
      </c>
      <c r="C1575" s="163" t="s">
        <v>65</v>
      </c>
      <c r="D1575" s="163" t="s">
        <v>59</v>
      </c>
      <c r="E1575" s="163" t="s">
        <v>717</v>
      </c>
      <c r="F1575" s="163">
        <v>0.191</v>
      </c>
    </row>
    <row r="1576" spans="1:7" x14ac:dyDescent="0.2">
      <c r="A1576" s="163">
        <v>2012</v>
      </c>
      <c r="B1576" s="163" t="s">
        <v>714</v>
      </c>
      <c r="C1576" s="163" t="s">
        <v>65</v>
      </c>
      <c r="D1576" s="163" t="s">
        <v>58</v>
      </c>
      <c r="E1576" s="163" t="s">
        <v>717</v>
      </c>
      <c r="F1576" s="163">
        <v>0.20300000000000001</v>
      </c>
    </row>
    <row r="1577" spans="1:7" x14ac:dyDescent="0.2">
      <c r="A1577" s="163">
        <v>2012</v>
      </c>
      <c r="B1577" s="163" t="s">
        <v>714</v>
      </c>
      <c r="C1577" s="163" t="s">
        <v>65</v>
      </c>
      <c r="D1577" s="163" t="s">
        <v>56</v>
      </c>
      <c r="E1577" s="163" t="s">
        <v>717</v>
      </c>
      <c r="F1577" s="164">
        <v>6.6470000000000002</v>
      </c>
    </row>
    <row r="1578" spans="1:7" x14ac:dyDescent="0.2">
      <c r="A1578" s="163">
        <v>2012</v>
      </c>
      <c r="B1578" s="163" t="s">
        <v>714</v>
      </c>
      <c r="C1578" s="163" t="s">
        <v>65</v>
      </c>
      <c r="D1578" s="163" t="s">
        <v>739</v>
      </c>
      <c r="E1578" s="163" t="s">
        <v>717</v>
      </c>
      <c r="F1578" s="163">
        <v>6.8490000000000002</v>
      </c>
    </row>
    <row r="1579" spans="1:7" x14ac:dyDescent="0.2">
      <c r="A1579" s="163">
        <v>2012</v>
      </c>
      <c r="B1579" s="163" t="s">
        <v>714</v>
      </c>
      <c r="C1579" s="163" t="s">
        <v>65</v>
      </c>
      <c r="D1579" s="163" t="s">
        <v>53</v>
      </c>
      <c r="E1579" s="163" t="s">
        <v>717</v>
      </c>
      <c r="F1579" s="163">
        <v>-1.2E-2</v>
      </c>
    </row>
    <row r="1580" spans="1:7" x14ac:dyDescent="0.2">
      <c r="A1580" s="163">
        <v>2012</v>
      </c>
      <c r="B1580" s="163" t="s">
        <v>714</v>
      </c>
      <c r="C1580" s="163" t="s">
        <v>64</v>
      </c>
      <c r="D1580" s="163" t="s">
        <v>60</v>
      </c>
      <c r="E1580" s="163" t="s">
        <v>717</v>
      </c>
      <c r="F1580" s="164">
        <v>1.587</v>
      </c>
    </row>
    <row r="1581" spans="1:7" x14ac:dyDescent="0.2">
      <c r="A1581" s="163">
        <v>2012</v>
      </c>
      <c r="B1581" s="163" t="s">
        <v>714</v>
      </c>
      <c r="C1581" s="163" t="s">
        <v>64</v>
      </c>
      <c r="D1581" s="163" t="s">
        <v>59</v>
      </c>
      <c r="E1581" s="163" t="s">
        <v>717</v>
      </c>
      <c r="F1581" s="163">
        <v>2.3860000000000001</v>
      </c>
    </row>
    <row r="1582" spans="1:7" x14ac:dyDescent="0.2">
      <c r="A1582" s="163">
        <v>2012</v>
      </c>
      <c r="B1582" s="163" t="s">
        <v>714</v>
      </c>
      <c r="C1582" s="163" t="s">
        <v>64</v>
      </c>
      <c r="D1582" s="163" t="s">
        <v>58</v>
      </c>
      <c r="E1582" s="163" t="s">
        <v>717</v>
      </c>
      <c r="F1582" s="163">
        <v>0.51</v>
      </c>
    </row>
    <row r="1583" spans="1:7" x14ac:dyDescent="0.2">
      <c r="A1583" s="163">
        <v>2012</v>
      </c>
      <c r="B1583" s="163" t="s">
        <v>714</v>
      </c>
      <c r="C1583" s="163" t="s">
        <v>64</v>
      </c>
      <c r="D1583" s="163" t="s">
        <v>56</v>
      </c>
      <c r="E1583" s="163" t="s">
        <v>717</v>
      </c>
      <c r="F1583" s="164">
        <v>3.4630000000000001</v>
      </c>
    </row>
    <row r="1584" spans="1:7" x14ac:dyDescent="0.2">
      <c r="A1584" s="163">
        <v>2012</v>
      </c>
      <c r="B1584" s="163" t="s">
        <v>714</v>
      </c>
      <c r="C1584" s="163" t="s">
        <v>64</v>
      </c>
      <c r="D1584" s="163" t="s">
        <v>739</v>
      </c>
      <c r="E1584" s="163" t="s">
        <v>717</v>
      </c>
      <c r="F1584" s="163">
        <v>3.9729999999999999</v>
      </c>
    </row>
    <row r="1585" spans="1:7" x14ac:dyDescent="0.2">
      <c r="A1585" s="163">
        <v>2012</v>
      </c>
      <c r="B1585" s="163" t="s">
        <v>714</v>
      </c>
      <c r="C1585" s="163" t="s">
        <v>64</v>
      </c>
      <c r="D1585" s="163" t="s">
        <v>53</v>
      </c>
      <c r="E1585" s="163" t="s">
        <v>717</v>
      </c>
      <c r="F1585" s="163">
        <v>1.8759999999999999</v>
      </c>
    </row>
    <row r="1586" spans="1:7" x14ac:dyDescent="0.2">
      <c r="A1586" s="163">
        <v>2012</v>
      </c>
      <c r="B1586" s="163" t="s">
        <v>714</v>
      </c>
      <c r="C1586" s="163" t="s">
        <v>62</v>
      </c>
      <c r="D1586" s="163" t="s">
        <v>60</v>
      </c>
      <c r="E1586" s="163" t="s">
        <v>717</v>
      </c>
      <c r="F1586" s="164" t="s">
        <v>14</v>
      </c>
      <c r="G1586" s="163" t="s">
        <v>718</v>
      </c>
    </row>
    <row r="1587" spans="1:7" x14ac:dyDescent="0.2">
      <c r="A1587" s="163">
        <v>2012</v>
      </c>
      <c r="B1587" s="163" t="s">
        <v>714</v>
      </c>
      <c r="C1587" s="163" t="s">
        <v>62</v>
      </c>
      <c r="D1587" s="163" t="s">
        <v>59</v>
      </c>
      <c r="E1587" s="163" t="s">
        <v>717</v>
      </c>
      <c r="F1587" s="163">
        <v>0.106</v>
      </c>
    </row>
    <row r="1588" spans="1:7" x14ac:dyDescent="0.2">
      <c r="A1588" s="163">
        <v>2012</v>
      </c>
      <c r="B1588" s="163" t="s">
        <v>714</v>
      </c>
      <c r="C1588" s="163" t="s">
        <v>62</v>
      </c>
      <c r="D1588" s="163" t="s">
        <v>58</v>
      </c>
      <c r="E1588" s="163" t="s">
        <v>717</v>
      </c>
      <c r="F1588" s="163">
        <v>0.113</v>
      </c>
    </row>
    <row r="1589" spans="1:7" x14ac:dyDescent="0.2">
      <c r="A1589" s="163">
        <v>2012</v>
      </c>
      <c r="B1589" s="163" t="s">
        <v>714</v>
      </c>
      <c r="C1589" s="163" t="s">
        <v>62</v>
      </c>
      <c r="D1589" s="163" t="s">
        <v>56</v>
      </c>
      <c r="E1589" s="163" t="s">
        <v>717</v>
      </c>
      <c r="F1589" s="164">
        <v>-7.0000000000000001E-3</v>
      </c>
    </row>
    <row r="1590" spans="1:7" x14ac:dyDescent="0.2">
      <c r="A1590" s="163">
        <v>2012</v>
      </c>
      <c r="B1590" s="163" t="s">
        <v>714</v>
      </c>
      <c r="C1590" s="163" t="s">
        <v>62</v>
      </c>
      <c r="D1590" s="163" t="s">
        <v>739</v>
      </c>
      <c r="E1590" s="163" t="s">
        <v>717</v>
      </c>
      <c r="F1590" s="163">
        <v>0.106</v>
      </c>
    </row>
    <row r="1591" spans="1:7" x14ac:dyDescent="0.2">
      <c r="A1591" s="163">
        <v>2012</v>
      </c>
      <c r="B1591" s="163" t="s">
        <v>714</v>
      </c>
      <c r="C1591" s="163" t="s">
        <v>62</v>
      </c>
      <c r="D1591" s="163" t="s">
        <v>53</v>
      </c>
      <c r="E1591" s="163" t="s">
        <v>717</v>
      </c>
      <c r="F1591" s="163">
        <v>-7.0000000000000001E-3</v>
      </c>
    </row>
    <row r="1592" spans="1:7" x14ac:dyDescent="0.2">
      <c r="A1592" s="163">
        <v>2012</v>
      </c>
      <c r="B1592" s="163" t="s">
        <v>714</v>
      </c>
      <c r="C1592" s="163" t="s">
        <v>55</v>
      </c>
      <c r="D1592" s="163" t="s">
        <v>60</v>
      </c>
      <c r="E1592" s="163" t="s">
        <v>717</v>
      </c>
      <c r="F1592" s="164" t="s">
        <v>14</v>
      </c>
      <c r="G1592" s="163" t="s">
        <v>718</v>
      </c>
    </row>
    <row r="1593" spans="1:7" x14ac:dyDescent="0.2">
      <c r="A1593" s="163">
        <v>2012</v>
      </c>
      <c r="B1593" s="163" t="s">
        <v>714</v>
      </c>
      <c r="C1593" s="163" t="s">
        <v>55</v>
      </c>
      <c r="D1593" s="163" t="s">
        <v>59</v>
      </c>
      <c r="E1593" s="163" t="s">
        <v>717</v>
      </c>
      <c r="F1593" s="163">
        <v>2E-3</v>
      </c>
    </row>
    <row r="1594" spans="1:7" x14ac:dyDescent="0.2">
      <c r="A1594" s="163">
        <v>2012</v>
      </c>
      <c r="B1594" s="163" t="s">
        <v>714</v>
      </c>
      <c r="C1594" s="163" t="s">
        <v>55</v>
      </c>
      <c r="D1594" s="163" t="s">
        <v>58</v>
      </c>
      <c r="E1594" s="163" t="s">
        <v>717</v>
      </c>
      <c r="F1594" s="163">
        <v>1E-3</v>
      </c>
    </row>
    <row r="1595" spans="1:7" x14ac:dyDescent="0.2">
      <c r="A1595" s="163">
        <v>2012</v>
      </c>
      <c r="B1595" s="163" t="s">
        <v>714</v>
      </c>
      <c r="C1595" s="163" t="s">
        <v>55</v>
      </c>
      <c r="D1595" s="163" t="s">
        <v>56</v>
      </c>
      <c r="E1595" s="163" t="s">
        <v>717</v>
      </c>
      <c r="F1595" s="164">
        <v>0</v>
      </c>
    </row>
    <row r="1596" spans="1:7" x14ac:dyDescent="0.2">
      <c r="A1596" s="163">
        <v>2012</v>
      </c>
      <c r="B1596" s="163" t="s">
        <v>714</v>
      </c>
      <c r="C1596" s="163" t="s">
        <v>55</v>
      </c>
      <c r="D1596" s="163" t="s">
        <v>739</v>
      </c>
      <c r="E1596" s="163" t="s">
        <v>717</v>
      </c>
      <c r="F1596" s="163">
        <v>2E-3</v>
      </c>
    </row>
    <row r="1597" spans="1:7" x14ac:dyDescent="0.2">
      <c r="A1597" s="163">
        <v>2012</v>
      </c>
      <c r="B1597" s="163" t="s">
        <v>714</v>
      </c>
      <c r="C1597" s="163" t="s">
        <v>55</v>
      </c>
      <c r="D1597" s="163" t="s">
        <v>53</v>
      </c>
      <c r="E1597" s="163" t="s">
        <v>717</v>
      </c>
      <c r="F1597" s="163">
        <v>0</v>
      </c>
    </row>
    <row r="1598" spans="1:7" x14ac:dyDescent="0.2">
      <c r="A1598" s="163">
        <v>2012</v>
      </c>
      <c r="B1598" s="163" t="s">
        <v>714</v>
      </c>
      <c r="C1598" s="163" t="s">
        <v>69</v>
      </c>
      <c r="D1598" s="163" t="s">
        <v>60</v>
      </c>
      <c r="E1598" s="163" t="s">
        <v>143</v>
      </c>
      <c r="F1598" s="164">
        <v>94.234999999999999</v>
      </c>
      <c r="G1598" s="163" t="s">
        <v>716</v>
      </c>
    </row>
    <row r="1599" spans="1:7" x14ac:dyDescent="0.2">
      <c r="A1599" s="163">
        <v>2012</v>
      </c>
      <c r="B1599" s="163" t="s">
        <v>714</v>
      </c>
      <c r="C1599" s="163" t="s">
        <v>69</v>
      </c>
      <c r="D1599" s="163" t="s">
        <v>59</v>
      </c>
      <c r="E1599" s="163" t="s">
        <v>143</v>
      </c>
      <c r="F1599" s="163">
        <v>105.42700000000001</v>
      </c>
    </row>
    <row r="1600" spans="1:7" x14ac:dyDescent="0.2">
      <c r="A1600" s="163">
        <v>2012</v>
      </c>
      <c r="B1600" s="163" t="s">
        <v>714</v>
      </c>
      <c r="C1600" s="163" t="s">
        <v>69</v>
      </c>
      <c r="D1600" s="163" t="s">
        <v>58</v>
      </c>
      <c r="E1600" s="163" t="s">
        <v>143</v>
      </c>
      <c r="F1600" s="163">
        <v>151.41499999999999</v>
      </c>
    </row>
    <row r="1601" spans="1:7" x14ac:dyDescent="0.2">
      <c r="A1601" s="163">
        <v>2012</v>
      </c>
      <c r="B1601" s="163" t="s">
        <v>714</v>
      </c>
      <c r="C1601" s="163" t="s">
        <v>69</v>
      </c>
      <c r="D1601" s="163" t="s">
        <v>56</v>
      </c>
      <c r="E1601" s="163" t="s">
        <v>143</v>
      </c>
      <c r="F1601" s="164">
        <v>92.918000000000006</v>
      </c>
      <c r="G1601" s="163" t="s">
        <v>716</v>
      </c>
    </row>
    <row r="1602" spans="1:7" x14ac:dyDescent="0.2">
      <c r="A1602" s="163">
        <v>2012</v>
      </c>
      <c r="B1602" s="163" t="s">
        <v>714</v>
      </c>
      <c r="C1602" s="163" t="s">
        <v>69</v>
      </c>
      <c r="D1602" s="163" t="s">
        <v>739</v>
      </c>
      <c r="E1602" s="163" t="s">
        <v>143</v>
      </c>
      <c r="F1602" s="163">
        <v>96.596000000000004</v>
      </c>
      <c r="G1602" s="163" t="s">
        <v>716</v>
      </c>
    </row>
    <row r="1603" spans="1:7" x14ac:dyDescent="0.2">
      <c r="A1603" s="163">
        <v>2012</v>
      </c>
      <c r="B1603" s="163" t="s">
        <v>714</v>
      </c>
      <c r="C1603" s="163" t="s">
        <v>69</v>
      </c>
      <c r="D1603" s="163" t="s">
        <v>53</v>
      </c>
      <c r="E1603" s="163" t="s">
        <v>143</v>
      </c>
      <c r="F1603" s="163">
        <v>85.894999999999996</v>
      </c>
    </row>
    <row r="1604" spans="1:7" x14ac:dyDescent="0.2">
      <c r="A1604" s="163">
        <v>2012</v>
      </c>
      <c r="B1604" s="163" t="s">
        <v>714</v>
      </c>
      <c r="C1604" s="163" t="s">
        <v>68</v>
      </c>
      <c r="D1604" s="163" t="s">
        <v>60</v>
      </c>
      <c r="E1604" s="163" t="s">
        <v>143</v>
      </c>
      <c r="F1604" s="164" t="s">
        <v>14</v>
      </c>
    </row>
    <row r="1605" spans="1:7" x14ac:dyDescent="0.2">
      <c r="A1605" s="163">
        <v>2012</v>
      </c>
      <c r="B1605" s="163" t="s">
        <v>714</v>
      </c>
      <c r="C1605" s="163" t="s">
        <v>68</v>
      </c>
      <c r="D1605" s="163" t="s">
        <v>59</v>
      </c>
      <c r="E1605" s="163" t="s">
        <v>143</v>
      </c>
      <c r="F1605" s="163" t="s">
        <v>14</v>
      </c>
    </row>
    <row r="1606" spans="1:7" x14ac:dyDescent="0.2">
      <c r="A1606" s="163">
        <v>2012</v>
      </c>
      <c r="B1606" s="163" t="s">
        <v>714</v>
      </c>
      <c r="C1606" s="163" t="s">
        <v>68</v>
      </c>
      <c r="D1606" s="163" t="s">
        <v>58</v>
      </c>
      <c r="E1606" s="163" t="s">
        <v>143</v>
      </c>
      <c r="F1606" s="163" t="s">
        <v>14</v>
      </c>
    </row>
    <row r="1607" spans="1:7" x14ac:dyDescent="0.2">
      <c r="A1607" s="163">
        <v>2012</v>
      </c>
      <c r="B1607" s="163" t="s">
        <v>714</v>
      </c>
      <c r="C1607" s="163" t="s">
        <v>68</v>
      </c>
      <c r="D1607" s="163" t="s">
        <v>56</v>
      </c>
      <c r="E1607" s="163" t="s">
        <v>143</v>
      </c>
      <c r="F1607" s="164" t="s">
        <v>14</v>
      </c>
    </row>
    <row r="1608" spans="1:7" x14ac:dyDescent="0.2">
      <c r="A1608" s="163">
        <v>2012</v>
      </c>
      <c r="B1608" s="163" t="s">
        <v>714</v>
      </c>
      <c r="C1608" s="163" t="s">
        <v>68</v>
      </c>
      <c r="D1608" s="163" t="s">
        <v>739</v>
      </c>
      <c r="E1608" s="163" t="s">
        <v>143</v>
      </c>
      <c r="F1608" s="163" t="s">
        <v>14</v>
      </c>
    </row>
    <row r="1609" spans="1:7" x14ac:dyDescent="0.2">
      <c r="A1609" s="163">
        <v>2012</v>
      </c>
      <c r="B1609" s="163" t="s">
        <v>714</v>
      </c>
      <c r="C1609" s="163" t="s">
        <v>68</v>
      </c>
      <c r="D1609" s="163" t="s">
        <v>53</v>
      </c>
      <c r="E1609" s="163" t="s">
        <v>143</v>
      </c>
      <c r="F1609" s="163" t="s">
        <v>14</v>
      </c>
    </row>
    <row r="1610" spans="1:7" x14ac:dyDescent="0.2">
      <c r="A1610" s="163">
        <v>2012</v>
      </c>
      <c r="B1610" s="163" t="s">
        <v>714</v>
      </c>
      <c r="C1610" s="163" t="s">
        <v>67</v>
      </c>
      <c r="D1610" s="163" t="s">
        <v>60</v>
      </c>
      <c r="E1610" s="163" t="s">
        <v>143</v>
      </c>
      <c r="F1610" s="164" t="s">
        <v>14</v>
      </c>
    </row>
    <row r="1611" spans="1:7" x14ac:dyDescent="0.2">
      <c r="A1611" s="163">
        <v>2012</v>
      </c>
      <c r="B1611" s="163" t="s">
        <v>714</v>
      </c>
      <c r="C1611" s="163" t="s">
        <v>67</v>
      </c>
      <c r="D1611" s="163" t="s">
        <v>59</v>
      </c>
      <c r="E1611" s="163" t="s">
        <v>143</v>
      </c>
      <c r="F1611" s="163" t="s">
        <v>14</v>
      </c>
    </row>
    <row r="1612" spans="1:7" x14ac:dyDescent="0.2">
      <c r="A1612" s="163">
        <v>2012</v>
      </c>
      <c r="B1612" s="163" t="s">
        <v>714</v>
      </c>
      <c r="C1612" s="163" t="s">
        <v>67</v>
      </c>
      <c r="D1612" s="163" t="s">
        <v>58</v>
      </c>
      <c r="E1612" s="163" t="s">
        <v>143</v>
      </c>
      <c r="F1612" s="163" t="s">
        <v>14</v>
      </c>
    </row>
    <row r="1613" spans="1:7" x14ac:dyDescent="0.2">
      <c r="A1613" s="163">
        <v>2012</v>
      </c>
      <c r="B1613" s="163" t="s">
        <v>714</v>
      </c>
      <c r="C1613" s="163" t="s">
        <v>67</v>
      </c>
      <c r="D1613" s="163" t="s">
        <v>56</v>
      </c>
      <c r="E1613" s="163" t="s">
        <v>143</v>
      </c>
      <c r="F1613" s="164" t="s">
        <v>14</v>
      </c>
    </row>
    <row r="1614" spans="1:7" x14ac:dyDescent="0.2">
      <c r="A1614" s="163">
        <v>2012</v>
      </c>
      <c r="B1614" s="163" t="s">
        <v>714</v>
      </c>
      <c r="C1614" s="163" t="s">
        <v>67</v>
      </c>
      <c r="D1614" s="163" t="s">
        <v>739</v>
      </c>
      <c r="E1614" s="163" t="s">
        <v>143</v>
      </c>
      <c r="F1614" s="163" t="s">
        <v>14</v>
      </c>
    </row>
    <row r="1615" spans="1:7" x14ac:dyDescent="0.2">
      <c r="A1615" s="163">
        <v>2012</v>
      </c>
      <c r="B1615" s="163" t="s">
        <v>714</v>
      </c>
      <c r="C1615" s="163" t="s">
        <v>67</v>
      </c>
      <c r="D1615" s="163" t="s">
        <v>53</v>
      </c>
      <c r="E1615" s="163" t="s">
        <v>143</v>
      </c>
      <c r="F1615" s="163" t="s">
        <v>14</v>
      </c>
    </row>
    <row r="1616" spans="1:7" x14ac:dyDescent="0.2">
      <c r="A1616" s="163">
        <v>2012</v>
      </c>
      <c r="B1616" s="163" t="s">
        <v>714</v>
      </c>
      <c r="C1616" s="163" t="s">
        <v>65</v>
      </c>
      <c r="D1616" s="163" t="s">
        <v>60</v>
      </c>
      <c r="E1616" s="163" t="s">
        <v>143</v>
      </c>
      <c r="F1616" s="164" t="s">
        <v>14</v>
      </c>
    </row>
    <row r="1617" spans="1:6" x14ac:dyDescent="0.2">
      <c r="A1617" s="163">
        <v>2012</v>
      </c>
      <c r="B1617" s="163" t="s">
        <v>714</v>
      </c>
      <c r="C1617" s="163" t="s">
        <v>65</v>
      </c>
      <c r="D1617" s="163" t="s">
        <v>59</v>
      </c>
      <c r="E1617" s="163" t="s">
        <v>143</v>
      </c>
      <c r="F1617" s="163" t="s">
        <v>14</v>
      </c>
    </row>
    <row r="1618" spans="1:6" x14ac:dyDescent="0.2">
      <c r="A1618" s="163">
        <v>2012</v>
      </c>
      <c r="B1618" s="163" t="s">
        <v>714</v>
      </c>
      <c r="C1618" s="163" t="s">
        <v>65</v>
      </c>
      <c r="D1618" s="163" t="s">
        <v>58</v>
      </c>
      <c r="E1618" s="163" t="s">
        <v>143</v>
      </c>
      <c r="F1618" s="163" t="s">
        <v>14</v>
      </c>
    </row>
    <row r="1619" spans="1:6" x14ac:dyDescent="0.2">
      <c r="A1619" s="163">
        <v>2012</v>
      </c>
      <c r="B1619" s="163" t="s">
        <v>714</v>
      </c>
      <c r="C1619" s="163" t="s">
        <v>65</v>
      </c>
      <c r="D1619" s="163" t="s">
        <v>56</v>
      </c>
      <c r="E1619" s="163" t="s">
        <v>143</v>
      </c>
      <c r="F1619" s="164" t="s">
        <v>14</v>
      </c>
    </row>
    <row r="1620" spans="1:6" x14ac:dyDescent="0.2">
      <c r="A1620" s="163">
        <v>2012</v>
      </c>
      <c r="B1620" s="163" t="s">
        <v>714</v>
      </c>
      <c r="C1620" s="163" t="s">
        <v>65</v>
      </c>
      <c r="D1620" s="163" t="s">
        <v>739</v>
      </c>
      <c r="E1620" s="163" t="s">
        <v>143</v>
      </c>
      <c r="F1620" s="163" t="s">
        <v>14</v>
      </c>
    </row>
    <row r="1621" spans="1:6" x14ac:dyDescent="0.2">
      <c r="A1621" s="163">
        <v>2012</v>
      </c>
      <c r="B1621" s="163" t="s">
        <v>714</v>
      </c>
      <c r="C1621" s="163" t="s">
        <v>65</v>
      </c>
      <c r="D1621" s="163" t="s">
        <v>53</v>
      </c>
      <c r="E1621" s="163" t="s">
        <v>143</v>
      </c>
      <c r="F1621" s="163" t="s">
        <v>14</v>
      </c>
    </row>
    <row r="1622" spans="1:6" x14ac:dyDescent="0.2">
      <c r="A1622" s="163">
        <v>2012</v>
      </c>
      <c r="B1622" s="163" t="s">
        <v>714</v>
      </c>
      <c r="C1622" s="163" t="s">
        <v>64</v>
      </c>
      <c r="D1622" s="163" t="s">
        <v>60</v>
      </c>
      <c r="E1622" s="163" t="s">
        <v>143</v>
      </c>
      <c r="F1622" s="164" t="s">
        <v>14</v>
      </c>
    </row>
    <row r="1623" spans="1:6" x14ac:dyDescent="0.2">
      <c r="A1623" s="163">
        <v>2012</v>
      </c>
      <c r="B1623" s="163" t="s">
        <v>714</v>
      </c>
      <c r="C1623" s="163" t="s">
        <v>64</v>
      </c>
      <c r="D1623" s="163" t="s">
        <v>59</v>
      </c>
      <c r="E1623" s="163" t="s">
        <v>143</v>
      </c>
      <c r="F1623" s="163" t="s">
        <v>14</v>
      </c>
    </row>
    <row r="1624" spans="1:6" x14ac:dyDescent="0.2">
      <c r="A1624" s="163">
        <v>2012</v>
      </c>
      <c r="B1624" s="163" t="s">
        <v>714</v>
      </c>
      <c r="C1624" s="163" t="s">
        <v>64</v>
      </c>
      <c r="D1624" s="163" t="s">
        <v>58</v>
      </c>
      <c r="E1624" s="163" t="s">
        <v>143</v>
      </c>
      <c r="F1624" s="163" t="s">
        <v>14</v>
      </c>
    </row>
    <row r="1625" spans="1:6" x14ac:dyDescent="0.2">
      <c r="A1625" s="163">
        <v>2012</v>
      </c>
      <c r="B1625" s="163" t="s">
        <v>714</v>
      </c>
      <c r="C1625" s="163" t="s">
        <v>64</v>
      </c>
      <c r="D1625" s="163" t="s">
        <v>56</v>
      </c>
      <c r="E1625" s="163" t="s">
        <v>143</v>
      </c>
      <c r="F1625" s="164" t="s">
        <v>14</v>
      </c>
    </row>
    <row r="1626" spans="1:6" x14ac:dyDescent="0.2">
      <c r="A1626" s="163">
        <v>2012</v>
      </c>
      <c r="B1626" s="163" t="s">
        <v>714</v>
      </c>
      <c r="C1626" s="163" t="s">
        <v>64</v>
      </c>
      <c r="D1626" s="163" t="s">
        <v>739</v>
      </c>
      <c r="E1626" s="163" t="s">
        <v>143</v>
      </c>
      <c r="F1626" s="163" t="s">
        <v>14</v>
      </c>
    </row>
    <row r="1627" spans="1:6" x14ac:dyDescent="0.2">
      <c r="A1627" s="163">
        <v>2012</v>
      </c>
      <c r="B1627" s="163" t="s">
        <v>714</v>
      </c>
      <c r="C1627" s="163" t="s">
        <v>64</v>
      </c>
      <c r="D1627" s="163" t="s">
        <v>53</v>
      </c>
      <c r="E1627" s="163" t="s">
        <v>143</v>
      </c>
      <c r="F1627" s="163" t="s">
        <v>14</v>
      </c>
    </row>
    <row r="1628" spans="1:6" x14ac:dyDescent="0.2">
      <c r="A1628" s="163">
        <v>2012</v>
      </c>
      <c r="B1628" s="163" t="s">
        <v>714</v>
      </c>
      <c r="C1628" s="163" t="s">
        <v>62</v>
      </c>
      <c r="D1628" s="163" t="s">
        <v>60</v>
      </c>
      <c r="E1628" s="163" t="s">
        <v>143</v>
      </c>
      <c r="F1628" s="164" t="s">
        <v>14</v>
      </c>
    </row>
    <row r="1629" spans="1:6" x14ac:dyDescent="0.2">
      <c r="A1629" s="163">
        <v>2012</v>
      </c>
      <c r="B1629" s="163" t="s">
        <v>714</v>
      </c>
      <c r="C1629" s="163" t="s">
        <v>62</v>
      </c>
      <c r="D1629" s="163" t="s">
        <v>59</v>
      </c>
      <c r="E1629" s="163" t="s">
        <v>143</v>
      </c>
      <c r="F1629" s="163" t="s">
        <v>14</v>
      </c>
    </row>
    <row r="1630" spans="1:6" x14ac:dyDescent="0.2">
      <c r="A1630" s="163">
        <v>2012</v>
      </c>
      <c r="B1630" s="163" t="s">
        <v>714</v>
      </c>
      <c r="C1630" s="163" t="s">
        <v>62</v>
      </c>
      <c r="D1630" s="163" t="s">
        <v>58</v>
      </c>
      <c r="E1630" s="163" t="s">
        <v>143</v>
      </c>
      <c r="F1630" s="163" t="s">
        <v>14</v>
      </c>
    </row>
    <row r="1631" spans="1:6" x14ac:dyDescent="0.2">
      <c r="A1631" s="163">
        <v>2012</v>
      </c>
      <c r="B1631" s="163" t="s">
        <v>714</v>
      </c>
      <c r="C1631" s="163" t="s">
        <v>62</v>
      </c>
      <c r="D1631" s="163" t="s">
        <v>56</v>
      </c>
      <c r="E1631" s="163" t="s">
        <v>143</v>
      </c>
      <c r="F1631" s="164" t="s">
        <v>14</v>
      </c>
    </row>
    <row r="1632" spans="1:6" x14ac:dyDescent="0.2">
      <c r="A1632" s="163">
        <v>2012</v>
      </c>
      <c r="B1632" s="163" t="s">
        <v>714</v>
      </c>
      <c r="C1632" s="163" t="s">
        <v>62</v>
      </c>
      <c r="D1632" s="163" t="s">
        <v>739</v>
      </c>
      <c r="E1632" s="163" t="s">
        <v>143</v>
      </c>
      <c r="F1632" s="163" t="s">
        <v>14</v>
      </c>
    </row>
    <row r="1633" spans="1:7" x14ac:dyDescent="0.2">
      <c r="A1633" s="163">
        <v>2012</v>
      </c>
      <c r="B1633" s="163" t="s">
        <v>714</v>
      </c>
      <c r="C1633" s="163" t="s">
        <v>62</v>
      </c>
      <c r="D1633" s="163" t="s">
        <v>53</v>
      </c>
      <c r="E1633" s="163" t="s">
        <v>143</v>
      </c>
      <c r="F1633" s="163" t="s">
        <v>14</v>
      </c>
    </row>
    <row r="1634" spans="1:7" x14ac:dyDescent="0.2">
      <c r="A1634" s="163">
        <v>2012</v>
      </c>
      <c r="B1634" s="163" t="s">
        <v>714</v>
      </c>
      <c r="C1634" s="163" t="s">
        <v>55</v>
      </c>
      <c r="D1634" s="163" t="s">
        <v>60</v>
      </c>
      <c r="E1634" s="163" t="s">
        <v>143</v>
      </c>
      <c r="F1634" s="164" t="s">
        <v>14</v>
      </c>
    </row>
    <row r="1635" spans="1:7" x14ac:dyDescent="0.2">
      <c r="A1635" s="163">
        <v>2012</v>
      </c>
      <c r="B1635" s="163" t="s">
        <v>714</v>
      </c>
      <c r="C1635" s="163" t="s">
        <v>55</v>
      </c>
      <c r="D1635" s="163" t="s">
        <v>59</v>
      </c>
      <c r="E1635" s="163" t="s">
        <v>143</v>
      </c>
      <c r="F1635" s="163" t="s">
        <v>14</v>
      </c>
    </row>
    <row r="1636" spans="1:7" x14ac:dyDescent="0.2">
      <c r="A1636" s="163">
        <v>2012</v>
      </c>
      <c r="B1636" s="163" t="s">
        <v>714</v>
      </c>
      <c r="C1636" s="163" t="s">
        <v>55</v>
      </c>
      <c r="D1636" s="163" t="s">
        <v>58</v>
      </c>
      <c r="E1636" s="163" t="s">
        <v>143</v>
      </c>
      <c r="F1636" s="163" t="s">
        <v>14</v>
      </c>
    </row>
    <row r="1637" spans="1:7" x14ac:dyDescent="0.2">
      <c r="A1637" s="163">
        <v>2012</v>
      </c>
      <c r="B1637" s="163" t="s">
        <v>714</v>
      </c>
      <c r="C1637" s="163" t="s">
        <v>55</v>
      </c>
      <c r="D1637" s="163" t="s">
        <v>56</v>
      </c>
      <c r="E1637" s="163" t="s">
        <v>143</v>
      </c>
      <c r="F1637" s="164" t="s">
        <v>14</v>
      </c>
    </row>
    <row r="1638" spans="1:7" x14ac:dyDescent="0.2">
      <c r="A1638" s="163">
        <v>2012</v>
      </c>
      <c r="B1638" s="163" t="s">
        <v>714</v>
      </c>
      <c r="C1638" s="163" t="s">
        <v>55</v>
      </c>
      <c r="D1638" s="163" t="s">
        <v>739</v>
      </c>
      <c r="E1638" s="163" t="s">
        <v>143</v>
      </c>
      <c r="F1638" s="163" t="s">
        <v>14</v>
      </c>
    </row>
    <row r="1639" spans="1:7" x14ac:dyDescent="0.2">
      <c r="A1639" s="163">
        <v>2012</v>
      </c>
      <c r="B1639" s="163" t="s">
        <v>714</v>
      </c>
      <c r="C1639" s="163" t="s">
        <v>55</v>
      </c>
      <c r="D1639" s="163" t="s">
        <v>53</v>
      </c>
      <c r="E1639" s="163" t="s">
        <v>143</v>
      </c>
      <c r="F1639" s="163" t="s">
        <v>14</v>
      </c>
    </row>
    <row r="1640" spans="1:7" x14ac:dyDescent="0.2">
      <c r="A1640" s="163">
        <v>2013</v>
      </c>
      <c r="B1640" s="163" t="s">
        <v>714</v>
      </c>
      <c r="C1640" s="163" t="s">
        <v>69</v>
      </c>
      <c r="D1640" s="163" t="s">
        <v>60</v>
      </c>
      <c r="E1640" s="163" t="s">
        <v>715</v>
      </c>
      <c r="F1640" s="164">
        <v>5122959.0630000001</v>
      </c>
      <c r="G1640" s="163" t="s">
        <v>716</v>
      </c>
    </row>
    <row r="1641" spans="1:7" x14ac:dyDescent="0.2">
      <c r="A1641" s="163">
        <v>2013</v>
      </c>
      <c r="B1641" s="163" t="s">
        <v>714</v>
      </c>
      <c r="C1641" s="163" t="s">
        <v>69</v>
      </c>
      <c r="D1641" s="163" t="s">
        <v>59</v>
      </c>
      <c r="E1641" s="163" t="s">
        <v>715</v>
      </c>
      <c r="F1641" s="163">
        <v>1550740.6159999999</v>
      </c>
    </row>
    <row r="1642" spans="1:7" x14ac:dyDescent="0.2">
      <c r="A1642" s="163">
        <v>2013</v>
      </c>
      <c r="B1642" s="163" t="s">
        <v>714</v>
      </c>
      <c r="C1642" s="163" t="s">
        <v>69</v>
      </c>
      <c r="D1642" s="163" t="s">
        <v>58</v>
      </c>
      <c r="E1642" s="163" t="s">
        <v>715</v>
      </c>
      <c r="F1642" s="163">
        <v>700460.31400000001</v>
      </c>
    </row>
    <row r="1643" spans="1:7" x14ac:dyDescent="0.2">
      <c r="A1643" s="163">
        <v>2013</v>
      </c>
      <c r="B1643" s="163" t="s">
        <v>714</v>
      </c>
      <c r="C1643" s="163" t="s">
        <v>69</v>
      </c>
      <c r="D1643" s="163" t="s">
        <v>56</v>
      </c>
      <c r="E1643" s="163" t="s">
        <v>715</v>
      </c>
      <c r="F1643" s="164">
        <v>5973239.3660000004</v>
      </c>
      <c r="G1643" s="163" t="s">
        <v>716</v>
      </c>
    </row>
    <row r="1644" spans="1:7" x14ac:dyDescent="0.2">
      <c r="A1644" s="163">
        <v>2013</v>
      </c>
      <c r="B1644" s="163" t="s">
        <v>714</v>
      </c>
      <c r="C1644" s="163" t="s">
        <v>69</v>
      </c>
      <c r="D1644" s="163" t="s">
        <v>739</v>
      </c>
      <c r="E1644" s="163" t="s">
        <v>715</v>
      </c>
      <c r="F1644" s="163">
        <v>6673699.6799999997</v>
      </c>
      <c r="G1644" s="163" t="s">
        <v>716</v>
      </c>
    </row>
    <row r="1645" spans="1:7" x14ac:dyDescent="0.2">
      <c r="A1645" s="163">
        <v>2013</v>
      </c>
      <c r="B1645" s="163" t="s">
        <v>714</v>
      </c>
      <c r="C1645" s="163" t="s">
        <v>69</v>
      </c>
      <c r="D1645" s="163" t="s">
        <v>53</v>
      </c>
      <c r="E1645" s="163" t="s">
        <v>715</v>
      </c>
      <c r="F1645" s="163">
        <v>850280.30200000003</v>
      </c>
    </row>
    <row r="1646" spans="1:7" x14ac:dyDescent="0.2">
      <c r="A1646" s="163">
        <v>2013</v>
      </c>
      <c r="B1646" s="163" t="s">
        <v>714</v>
      </c>
      <c r="C1646" s="163" t="s">
        <v>68</v>
      </c>
      <c r="D1646" s="163" t="s">
        <v>60</v>
      </c>
      <c r="E1646" s="163" t="s">
        <v>715</v>
      </c>
      <c r="F1646" s="164">
        <v>1463001.118</v>
      </c>
    </row>
    <row r="1647" spans="1:7" x14ac:dyDescent="0.2">
      <c r="A1647" s="163">
        <v>2013</v>
      </c>
      <c r="B1647" s="163" t="s">
        <v>714</v>
      </c>
      <c r="C1647" s="163" t="s">
        <v>68</v>
      </c>
      <c r="D1647" s="163" t="s">
        <v>59</v>
      </c>
      <c r="E1647" s="163" t="s">
        <v>715</v>
      </c>
      <c r="F1647" s="163">
        <v>170848.58100000001</v>
      </c>
    </row>
    <row r="1648" spans="1:7" x14ac:dyDescent="0.2">
      <c r="A1648" s="163">
        <v>2013</v>
      </c>
      <c r="B1648" s="163" t="s">
        <v>714</v>
      </c>
      <c r="C1648" s="163" t="s">
        <v>68</v>
      </c>
      <c r="D1648" s="163" t="s">
        <v>58</v>
      </c>
      <c r="E1648" s="163" t="s">
        <v>715</v>
      </c>
      <c r="F1648" s="163">
        <v>184717.95699999999</v>
      </c>
    </row>
    <row r="1649" spans="1:7" x14ac:dyDescent="0.2">
      <c r="A1649" s="163">
        <v>2013</v>
      </c>
      <c r="B1649" s="163" t="s">
        <v>714</v>
      </c>
      <c r="C1649" s="163" t="s">
        <v>68</v>
      </c>
      <c r="D1649" s="163" t="s">
        <v>56</v>
      </c>
      <c r="E1649" s="163" t="s">
        <v>715</v>
      </c>
      <c r="F1649" s="164">
        <v>1449131.7409999999</v>
      </c>
    </row>
    <row r="1650" spans="1:7" x14ac:dyDescent="0.2">
      <c r="A1650" s="163">
        <v>2013</v>
      </c>
      <c r="B1650" s="163" t="s">
        <v>714</v>
      </c>
      <c r="C1650" s="163" t="s">
        <v>68</v>
      </c>
      <c r="D1650" s="163" t="s">
        <v>739</v>
      </c>
      <c r="E1650" s="163" t="s">
        <v>715</v>
      </c>
      <c r="F1650" s="163">
        <v>1633849.699</v>
      </c>
    </row>
    <row r="1651" spans="1:7" x14ac:dyDescent="0.2">
      <c r="A1651" s="163">
        <v>2013</v>
      </c>
      <c r="B1651" s="163" t="s">
        <v>714</v>
      </c>
      <c r="C1651" s="163" t="s">
        <v>68</v>
      </c>
      <c r="D1651" s="163" t="s">
        <v>53</v>
      </c>
      <c r="E1651" s="163" t="s">
        <v>715</v>
      </c>
      <c r="F1651" s="163">
        <v>-13869.376</v>
      </c>
    </row>
    <row r="1652" spans="1:7" x14ac:dyDescent="0.2">
      <c r="A1652" s="163">
        <v>2013</v>
      </c>
      <c r="B1652" s="163" t="s">
        <v>714</v>
      </c>
      <c r="C1652" s="163" t="s">
        <v>67</v>
      </c>
      <c r="D1652" s="163" t="s">
        <v>60</v>
      </c>
      <c r="E1652" s="163" t="s">
        <v>715</v>
      </c>
      <c r="F1652" s="163">
        <v>213604.23199999999</v>
      </c>
      <c r="G1652" s="163" t="s">
        <v>716</v>
      </c>
    </row>
    <row r="1653" spans="1:7" x14ac:dyDescent="0.2">
      <c r="A1653" s="163">
        <v>2013</v>
      </c>
      <c r="B1653" s="163" t="s">
        <v>714</v>
      </c>
      <c r="C1653" s="163" t="s">
        <v>67</v>
      </c>
      <c r="D1653" s="163" t="s">
        <v>59</v>
      </c>
      <c r="E1653" s="163" t="s">
        <v>715</v>
      </c>
      <c r="F1653" s="163">
        <v>226256.13200000001</v>
      </c>
    </row>
    <row r="1654" spans="1:7" x14ac:dyDescent="0.2">
      <c r="A1654" s="163">
        <v>2013</v>
      </c>
      <c r="B1654" s="163" t="s">
        <v>714</v>
      </c>
      <c r="C1654" s="163" t="s">
        <v>67</v>
      </c>
      <c r="D1654" s="163" t="s">
        <v>58</v>
      </c>
      <c r="E1654" s="163" t="s">
        <v>715</v>
      </c>
      <c r="F1654" s="163">
        <v>134641.56599999999</v>
      </c>
    </row>
    <row r="1655" spans="1:7" x14ac:dyDescent="0.2">
      <c r="A1655" s="163">
        <v>2013</v>
      </c>
      <c r="B1655" s="163" t="s">
        <v>714</v>
      </c>
      <c r="C1655" s="163" t="s">
        <v>67</v>
      </c>
      <c r="D1655" s="163" t="s">
        <v>56</v>
      </c>
      <c r="E1655" s="163" t="s">
        <v>715</v>
      </c>
      <c r="F1655" s="164">
        <v>305218.799</v>
      </c>
      <c r="G1655" s="163" t="s">
        <v>716</v>
      </c>
    </row>
    <row r="1656" spans="1:7" x14ac:dyDescent="0.2">
      <c r="A1656" s="163">
        <v>2013</v>
      </c>
      <c r="B1656" s="163" t="s">
        <v>714</v>
      </c>
      <c r="C1656" s="163" t="s">
        <v>67</v>
      </c>
      <c r="D1656" s="163" t="s">
        <v>739</v>
      </c>
      <c r="E1656" s="163" t="s">
        <v>715</v>
      </c>
      <c r="F1656" s="163">
        <v>439860.36499999999</v>
      </c>
      <c r="G1656" s="163" t="s">
        <v>716</v>
      </c>
    </row>
    <row r="1657" spans="1:7" x14ac:dyDescent="0.2">
      <c r="A1657" s="163">
        <v>2013</v>
      </c>
      <c r="B1657" s="163" t="s">
        <v>714</v>
      </c>
      <c r="C1657" s="163" t="s">
        <v>67</v>
      </c>
      <c r="D1657" s="163" t="s">
        <v>53</v>
      </c>
      <c r="E1657" s="163" t="s">
        <v>715</v>
      </c>
      <c r="F1657" s="163">
        <v>91614.566999999995</v>
      </c>
    </row>
    <row r="1658" spans="1:7" x14ac:dyDescent="0.2">
      <c r="A1658" s="163">
        <v>2013</v>
      </c>
      <c r="B1658" s="163" t="s">
        <v>714</v>
      </c>
      <c r="C1658" s="163" t="s">
        <v>65</v>
      </c>
      <c r="D1658" s="163" t="s">
        <v>60</v>
      </c>
      <c r="E1658" s="163" t="s">
        <v>715</v>
      </c>
      <c r="F1658" s="164">
        <v>2773580.858</v>
      </c>
    </row>
    <row r="1659" spans="1:7" x14ac:dyDescent="0.2">
      <c r="A1659" s="163">
        <v>2013</v>
      </c>
      <c r="B1659" s="163" t="s">
        <v>714</v>
      </c>
      <c r="C1659" s="163" t="s">
        <v>65</v>
      </c>
      <c r="D1659" s="163" t="s">
        <v>59</v>
      </c>
      <c r="E1659" s="163" t="s">
        <v>715</v>
      </c>
      <c r="F1659" s="163">
        <v>81594.42</v>
      </c>
    </row>
    <row r="1660" spans="1:7" x14ac:dyDescent="0.2">
      <c r="A1660" s="163">
        <v>2013</v>
      </c>
      <c r="B1660" s="163" t="s">
        <v>714</v>
      </c>
      <c r="C1660" s="163" t="s">
        <v>65</v>
      </c>
      <c r="D1660" s="163" t="s">
        <v>58</v>
      </c>
      <c r="E1660" s="163" t="s">
        <v>715</v>
      </c>
      <c r="F1660" s="163">
        <v>96538.394</v>
      </c>
    </row>
    <row r="1661" spans="1:7" x14ac:dyDescent="0.2">
      <c r="A1661" s="163">
        <v>2013</v>
      </c>
      <c r="B1661" s="163" t="s">
        <v>714</v>
      </c>
      <c r="C1661" s="163" t="s">
        <v>65</v>
      </c>
      <c r="D1661" s="163" t="s">
        <v>56</v>
      </c>
      <c r="E1661" s="163" t="s">
        <v>715</v>
      </c>
      <c r="F1661" s="164">
        <v>2758636.8840000001</v>
      </c>
    </row>
    <row r="1662" spans="1:7" x14ac:dyDescent="0.2">
      <c r="A1662" s="163">
        <v>2013</v>
      </c>
      <c r="B1662" s="163" t="s">
        <v>714</v>
      </c>
      <c r="C1662" s="163" t="s">
        <v>65</v>
      </c>
      <c r="D1662" s="163" t="s">
        <v>739</v>
      </c>
      <c r="E1662" s="163" t="s">
        <v>715</v>
      </c>
      <c r="F1662" s="163">
        <v>2855175.2790000001</v>
      </c>
    </row>
    <row r="1663" spans="1:7" x14ac:dyDescent="0.2">
      <c r="A1663" s="163">
        <v>2013</v>
      </c>
      <c r="B1663" s="163" t="s">
        <v>714</v>
      </c>
      <c r="C1663" s="163" t="s">
        <v>65</v>
      </c>
      <c r="D1663" s="163" t="s">
        <v>53</v>
      </c>
      <c r="E1663" s="163" t="s">
        <v>715</v>
      </c>
      <c r="F1663" s="163">
        <v>-14943.974</v>
      </c>
    </row>
    <row r="1664" spans="1:7" x14ac:dyDescent="0.2">
      <c r="A1664" s="163">
        <v>2013</v>
      </c>
      <c r="B1664" s="163" t="s">
        <v>714</v>
      </c>
      <c r="C1664" s="163" t="s">
        <v>64</v>
      </c>
      <c r="D1664" s="163" t="s">
        <v>60</v>
      </c>
      <c r="E1664" s="163" t="s">
        <v>715</v>
      </c>
      <c r="F1664" s="164">
        <v>672772.85499999998</v>
      </c>
    </row>
    <row r="1665" spans="1:7" x14ac:dyDescent="0.2">
      <c r="A1665" s="163">
        <v>2013</v>
      </c>
      <c r="B1665" s="163" t="s">
        <v>714</v>
      </c>
      <c r="C1665" s="163" t="s">
        <v>64</v>
      </c>
      <c r="D1665" s="163" t="s">
        <v>59</v>
      </c>
      <c r="E1665" s="163" t="s">
        <v>715</v>
      </c>
      <c r="F1665" s="163">
        <v>1019606.78</v>
      </c>
    </row>
    <row r="1666" spans="1:7" x14ac:dyDescent="0.2">
      <c r="A1666" s="163">
        <v>2013</v>
      </c>
      <c r="B1666" s="163" t="s">
        <v>714</v>
      </c>
      <c r="C1666" s="163" t="s">
        <v>64</v>
      </c>
      <c r="D1666" s="163" t="s">
        <v>58</v>
      </c>
      <c r="E1666" s="163" t="s">
        <v>715</v>
      </c>
      <c r="F1666" s="163">
        <v>231609.59899999999</v>
      </c>
    </row>
    <row r="1667" spans="1:7" x14ac:dyDescent="0.2">
      <c r="A1667" s="163">
        <v>2013</v>
      </c>
      <c r="B1667" s="163" t="s">
        <v>714</v>
      </c>
      <c r="C1667" s="163" t="s">
        <v>64</v>
      </c>
      <c r="D1667" s="163" t="s">
        <v>56</v>
      </c>
      <c r="E1667" s="163" t="s">
        <v>715</v>
      </c>
      <c r="F1667" s="163">
        <v>1460770.0360000001</v>
      </c>
    </row>
    <row r="1668" spans="1:7" x14ac:dyDescent="0.2">
      <c r="A1668" s="163">
        <v>2013</v>
      </c>
      <c r="B1668" s="163" t="s">
        <v>714</v>
      </c>
      <c r="C1668" s="163" t="s">
        <v>64</v>
      </c>
      <c r="D1668" s="163" t="s">
        <v>739</v>
      </c>
      <c r="E1668" s="163" t="s">
        <v>715</v>
      </c>
      <c r="F1668" s="163">
        <v>1692379.635</v>
      </c>
    </row>
    <row r="1669" spans="1:7" x14ac:dyDescent="0.2">
      <c r="A1669" s="163">
        <v>2013</v>
      </c>
      <c r="B1669" s="163" t="s">
        <v>714</v>
      </c>
      <c r="C1669" s="163" t="s">
        <v>64</v>
      </c>
      <c r="D1669" s="163" t="s">
        <v>53</v>
      </c>
      <c r="E1669" s="163" t="s">
        <v>715</v>
      </c>
      <c r="F1669" s="163">
        <v>787997.18099999998</v>
      </c>
    </row>
    <row r="1670" spans="1:7" x14ac:dyDescent="0.2">
      <c r="A1670" s="163">
        <v>2013</v>
      </c>
      <c r="B1670" s="163" t="s">
        <v>714</v>
      </c>
      <c r="C1670" s="163" t="s">
        <v>62</v>
      </c>
      <c r="D1670" s="163" t="s">
        <v>60</v>
      </c>
      <c r="E1670" s="163" t="s">
        <v>715</v>
      </c>
      <c r="F1670" s="164" t="s">
        <v>14</v>
      </c>
      <c r="G1670" s="163" t="s">
        <v>718</v>
      </c>
    </row>
    <row r="1671" spans="1:7" x14ac:dyDescent="0.2">
      <c r="A1671" s="163">
        <v>2013</v>
      </c>
      <c r="B1671" s="163" t="s">
        <v>714</v>
      </c>
      <c r="C1671" s="163" t="s">
        <v>62</v>
      </c>
      <c r="D1671" s="163" t="s">
        <v>59</v>
      </c>
      <c r="E1671" s="163" t="s">
        <v>715</v>
      </c>
      <c r="F1671" s="163">
        <v>51554.322</v>
      </c>
    </row>
    <row r="1672" spans="1:7" x14ac:dyDescent="0.2">
      <c r="A1672" s="163">
        <v>2013</v>
      </c>
      <c r="B1672" s="163" t="s">
        <v>714</v>
      </c>
      <c r="C1672" s="163" t="s">
        <v>62</v>
      </c>
      <c r="D1672" s="163" t="s">
        <v>58</v>
      </c>
      <c r="E1672" s="163" t="s">
        <v>715</v>
      </c>
      <c r="F1672" s="163">
        <v>52349.961000000003</v>
      </c>
    </row>
    <row r="1673" spans="1:7" x14ac:dyDescent="0.2">
      <c r="A1673" s="163">
        <v>2013</v>
      </c>
      <c r="B1673" s="163" t="s">
        <v>714</v>
      </c>
      <c r="C1673" s="163" t="s">
        <v>62</v>
      </c>
      <c r="D1673" s="163" t="s">
        <v>56</v>
      </c>
      <c r="E1673" s="163" t="s">
        <v>715</v>
      </c>
      <c r="F1673" s="163">
        <v>-795.63900000000001</v>
      </c>
    </row>
    <row r="1674" spans="1:7" x14ac:dyDescent="0.2">
      <c r="A1674" s="163">
        <v>2013</v>
      </c>
      <c r="B1674" s="163" t="s">
        <v>714</v>
      </c>
      <c r="C1674" s="163" t="s">
        <v>62</v>
      </c>
      <c r="D1674" s="163" t="s">
        <v>739</v>
      </c>
      <c r="E1674" s="163" t="s">
        <v>715</v>
      </c>
      <c r="F1674" s="163">
        <v>51554.322</v>
      </c>
    </row>
    <row r="1675" spans="1:7" x14ac:dyDescent="0.2">
      <c r="A1675" s="163">
        <v>2013</v>
      </c>
      <c r="B1675" s="163" t="s">
        <v>714</v>
      </c>
      <c r="C1675" s="163" t="s">
        <v>62</v>
      </c>
      <c r="D1675" s="163" t="s">
        <v>53</v>
      </c>
      <c r="E1675" s="163" t="s">
        <v>715</v>
      </c>
      <c r="F1675" s="163">
        <v>-795.63900000000001</v>
      </c>
    </row>
    <row r="1676" spans="1:7" x14ac:dyDescent="0.2">
      <c r="A1676" s="163">
        <v>2013</v>
      </c>
      <c r="B1676" s="163" t="s">
        <v>714</v>
      </c>
      <c r="C1676" s="163" t="s">
        <v>55</v>
      </c>
      <c r="D1676" s="163" t="s">
        <v>60</v>
      </c>
      <c r="E1676" s="163" t="s">
        <v>715</v>
      </c>
      <c r="F1676" s="163" t="s">
        <v>14</v>
      </c>
      <c r="G1676" s="163" t="s">
        <v>718</v>
      </c>
    </row>
    <row r="1677" spans="1:7" x14ac:dyDescent="0.2">
      <c r="A1677" s="163">
        <v>2013</v>
      </c>
      <c r="B1677" s="163" t="s">
        <v>714</v>
      </c>
      <c r="C1677" s="163" t="s">
        <v>55</v>
      </c>
      <c r="D1677" s="163" t="s">
        <v>59</v>
      </c>
      <c r="E1677" s="163" t="s">
        <v>715</v>
      </c>
      <c r="F1677" s="163">
        <v>880.38</v>
      </c>
    </row>
    <row r="1678" spans="1:7" x14ac:dyDescent="0.2">
      <c r="A1678" s="163">
        <v>2013</v>
      </c>
      <c r="B1678" s="163" t="s">
        <v>714</v>
      </c>
      <c r="C1678" s="163" t="s">
        <v>55</v>
      </c>
      <c r="D1678" s="163" t="s">
        <v>58</v>
      </c>
      <c r="E1678" s="163" t="s">
        <v>715</v>
      </c>
      <c r="F1678" s="163">
        <v>602.83699999999999</v>
      </c>
    </row>
    <row r="1679" spans="1:7" x14ac:dyDescent="0.2">
      <c r="A1679" s="163">
        <v>2013</v>
      </c>
      <c r="B1679" s="163" t="s">
        <v>714</v>
      </c>
      <c r="C1679" s="163" t="s">
        <v>55</v>
      </c>
      <c r="D1679" s="163" t="s">
        <v>56</v>
      </c>
      <c r="E1679" s="163" t="s">
        <v>715</v>
      </c>
      <c r="F1679" s="163">
        <v>277.54399999999998</v>
      </c>
    </row>
    <row r="1680" spans="1:7" x14ac:dyDescent="0.2">
      <c r="A1680" s="163">
        <v>2013</v>
      </c>
      <c r="B1680" s="163" t="s">
        <v>714</v>
      </c>
      <c r="C1680" s="163" t="s">
        <v>55</v>
      </c>
      <c r="D1680" s="163" t="s">
        <v>739</v>
      </c>
      <c r="E1680" s="163" t="s">
        <v>715</v>
      </c>
      <c r="F1680" s="163">
        <v>880.38</v>
      </c>
    </row>
    <row r="1681" spans="1:7" x14ac:dyDescent="0.2">
      <c r="A1681" s="163">
        <v>2013</v>
      </c>
      <c r="B1681" s="163" t="s">
        <v>714</v>
      </c>
      <c r="C1681" s="163" t="s">
        <v>55</v>
      </c>
      <c r="D1681" s="163" t="s">
        <v>53</v>
      </c>
      <c r="E1681" s="163" t="s">
        <v>715</v>
      </c>
      <c r="F1681" s="163">
        <v>277.54399999999998</v>
      </c>
    </row>
    <row r="1682" spans="1:7" x14ac:dyDescent="0.2">
      <c r="A1682" s="163">
        <v>2013</v>
      </c>
      <c r="B1682" s="163" t="s">
        <v>714</v>
      </c>
      <c r="C1682" s="163" t="s">
        <v>69</v>
      </c>
      <c r="D1682" s="163" t="s">
        <v>60</v>
      </c>
      <c r="E1682" s="163" t="s">
        <v>717</v>
      </c>
      <c r="F1682" s="164">
        <v>11.590999999999999</v>
      </c>
      <c r="G1682" s="163" t="s">
        <v>716</v>
      </c>
    </row>
    <row r="1683" spans="1:7" x14ac:dyDescent="0.2">
      <c r="A1683" s="163">
        <v>2013</v>
      </c>
      <c r="B1683" s="163" t="s">
        <v>714</v>
      </c>
      <c r="C1683" s="163" t="s">
        <v>69</v>
      </c>
      <c r="D1683" s="163" t="s">
        <v>59</v>
      </c>
      <c r="E1683" s="163" t="s">
        <v>717</v>
      </c>
      <c r="F1683" s="163">
        <v>3.5089999999999999</v>
      </c>
    </row>
    <row r="1684" spans="1:7" x14ac:dyDescent="0.2">
      <c r="A1684" s="163">
        <v>2013</v>
      </c>
      <c r="B1684" s="163" t="s">
        <v>714</v>
      </c>
      <c r="C1684" s="163" t="s">
        <v>69</v>
      </c>
      <c r="D1684" s="163" t="s">
        <v>58</v>
      </c>
      <c r="E1684" s="163" t="s">
        <v>717</v>
      </c>
      <c r="F1684" s="163">
        <v>1.585</v>
      </c>
    </row>
    <row r="1685" spans="1:7" x14ac:dyDescent="0.2">
      <c r="A1685" s="163">
        <v>2013</v>
      </c>
      <c r="B1685" s="163" t="s">
        <v>714</v>
      </c>
      <c r="C1685" s="163" t="s">
        <v>69</v>
      </c>
      <c r="D1685" s="163" t="s">
        <v>56</v>
      </c>
      <c r="E1685" s="163" t="s">
        <v>717</v>
      </c>
      <c r="F1685" s="164">
        <v>13.515000000000001</v>
      </c>
      <c r="G1685" s="163" t="s">
        <v>716</v>
      </c>
    </row>
    <row r="1686" spans="1:7" x14ac:dyDescent="0.2">
      <c r="A1686" s="163">
        <v>2013</v>
      </c>
      <c r="B1686" s="163" t="s">
        <v>714</v>
      </c>
      <c r="C1686" s="163" t="s">
        <v>69</v>
      </c>
      <c r="D1686" s="163" t="s">
        <v>739</v>
      </c>
      <c r="E1686" s="163" t="s">
        <v>717</v>
      </c>
      <c r="F1686" s="163">
        <v>15.1</v>
      </c>
      <c r="G1686" s="163" t="s">
        <v>716</v>
      </c>
    </row>
    <row r="1687" spans="1:7" x14ac:dyDescent="0.2">
      <c r="A1687" s="163">
        <v>2013</v>
      </c>
      <c r="B1687" s="163" t="s">
        <v>714</v>
      </c>
      <c r="C1687" s="163" t="s">
        <v>69</v>
      </c>
      <c r="D1687" s="163" t="s">
        <v>53</v>
      </c>
      <c r="E1687" s="163" t="s">
        <v>717</v>
      </c>
      <c r="F1687" s="163">
        <v>1.9239999999999999</v>
      </c>
    </row>
    <row r="1688" spans="1:7" x14ac:dyDescent="0.2">
      <c r="A1688" s="163">
        <v>2013</v>
      </c>
      <c r="B1688" s="163" t="s">
        <v>714</v>
      </c>
      <c r="C1688" s="163" t="s">
        <v>68</v>
      </c>
      <c r="D1688" s="163" t="s">
        <v>60</v>
      </c>
      <c r="E1688" s="163" t="s">
        <v>717</v>
      </c>
      <c r="F1688" s="164">
        <v>3.31</v>
      </c>
    </row>
    <row r="1689" spans="1:7" x14ac:dyDescent="0.2">
      <c r="A1689" s="163">
        <v>2013</v>
      </c>
      <c r="B1689" s="163" t="s">
        <v>714</v>
      </c>
      <c r="C1689" s="163" t="s">
        <v>68</v>
      </c>
      <c r="D1689" s="163" t="s">
        <v>59</v>
      </c>
      <c r="E1689" s="163" t="s">
        <v>717</v>
      </c>
      <c r="F1689" s="163">
        <v>0.38700000000000001</v>
      </c>
    </row>
    <row r="1690" spans="1:7" x14ac:dyDescent="0.2">
      <c r="A1690" s="163">
        <v>2013</v>
      </c>
      <c r="B1690" s="163" t="s">
        <v>714</v>
      </c>
      <c r="C1690" s="163" t="s">
        <v>68</v>
      </c>
      <c r="D1690" s="163" t="s">
        <v>58</v>
      </c>
      <c r="E1690" s="163" t="s">
        <v>717</v>
      </c>
      <c r="F1690" s="163">
        <v>0.41799999999999998</v>
      </c>
    </row>
    <row r="1691" spans="1:7" x14ac:dyDescent="0.2">
      <c r="A1691" s="163">
        <v>2013</v>
      </c>
      <c r="B1691" s="163" t="s">
        <v>714</v>
      </c>
      <c r="C1691" s="163" t="s">
        <v>68</v>
      </c>
      <c r="D1691" s="163" t="s">
        <v>56</v>
      </c>
      <c r="E1691" s="163" t="s">
        <v>717</v>
      </c>
      <c r="F1691" s="164">
        <v>3.2789999999999999</v>
      </c>
    </row>
    <row r="1692" spans="1:7" x14ac:dyDescent="0.2">
      <c r="A1692" s="163">
        <v>2013</v>
      </c>
      <c r="B1692" s="163" t="s">
        <v>714</v>
      </c>
      <c r="C1692" s="163" t="s">
        <v>68</v>
      </c>
      <c r="D1692" s="163" t="s">
        <v>739</v>
      </c>
      <c r="E1692" s="163" t="s">
        <v>717</v>
      </c>
      <c r="F1692" s="163">
        <v>3.6970000000000001</v>
      </c>
    </row>
    <row r="1693" spans="1:7" x14ac:dyDescent="0.2">
      <c r="A1693" s="163">
        <v>2013</v>
      </c>
      <c r="B1693" s="163" t="s">
        <v>714</v>
      </c>
      <c r="C1693" s="163" t="s">
        <v>68</v>
      </c>
      <c r="D1693" s="163" t="s">
        <v>53</v>
      </c>
      <c r="E1693" s="163" t="s">
        <v>717</v>
      </c>
      <c r="F1693" s="163">
        <v>-3.1E-2</v>
      </c>
    </row>
    <row r="1694" spans="1:7" x14ac:dyDescent="0.2">
      <c r="A1694" s="163">
        <v>2013</v>
      </c>
      <c r="B1694" s="163" t="s">
        <v>714</v>
      </c>
      <c r="C1694" s="163" t="s">
        <v>67</v>
      </c>
      <c r="D1694" s="163" t="s">
        <v>60</v>
      </c>
      <c r="E1694" s="163" t="s">
        <v>717</v>
      </c>
      <c r="F1694" s="164">
        <v>0.48299999999999998</v>
      </c>
      <c r="G1694" s="163" t="s">
        <v>716</v>
      </c>
    </row>
    <row r="1695" spans="1:7" x14ac:dyDescent="0.2">
      <c r="A1695" s="163">
        <v>2013</v>
      </c>
      <c r="B1695" s="163" t="s">
        <v>714</v>
      </c>
      <c r="C1695" s="163" t="s">
        <v>67</v>
      </c>
      <c r="D1695" s="163" t="s">
        <v>59</v>
      </c>
      <c r="E1695" s="163" t="s">
        <v>717</v>
      </c>
      <c r="F1695" s="163">
        <v>0.51200000000000001</v>
      </c>
    </row>
    <row r="1696" spans="1:7" x14ac:dyDescent="0.2">
      <c r="A1696" s="163">
        <v>2013</v>
      </c>
      <c r="B1696" s="163" t="s">
        <v>714</v>
      </c>
      <c r="C1696" s="163" t="s">
        <v>67</v>
      </c>
      <c r="D1696" s="163" t="s">
        <v>58</v>
      </c>
      <c r="E1696" s="163" t="s">
        <v>717</v>
      </c>
      <c r="F1696" s="163">
        <v>0.30499999999999999</v>
      </c>
    </row>
    <row r="1697" spans="1:7" x14ac:dyDescent="0.2">
      <c r="A1697" s="163">
        <v>2013</v>
      </c>
      <c r="B1697" s="163" t="s">
        <v>714</v>
      </c>
      <c r="C1697" s="163" t="s">
        <v>67</v>
      </c>
      <c r="D1697" s="163" t="s">
        <v>56</v>
      </c>
      <c r="E1697" s="163" t="s">
        <v>717</v>
      </c>
      <c r="F1697" s="164">
        <v>0.69099999999999995</v>
      </c>
      <c r="G1697" s="163" t="s">
        <v>716</v>
      </c>
    </row>
    <row r="1698" spans="1:7" x14ac:dyDescent="0.2">
      <c r="A1698" s="163">
        <v>2013</v>
      </c>
      <c r="B1698" s="163" t="s">
        <v>714</v>
      </c>
      <c r="C1698" s="163" t="s">
        <v>67</v>
      </c>
      <c r="D1698" s="163" t="s">
        <v>739</v>
      </c>
      <c r="E1698" s="163" t="s">
        <v>717</v>
      </c>
      <c r="F1698" s="163">
        <v>0.995</v>
      </c>
      <c r="G1698" s="163" t="s">
        <v>716</v>
      </c>
    </row>
    <row r="1699" spans="1:7" x14ac:dyDescent="0.2">
      <c r="A1699" s="163">
        <v>2013</v>
      </c>
      <c r="B1699" s="163" t="s">
        <v>714</v>
      </c>
      <c r="C1699" s="163" t="s">
        <v>67</v>
      </c>
      <c r="D1699" s="163" t="s">
        <v>53</v>
      </c>
      <c r="E1699" s="163" t="s">
        <v>717</v>
      </c>
      <c r="F1699" s="163">
        <v>0.20699999999999999</v>
      </c>
    </row>
    <row r="1700" spans="1:7" x14ac:dyDescent="0.2">
      <c r="A1700" s="163">
        <v>2013</v>
      </c>
      <c r="B1700" s="163" t="s">
        <v>714</v>
      </c>
      <c r="C1700" s="163" t="s">
        <v>65</v>
      </c>
      <c r="D1700" s="163" t="s">
        <v>60</v>
      </c>
      <c r="E1700" s="163" t="s">
        <v>717</v>
      </c>
      <c r="F1700" s="164">
        <v>6.2759999999999998</v>
      </c>
    </row>
    <row r="1701" spans="1:7" x14ac:dyDescent="0.2">
      <c r="A1701" s="163">
        <v>2013</v>
      </c>
      <c r="B1701" s="163" t="s">
        <v>714</v>
      </c>
      <c r="C1701" s="163" t="s">
        <v>65</v>
      </c>
      <c r="D1701" s="163" t="s">
        <v>59</v>
      </c>
      <c r="E1701" s="163" t="s">
        <v>717</v>
      </c>
      <c r="F1701" s="163">
        <v>0.185</v>
      </c>
    </row>
    <row r="1702" spans="1:7" x14ac:dyDescent="0.2">
      <c r="A1702" s="163">
        <v>2013</v>
      </c>
      <c r="B1702" s="163" t="s">
        <v>714</v>
      </c>
      <c r="C1702" s="163" t="s">
        <v>65</v>
      </c>
      <c r="D1702" s="163" t="s">
        <v>58</v>
      </c>
      <c r="E1702" s="163" t="s">
        <v>717</v>
      </c>
      <c r="F1702" s="163">
        <v>0.218</v>
      </c>
    </row>
    <row r="1703" spans="1:7" x14ac:dyDescent="0.2">
      <c r="A1703" s="163">
        <v>2013</v>
      </c>
      <c r="B1703" s="163" t="s">
        <v>714</v>
      </c>
      <c r="C1703" s="163" t="s">
        <v>65</v>
      </c>
      <c r="D1703" s="163" t="s">
        <v>56</v>
      </c>
      <c r="E1703" s="163" t="s">
        <v>717</v>
      </c>
      <c r="F1703" s="164">
        <v>6.242</v>
      </c>
    </row>
    <row r="1704" spans="1:7" x14ac:dyDescent="0.2">
      <c r="A1704" s="163">
        <v>2013</v>
      </c>
      <c r="B1704" s="163" t="s">
        <v>714</v>
      </c>
      <c r="C1704" s="163" t="s">
        <v>65</v>
      </c>
      <c r="D1704" s="163" t="s">
        <v>739</v>
      </c>
      <c r="E1704" s="163" t="s">
        <v>717</v>
      </c>
      <c r="F1704" s="163">
        <v>6.46</v>
      </c>
    </row>
    <row r="1705" spans="1:7" x14ac:dyDescent="0.2">
      <c r="A1705" s="163">
        <v>2013</v>
      </c>
      <c r="B1705" s="163" t="s">
        <v>714</v>
      </c>
      <c r="C1705" s="163" t="s">
        <v>65</v>
      </c>
      <c r="D1705" s="163" t="s">
        <v>53</v>
      </c>
      <c r="E1705" s="163" t="s">
        <v>717</v>
      </c>
      <c r="F1705" s="163">
        <v>-3.4000000000000002E-2</v>
      </c>
    </row>
    <row r="1706" spans="1:7" x14ac:dyDescent="0.2">
      <c r="A1706" s="163">
        <v>2013</v>
      </c>
      <c r="B1706" s="163" t="s">
        <v>714</v>
      </c>
      <c r="C1706" s="163" t="s">
        <v>64</v>
      </c>
      <c r="D1706" s="163" t="s">
        <v>60</v>
      </c>
      <c r="E1706" s="163" t="s">
        <v>717</v>
      </c>
      <c r="F1706" s="164">
        <v>1.522</v>
      </c>
    </row>
    <row r="1707" spans="1:7" x14ac:dyDescent="0.2">
      <c r="A1707" s="163">
        <v>2013</v>
      </c>
      <c r="B1707" s="163" t="s">
        <v>714</v>
      </c>
      <c r="C1707" s="163" t="s">
        <v>64</v>
      </c>
      <c r="D1707" s="163" t="s">
        <v>59</v>
      </c>
      <c r="E1707" s="163" t="s">
        <v>717</v>
      </c>
      <c r="F1707" s="163">
        <v>2.3069999999999999</v>
      </c>
    </row>
    <row r="1708" spans="1:7" x14ac:dyDescent="0.2">
      <c r="A1708" s="163">
        <v>2013</v>
      </c>
      <c r="B1708" s="163" t="s">
        <v>714</v>
      </c>
      <c r="C1708" s="163" t="s">
        <v>64</v>
      </c>
      <c r="D1708" s="163" t="s">
        <v>58</v>
      </c>
      <c r="E1708" s="163" t="s">
        <v>717</v>
      </c>
      <c r="F1708" s="163">
        <v>0.52400000000000002</v>
      </c>
    </row>
    <row r="1709" spans="1:7" x14ac:dyDescent="0.2">
      <c r="A1709" s="163">
        <v>2013</v>
      </c>
      <c r="B1709" s="163" t="s">
        <v>714</v>
      </c>
      <c r="C1709" s="163" t="s">
        <v>64</v>
      </c>
      <c r="D1709" s="163" t="s">
        <v>56</v>
      </c>
      <c r="E1709" s="163" t="s">
        <v>717</v>
      </c>
      <c r="F1709" s="164">
        <v>3.3050000000000002</v>
      </c>
    </row>
    <row r="1710" spans="1:7" x14ac:dyDescent="0.2">
      <c r="A1710" s="163">
        <v>2013</v>
      </c>
      <c r="B1710" s="163" t="s">
        <v>714</v>
      </c>
      <c r="C1710" s="163" t="s">
        <v>64</v>
      </c>
      <c r="D1710" s="163" t="s">
        <v>739</v>
      </c>
      <c r="E1710" s="163" t="s">
        <v>717</v>
      </c>
      <c r="F1710" s="163">
        <v>3.8290000000000002</v>
      </c>
    </row>
    <row r="1711" spans="1:7" x14ac:dyDescent="0.2">
      <c r="A1711" s="163">
        <v>2013</v>
      </c>
      <c r="B1711" s="163" t="s">
        <v>714</v>
      </c>
      <c r="C1711" s="163" t="s">
        <v>64</v>
      </c>
      <c r="D1711" s="163" t="s">
        <v>53</v>
      </c>
      <c r="E1711" s="163" t="s">
        <v>717</v>
      </c>
      <c r="F1711" s="163">
        <v>1.7829999999999999</v>
      </c>
    </row>
    <row r="1712" spans="1:7" x14ac:dyDescent="0.2">
      <c r="A1712" s="163">
        <v>2013</v>
      </c>
      <c r="B1712" s="163" t="s">
        <v>714</v>
      </c>
      <c r="C1712" s="163" t="s">
        <v>62</v>
      </c>
      <c r="D1712" s="163" t="s">
        <v>60</v>
      </c>
      <c r="E1712" s="163" t="s">
        <v>717</v>
      </c>
      <c r="F1712" s="164" t="s">
        <v>14</v>
      </c>
      <c r="G1712" s="163" t="s">
        <v>718</v>
      </c>
    </row>
    <row r="1713" spans="1:7" x14ac:dyDescent="0.2">
      <c r="A1713" s="163">
        <v>2013</v>
      </c>
      <c r="B1713" s="163" t="s">
        <v>714</v>
      </c>
      <c r="C1713" s="163" t="s">
        <v>62</v>
      </c>
      <c r="D1713" s="163" t="s">
        <v>59</v>
      </c>
      <c r="E1713" s="163" t="s">
        <v>717</v>
      </c>
      <c r="F1713" s="163">
        <v>0.11700000000000001</v>
      </c>
    </row>
    <row r="1714" spans="1:7" x14ac:dyDescent="0.2">
      <c r="A1714" s="163">
        <v>2013</v>
      </c>
      <c r="B1714" s="163" t="s">
        <v>714</v>
      </c>
      <c r="C1714" s="163" t="s">
        <v>62</v>
      </c>
      <c r="D1714" s="163" t="s">
        <v>58</v>
      </c>
      <c r="E1714" s="163" t="s">
        <v>717</v>
      </c>
      <c r="F1714" s="163">
        <v>0.11799999999999999</v>
      </c>
    </row>
    <row r="1715" spans="1:7" x14ac:dyDescent="0.2">
      <c r="A1715" s="163">
        <v>2013</v>
      </c>
      <c r="B1715" s="163" t="s">
        <v>714</v>
      </c>
      <c r="C1715" s="163" t="s">
        <v>62</v>
      </c>
      <c r="D1715" s="163" t="s">
        <v>56</v>
      </c>
      <c r="E1715" s="163" t="s">
        <v>717</v>
      </c>
      <c r="F1715" s="164">
        <v>-2E-3</v>
      </c>
    </row>
    <row r="1716" spans="1:7" x14ac:dyDescent="0.2">
      <c r="A1716" s="163">
        <v>2013</v>
      </c>
      <c r="B1716" s="163" t="s">
        <v>714</v>
      </c>
      <c r="C1716" s="163" t="s">
        <v>62</v>
      </c>
      <c r="D1716" s="163" t="s">
        <v>739</v>
      </c>
      <c r="E1716" s="163" t="s">
        <v>717</v>
      </c>
      <c r="F1716" s="163">
        <v>0.11700000000000001</v>
      </c>
    </row>
    <row r="1717" spans="1:7" x14ac:dyDescent="0.2">
      <c r="A1717" s="163">
        <v>2013</v>
      </c>
      <c r="B1717" s="163" t="s">
        <v>714</v>
      </c>
      <c r="C1717" s="163" t="s">
        <v>62</v>
      </c>
      <c r="D1717" s="163" t="s">
        <v>53</v>
      </c>
      <c r="E1717" s="163" t="s">
        <v>717</v>
      </c>
      <c r="F1717" s="163">
        <v>-2E-3</v>
      </c>
    </row>
    <row r="1718" spans="1:7" x14ac:dyDescent="0.2">
      <c r="A1718" s="163">
        <v>2013</v>
      </c>
      <c r="B1718" s="163" t="s">
        <v>714</v>
      </c>
      <c r="C1718" s="163" t="s">
        <v>55</v>
      </c>
      <c r="D1718" s="163" t="s">
        <v>60</v>
      </c>
      <c r="E1718" s="163" t="s">
        <v>717</v>
      </c>
      <c r="F1718" s="164" t="s">
        <v>14</v>
      </c>
      <c r="G1718" s="163" t="s">
        <v>718</v>
      </c>
    </row>
    <row r="1719" spans="1:7" x14ac:dyDescent="0.2">
      <c r="A1719" s="163">
        <v>2013</v>
      </c>
      <c r="B1719" s="163" t="s">
        <v>714</v>
      </c>
      <c r="C1719" s="163" t="s">
        <v>55</v>
      </c>
      <c r="D1719" s="163" t="s">
        <v>59</v>
      </c>
      <c r="E1719" s="163" t="s">
        <v>717</v>
      </c>
      <c r="F1719" s="163">
        <v>2E-3</v>
      </c>
    </row>
    <row r="1720" spans="1:7" x14ac:dyDescent="0.2">
      <c r="A1720" s="163">
        <v>2013</v>
      </c>
      <c r="B1720" s="163" t="s">
        <v>714</v>
      </c>
      <c r="C1720" s="163" t="s">
        <v>55</v>
      </c>
      <c r="D1720" s="163" t="s">
        <v>58</v>
      </c>
      <c r="E1720" s="163" t="s">
        <v>717</v>
      </c>
      <c r="F1720" s="163">
        <v>1E-3</v>
      </c>
    </row>
    <row r="1721" spans="1:7" x14ac:dyDescent="0.2">
      <c r="A1721" s="163">
        <v>2013</v>
      </c>
      <c r="B1721" s="163" t="s">
        <v>714</v>
      </c>
      <c r="C1721" s="163" t="s">
        <v>55</v>
      </c>
      <c r="D1721" s="163" t="s">
        <v>56</v>
      </c>
      <c r="E1721" s="163" t="s">
        <v>717</v>
      </c>
      <c r="F1721" s="164">
        <v>1E-3</v>
      </c>
    </row>
    <row r="1722" spans="1:7" x14ac:dyDescent="0.2">
      <c r="A1722" s="163">
        <v>2013</v>
      </c>
      <c r="B1722" s="163" t="s">
        <v>714</v>
      </c>
      <c r="C1722" s="163" t="s">
        <v>55</v>
      </c>
      <c r="D1722" s="163" t="s">
        <v>739</v>
      </c>
      <c r="E1722" s="163" t="s">
        <v>717</v>
      </c>
      <c r="F1722" s="163">
        <v>2E-3</v>
      </c>
    </row>
    <row r="1723" spans="1:7" x14ac:dyDescent="0.2">
      <c r="A1723" s="163">
        <v>2013</v>
      </c>
      <c r="B1723" s="163" t="s">
        <v>714</v>
      </c>
      <c r="C1723" s="163" t="s">
        <v>55</v>
      </c>
      <c r="D1723" s="163" t="s">
        <v>53</v>
      </c>
      <c r="E1723" s="163" t="s">
        <v>717</v>
      </c>
      <c r="F1723" s="163">
        <v>1E-3</v>
      </c>
    </row>
    <row r="1724" spans="1:7" x14ac:dyDescent="0.2">
      <c r="A1724" s="163">
        <v>2013</v>
      </c>
      <c r="B1724" s="163" t="s">
        <v>714</v>
      </c>
      <c r="C1724" s="163" t="s">
        <v>69</v>
      </c>
      <c r="D1724" s="163" t="s">
        <v>60</v>
      </c>
      <c r="E1724" s="163" t="s">
        <v>143</v>
      </c>
      <c r="F1724" s="164">
        <v>92.292000000000002</v>
      </c>
      <c r="G1724" s="163" t="s">
        <v>716</v>
      </c>
    </row>
    <row r="1725" spans="1:7" x14ac:dyDescent="0.2">
      <c r="A1725" s="163">
        <v>2013</v>
      </c>
      <c r="B1725" s="163" t="s">
        <v>714</v>
      </c>
      <c r="C1725" s="163" t="s">
        <v>69</v>
      </c>
      <c r="D1725" s="163" t="s">
        <v>59</v>
      </c>
      <c r="E1725" s="163" t="s">
        <v>143</v>
      </c>
      <c r="F1725" s="163">
        <v>104.489</v>
      </c>
    </row>
    <row r="1726" spans="1:7" x14ac:dyDescent="0.2">
      <c r="A1726" s="163">
        <v>2013</v>
      </c>
      <c r="B1726" s="163" t="s">
        <v>714</v>
      </c>
      <c r="C1726" s="163" t="s">
        <v>69</v>
      </c>
      <c r="D1726" s="163" t="s">
        <v>58</v>
      </c>
      <c r="E1726" s="163" t="s">
        <v>143</v>
      </c>
      <c r="F1726" s="163">
        <v>158.32400000000001</v>
      </c>
    </row>
    <row r="1727" spans="1:7" x14ac:dyDescent="0.2">
      <c r="A1727" s="163">
        <v>2013</v>
      </c>
      <c r="B1727" s="163" t="s">
        <v>714</v>
      </c>
      <c r="C1727" s="163" t="s">
        <v>69</v>
      </c>
      <c r="D1727" s="163" t="s">
        <v>56</v>
      </c>
      <c r="E1727" s="163" t="s">
        <v>143</v>
      </c>
      <c r="F1727" s="164">
        <v>90.605999999999995</v>
      </c>
      <c r="G1727" s="163" t="s">
        <v>716</v>
      </c>
    </row>
    <row r="1728" spans="1:7" x14ac:dyDescent="0.2">
      <c r="A1728" s="163">
        <v>2013</v>
      </c>
      <c r="B1728" s="163" t="s">
        <v>714</v>
      </c>
      <c r="C1728" s="163" t="s">
        <v>69</v>
      </c>
      <c r="D1728" s="163" t="s">
        <v>739</v>
      </c>
      <c r="E1728" s="163" t="s">
        <v>143</v>
      </c>
      <c r="F1728" s="163">
        <v>94.864999999999995</v>
      </c>
      <c r="G1728" s="163" t="s">
        <v>716</v>
      </c>
    </row>
    <row r="1729" spans="1:6" x14ac:dyDescent="0.2">
      <c r="A1729" s="163">
        <v>2013</v>
      </c>
      <c r="B1729" s="163" t="s">
        <v>714</v>
      </c>
      <c r="C1729" s="163" t="s">
        <v>69</v>
      </c>
      <c r="D1729" s="163" t="s">
        <v>53</v>
      </c>
      <c r="E1729" s="163" t="s">
        <v>143</v>
      </c>
      <c r="F1729" s="163">
        <v>81.623999999999995</v>
      </c>
    </row>
    <row r="1730" spans="1:6" x14ac:dyDescent="0.2">
      <c r="A1730" s="163">
        <v>2013</v>
      </c>
      <c r="B1730" s="163" t="s">
        <v>714</v>
      </c>
      <c r="C1730" s="163" t="s">
        <v>68</v>
      </c>
      <c r="D1730" s="163" t="s">
        <v>60</v>
      </c>
      <c r="E1730" s="163" t="s">
        <v>143</v>
      </c>
      <c r="F1730" s="164" t="s">
        <v>14</v>
      </c>
    </row>
    <row r="1731" spans="1:6" x14ac:dyDescent="0.2">
      <c r="A1731" s="163">
        <v>2013</v>
      </c>
      <c r="B1731" s="163" t="s">
        <v>714</v>
      </c>
      <c r="C1731" s="163" t="s">
        <v>68</v>
      </c>
      <c r="D1731" s="163" t="s">
        <v>59</v>
      </c>
      <c r="E1731" s="163" t="s">
        <v>143</v>
      </c>
      <c r="F1731" s="163" t="s">
        <v>14</v>
      </c>
    </row>
    <row r="1732" spans="1:6" x14ac:dyDescent="0.2">
      <c r="A1732" s="163">
        <v>2013</v>
      </c>
      <c r="B1732" s="163" t="s">
        <v>714</v>
      </c>
      <c r="C1732" s="163" t="s">
        <v>68</v>
      </c>
      <c r="D1732" s="163" t="s">
        <v>58</v>
      </c>
      <c r="E1732" s="163" t="s">
        <v>143</v>
      </c>
      <c r="F1732" s="163" t="s">
        <v>14</v>
      </c>
    </row>
    <row r="1733" spans="1:6" x14ac:dyDescent="0.2">
      <c r="A1733" s="163">
        <v>2013</v>
      </c>
      <c r="B1733" s="163" t="s">
        <v>714</v>
      </c>
      <c r="C1733" s="163" t="s">
        <v>68</v>
      </c>
      <c r="D1733" s="163" t="s">
        <v>56</v>
      </c>
      <c r="E1733" s="163" t="s">
        <v>143</v>
      </c>
      <c r="F1733" s="164" t="s">
        <v>14</v>
      </c>
    </row>
    <row r="1734" spans="1:6" x14ac:dyDescent="0.2">
      <c r="A1734" s="163">
        <v>2013</v>
      </c>
      <c r="B1734" s="163" t="s">
        <v>714</v>
      </c>
      <c r="C1734" s="163" t="s">
        <v>68</v>
      </c>
      <c r="D1734" s="163" t="s">
        <v>739</v>
      </c>
      <c r="E1734" s="163" t="s">
        <v>143</v>
      </c>
      <c r="F1734" s="163" t="s">
        <v>14</v>
      </c>
    </row>
    <row r="1735" spans="1:6" x14ac:dyDescent="0.2">
      <c r="A1735" s="163">
        <v>2013</v>
      </c>
      <c r="B1735" s="163" t="s">
        <v>714</v>
      </c>
      <c r="C1735" s="163" t="s">
        <v>68</v>
      </c>
      <c r="D1735" s="163" t="s">
        <v>53</v>
      </c>
      <c r="E1735" s="163" t="s">
        <v>143</v>
      </c>
      <c r="F1735" s="163" t="s">
        <v>14</v>
      </c>
    </row>
    <row r="1736" spans="1:6" x14ac:dyDescent="0.2">
      <c r="A1736" s="163">
        <v>2013</v>
      </c>
      <c r="B1736" s="163" t="s">
        <v>714</v>
      </c>
      <c r="C1736" s="163" t="s">
        <v>67</v>
      </c>
      <c r="D1736" s="163" t="s">
        <v>60</v>
      </c>
      <c r="E1736" s="163" t="s">
        <v>143</v>
      </c>
      <c r="F1736" s="164" t="s">
        <v>14</v>
      </c>
    </row>
    <row r="1737" spans="1:6" x14ac:dyDescent="0.2">
      <c r="A1737" s="163">
        <v>2013</v>
      </c>
      <c r="B1737" s="163" t="s">
        <v>714</v>
      </c>
      <c r="C1737" s="163" t="s">
        <v>67</v>
      </c>
      <c r="D1737" s="163" t="s">
        <v>59</v>
      </c>
      <c r="E1737" s="163" t="s">
        <v>143</v>
      </c>
      <c r="F1737" s="163" t="s">
        <v>14</v>
      </c>
    </row>
    <row r="1738" spans="1:6" x14ac:dyDescent="0.2">
      <c r="A1738" s="163">
        <v>2013</v>
      </c>
      <c r="B1738" s="163" t="s">
        <v>714</v>
      </c>
      <c r="C1738" s="163" t="s">
        <v>67</v>
      </c>
      <c r="D1738" s="163" t="s">
        <v>58</v>
      </c>
      <c r="E1738" s="163" t="s">
        <v>143</v>
      </c>
      <c r="F1738" s="163" t="s">
        <v>14</v>
      </c>
    </row>
    <row r="1739" spans="1:6" x14ac:dyDescent="0.2">
      <c r="A1739" s="163">
        <v>2013</v>
      </c>
      <c r="B1739" s="163" t="s">
        <v>714</v>
      </c>
      <c r="C1739" s="163" t="s">
        <v>67</v>
      </c>
      <c r="D1739" s="163" t="s">
        <v>56</v>
      </c>
      <c r="E1739" s="163" t="s">
        <v>143</v>
      </c>
      <c r="F1739" s="164" t="s">
        <v>14</v>
      </c>
    </row>
    <row r="1740" spans="1:6" x14ac:dyDescent="0.2">
      <c r="A1740" s="163">
        <v>2013</v>
      </c>
      <c r="B1740" s="163" t="s">
        <v>714</v>
      </c>
      <c r="C1740" s="163" t="s">
        <v>67</v>
      </c>
      <c r="D1740" s="163" t="s">
        <v>739</v>
      </c>
      <c r="E1740" s="163" t="s">
        <v>143</v>
      </c>
      <c r="F1740" s="163" t="s">
        <v>14</v>
      </c>
    </row>
    <row r="1741" spans="1:6" x14ac:dyDescent="0.2">
      <c r="A1741" s="163">
        <v>2013</v>
      </c>
      <c r="B1741" s="163" t="s">
        <v>714</v>
      </c>
      <c r="C1741" s="163" t="s">
        <v>67</v>
      </c>
      <c r="D1741" s="163" t="s">
        <v>53</v>
      </c>
      <c r="E1741" s="163" t="s">
        <v>143</v>
      </c>
      <c r="F1741" s="163" t="s">
        <v>14</v>
      </c>
    </row>
    <row r="1742" spans="1:6" x14ac:dyDescent="0.2">
      <c r="A1742" s="163">
        <v>2013</v>
      </c>
      <c r="B1742" s="163" t="s">
        <v>714</v>
      </c>
      <c r="C1742" s="163" t="s">
        <v>65</v>
      </c>
      <c r="D1742" s="163" t="s">
        <v>60</v>
      </c>
      <c r="E1742" s="163" t="s">
        <v>143</v>
      </c>
      <c r="F1742" s="164" t="s">
        <v>14</v>
      </c>
    </row>
    <row r="1743" spans="1:6" x14ac:dyDescent="0.2">
      <c r="A1743" s="163">
        <v>2013</v>
      </c>
      <c r="B1743" s="163" t="s">
        <v>714</v>
      </c>
      <c r="C1743" s="163" t="s">
        <v>65</v>
      </c>
      <c r="D1743" s="163" t="s">
        <v>59</v>
      </c>
      <c r="E1743" s="163" t="s">
        <v>143</v>
      </c>
      <c r="F1743" s="163" t="s">
        <v>14</v>
      </c>
    </row>
    <row r="1744" spans="1:6" x14ac:dyDescent="0.2">
      <c r="A1744" s="163">
        <v>2013</v>
      </c>
      <c r="B1744" s="163" t="s">
        <v>714</v>
      </c>
      <c r="C1744" s="163" t="s">
        <v>65</v>
      </c>
      <c r="D1744" s="163" t="s">
        <v>58</v>
      </c>
      <c r="E1744" s="163" t="s">
        <v>143</v>
      </c>
      <c r="F1744" s="163" t="s">
        <v>14</v>
      </c>
    </row>
    <row r="1745" spans="1:6" x14ac:dyDescent="0.2">
      <c r="A1745" s="163">
        <v>2013</v>
      </c>
      <c r="B1745" s="163" t="s">
        <v>714</v>
      </c>
      <c r="C1745" s="163" t="s">
        <v>65</v>
      </c>
      <c r="D1745" s="163" t="s">
        <v>56</v>
      </c>
      <c r="E1745" s="163" t="s">
        <v>143</v>
      </c>
      <c r="F1745" s="164" t="s">
        <v>14</v>
      </c>
    </row>
    <row r="1746" spans="1:6" x14ac:dyDescent="0.2">
      <c r="A1746" s="163">
        <v>2013</v>
      </c>
      <c r="B1746" s="163" t="s">
        <v>714</v>
      </c>
      <c r="C1746" s="163" t="s">
        <v>65</v>
      </c>
      <c r="D1746" s="163" t="s">
        <v>739</v>
      </c>
      <c r="E1746" s="163" t="s">
        <v>143</v>
      </c>
      <c r="F1746" s="163" t="s">
        <v>14</v>
      </c>
    </row>
    <row r="1747" spans="1:6" x14ac:dyDescent="0.2">
      <c r="A1747" s="163">
        <v>2013</v>
      </c>
      <c r="B1747" s="163" t="s">
        <v>714</v>
      </c>
      <c r="C1747" s="163" t="s">
        <v>65</v>
      </c>
      <c r="D1747" s="163" t="s">
        <v>53</v>
      </c>
      <c r="E1747" s="163" t="s">
        <v>143</v>
      </c>
      <c r="F1747" s="163" t="s">
        <v>14</v>
      </c>
    </row>
    <row r="1748" spans="1:6" x14ac:dyDescent="0.2">
      <c r="A1748" s="163">
        <v>2013</v>
      </c>
      <c r="B1748" s="163" t="s">
        <v>714</v>
      </c>
      <c r="C1748" s="163" t="s">
        <v>64</v>
      </c>
      <c r="D1748" s="163" t="s">
        <v>60</v>
      </c>
      <c r="E1748" s="163" t="s">
        <v>143</v>
      </c>
      <c r="F1748" s="164" t="s">
        <v>14</v>
      </c>
    </row>
    <row r="1749" spans="1:6" x14ac:dyDescent="0.2">
      <c r="A1749" s="163">
        <v>2013</v>
      </c>
      <c r="B1749" s="163" t="s">
        <v>714</v>
      </c>
      <c r="C1749" s="163" t="s">
        <v>64</v>
      </c>
      <c r="D1749" s="163" t="s">
        <v>59</v>
      </c>
      <c r="E1749" s="163" t="s">
        <v>143</v>
      </c>
      <c r="F1749" s="163" t="s">
        <v>14</v>
      </c>
    </row>
    <row r="1750" spans="1:6" x14ac:dyDescent="0.2">
      <c r="A1750" s="163">
        <v>2013</v>
      </c>
      <c r="B1750" s="163" t="s">
        <v>714</v>
      </c>
      <c r="C1750" s="163" t="s">
        <v>64</v>
      </c>
      <c r="D1750" s="163" t="s">
        <v>58</v>
      </c>
      <c r="E1750" s="163" t="s">
        <v>143</v>
      </c>
      <c r="F1750" s="163" t="s">
        <v>14</v>
      </c>
    </row>
    <row r="1751" spans="1:6" x14ac:dyDescent="0.2">
      <c r="A1751" s="163">
        <v>2013</v>
      </c>
      <c r="B1751" s="163" t="s">
        <v>714</v>
      </c>
      <c r="C1751" s="163" t="s">
        <v>64</v>
      </c>
      <c r="D1751" s="163" t="s">
        <v>56</v>
      </c>
      <c r="E1751" s="163" t="s">
        <v>143</v>
      </c>
      <c r="F1751" s="164" t="s">
        <v>14</v>
      </c>
    </row>
    <row r="1752" spans="1:6" x14ac:dyDescent="0.2">
      <c r="A1752" s="163">
        <v>2013</v>
      </c>
      <c r="B1752" s="163" t="s">
        <v>714</v>
      </c>
      <c r="C1752" s="163" t="s">
        <v>64</v>
      </c>
      <c r="D1752" s="163" t="s">
        <v>739</v>
      </c>
      <c r="E1752" s="163" t="s">
        <v>143</v>
      </c>
      <c r="F1752" s="163" t="s">
        <v>14</v>
      </c>
    </row>
    <row r="1753" spans="1:6" x14ac:dyDescent="0.2">
      <c r="A1753" s="163">
        <v>2013</v>
      </c>
      <c r="B1753" s="163" t="s">
        <v>714</v>
      </c>
      <c r="C1753" s="163" t="s">
        <v>64</v>
      </c>
      <c r="D1753" s="163" t="s">
        <v>53</v>
      </c>
      <c r="E1753" s="163" t="s">
        <v>143</v>
      </c>
      <c r="F1753" s="163" t="s">
        <v>14</v>
      </c>
    </row>
    <row r="1754" spans="1:6" x14ac:dyDescent="0.2">
      <c r="A1754" s="163">
        <v>2013</v>
      </c>
      <c r="B1754" s="163" t="s">
        <v>714</v>
      </c>
      <c r="C1754" s="163" t="s">
        <v>62</v>
      </c>
      <c r="D1754" s="163" t="s">
        <v>60</v>
      </c>
      <c r="E1754" s="163" t="s">
        <v>143</v>
      </c>
      <c r="F1754" s="164" t="s">
        <v>14</v>
      </c>
    </row>
    <row r="1755" spans="1:6" x14ac:dyDescent="0.2">
      <c r="A1755" s="163">
        <v>2013</v>
      </c>
      <c r="B1755" s="163" t="s">
        <v>714</v>
      </c>
      <c r="C1755" s="163" t="s">
        <v>62</v>
      </c>
      <c r="D1755" s="163" t="s">
        <v>59</v>
      </c>
      <c r="E1755" s="163" t="s">
        <v>143</v>
      </c>
      <c r="F1755" s="163" t="s">
        <v>14</v>
      </c>
    </row>
    <row r="1756" spans="1:6" x14ac:dyDescent="0.2">
      <c r="A1756" s="163">
        <v>2013</v>
      </c>
      <c r="B1756" s="163" t="s">
        <v>714</v>
      </c>
      <c r="C1756" s="163" t="s">
        <v>62</v>
      </c>
      <c r="D1756" s="163" t="s">
        <v>58</v>
      </c>
      <c r="E1756" s="163" t="s">
        <v>143</v>
      </c>
      <c r="F1756" s="163" t="s">
        <v>14</v>
      </c>
    </row>
    <row r="1757" spans="1:6" x14ac:dyDescent="0.2">
      <c r="A1757" s="163">
        <v>2013</v>
      </c>
      <c r="B1757" s="163" t="s">
        <v>714</v>
      </c>
      <c r="C1757" s="163" t="s">
        <v>62</v>
      </c>
      <c r="D1757" s="163" t="s">
        <v>56</v>
      </c>
      <c r="E1757" s="163" t="s">
        <v>143</v>
      </c>
      <c r="F1757" s="163" t="s">
        <v>14</v>
      </c>
    </row>
    <row r="1758" spans="1:6" x14ac:dyDescent="0.2">
      <c r="A1758" s="163">
        <v>2013</v>
      </c>
      <c r="B1758" s="163" t="s">
        <v>714</v>
      </c>
      <c r="C1758" s="163" t="s">
        <v>62</v>
      </c>
      <c r="D1758" s="163" t="s">
        <v>739</v>
      </c>
      <c r="E1758" s="163" t="s">
        <v>143</v>
      </c>
      <c r="F1758" s="163" t="s">
        <v>14</v>
      </c>
    </row>
    <row r="1759" spans="1:6" x14ac:dyDescent="0.2">
      <c r="A1759" s="163">
        <v>2013</v>
      </c>
      <c r="B1759" s="163" t="s">
        <v>714</v>
      </c>
      <c r="C1759" s="163" t="s">
        <v>62</v>
      </c>
      <c r="D1759" s="163" t="s">
        <v>53</v>
      </c>
      <c r="E1759" s="163" t="s">
        <v>143</v>
      </c>
      <c r="F1759" s="163" t="s">
        <v>14</v>
      </c>
    </row>
    <row r="1760" spans="1:6" x14ac:dyDescent="0.2">
      <c r="A1760" s="163">
        <v>2013</v>
      </c>
      <c r="B1760" s="163" t="s">
        <v>714</v>
      </c>
      <c r="C1760" s="163" t="s">
        <v>55</v>
      </c>
      <c r="D1760" s="163" t="s">
        <v>60</v>
      </c>
      <c r="E1760" s="163" t="s">
        <v>143</v>
      </c>
      <c r="F1760" s="164" t="s">
        <v>14</v>
      </c>
    </row>
    <row r="1761" spans="1:7" x14ac:dyDescent="0.2">
      <c r="A1761" s="163">
        <v>2013</v>
      </c>
      <c r="B1761" s="163" t="s">
        <v>714</v>
      </c>
      <c r="C1761" s="163" t="s">
        <v>55</v>
      </c>
      <c r="D1761" s="163" t="s">
        <v>59</v>
      </c>
      <c r="E1761" s="163" t="s">
        <v>143</v>
      </c>
      <c r="F1761" s="163" t="s">
        <v>14</v>
      </c>
    </row>
    <row r="1762" spans="1:7" x14ac:dyDescent="0.2">
      <c r="A1762" s="163">
        <v>2013</v>
      </c>
      <c r="B1762" s="163" t="s">
        <v>714</v>
      </c>
      <c r="C1762" s="163" t="s">
        <v>55</v>
      </c>
      <c r="D1762" s="163" t="s">
        <v>58</v>
      </c>
      <c r="E1762" s="163" t="s">
        <v>143</v>
      </c>
      <c r="F1762" s="163" t="s">
        <v>14</v>
      </c>
    </row>
    <row r="1763" spans="1:7" x14ac:dyDescent="0.2">
      <c r="A1763" s="163">
        <v>2013</v>
      </c>
      <c r="B1763" s="163" t="s">
        <v>714</v>
      </c>
      <c r="C1763" s="163" t="s">
        <v>55</v>
      </c>
      <c r="D1763" s="163" t="s">
        <v>56</v>
      </c>
      <c r="E1763" s="163" t="s">
        <v>143</v>
      </c>
      <c r="F1763" s="164" t="s">
        <v>14</v>
      </c>
    </row>
    <row r="1764" spans="1:7" x14ac:dyDescent="0.2">
      <c r="A1764" s="163">
        <v>2013</v>
      </c>
      <c r="B1764" s="163" t="s">
        <v>714</v>
      </c>
      <c r="C1764" s="163" t="s">
        <v>55</v>
      </c>
      <c r="D1764" s="163" t="s">
        <v>739</v>
      </c>
      <c r="E1764" s="163" t="s">
        <v>143</v>
      </c>
      <c r="F1764" s="163" t="s">
        <v>14</v>
      </c>
    </row>
    <row r="1765" spans="1:7" x14ac:dyDescent="0.2">
      <c r="A1765" s="163">
        <v>2013</v>
      </c>
      <c r="B1765" s="163" t="s">
        <v>714</v>
      </c>
      <c r="C1765" s="163" t="s">
        <v>55</v>
      </c>
      <c r="D1765" s="163" t="s">
        <v>53</v>
      </c>
      <c r="E1765" s="163" t="s">
        <v>143</v>
      </c>
      <c r="F1765" s="163" t="s">
        <v>14</v>
      </c>
    </row>
    <row r="1766" spans="1:7" x14ac:dyDescent="0.2">
      <c r="A1766" s="163">
        <v>2014</v>
      </c>
      <c r="B1766" s="163" t="s">
        <v>714</v>
      </c>
      <c r="C1766" s="163" t="s">
        <v>69</v>
      </c>
      <c r="D1766" s="163" t="s">
        <v>60</v>
      </c>
      <c r="E1766" s="163" t="s">
        <v>715</v>
      </c>
      <c r="F1766" s="163">
        <v>5176505.6579999998</v>
      </c>
      <c r="G1766" s="163" t="s">
        <v>716</v>
      </c>
    </row>
    <row r="1767" spans="1:7" x14ac:dyDescent="0.2">
      <c r="A1767" s="163">
        <v>2014</v>
      </c>
      <c r="B1767" s="163" t="s">
        <v>714</v>
      </c>
      <c r="C1767" s="163" t="s">
        <v>69</v>
      </c>
      <c r="D1767" s="163" t="s">
        <v>59</v>
      </c>
      <c r="E1767" s="163" t="s">
        <v>715</v>
      </c>
      <c r="F1767" s="163">
        <v>1569952.0390000001</v>
      </c>
    </row>
    <row r="1768" spans="1:7" x14ac:dyDescent="0.2">
      <c r="A1768" s="163">
        <v>2014</v>
      </c>
      <c r="B1768" s="163" t="s">
        <v>714</v>
      </c>
      <c r="C1768" s="163" t="s">
        <v>69</v>
      </c>
      <c r="D1768" s="163" t="s">
        <v>58</v>
      </c>
      <c r="E1768" s="163" t="s">
        <v>715</v>
      </c>
      <c r="F1768" s="163">
        <v>710366.94499999995</v>
      </c>
    </row>
    <row r="1769" spans="1:7" x14ac:dyDescent="0.2">
      <c r="A1769" s="163">
        <v>2014</v>
      </c>
      <c r="B1769" s="163" t="s">
        <v>714</v>
      </c>
      <c r="C1769" s="163" t="s">
        <v>69</v>
      </c>
      <c r="D1769" s="163" t="s">
        <v>56</v>
      </c>
      <c r="E1769" s="163" t="s">
        <v>715</v>
      </c>
      <c r="F1769" s="163">
        <v>6036090.7520000003</v>
      </c>
      <c r="G1769" s="163" t="s">
        <v>716</v>
      </c>
    </row>
    <row r="1770" spans="1:7" x14ac:dyDescent="0.2">
      <c r="A1770" s="163">
        <v>2014</v>
      </c>
      <c r="B1770" s="163" t="s">
        <v>714</v>
      </c>
      <c r="C1770" s="163" t="s">
        <v>69</v>
      </c>
      <c r="D1770" s="163" t="s">
        <v>739</v>
      </c>
      <c r="E1770" s="163" t="s">
        <v>715</v>
      </c>
      <c r="F1770" s="163">
        <v>6746457.6969999997</v>
      </c>
      <c r="G1770" s="163" t="s">
        <v>716</v>
      </c>
    </row>
    <row r="1771" spans="1:7" x14ac:dyDescent="0.2">
      <c r="A1771" s="163">
        <v>2014</v>
      </c>
      <c r="B1771" s="163" t="s">
        <v>714</v>
      </c>
      <c r="C1771" s="163" t="s">
        <v>69</v>
      </c>
      <c r="D1771" s="163" t="s">
        <v>53</v>
      </c>
      <c r="E1771" s="163" t="s">
        <v>715</v>
      </c>
      <c r="F1771" s="163">
        <v>859585.09499999997</v>
      </c>
    </row>
    <row r="1772" spans="1:7" x14ac:dyDescent="0.2">
      <c r="A1772" s="163">
        <v>2014</v>
      </c>
      <c r="B1772" s="163" t="s">
        <v>714</v>
      </c>
      <c r="C1772" s="163" t="s">
        <v>68</v>
      </c>
      <c r="D1772" s="163" t="s">
        <v>60</v>
      </c>
      <c r="E1772" s="163" t="s">
        <v>715</v>
      </c>
      <c r="F1772" s="163">
        <v>1560991.1610000001</v>
      </c>
    </row>
    <row r="1773" spans="1:7" x14ac:dyDescent="0.2">
      <c r="A1773" s="163">
        <v>2014</v>
      </c>
      <c r="B1773" s="163" t="s">
        <v>714</v>
      </c>
      <c r="C1773" s="163" t="s">
        <v>68</v>
      </c>
      <c r="D1773" s="163" t="s">
        <v>59</v>
      </c>
      <c r="E1773" s="163" t="s">
        <v>715</v>
      </c>
      <c r="F1773" s="163">
        <v>184874.329</v>
      </c>
    </row>
    <row r="1774" spans="1:7" x14ac:dyDescent="0.2">
      <c r="A1774" s="163">
        <v>2014</v>
      </c>
      <c r="B1774" s="163" t="s">
        <v>714</v>
      </c>
      <c r="C1774" s="163" t="s">
        <v>68</v>
      </c>
      <c r="D1774" s="163" t="s">
        <v>58</v>
      </c>
      <c r="E1774" s="163" t="s">
        <v>715</v>
      </c>
      <c r="F1774" s="163">
        <v>192178.38099999999</v>
      </c>
    </row>
    <row r="1775" spans="1:7" x14ac:dyDescent="0.2">
      <c r="A1775" s="163">
        <v>2014</v>
      </c>
      <c r="B1775" s="163" t="s">
        <v>714</v>
      </c>
      <c r="C1775" s="163" t="s">
        <v>68</v>
      </c>
      <c r="D1775" s="163" t="s">
        <v>56</v>
      </c>
      <c r="E1775" s="163" t="s">
        <v>715</v>
      </c>
      <c r="F1775" s="164">
        <v>1553687.1089999999</v>
      </c>
    </row>
    <row r="1776" spans="1:7" x14ac:dyDescent="0.2">
      <c r="A1776" s="163">
        <v>2014</v>
      </c>
      <c r="B1776" s="163" t="s">
        <v>714</v>
      </c>
      <c r="C1776" s="163" t="s">
        <v>68</v>
      </c>
      <c r="D1776" s="163" t="s">
        <v>739</v>
      </c>
      <c r="E1776" s="163" t="s">
        <v>715</v>
      </c>
      <c r="F1776" s="163">
        <v>1745865.4890000001</v>
      </c>
    </row>
    <row r="1777" spans="1:7" x14ac:dyDescent="0.2">
      <c r="A1777" s="163">
        <v>2014</v>
      </c>
      <c r="B1777" s="163" t="s">
        <v>714</v>
      </c>
      <c r="C1777" s="163" t="s">
        <v>68</v>
      </c>
      <c r="D1777" s="163" t="s">
        <v>53</v>
      </c>
      <c r="E1777" s="163" t="s">
        <v>715</v>
      </c>
      <c r="F1777" s="163">
        <v>-7304.0519999999997</v>
      </c>
    </row>
    <row r="1778" spans="1:7" x14ac:dyDescent="0.2">
      <c r="A1778" s="163">
        <v>2014</v>
      </c>
      <c r="B1778" s="163" t="s">
        <v>714</v>
      </c>
      <c r="C1778" s="163" t="s">
        <v>67</v>
      </c>
      <c r="D1778" s="163" t="s">
        <v>60</v>
      </c>
      <c r="E1778" s="163" t="s">
        <v>715</v>
      </c>
      <c r="F1778" s="163">
        <v>189156.08100000001</v>
      </c>
      <c r="G1778" s="163" t="s">
        <v>716</v>
      </c>
    </row>
    <row r="1779" spans="1:7" x14ac:dyDescent="0.2">
      <c r="A1779" s="163">
        <v>2014</v>
      </c>
      <c r="B1779" s="163" t="s">
        <v>714</v>
      </c>
      <c r="C1779" s="163" t="s">
        <v>67</v>
      </c>
      <c r="D1779" s="163" t="s">
        <v>59</v>
      </c>
      <c r="E1779" s="163" t="s">
        <v>715</v>
      </c>
      <c r="F1779" s="163">
        <v>233734.92</v>
      </c>
    </row>
    <row r="1780" spans="1:7" x14ac:dyDescent="0.2">
      <c r="A1780" s="163">
        <v>2014</v>
      </c>
      <c r="B1780" s="163" t="s">
        <v>714</v>
      </c>
      <c r="C1780" s="163" t="s">
        <v>67</v>
      </c>
      <c r="D1780" s="163" t="s">
        <v>58</v>
      </c>
      <c r="E1780" s="163" t="s">
        <v>715</v>
      </c>
      <c r="F1780" s="163">
        <v>134018.65400000001</v>
      </c>
    </row>
    <row r="1781" spans="1:7" x14ac:dyDescent="0.2">
      <c r="A1781" s="163">
        <v>2014</v>
      </c>
      <c r="B1781" s="163" t="s">
        <v>714</v>
      </c>
      <c r="C1781" s="163" t="s">
        <v>67</v>
      </c>
      <c r="D1781" s="163" t="s">
        <v>56</v>
      </c>
      <c r="E1781" s="163" t="s">
        <v>715</v>
      </c>
      <c r="F1781" s="164">
        <v>288872.348</v>
      </c>
      <c r="G1781" s="163" t="s">
        <v>716</v>
      </c>
    </row>
    <row r="1782" spans="1:7" x14ac:dyDescent="0.2">
      <c r="A1782" s="163">
        <v>2014</v>
      </c>
      <c r="B1782" s="163" t="s">
        <v>714</v>
      </c>
      <c r="C1782" s="163" t="s">
        <v>67</v>
      </c>
      <c r="D1782" s="163" t="s">
        <v>739</v>
      </c>
      <c r="E1782" s="163" t="s">
        <v>715</v>
      </c>
      <c r="F1782" s="163">
        <v>422891.00199999998</v>
      </c>
      <c r="G1782" s="163" t="s">
        <v>716</v>
      </c>
    </row>
    <row r="1783" spans="1:7" x14ac:dyDescent="0.2">
      <c r="A1783" s="163">
        <v>2014</v>
      </c>
      <c r="B1783" s="163" t="s">
        <v>714</v>
      </c>
      <c r="C1783" s="163" t="s">
        <v>67</v>
      </c>
      <c r="D1783" s="163" t="s">
        <v>53</v>
      </c>
      <c r="E1783" s="163" t="s">
        <v>715</v>
      </c>
      <c r="F1783" s="163">
        <v>99716.266000000003</v>
      </c>
    </row>
    <row r="1784" spans="1:7" x14ac:dyDescent="0.2">
      <c r="A1784" s="163">
        <v>2014</v>
      </c>
      <c r="B1784" s="163" t="s">
        <v>714</v>
      </c>
      <c r="C1784" s="163" t="s">
        <v>65</v>
      </c>
      <c r="D1784" s="163" t="s">
        <v>60</v>
      </c>
      <c r="E1784" s="163" t="s">
        <v>715</v>
      </c>
      <c r="F1784" s="164">
        <v>2786464.2570000002</v>
      </c>
    </row>
    <row r="1785" spans="1:7" x14ac:dyDescent="0.2">
      <c r="A1785" s="163">
        <v>2014</v>
      </c>
      <c r="B1785" s="163" t="s">
        <v>714</v>
      </c>
      <c r="C1785" s="163" t="s">
        <v>65</v>
      </c>
      <c r="D1785" s="163" t="s">
        <v>59</v>
      </c>
      <c r="E1785" s="163" t="s">
        <v>715</v>
      </c>
      <c r="F1785" s="163">
        <v>84325.017999999996</v>
      </c>
    </row>
    <row r="1786" spans="1:7" x14ac:dyDescent="0.2">
      <c r="A1786" s="163">
        <v>2014</v>
      </c>
      <c r="B1786" s="163" t="s">
        <v>714</v>
      </c>
      <c r="C1786" s="163" t="s">
        <v>65</v>
      </c>
      <c r="D1786" s="163" t="s">
        <v>58</v>
      </c>
      <c r="E1786" s="163" t="s">
        <v>715</v>
      </c>
      <c r="F1786" s="163">
        <v>102171.728</v>
      </c>
    </row>
    <row r="1787" spans="1:7" x14ac:dyDescent="0.2">
      <c r="A1787" s="163">
        <v>2014</v>
      </c>
      <c r="B1787" s="163" t="s">
        <v>714</v>
      </c>
      <c r="C1787" s="163" t="s">
        <v>65</v>
      </c>
      <c r="D1787" s="163" t="s">
        <v>56</v>
      </c>
      <c r="E1787" s="163" t="s">
        <v>715</v>
      </c>
      <c r="F1787" s="164">
        <v>2768617.5469999998</v>
      </c>
    </row>
    <row r="1788" spans="1:7" x14ac:dyDescent="0.2">
      <c r="A1788" s="163">
        <v>2014</v>
      </c>
      <c r="B1788" s="163" t="s">
        <v>714</v>
      </c>
      <c r="C1788" s="163" t="s">
        <v>65</v>
      </c>
      <c r="D1788" s="163" t="s">
        <v>739</v>
      </c>
      <c r="E1788" s="163" t="s">
        <v>715</v>
      </c>
      <c r="F1788" s="163">
        <v>2870789.2749999999</v>
      </c>
    </row>
    <row r="1789" spans="1:7" x14ac:dyDescent="0.2">
      <c r="A1789" s="163">
        <v>2014</v>
      </c>
      <c r="B1789" s="163" t="s">
        <v>714</v>
      </c>
      <c r="C1789" s="163" t="s">
        <v>65</v>
      </c>
      <c r="D1789" s="163" t="s">
        <v>53</v>
      </c>
      <c r="E1789" s="163" t="s">
        <v>715</v>
      </c>
      <c r="F1789" s="163">
        <v>-17846.71</v>
      </c>
    </row>
    <row r="1790" spans="1:7" x14ac:dyDescent="0.2">
      <c r="A1790" s="163">
        <v>2014</v>
      </c>
      <c r="B1790" s="163" t="s">
        <v>714</v>
      </c>
      <c r="C1790" s="163" t="s">
        <v>64</v>
      </c>
      <c r="D1790" s="163" t="s">
        <v>60</v>
      </c>
      <c r="E1790" s="163" t="s">
        <v>715</v>
      </c>
      <c r="F1790" s="164">
        <v>639894.15899999999</v>
      </c>
      <c r="G1790" s="163" t="s">
        <v>716</v>
      </c>
    </row>
    <row r="1791" spans="1:7" x14ac:dyDescent="0.2">
      <c r="A1791" s="163">
        <v>2014</v>
      </c>
      <c r="B1791" s="163" t="s">
        <v>714</v>
      </c>
      <c r="C1791" s="163" t="s">
        <v>64</v>
      </c>
      <c r="D1791" s="163" t="s">
        <v>59</v>
      </c>
      <c r="E1791" s="163" t="s">
        <v>715</v>
      </c>
      <c r="F1791" s="163">
        <v>1013096.1409999999</v>
      </c>
    </row>
    <row r="1792" spans="1:7" x14ac:dyDescent="0.2">
      <c r="A1792" s="163">
        <v>2014</v>
      </c>
      <c r="B1792" s="163" t="s">
        <v>714</v>
      </c>
      <c r="C1792" s="163" t="s">
        <v>64</v>
      </c>
      <c r="D1792" s="163" t="s">
        <v>58</v>
      </c>
      <c r="E1792" s="163" t="s">
        <v>715</v>
      </c>
      <c r="F1792" s="163">
        <v>227050.19899999999</v>
      </c>
    </row>
    <row r="1793" spans="1:7" x14ac:dyDescent="0.2">
      <c r="A1793" s="163">
        <v>2014</v>
      </c>
      <c r="B1793" s="163" t="s">
        <v>714</v>
      </c>
      <c r="C1793" s="163" t="s">
        <v>64</v>
      </c>
      <c r="D1793" s="163" t="s">
        <v>56</v>
      </c>
      <c r="E1793" s="163" t="s">
        <v>715</v>
      </c>
      <c r="F1793" s="164">
        <v>1425940.1</v>
      </c>
      <c r="G1793" s="163" t="s">
        <v>716</v>
      </c>
    </row>
    <row r="1794" spans="1:7" x14ac:dyDescent="0.2">
      <c r="A1794" s="163">
        <v>2014</v>
      </c>
      <c r="B1794" s="163" t="s">
        <v>714</v>
      </c>
      <c r="C1794" s="163" t="s">
        <v>64</v>
      </c>
      <c r="D1794" s="163" t="s">
        <v>739</v>
      </c>
      <c r="E1794" s="163" t="s">
        <v>715</v>
      </c>
      <c r="F1794" s="163">
        <v>1652990.3</v>
      </c>
      <c r="G1794" s="163" t="s">
        <v>716</v>
      </c>
    </row>
    <row r="1795" spans="1:7" x14ac:dyDescent="0.2">
      <c r="A1795" s="163">
        <v>2014</v>
      </c>
      <c r="B1795" s="163" t="s">
        <v>714</v>
      </c>
      <c r="C1795" s="163" t="s">
        <v>64</v>
      </c>
      <c r="D1795" s="163" t="s">
        <v>53</v>
      </c>
      <c r="E1795" s="163" t="s">
        <v>715</v>
      </c>
      <c r="F1795" s="163">
        <v>786045.94200000004</v>
      </c>
    </row>
    <row r="1796" spans="1:7" x14ac:dyDescent="0.2">
      <c r="A1796" s="163">
        <v>2014</v>
      </c>
      <c r="B1796" s="163" t="s">
        <v>714</v>
      </c>
      <c r="C1796" s="163" t="s">
        <v>62</v>
      </c>
      <c r="D1796" s="163" t="s">
        <v>60</v>
      </c>
      <c r="E1796" s="163" t="s">
        <v>715</v>
      </c>
      <c r="F1796" s="164" t="s">
        <v>14</v>
      </c>
      <c r="G1796" s="163" t="s">
        <v>718</v>
      </c>
    </row>
    <row r="1797" spans="1:7" x14ac:dyDescent="0.2">
      <c r="A1797" s="163">
        <v>2014</v>
      </c>
      <c r="B1797" s="163" t="s">
        <v>714</v>
      </c>
      <c r="C1797" s="163" t="s">
        <v>62</v>
      </c>
      <c r="D1797" s="163" t="s">
        <v>59</v>
      </c>
      <c r="E1797" s="163" t="s">
        <v>715</v>
      </c>
      <c r="F1797" s="163">
        <v>52775.417999999998</v>
      </c>
    </row>
    <row r="1798" spans="1:7" x14ac:dyDescent="0.2">
      <c r="A1798" s="163">
        <v>2014</v>
      </c>
      <c r="B1798" s="163" t="s">
        <v>714</v>
      </c>
      <c r="C1798" s="163" t="s">
        <v>62</v>
      </c>
      <c r="D1798" s="163" t="s">
        <v>58</v>
      </c>
      <c r="E1798" s="163" t="s">
        <v>715</v>
      </c>
      <c r="F1798" s="163">
        <v>54361.04</v>
      </c>
    </row>
    <row r="1799" spans="1:7" x14ac:dyDescent="0.2">
      <c r="A1799" s="163">
        <v>2014</v>
      </c>
      <c r="B1799" s="163" t="s">
        <v>714</v>
      </c>
      <c r="C1799" s="163" t="s">
        <v>62</v>
      </c>
      <c r="D1799" s="163" t="s">
        <v>56</v>
      </c>
      <c r="E1799" s="163" t="s">
        <v>715</v>
      </c>
      <c r="F1799" s="164">
        <v>-1585.6220000000001</v>
      </c>
    </row>
    <row r="1800" spans="1:7" x14ac:dyDescent="0.2">
      <c r="A1800" s="163">
        <v>2014</v>
      </c>
      <c r="B1800" s="163" t="s">
        <v>714</v>
      </c>
      <c r="C1800" s="163" t="s">
        <v>62</v>
      </c>
      <c r="D1800" s="163" t="s">
        <v>739</v>
      </c>
      <c r="E1800" s="163" t="s">
        <v>715</v>
      </c>
      <c r="F1800" s="163">
        <v>52775.417999999998</v>
      </c>
    </row>
    <row r="1801" spans="1:7" x14ac:dyDescent="0.2">
      <c r="A1801" s="163">
        <v>2014</v>
      </c>
      <c r="B1801" s="163" t="s">
        <v>714</v>
      </c>
      <c r="C1801" s="163" t="s">
        <v>62</v>
      </c>
      <c r="D1801" s="163" t="s">
        <v>53</v>
      </c>
      <c r="E1801" s="163" t="s">
        <v>715</v>
      </c>
      <c r="F1801" s="163">
        <v>-1585.6220000000001</v>
      </c>
    </row>
    <row r="1802" spans="1:7" x14ac:dyDescent="0.2">
      <c r="A1802" s="163">
        <v>2014</v>
      </c>
      <c r="B1802" s="163" t="s">
        <v>714</v>
      </c>
      <c r="C1802" s="163" t="s">
        <v>55</v>
      </c>
      <c r="D1802" s="163" t="s">
        <v>60</v>
      </c>
      <c r="E1802" s="163" t="s">
        <v>715</v>
      </c>
      <c r="F1802" s="164" t="s">
        <v>14</v>
      </c>
      <c r="G1802" s="163" t="s">
        <v>718</v>
      </c>
    </row>
    <row r="1803" spans="1:7" x14ac:dyDescent="0.2">
      <c r="A1803" s="163">
        <v>2014</v>
      </c>
      <c r="B1803" s="163" t="s">
        <v>714</v>
      </c>
      <c r="C1803" s="163" t="s">
        <v>55</v>
      </c>
      <c r="D1803" s="163" t="s">
        <v>59</v>
      </c>
      <c r="E1803" s="163" t="s">
        <v>715</v>
      </c>
      <c r="F1803" s="163">
        <v>1146.213</v>
      </c>
    </row>
    <row r="1804" spans="1:7" x14ac:dyDescent="0.2">
      <c r="A1804" s="163">
        <v>2014</v>
      </c>
      <c r="B1804" s="163" t="s">
        <v>714</v>
      </c>
      <c r="C1804" s="163" t="s">
        <v>55</v>
      </c>
      <c r="D1804" s="163" t="s">
        <v>58</v>
      </c>
      <c r="E1804" s="163" t="s">
        <v>715</v>
      </c>
      <c r="F1804" s="163">
        <v>586.94299999999998</v>
      </c>
    </row>
    <row r="1805" spans="1:7" x14ac:dyDescent="0.2">
      <c r="A1805" s="163">
        <v>2014</v>
      </c>
      <c r="B1805" s="163" t="s">
        <v>714</v>
      </c>
      <c r="C1805" s="163" t="s">
        <v>55</v>
      </c>
      <c r="D1805" s="163" t="s">
        <v>56</v>
      </c>
      <c r="E1805" s="163" t="s">
        <v>715</v>
      </c>
      <c r="F1805" s="164">
        <v>559.27</v>
      </c>
    </row>
    <row r="1806" spans="1:7" x14ac:dyDescent="0.2">
      <c r="A1806" s="163">
        <v>2014</v>
      </c>
      <c r="B1806" s="163" t="s">
        <v>714</v>
      </c>
      <c r="C1806" s="163" t="s">
        <v>55</v>
      </c>
      <c r="D1806" s="163" t="s">
        <v>739</v>
      </c>
      <c r="E1806" s="163" t="s">
        <v>715</v>
      </c>
      <c r="F1806" s="163">
        <v>1146.213</v>
      </c>
    </row>
    <row r="1807" spans="1:7" x14ac:dyDescent="0.2">
      <c r="A1807" s="163">
        <v>2014</v>
      </c>
      <c r="B1807" s="163" t="s">
        <v>714</v>
      </c>
      <c r="C1807" s="163" t="s">
        <v>55</v>
      </c>
      <c r="D1807" s="163" t="s">
        <v>53</v>
      </c>
      <c r="E1807" s="163" t="s">
        <v>715</v>
      </c>
      <c r="F1807" s="163">
        <v>559.27</v>
      </c>
    </row>
    <row r="1808" spans="1:7" x14ac:dyDescent="0.2">
      <c r="A1808" s="163">
        <v>2014</v>
      </c>
      <c r="B1808" s="163" t="s">
        <v>714</v>
      </c>
      <c r="C1808" s="163" t="s">
        <v>69</v>
      </c>
      <c r="D1808" s="163" t="s">
        <v>60</v>
      </c>
      <c r="E1808" s="163" t="s">
        <v>717</v>
      </c>
      <c r="F1808" s="164">
        <v>11.678000000000001</v>
      </c>
      <c r="G1808" s="163" t="s">
        <v>716</v>
      </c>
    </row>
    <row r="1809" spans="1:7" x14ac:dyDescent="0.2">
      <c r="A1809" s="163">
        <v>2014</v>
      </c>
      <c r="B1809" s="163" t="s">
        <v>714</v>
      </c>
      <c r="C1809" s="163" t="s">
        <v>69</v>
      </c>
      <c r="D1809" s="163" t="s">
        <v>59</v>
      </c>
      <c r="E1809" s="163" t="s">
        <v>717</v>
      </c>
      <c r="F1809" s="163">
        <v>3.5419999999999998</v>
      </c>
    </row>
    <row r="1810" spans="1:7" x14ac:dyDescent="0.2">
      <c r="A1810" s="163">
        <v>2014</v>
      </c>
      <c r="B1810" s="163" t="s">
        <v>714</v>
      </c>
      <c r="C1810" s="163" t="s">
        <v>69</v>
      </c>
      <c r="D1810" s="163" t="s">
        <v>58</v>
      </c>
      <c r="E1810" s="163" t="s">
        <v>717</v>
      </c>
      <c r="F1810" s="163">
        <v>1.603</v>
      </c>
    </row>
    <row r="1811" spans="1:7" x14ac:dyDescent="0.2">
      <c r="A1811" s="163">
        <v>2014</v>
      </c>
      <c r="B1811" s="163" t="s">
        <v>714</v>
      </c>
      <c r="C1811" s="163" t="s">
        <v>69</v>
      </c>
      <c r="D1811" s="163" t="s">
        <v>56</v>
      </c>
      <c r="E1811" s="163" t="s">
        <v>717</v>
      </c>
      <c r="F1811" s="164">
        <v>13.617000000000001</v>
      </c>
      <c r="G1811" s="163" t="s">
        <v>716</v>
      </c>
    </row>
    <row r="1812" spans="1:7" x14ac:dyDescent="0.2">
      <c r="A1812" s="163">
        <v>2014</v>
      </c>
      <c r="B1812" s="163" t="s">
        <v>714</v>
      </c>
      <c r="C1812" s="163" t="s">
        <v>69</v>
      </c>
      <c r="D1812" s="163" t="s">
        <v>739</v>
      </c>
      <c r="E1812" s="163" t="s">
        <v>717</v>
      </c>
      <c r="F1812" s="163">
        <v>15.22</v>
      </c>
      <c r="G1812" s="163" t="s">
        <v>716</v>
      </c>
    </row>
    <row r="1813" spans="1:7" x14ac:dyDescent="0.2">
      <c r="A1813" s="163">
        <v>2014</v>
      </c>
      <c r="B1813" s="163" t="s">
        <v>714</v>
      </c>
      <c r="C1813" s="163" t="s">
        <v>69</v>
      </c>
      <c r="D1813" s="163" t="s">
        <v>53</v>
      </c>
      <c r="E1813" s="163" t="s">
        <v>717</v>
      </c>
      <c r="F1813" s="163">
        <v>1.9390000000000001</v>
      </c>
    </row>
    <row r="1814" spans="1:7" x14ac:dyDescent="0.2">
      <c r="A1814" s="163">
        <v>2014</v>
      </c>
      <c r="B1814" s="163" t="s">
        <v>714</v>
      </c>
      <c r="C1814" s="163" t="s">
        <v>68</v>
      </c>
      <c r="D1814" s="163" t="s">
        <v>60</v>
      </c>
      <c r="E1814" s="163" t="s">
        <v>717</v>
      </c>
      <c r="F1814" s="164">
        <v>3.5209999999999999</v>
      </c>
    </row>
    <row r="1815" spans="1:7" x14ac:dyDescent="0.2">
      <c r="A1815" s="163">
        <v>2014</v>
      </c>
      <c r="B1815" s="163" t="s">
        <v>714</v>
      </c>
      <c r="C1815" s="163" t="s">
        <v>68</v>
      </c>
      <c r="D1815" s="163" t="s">
        <v>59</v>
      </c>
      <c r="E1815" s="163" t="s">
        <v>717</v>
      </c>
      <c r="F1815" s="163">
        <v>0.41699999999999998</v>
      </c>
    </row>
    <row r="1816" spans="1:7" x14ac:dyDescent="0.2">
      <c r="A1816" s="163">
        <v>2014</v>
      </c>
      <c r="B1816" s="163" t="s">
        <v>714</v>
      </c>
      <c r="C1816" s="163" t="s">
        <v>68</v>
      </c>
      <c r="D1816" s="163" t="s">
        <v>58</v>
      </c>
      <c r="E1816" s="163" t="s">
        <v>717</v>
      </c>
      <c r="F1816" s="163">
        <v>0.434</v>
      </c>
    </row>
    <row r="1817" spans="1:7" x14ac:dyDescent="0.2">
      <c r="A1817" s="163">
        <v>2014</v>
      </c>
      <c r="B1817" s="163" t="s">
        <v>714</v>
      </c>
      <c r="C1817" s="163" t="s">
        <v>68</v>
      </c>
      <c r="D1817" s="163" t="s">
        <v>56</v>
      </c>
      <c r="E1817" s="163" t="s">
        <v>717</v>
      </c>
      <c r="F1817" s="164">
        <v>3.5049999999999999</v>
      </c>
    </row>
    <row r="1818" spans="1:7" x14ac:dyDescent="0.2">
      <c r="A1818" s="163">
        <v>2014</v>
      </c>
      <c r="B1818" s="163" t="s">
        <v>714</v>
      </c>
      <c r="C1818" s="163" t="s">
        <v>68</v>
      </c>
      <c r="D1818" s="163" t="s">
        <v>739</v>
      </c>
      <c r="E1818" s="163" t="s">
        <v>717</v>
      </c>
      <c r="F1818" s="163">
        <v>3.9390000000000001</v>
      </c>
    </row>
    <row r="1819" spans="1:7" x14ac:dyDescent="0.2">
      <c r="A1819" s="163">
        <v>2014</v>
      </c>
      <c r="B1819" s="163" t="s">
        <v>714</v>
      </c>
      <c r="C1819" s="163" t="s">
        <v>68</v>
      </c>
      <c r="D1819" s="163" t="s">
        <v>53</v>
      </c>
      <c r="E1819" s="163" t="s">
        <v>717</v>
      </c>
      <c r="F1819" s="163">
        <v>-1.6E-2</v>
      </c>
    </row>
    <row r="1820" spans="1:7" x14ac:dyDescent="0.2">
      <c r="A1820" s="163">
        <v>2014</v>
      </c>
      <c r="B1820" s="163" t="s">
        <v>714</v>
      </c>
      <c r="C1820" s="163" t="s">
        <v>67</v>
      </c>
      <c r="D1820" s="163" t="s">
        <v>60</v>
      </c>
      <c r="E1820" s="163" t="s">
        <v>717</v>
      </c>
      <c r="F1820" s="164">
        <v>0.42699999999999999</v>
      </c>
      <c r="G1820" s="163" t="s">
        <v>716</v>
      </c>
    </row>
    <row r="1821" spans="1:7" x14ac:dyDescent="0.2">
      <c r="A1821" s="163">
        <v>2014</v>
      </c>
      <c r="B1821" s="163" t="s">
        <v>714</v>
      </c>
      <c r="C1821" s="163" t="s">
        <v>67</v>
      </c>
      <c r="D1821" s="163" t="s">
        <v>59</v>
      </c>
      <c r="E1821" s="163" t="s">
        <v>717</v>
      </c>
      <c r="F1821" s="163">
        <v>0.52700000000000002</v>
      </c>
    </row>
    <row r="1822" spans="1:7" x14ac:dyDescent="0.2">
      <c r="A1822" s="163">
        <v>2014</v>
      </c>
      <c r="B1822" s="163" t="s">
        <v>714</v>
      </c>
      <c r="C1822" s="163" t="s">
        <v>67</v>
      </c>
      <c r="D1822" s="163" t="s">
        <v>58</v>
      </c>
      <c r="E1822" s="163" t="s">
        <v>717</v>
      </c>
      <c r="F1822" s="163">
        <v>0.30199999999999999</v>
      </c>
    </row>
    <row r="1823" spans="1:7" x14ac:dyDescent="0.2">
      <c r="A1823" s="163">
        <v>2014</v>
      </c>
      <c r="B1823" s="163" t="s">
        <v>714</v>
      </c>
      <c r="C1823" s="163" t="s">
        <v>67</v>
      </c>
      <c r="D1823" s="163" t="s">
        <v>56</v>
      </c>
      <c r="E1823" s="163" t="s">
        <v>717</v>
      </c>
      <c r="F1823" s="164">
        <v>0.65200000000000002</v>
      </c>
      <c r="G1823" s="163" t="s">
        <v>716</v>
      </c>
    </row>
    <row r="1824" spans="1:7" x14ac:dyDescent="0.2">
      <c r="A1824" s="163">
        <v>2014</v>
      </c>
      <c r="B1824" s="163" t="s">
        <v>714</v>
      </c>
      <c r="C1824" s="163" t="s">
        <v>67</v>
      </c>
      <c r="D1824" s="163" t="s">
        <v>739</v>
      </c>
      <c r="E1824" s="163" t="s">
        <v>717</v>
      </c>
      <c r="F1824" s="163">
        <v>0.95399999999999996</v>
      </c>
      <c r="G1824" s="163" t="s">
        <v>716</v>
      </c>
    </row>
    <row r="1825" spans="1:7" x14ac:dyDescent="0.2">
      <c r="A1825" s="163">
        <v>2014</v>
      </c>
      <c r="B1825" s="163" t="s">
        <v>714</v>
      </c>
      <c r="C1825" s="163" t="s">
        <v>67</v>
      </c>
      <c r="D1825" s="163" t="s">
        <v>53</v>
      </c>
      <c r="E1825" s="163" t="s">
        <v>717</v>
      </c>
      <c r="F1825" s="163">
        <v>0.22500000000000001</v>
      </c>
    </row>
    <row r="1826" spans="1:7" x14ac:dyDescent="0.2">
      <c r="A1826" s="163">
        <v>2014</v>
      </c>
      <c r="B1826" s="163" t="s">
        <v>714</v>
      </c>
      <c r="C1826" s="163" t="s">
        <v>65</v>
      </c>
      <c r="D1826" s="163" t="s">
        <v>60</v>
      </c>
      <c r="E1826" s="163" t="s">
        <v>717</v>
      </c>
      <c r="F1826" s="164">
        <v>6.2859999999999996</v>
      </c>
    </row>
    <row r="1827" spans="1:7" x14ac:dyDescent="0.2">
      <c r="A1827" s="163">
        <v>2014</v>
      </c>
      <c r="B1827" s="163" t="s">
        <v>714</v>
      </c>
      <c r="C1827" s="163" t="s">
        <v>65</v>
      </c>
      <c r="D1827" s="163" t="s">
        <v>59</v>
      </c>
      <c r="E1827" s="163" t="s">
        <v>717</v>
      </c>
      <c r="F1827" s="163">
        <v>0.19</v>
      </c>
    </row>
    <row r="1828" spans="1:7" x14ac:dyDescent="0.2">
      <c r="A1828" s="163">
        <v>2014</v>
      </c>
      <c r="B1828" s="163" t="s">
        <v>714</v>
      </c>
      <c r="C1828" s="163" t="s">
        <v>65</v>
      </c>
      <c r="D1828" s="163" t="s">
        <v>58</v>
      </c>
      <c r="E1828" s="163" t="s">
        <v>717</v>
      </c>
      <c r="F1828" s="163">
        <v>0.23</v>
      </c>
    </row>
    <row r="1829" spans="1:7" x14ac:dyDescent="0.2">
      <c r="A1829" s="163">
        <v>2014</v>
      </c>
      <c r="B1829" s="163" t="s">
        <v>714</v>
      </c>
      <c r="C1829" s="163" t="s">
        <v>65</v>
      </c>
      <c r="D1829" s="163" t="s">
        <v>56</v>
      </c>
      <c r="E1829" s="163" t="s">
        <v>717</v>
      </c>
      <c r="F1829" s="164">
        <v>6.2460000000000004</v>
      </c>
    </row>
    <row r="1830" spans="1:7" x14ac:dyDescent="0.2">
      <c r="A1830" s="163">
        <v>2014</v>
      </c>
      <c r="B1830" s="163" t="s">
        <v>714</v>
      </c>
      <c r="C1830" s="163" t="s">
        <v>65</v>
      </c>
      <c r="D1830" s="163" t="s">
        <v>739</v>
      </c>
      <c r="E1830" s="163" t="s">
        <v>717</v>
      </c>
      <c r="F1830" s="163">
        <v>6.476</v>
      </c>
    </row>
    <row r="1831" spans="1:7" x14ac:dyDescent="0.2">
      <c r="A1831" s="163">
        <v>2014</v>
      </c>
      <c r="B1831" s="163" t="s">
        <v>714</v>
      </c>
      <c r="C1831" s="163" t="s">
        <v>65</v>
      </c>
      <c r="D1831" s="163" t="s">
        <v>53</v>
      </c>
      <c r="E1831" s="163" t="s">
        <v>717</v>
      </c>
      <c r="F1831" s="163">
        <v>-0.04</v>
      </c>
    </row>
    <row r="1832" spans="1:7" x14ac:dyDescent="0.2">
      <c r="A1832" s="163">
        <v>2014</v>
      </c>
      <c r="B1832" s="163" t="s">
        <v>714</v>
      </c>
      <c r="C1832" s="163" t="s">
        <v>64</v>
      </c>
      <c r="D1832" s="163" t="s">
        <v>60</v>
      </c>
      <c r="E1832" s="163" t="s">
        <v>717</v>
      </c>
      <c r="F1832" s="164">
        <v>1.444</v>
      </c>
      <c r="G1832" s="163" t="s">
        <v>716</v>
      </c>
    </row>
    <row r="1833" spans="1:7" x14ac:dyDescent="0.2">
      <c r="A1833" s="163">
        <v>2014</v>
      </c>
      <c r="B1833" s="163" t="s">
        <v>714</v>
      </c>
      <c r="C1833" s="163" t="s">
        <v>64</v>
      </c>
      <c r="D1833" s="163" t="s">
        <v>59</v>
      </c>
      <c r="E1833" s="163" t="s">
        <v>717</v>
      </c>
      <c r="F1833" s="163">
        <v>2.2850000000000001</v>
      </c>
    </row>
    <row r="1834" spans="1:7" x14ac:dyDescent="0.2">
      <c r="A1834" s="163">
        <v>2014</v>
      </c>
      <c r="B1834" s="163" t="s">
        <v>714</v>
      </c>
      <c r="C1834" s="163" t="s">
        <v>64</v>
      </c>
      <c r="D1834" s="163" t="s">
        <v>58</v>
      </c>
      <c r="E1834" s="163" t="s">
        <v>717</v>
      </c>
      <c r="F1834" s="163">
        <v>0.51200000000000001</v>
      </c>
    </row>
    <row r="1835" spans="1:7" x14ac:dyDescent="0.2">
      <c r="A1835" s="163">
        <v>2014</v>
      </c>
      <c r="B1835" s="163" t="s">
        <v>714</v>
      </c>
      <c r="C1835" s="163" t="s">
        <v>64</v>
      </c>
      <c r="D1835" s="163" t="s">
        <v>56</v>
      </c>
      <c r="E1835" s="163" t="s">
        <v>717</v>
      </c>
      <c r="F1835" s="164">
        <v>3.2170000000000001</v>
      </c>
      <c r="G1835" s="163" t="s">
        <v>716</v>
      </c>
    </row>
    <row r="1836" spans="1:7" x14ac:dyDescent="0.2">
      <c r="A1836" s="163">
        <v>2014</v>
      </c>
      <c r="B1836" s="163" t="s">
        <v>714</v>
      </c>
      <c r="C1836" s="163" t="s">
        <v>64</v>
      </c>
      <c r="D1836" s="163" t="s">
        <v>739</v>
      </c>
      <c r="E1836" s="163" t="s">
        <v>717</v>
      </c>
      <c r="F1836" s="163">
        <v>3.7290000000000001</v>
      </c>
      <c r="G1836" s="163" t="s">
        <v>716</v>
      </c>
    </row>
    <row r="1837" spans="1:7" x14ac:dyDescent="0.2">
      <c r="A1837" s="163">
        <v>2014</v>
      </c>
      <c r="B1837" s="163" t="s">
        <v>714</v>
      </c>
      <c r="C1837" s="163" t="s">
        <v>64</v>
      </c>
      <c r="D1837" s="163" t="s">
        <v>53</v>
      </c>
      <c r="E1837" s="163" t="s">
        <v>717</v>
      </c>
      <c r="F1837" s="163">
        <v>1.7729999999999999</v>
      </c>
    </row>
    <row r="1838" spans="1:7" x14ac:dyDescent="0.2">
      <c r="A1838" s="163">
        <v>2014</v>
      </c>
      <c r="B1838" s="163" t="s">
        <v>714</v>
      </c>
      <c r="C1838" s="163" t="s">
        <v>62</v>
      </c>
      <c r="D1838" s="163" t="s">
        <v>60</v>
      </c>
      <c r="E1838" s="163" t="s">
        <v>717</v>
      </c>
      <c r="F1838" s="164" t="s">
        <v>14</v>
      </c>
      <c r="G1838" s="163" t="s">
        <v>718</v>
      </c>
    </row>
    <row r="1839" spans="1:7" x14ac:dyDescent="0.2">
      <c r="A1839" s="163">
        <v>2014</v>
      </c>
      <c r="B1839" s="163" t="s">
        <v>714</v>
      </c>
      <c r="C1839" s="163" t="s">
        <v>62</v>
      </c>
      <c r="D1839" s="163" t="s">
        <v>59</v>
      </c>
      <c r="E1839" s="163" t="s">
        <v>717</v>
      </c>
      <c r="F1839" s="163">
        <v>0.11899999999999999</v>
      </c>
    </row>
    <row r="1840" spans="1:7" x14ac:dyDescent="0.2">
      <c r="A1840" s="163">
        <v>2014</v>
      </c>
      <c r="B1840" s="163" t="s">
        <v>714</v>
      </c>
      <c r="C1840" s="163" t="s">
        <v>62</v>
      </c>
      <c r="D1840" s="163" t="s">
        <v>58</v>
      </c>
      <c r="E1840" s="163" t="s">
        <v>717</v>
      </c>
      <c r="F1840" s="163">
        <v>0.123</v>
      </c>
    </row>
    <row r="1841" spans="1:7" x14ac:dyDescent="0.2">
      <c r="A1841" s="163">
        <v>2014</v>
      </c>
      <c r="B1841" s="163" t="s">
        <v>714</v>
      </c>
      <c r="C1841" s="163" t="s">
        <v>62</v>
      </c>
      <c r="D1841" s="163" t="s">
        <v>56</v>
      </c>
      <c r="E1841" s="163" t="s">
        <v>717</v>
      </c>
      <c r="F1841" s="164">
        <v>-4.0000000000000001E-3</v>
      </c>
    </row>
    <row r="1842" spans="1:7" x14ac:dyDescent="0.2">
      <c r="A1842" s="163">
        <v>2014</v>
      </c>
      <c r="B1842" s="163" t="s">
        <v>714</v>
      </c>
      <c r="C1842" s="163" t="s">
        <v>62</v>
      </c>
      <c r="D1842" s="163" t="s">
        <v>739</v>
      </c>
      <c r="E1842" s="163" t="s">
        <v>717</v>
      </c>
      <c r="F1842" s="163">
        <v>0.11899999999999999</v>
      </c>
    </row>
    <row r="1843" spans="1:7" x14ac:dyDescent="0.2">
      <c r="A1843" s="163">
        <v>2014</v>
      </c>
      <c r="B1843" s="163" t="s">
        <v>714</v>
      </c>
      <c r="C1843" s="163" t="s">
        <v>62</v>
      </c>
      <c r="D1843" s="163" t="s">
        <v>53</v>
      </c>
      <c r="E1843" s="163" t="s">
        <v>717</v>
      </c>
      <c r="F1843" s="163">
        <v>-4.0000000000000001E-3</v>
      </c>
    </row>
    <row r="1844" spans="1:7" x14ac:dyDescent="0.2">
      <c r="A1844" s="163">
        <v>2014</v>
      </c>
      <c r="B1844" s="163" t="s">
        <v>714</v>
      </c>
      <c r="C1844" s="163" t="s">
        <v>55</v>
      </c>
      <c r="D1844" s="163" t="s">
        <v>60</v>
      </c>
      <c r="E1844" s="163" t="s">
        <v>717</v>
      </c>
      <c r="F1844" s="164" t="s">
        <v>14</v>
      </c>
      <c r="G1844" s="163" t="s">
        <v>718</v>
      </c>
    </row>
    <row r="1845" spans="1:7" x14ac:dyDescent="0.2">
      <c r="A1845" s="163">
        <v>2014</v>
      </c>
      <c r="B1845" s="163" t="s">
        <v>714</v>
      </c>
      <c r="C1845" s="163" t="s">
        <v>55</v>
      </c>
      <c r="D1845" s="163" t="s">
        <v>59</v>
      </c>
      <c r="E1845" s="163" t="s">
        <v>717</v>
      </c>
      <c r="F1845" s="163">
        <v>3.0000000000000001E-3</v>
      </c>
    </row>
    <row r="1846" spans="1:7" x14ac:dyDescent="0.2">
      <c r="A1846" s="163">
        <v>2014</v>
      </c>
      <c r="B1846" s="163" t="s">
        <v>714</v>
      </c>
      <c r="C1846" s="163" t="s">
        <v>55</v>
      </c>
      <c r="D1846" s="163" t="s">
        <v>58</v>
      </c>
      <c r="E1846" s="163" t="s">
        <v>717</v>
      </c>
      <c r="F1846" s="163">
        <v>1E-3</v>
      </c>
    </row>
    <row r="1847" spans="1:7" x14ac:dyDescent="0.2">
      <c r="A1847" s="163">
        <v>2014</v>
      </c>
      <c r="B1847" s="163" t="s">
        <v>714</v>
      </c>
      <c r="C1847" s="163" t="s">
        <v>55</v>
      </c>
      <c r="D1847" s="163" t="s">
        <v>56</v>
      </c>
      <c r="E1847" s="163" t="s">
        <v>717</v>
      </c>
      <c r="F1847" s="164">
        <v>1E-3</v>
      </c>
    </row>
    <row r="1848" spans="1:7" x14ac:dyDescent="0.2">
      <c r="A1848" s="163">
        <v>2014</v>
      </c>
      <c r="B1848" s="163" t="s">
        <v>714</v>
      </c>
      <c r="C1848" s="163" t="s">
        <v>55</v>
      </c>
      <c r="D1848" s="163" t="s">
        <v>739</v>
      </c>
      <c r="E1848" s="163" t="s">
        <v>717</v>
      </c>
      <c r="F1848" s="163">
        <v>3.0000000000000001E-3</v>
      </c>
    </row>
    <row r="1849" spans="1:7" x14ac:dyDescent="0.2">
      <c r="A1849" s="163">
        <v>2014</v>
      </c>
      <c r="B1849" s="163" t="s">
        <v>714</v>
      </c>
      <c r="C1849" s="163" t="s">
        <v>55</v>
      </c>
      <c r="D1849" s="163" t="s">
        <v>53</v>
      </c>
      <c r="E1849" s="163" t="s">
        <v>717</v>
      </c>
      <c r="F1849" s="163">
        <v>1E-3</v>
      </c>
    </row>
    <row r="1850" spans="1:7" x14ac:dyDescent="0.2">
      <c r="A1850" s="163">
        <v>2014</v>
      </c>
      <c r="B1850" s="163" t="s">
        <v>714</v>
      </c>
      <c r="C1850" s="163" t="s">
        <v>69</v>
      </c>
      <c r="D1850" s="163" t="s">
        <v>60</v>
      </c>
      <c r="E1850" s="163" t="s">
        <v>143</v>
      </c>
      <c r="F1850" s="164">
        <v>93.256</v>
      </c>
      <c r="G1850" s="163" t="s">
        <v>716</v>
      </c>
    </row>
    <row r="1851" spans="1:7" x14ac:dyDescent="0.2">
      <c r="A1851" s="163">
        <v>2014</v>
      </c>
      <c r="B1851" s="163" t="s">
        <v>714</v>
      </c>
      <c r="C1851" s="163" t="s">
        <v>69</v>
      </c>
      <c r="D1851" s="163" t="s">
        <v>59</v>
      </c>
      <c r="E1851" s="163" t="s">
        <v>143</v>
      </c>
      <c r="F1851" s="163">
        <v>105.783</v>
      </c>
    </row>
    <row r="1852" spans="1:7" x14ac:dyDescent="0.2">
      <c r="A1852" s="163">
        <v>2014</v>
      </c>
      <c r="B1852" s="163" t="s">
        <v>714</v>
      </c>
      <c r="C1852" s="163" t="s">
        <v>69</v>
      </c>
      <c r="D1852" s="163" t="s">
        <v>58</v>
      </c>
      <c r="E1852" s="163" t="s">
        <v>143</v>
      </c>
      <c r="F1852" s="163">
        <v>160.56299999999999</v>
      </c>
    </row>
    <row r="1853" spans="1:7" x14ac:dyDescent="0.2">
      <c r="A1853" s="163">
        <v>2014</v>
      </c>
      <c r="B1853" s="163" t="s">
        <v>714</v>
      </c>
      <c r="C1853" s="163" t="s">
        <v>69</v>
      </c>
      <c r="D1853" s="163" t="s">
        <v>56</v>
      </c>
      <c r="E1853" s="163" t="s">
        <v>143</v>
      </c>
      <c r="F1853" s="164">
        <v>91.558999999999997</v>
      </c>
      <c r="G1853" s="163" t="s">
        <v>716</v>
      </c>
    </row>
    <row r="1854" spans="1:7" x14ac:dyDescent="0.2">
      <c r="A1854" s="163">
        <v>2014</v>
      </c>
      <c r="B1854" s="163" t="s">
        <v>714</v>
      </c>
      <c r="C1854" s="163" t="s">
        <v>69</v>
      </c>
      <c r="D1854" s="163" t="s">
        <v>739</v>
      </c>
      <c r="E1854" s="163" t="s">
        <v>143</v>
      </c>
      <c r="F1854" s="163">
        <v>95.899000000000001</v>
      </c>
      <c r="G1854" s="163" t="s">
        <v>716</v>
      </c>
    </row>
    <row r="1855" spans="1:7" x14ac:dyDescent="0.2">
      <c r="A1855" s="163">
        <v>2014</v>
      </c>
      <c r="B1855" s="163" t="s">
        <v>714</v>
      </c>
      <c r="C1855" s="163" t="s">
        <v>69</v>
      </c>
      <c r="D1855" s="163" t="s">
        <v>53</v>
      </c>
      <c r="E1855" s="163" t="s">
        <v>143</v>
      </c>
      <c r="F1855" s="163">
        <v>82.516999999999996</v>
      </c>
    </row>
    <row r="1856" spans="1:7" x14ac:dyDescent="0.2">
      <c r="A1856" s="163">
        <v>2014</v>
      </c>
      <c r="B1856" s="163" t="s">
        <v>714</v>
      </c>
      <c r="C1856" s="163" t="s">
        <v>68</v>
      </c>
      <c r="D1856" s="163" t="s">
        <v>60</v>
      </c>
      <c r="E1856" s="163" t="s">
        <v>143</v>
      </c>
      <c r="F1856" s="164" t="s">
        <v>14</v>
      </c>
    </row>
    <row r="1857" spans="1:6" x14ac:dyDescent="0.2">
      <c r="A1857" s="163">
        <v>2014</v>
      </c>
      <c r="B1857" s="163" t="s">
        <v>714</v>
      </c>
      <c r="C1857" s="163" t="s">
        <v>68</v>
      </c>
      <c r="D1857" s="163" t="s">
        <v>59</v>
      </c>
      <c r="E1857" s="163" t="s">
        <v>143</v>
      </c>
      <c r="F1857" s="163" t="s">
        <v>14</v>
      </c>
    </row>
    <row r="1858" spans="1:6" x14ac:dyDescent="0.2">
      <c r="A1858" s="163">
        <v>2014</v>
      </c>
      <c r="B1858" s="163" t="s">
        <v>714</v>
      </c>
      <c r="C1858" s="163" t="s">
        <v>68</v>
      </c>
      <c r="D1858" s="163" t="s">
        <v>58</v>
      </c>
      <c r="E1858" s="163" t="s">
        <v>143</v>
      </c>
      <c r="F1858" s="163" t="s">
        <v>14</v>
      </c>
    </row>
    <row r="1859" spans="1:6" x14ac:dyDescent="0.2">
      <c r="A1859" s="163">
        <v>2014</v>
      </c>
      <c r="B1859" s="163" t="s">
        <v>714</v>
      </c>
      <c r="C1859" s="163" t="s">
        <v>68</v>
      </c>
      <c r="D1859" s="163" t="s">
        <v>56</v>
      </c>
      <c r="E1859" s="163" t="s">
        <v>143</v>
      </c>
      <c r="F1859" s="164" t="s">
        <v>14</v>
      </c>
    </row>
    <row r="1860" spans="1:6" x14ac:dyDescent="0.2">
      <c r="A1860" s="163">
        <v>2014</v>
      </c>
      <c r="B1860" s="163" t="s">
        <v>714</v>
      </c>
      <c r="C1860" s="163" t="s">
        <v>68</v>
      </c>
      <c r="D1860" s="163" t="s">
        <v>739</v>
      </c>
      <c r="E1860" s="163" t="s">
        <v>143</v>
      </c>
      <c r="F1860" s="163" t="s">
        <v>14</v>
      </c>
    </row>
    <row r="1861" spans="1:6" x14ac:dyDescent="0.2">
      <c r="A1861" s="163">
        <v>2014</v>
      </c>
      <c r="B1861" s="163" t="s">
        <v>714</v>
      </c>
      <c r="C1861" s="163" t="s">
        <v>68</v>
      </c>
      <c r="D1861" s="163" t="s">
        <v>53</v>
      </c>
      <c r="E1861" s="163" t="s">
        <v>143</v>
      </c>
      <c r="F1861" s="163" t="s">
        <v>14</v>
      </c>
    </row>
    <row r="1862" spans="1:6" x14ac:dyDescent="0.2">
      <c r="A1862" s="163">
        <v>2014</v>
      </c>
      <c r="B1862" s="163" t="s">
        <v>714</v>
      </c>
      <c r="C1862" s="163" t="s">
        <v>67</v>
      </c>
      <c r="D1862" s="163" t="s">
        <v>60</v>
      </c>
      <c r="E1862" s="163" t="s">
        <v>143</v>
      </c>
      <c r="F1862" s="163" t="s">
        <v>14</v>
      </c>
    </row>
    <row r="1863" spans="1:6" x14ac:dyDescent="0.2">
      <c r="A1863" s="163">
        <v>2014</v>
      </c>
      <c r="B1863" s="163" t="s">
        <v>714</v>
      </c>
      <c r="C1863" s="163" t="s">
        <v>67</v>
      </c>
      <c r="D1863" s="163" t="s">
        <v>59</v>
      </c>
      <c r="E1863" s="163" t="s">
        <v>143</v>
      </c>
      <c r="F1863" s="163" t="s">
        <v>14</v>
      </c>
    </row>
    <row r="1864" spans="1:6" x14ac:dyDescent="0.2">
      <c r="A1864" s="163">
        <v>2014</v>
      </c>
      <c r="B1864" s="163" t="s">
        <v>714</v>
      </c>
      <c r="C1864" s="163" t="s">
        <v>67</v>
      </c>
      <c r="D1864" s="163" t="s">
        <v>58</v>
      </c>
      <c r="E1864" s="163" t="s">
        <v>143</v>
      </c>
      <c r="F1864" s="163" t="s">
        <v>14</v>
      </c>
    </row>
    <row r="1865" spans="1:6" x14ac:dyDescent="0.2">
      <c r="A1865" s="163">
        <v>2014</v>
      </c>
      <c r="B1865" s="163" t="s">
        <v>714</v>
      </c>
      <c r="C1865" s="163" t="s">
        <v>67</v>
      </c>
      <c r="D1865" s="163" t="s">
        <v>56</v>
      </c>
      <c r="E1865" s="163" t="s">
        <v>143</v>
      </c>
      <c r="F1865" s="164" t="s">
        <v>14</v>
      </c>
    </row>
    <row r="1866" spans="1:6" x14ac:dyDescent="0.2">
      <c r="A1866" s="163">
        <v>2014</v>
      </c>
      <c r="B1866" s="163" t="s">
        <v>714</v>
      </c>
      <c r="C1866" s="163" t="s">
        <v>67</v>
      </c>
      <c r="D1866" s="163" t="s">
        <v>739</v>
      </c>
      <c r="E1866" s="163" t="s">
        <v>143</v>
      </c>
      <c r="F1866" s="163" t="s">
        <v>14</v>
      </c>
    </row>
    <row r="1867" spans="1:6" x14ac:dyDescent="0.2">
      <c r="A1867" s="163">
        <v>2014</v>
      </c>
      <c r="B1867" s="163" t="s">
        <v>714</v>
      </c>
      <c r="C1867" s="163" t="s">
        <v>67</v>
      </c>
      <c r="D1867" s="163" t="s">
        <v>53</v>
      </c>
      <c r="E1867" s="163" t="s">
        <v>143</v>
      </c>
      <c r="F1867" s="163" t="s">
        <v>14</v>
      </c>
    </row>
    <row r="1868" spans="1:6" x14ac:dyDescent="0.2">
      <c r="A1868" s="163">
        <v>2014</v>
      </c>
      <c r="B1868" s="163" t="s">
        <v>714</v>
      </c>
      <c r="C1868" s="163" t="s">
        <v>65</v>
      </c>
      <c r="D1868" s="163" t="s">
        <v>60</v>
      </c>
      <c r="E1868" s="163" t="s">
        <v>143</v>
      </c>
      <c r="F1868" s="164" t="s">
        <v>14</v>
      </c>
    </row>
    <row r="1869" spans="1:6" x14ac:dyDescent="0.2">
      <c r="A1869" s="163">
        <v>2014</v>
      </c>
      <c r="B1869" s="163" t="s">
        <v>714</v>
      </c>
      <c r="C1869" s="163" t="s">
        <v>65</v>
      </c>
      <c r="D1869" s="163" t="s">
        <v>59</v>
      </c>
      <c r="E1869" s="163" t="s">
        <v>143</v>
      </c>
      <c r="F1869" s="163" t="s">
        <v>14</v>
      </c>
    </row>
    <row r="1870" spans="1:6" x14ac:dyDescent="0.2">
      <c r="A1870" s="163">
        <v>2014</v>
      </c>
      <c r="B1870" s="163" t="s">
        <v>714</v>
      </c>
      <c r="C1870" s="163" t="s">
        <v>65</v>
      </c>
      <c r="D1870" s="163" t="s">
        <v>58</v>
      </c>
      <c r="E1870" s="163" t="s">
        <v>143</v>
      </c>
      <c r="F1870" s="163" t="s">
        <v>14</v>
      </c>
    </row>
    <row r="1871" spans="1:6" x14ac:dyDescent="0.2">
      <c r="A1871" s="163">
        <v>2014</v>
      </c>
      <c r="B1871" s="163" t="s">
        <v>714</v>
      </c>
      <c r="C1871" s="163" t="s">
        <v>65</v>
      </c>
      <c r="D1871" s="163" t="s">
        <v>56</v>
      </c>
      <c r="E1871" s="163" t="s">
        <v>143</v>
      </c>
      <c r="F1871" s="163" t="s">
        <v>14</v>
      </c>
    </row>
    <row r="1872" spans="1:6" x14ac:dyDescent="0.2">
      <c r="A1872" s="163">
        <v>2014</v>
      </c>
      <c r="B1872" s="163" t="s">
        <v>714</v>
      </c>
      <c r="C1872" s="163" t="s">
        <v>65</v>
      </c>
      <c r="D1872" s="163" t="s">
        <v>739</v>
      </c>
      <c r="E1872" s="163" t="s">
        <v>143</v>
      </c>
      <c r="F1872" s="163" t="s">
        <v>14</v>
      </c>
    </row>
    <row r="1873" spans="1:6" x14ac:dyDescent="0.2">
      <c r="A1873" s="163">
        <v>2014</v>
      </c>
      <c r="B1873" s="163" t="s">
        <v>714</v>
      </c>
      <c r="C1873" s="163" t="s">
        <v>65</v>
      </c>
      <c r="D1873" s="163" t="s">
        <v>53</v>
      </c>
      <c r="E1873" s="163" t="s">
        <v>143</v>
      </c>
      <c r="F1873" s="163" t="s">
        <v>14</v>
      </c>
    </row>
    <row r="1874" spans="1:6" x14ac:dyDescent="0.2">
      <c r="A1874" s="163">
        <v>2014</v>
      </c>
      <c r="B1874" s="163" t="s">
        <v>714</v>
      </c>
      <c r="C1874" s="163" t="s">
        <v>64</v>
      </c>
      <c r="D1874" s="163" t="s">
        <v>60</v>
      </c>
      <c r="E1874" s="163" t="s">
        <v>143</v>
      </c>
      <c r="F1874" s="163" t="s">
        <v>14</v>
      </c>
    </row>
    <row r="1875" spans="1:6" x14ac:dyDescent="0.2">
      <c r="A1875" s="163">
        <v>2014</v>
      </c>
      <c r="B1875" s="163" t="s">
        <v>714</v>
      </c>
      <c r="C1875" s="163" t="s">
        <v>64</v>
      </c>
      <c r="D1875" s="163" t="s">
        <v>59</v>
      </c>
      <c r="E1875" s="163" t="s">
        <v>143</v>
      </c>
      <c r="F1875" s="163" t="s">
        <v>14</v>
      </c>
    </row>
    <row r="1876" spans="1:6" x14ac:dyDescent="0.2">
      <c r="A1876" s="163">
        <v>2014</v>
      </c>
      <c r="B1876" s="163" t="s">
        <v>714</v>
      </c>
      <c r="C1876" s="163" t="s">
        <v>64</v>
      </c>
      <c r="D1876" s="163" t="s">
        <v>58</v>
      </c>
      <c r="E1876" s="163" t="s">
        <v>143</v>
      </c>
      <c r="F1876" s="163" t="s">
        <v>14</v>
      </c>
    </row>
    <row r="1877" spans="1:6" x14ac:dyDescent="0.2">
      <c r="A1877" s="163">
        <v>2014</v>
      </c>
      <c r="B1877" s="163" t="s">
        <v>714</v>
      </c>
      <c r="C1877" s="163" t="s">
        <v>64</v>
      </c>
      <c r="D1877" s="163" t="s">
        <v>56</v>
      </c>
      <c r="E1877" s="163" t="s">
        <v>143</v>
      </c>
      <c r="F1877" s="163" t="s">
        <v>14</v>
      </c>
    </row>
    <row r="1878" spans="1:6" x14ac:dyDescent="0.2">
      <c r="A1878" s="163">
        <v>2014</v>
      </c>
      <c r="B1878" s="163" t="s">
        <v>714</v>
      </c>
      <c r="C1878" s="163" t="s">
        <v>64</v>
      </c>
      <c r="D1878" s="163" t="s">
        <v>739</v>
      </c>
      <c r="E1878" s="163" t="s">
        <v>143</v>
      </c>
      <c r="F1878" s="163" t="s">
        <v>14</v>
      </c>
    </row>
    <row r="1879" spans="1:6" x14ac:dyDescent="0.2">
      <c r="A1879" s="163">
        <v>2014</v>
      </c>
      <c r="B1879" s="163" t="s">
        <v>714</v>
      </c>
      <c r="C1879" s="163" t="s">
        <v>64</v>
      </c>
      <c r="D1879" s="163" t="s">
        <v>53</v>
      </c>
      <c r="E1879" s="163" t="s">
        <v>143</v>
      </c>
      <c r="F1879" s="163" t="s">
        <v>14</v>
      </c>
    </row>
    <row r="1880" spans="1:6" x14ac:dyDescent="0.2">
      <c r="A1880" s="163">
        <v>2014</v>
      </c>
      <c r="B1880" s="163" t="s">
        <v>714</v>
      </c>
      <c r="C1880" s="163" t="s">
        <v>62</v>
      </c>
      <c r="D1880" s="163" t="s">
        <v>60</v>
      </c>
      <c r="E1880" s="163" t="s">
        <v>143</v>
      </c>
      <c r="F1880" s="164" t="s">
        <v>14</v>
      </c>
    </row>
    <row r="1881" spans="1:6" x14ac:dyDescent="0.2">
      <c r="A1881" s="163">
        <v>2014</v>
      </c>
      <c r="B1881" s="163" t="s">
        <v>714</v>
      </c>
      <c r="C1881" s="163" t="s">
        <v>62</v>
      </c>
      <c r="D1881" s="163" t="s">
        <v>59</v>
      </c>
      <c r="E1881" s="163" t="s">
        <v>143</v>
      </c>
      <c r="F1881" s="163" t="s">
        <v>14</v>
      </c>
    </row>
    <row r="1882" spans="1:6" x14ac:dyDescent="0.2">
      <c r="A1882" s="163">
        <v>2014</v>
      </c>
      <c r="B1882" s="163" t="s">
        <v>714</v>
      </c>
      <c r="C1882" s="163" t="s">
        <v>62</v>
      </c>
      <c r="D1882" s="163" t="s">
        <v>58</v>
      </c>
      <c r="E1882" s="163" t="s">
        <v>143</v>
      </c>
      <c r="F1882" s="163" t="s">
        <v>14</v>
      </c>
    </row>
    <row r="1883" spans="1:6" x14ac:dyDescent="0.2">
      <c r="A1883" s="163">
        <v>2014</v>
      </c>
      <c r="B1883" s="163" t="s">
        <v>714</v>
      </c>
      <c r="C1883" s="163" t="s">
        <v>62</v>
      </c>
      <c r="D1883" s="163" t="s">
        <v>56</v>
      </c>
      <c r="E1883" s="163" t="s">
        <v>143</v>
      </c>
      <c r="F1883" s="163" t="s">
        <v>14</v>
      </c>
    </row>
    <row r="1884" spans="1:6" x14ac:dyDescent="0.2">
      <c r="A1884" s="163">
        <v>2014</v>
      </c>
      <c r="B1884" s="163" t="s">
        <v>714</v>
      </c>
      <c r="C1884" s="163" t="s">
        <v>62</v>
      </c>
      <c r="D1884" s="163" t="s">
        <v>739</v>
      </c>
      <c r="E1884" s="163" t="s">
        <v>143</v>
      </c>
      <c r="F1884" s="163" t="s">
        <v>14</v>
      </c>
    </row>
    <row r="1885" spans="1:6" x14ac:dyDescent="0.2">
      <c r="A1885" s="163">
        <v>2014</v>
      </c>
      <c r="B1885" s="163" t="s">
        <v>714</v>
      </c>
      <c r="C1885" s="163" t="s">
        <v>62</v>
      </c>
      <c r="D1885" s="163" t="s">
        <v>53</v>
      </c>
      <c r="E1885" s="163" t="s">
        <v>143</v>
      </c>
      <c r="F1885" s="163" t="s">
        <v>14</v>
      </c>
    </row>
    <row r="1886" spans="1:6" x14ac:dyDescent="0.2">
      <c r="A1886" s="163">
        <v>2014</v>
      </c>
      <c r="B1886" s="163" t="s">
        <v>714</v>
      </c>
      <c r="C1886" s="163" t="s">
        <v>55</v>
      </c>
      <c r="D1886" s="163" t="s">
        <v>60</v>
      </c>
      <c r="E1886" s="163" t="s">
        <v>143</v>
      </c>
      <c r="F1886" s="164" t="s">
        <v>14</v>
      </c>
    </row>
    <row r="1887" spans="1:6" x14ac:dyDescent="0.2">
      <c r="A1887" s="163">
        <v>2014</v>
      </c>
      <c r="B1887" s="163" t="s">
        <v>714</v>
      </c>
      <c r="C1887" s="163" t="s">
        <v>55</v>
      </c>
      <c r="D1887" s="163" t="s">
        <v>59</v>
      </c>
      <c r="E1887" s="163" t="s">
        <v>143</v>
      </c>
      <c r="F1887" s="163" t="s">
        <v>14</v>
      </c>
    </row>
    <row r="1888" spans="1:6" x14ac:dyDescent="0.2">
      <c r="A1888" s="163">
        <v>2014</v>
      </c>
      <c r="B1888" s="163" t="s">
        <v>714</v>
      </c>
      <c r="C1888" s="163" t="s">
        <v>55</v>
      </c>
      <c r="D1888" s="163" t="s">
        <v>58</v>
      </c>
      <c r="E1888" s="163" t="s">
        <v>143</v>
      </c>
      <c r="F1888" s="163" t="s">
        <v>14</v>
      </c>
    </row>
    <row r="1889" spans="1:7" x14ac:dyDescent="0.2">
      <c r="A1889" s="163">
        <v>2014</v>
      </c>
      <c r="B1889" s="163" t="s">
        <v>714</v>
      </c>
      <c r="C1889" s="163" t="s">
        <v>55</v>
      </c>
      <c r="D1889" s="163" t="s">
        <v>56</v>
      </c>
      <c r="E1889" s="163" t="s">
        <v>143</v>
      </c>
      <c r="F1889" s="164" t="s">
        <v>14</v>
      </c>
    </row>
    <row r="1890" spans="1:7" x14ac:dyDescent="0.2">
      <c r="A1890" s="163">
        <v>2014</v>
      </c>
      <c r="B1890" s="163" t="s">
        <v>714</v>
      </c>
      <c r="C1890" s="163" t="s">
        <v>55</v>
      </c>
      <c r="D1890" s="163" t="s">
        <v>739</v>
      </c>
      <c r="E1890" s="163" t="s">
        <v>143</v>
      </c>
      <c r="F1890" s="163" t="s">
        <v>14</v>
      </c>
    </row>
    <row r="1891" spans="1:7" x14ac:dyDescent="0.2">
      <c r="A1891" s="163">
        <v>2014</v>
      </c>
      <c r="B1891" s="163" t="s">
        <v>714</v>
      </c>
      <c r="C1891" s="163" t="s">
        <v>55</v>
      </c>
      <c r="D1891" s="163" t="s">
        <v>53</v>
      </c>
      <c r="E1891" s="163" t="s">
        <v>143</v>
      </c>
      <c r="F1891" s="163" t="s">
        <v>14</v>
      </c>
    </row>
    <row r="1892" spans="1:7" x14ac:dyDescent="0.2">
      <c r="A1892" s="163">
        <v>2015</v>
      </c>
      <c r="B1892" s="163" t="s">
        <v>714</v>
      </c>
      <c r="C1892" s="163" t="s">
        <v>69</v>
      </c>
      <c r="D1892" s="163" t="s">
        <v>60</v>
      </c>
      <c r="E1892" s="163" t="s">
        <v>715</v>
      </c>
      <c r="F1892" s="164">
        <v>5144770.95</v>
      </c>
      <c r="G1892" s="163" t="s">
        <v>716</v>
      </c>
    </row>
    <row r="1893" spans="1:7" x14ac:dyDescent="0.2">
      <c r="A1893" s="163">
        <v>2015</v>
      </c>
      <c r="B1893" s="163" t="s">
        <v>714</v>
      </c>
      <c r="C1893" s="163" t="s">
        <v>69</v>
      </c>
      <c r="D1893" s="163" t="s">
        <v>59</v>
      </c>
      <c r="E1893" s="163" t="s">
        <v>715</v>
      </c>
      <c r="F1893" s="163">
        <v>1636369.311</v>
      </c>
    </row>
    <row r="1894" spans="1:7" x14ac:dyDescent="0.2">
      <c r="A1894" s="163">
        <v>2015</v>
      </c>
      <c r="B1894" s="163" t="s">
        <v>714</v>
      </c>
      <c r="C1894" s="163" t="s">
        <v>69</v>
      </c>
      <c r="D1894" s="163" t="s">
        <v>58</v>
      </c>
      <c r="E1894" s="163" t="s">
        <v>715</v>
      </c>
      <c r="F1894" s="163">
        <v>716760.04299999995</v>
      </c>
    </row>
    <row r="1895" spans="1:7" x14ac:dyDescent="0.2">
      <c r="A1895" s="163">
        <v>2015</v>
      </c>
      <c r="B1895" s="163" t="s">
        <v>714</v>
      </c>
      <c r="C1895" s="163" t="s">
        <v>69</v>
      </c>
      <c r="D1895" s="163" t="s">
        <v>56</v>
      </c>
      <c r="E1895" s="163" t="s">
        <v>715</v>
      </c>
      <c r="F1895" s="164">
        <v>6064380.2189999996</v>
      </c>
      <c r="G1895" s="163" t="s">
        <v>716</v>
      </c>
    </row>
    <row r="1896" spans="1:7" x14ac:dyDescent="0.2">
      <c r="A1896" s="163">
        <v>2015</v>
      </c>
      <c r="B1896" s="163" t="s">
        <v>714</v>
      </c>
      <c r="C1896" s="163" t="s">
        <v>69</v>
      </c>
      <c r="D1896" s="163" t="s">
        <v>739</v>
      </c>
      <c r="E1896" s="163" t="s">
        <v>715</v>
      </c>
      <c r="F1896" s="163">
        <v>6781140.2620000001</v>
      </c>
      <c r="G1896" s="163" t="s">
        <v>716</v>
      </c>
    </row>
    <row r="1897" spans="1:7" x14ac:dyDescent="0.2">
      <c r="A1897" s="163">
        <v>2015</v>
      </c>
      <c r="B1897" s="163" t="s">
        <v>714</v>
      </c>
      <c r="C1897" s="163" t="s">
        <v>69</v>
      </c>
      <c r="D1897" s="163" t="s">
        <v>53</v>
      </c>
      <c r="E1897" s="163" t="s">
        <v>715</v>
      </c>
      <c r="F1897" s="163">
        <v>919609.26899999997</v>
      </c>
    </row>
    <row r="1898" spans="1:7" x14ac:dyDescent="0.2">
      <c r="A1898" s="163">
        <v>2015</v>
      </c>
      <c r="B1898" s="163" t="s">
        <v>714</v>
      </c>
      <c r="C1898" s="163" t="s">
        <v>68</v>
      </c>
      <c r="D1898" s="163" t="s">
        <v>60</v>
      </c>
      <c r="E1898" s="163" t="s">
        <v>715</v>
      </c>
      <c r="F1898" s="164">
        <v>1457794.2660000001</v>
      </c>
    </row>
    <row r="1899" spans="1:7" x14ac:dyDescent="0.2">
      <c r="A1899" s="163">
        <v>2015</v>
      </c>
      <c r="B1899" s="163" t="s">
        <v>714</v>
      </c>
      <c r="C1899" s="163" t="s">
        <v>68</v>
      </c>
      <c r="D1899" s="163" t="s">
        <v>59</v>
      </c>
      <c r="E1899" s="163" t="s">
        <v>715</v>
      </c>
      <c r="F1899" s="163">
        <v>184576.48</v>
      </c>
    </row>
    <row r="1900" spans="1:7" x14ac:dyDescent="0.2">
      <c r="A1900" s="163">
        <v>2015</v>
      </c>
      <c r="B1900" s="163" t="s">
        <v>714</v>
      </c>
      <c r="C1900" s="163" t="s">
        <v>68</v>
      </c>
      <c r="D1900" s="163" t="s">
        <v>58</v>
      </c>
      <c r="E1900" s="163" t="s">
        <v>715</v>
      </c>
      <c r="F1900" s="163">
        <v>201992.08100000001</v>
      </c>
    </row>
    <row r="1901" spans="1:7" x14ac:dyDescent="0.2">
      <c r="A1901" s="163">
        <v>2015</v>
      </c>
      <c r="B1901" s="163" t="s">
        <v>714</v>
      </c>
      <c r="C1901" s="163" t="s">
        <v>68</v>
      </c>
      <c r="D1901" s="163" t="s">
        <v>56</v>
      </c>
      <c r="E1901" s="163" t="s">
        <v>715</v>
      </c>
      <c r="F1901" s="164">
        <v>1440378.665</v>
      </c>
    </row>
    <row r="1902" spans="1:7" x14ac:dyDescent="0.2">
      <c r="A1902" s="163">
        <v>2015</v>
      </c>
      <c r="B1902" s="163" t="s">
        <v>714</v>
      </c>
      <c r="C1902" s="163" t="s">
        <v>68</v>
      </c>
      <c r="D1902" s="163" t="s">
        <v>739</v>
      </c>
      <c r="E1902" s="163" t="s">
        <v>715</v>
      </c>
      <c r="F1902" s="163">
        <v>1642370.746</v>
      </c>
    </row>
    <row r="1903" spans="1:7" x14ac:dyDescent="0.2">
      <c r="A1903" s="163">
        <v>2015</v>
      </c>
      <c r="B1903" s="163" t="s">
        <v>714</v>
      </c>
      <c r="C1903" s="163" t="s">
        <v>68</v>
      </c>
      <c r="D1903" s="163" t="s">
        <v>53</v>
      </c>
      <c r="E1903" s="163" t="s">
        <v>715</v>
      </c>
      <c r="F1903" s="163">
        <v>-17415.600999999999</v>
      </c>
    </row>
    <row r="1904" spans="1:7" x14ac:dyDescent="0.2">
      <c r="A1904" s="163">
        <v>2015</v>
      </c>
      <c r="B1904" s="163" t="s">
        <v>714</v>
      </c>
      <c r="C1904" s="163" t="s">
        <v>67</v>
      </c>
      <c r="D1904" s="163" t="s">
        <v>60</v>
      </c>
      <c r="E1904" s="163" t="s">
        <v>715</v>
      </c>
      <c r="F1904" s="164">
        <v>189300.921</v>
      </c>
      <c r="G1904" s="163" t="s">
        <v>716</v>
      </c>
    </row>
    <row r="1905" spans="1:7" x14ac:dyDescent="0.2">
      <c r="A1905" s="163">
        <v>2015</v>
      </c>
      <c r="B1905" s="163" t="s">
        <v>714</v>
      </c>
      <c r="C1905" s="163" t="s">
        <v>67</v>
      </c>
      <c r="D1905" s="163" t="s">
        <v>59</v>
      </c>
      <c r="E1905" s="163" t="s">
        <v>715</v>
      </c>
      <c r="F1905" s="163">
        <v>245623.83</v>
      </c>
    </row>
    <row r="1906" spans="1:7" x14ac:dyDescent="0.2">
      <c r="A1906" s="163">
        <v>2015</v>
      </c>
      <c r="B1906" s="163" t="s">
        <v>714</v>
      </c>
      <c r="C1906" s="163" t="s">
        <v>67</v>
      </c>
      <c r="D1906" s="163" t="s">
        <v>58</v>
      </c>
      <c r="E1906" s="163" t="s">
        <v>715</v>
      </c>
      <c r="F1906" s="163">
        <v>122059.71400000001</v>
      </c>
    </row>
    <row r="1907" spans="1:7" x14ac:dyDescent="0.2">
      <c r="A1907" s="163">
        <v>2015</v>
      </c>
      <c r="B1907" s="163" t="s">
        <v>714</v>
      </c>
      <c r="C1907" s="163" t="s">
        <v>67</v>
      </c>
      <c r="D1907" s="163" t="s">
        <v>56</v>
      </c>
      <c r="E1907" s="163" t="s">
        <v>715</v>
      </c>
      <c r="F1907" s="164">
        <v>312865.03700000001</v>
      </c>
      <c r="G1907" s="163" t="s">
        <v>716</v>
      </c>
    </row>
    <row r="1908" spans="1:7" x14ac:dyDescent="0.2">
      <c r="A1908" s="163">
        <v>2015</v>
      </c>
      <c r="B1908" s="163" t="s">
        <v>714</v>
      </c>
      <c r="C1908" s="163" t="s">
        <v>67</v>
      </c>
      <c r="D1908" s="163" t="s">
        <v>739</v>
      </c>
      <c r="E1908" s="163" t="s">
        <v>715</v>
      </c>
      <c r="F1908" s="163">
        <v>434924.75099999999</v>
      </c>
      <c r="G1908" s="163" t="s">
        <v>716</v>
      </c>
    </row>
    <row r="1909" spans="1:7" x14ac:dyDescent="0.2">
      <c r="A1909" s="163">
        <v>2015</v>
      </c>
      <c r="B1909" s="163" t="s">
        <v>714</v>
      </c>
      <c r="C1909" s="163" t="s">
        <v>67</v>
      </c>
      <c r="D1909" s="163" t="s">
        <v>53</v>
      </c>
      <c r="E1909" s="163" t="s">
        <v>715</v>
      </c>
      <c r="F1909" s="163">
        <v>123564.11599999999</v>
      </c>
    </row>
    <row r="1910" spans="1:7" x14ac:dyDescent="0.2">
      <c r="A1910" s="163">
        <v>2015</v>
      </c>
      <c r="B1910" s="163" t="s">
        <v>714</v>
      </c>
      <c r="C1910" s="163" t="s">
        <v>65</v>
      </c>
      <c r="D1910" s="163" t="s">
        <v>60</v>
      </c>
      <c r="E1910" s="163" t="s">
        <v>715</v>
      </c>
      <c r="F1910" s="164">
        <v>2881247.898</v>
      </c>
    </row>
    <row r="1911" spans="1:7" x14ac:dyDescent="0.2">
      <c r="A1911" s="163">
        <v>2015</v>
      </c>
      <c r="B1911" s="163" t="s">
        <v>714</v>
      </c>
      <c r="C1911" s="163" t="s">
        <v>65</v>
      </c>
      <c r="D1911" s="163" t="s">
        <v>59</v>
      </c>
      <c r="E1911" s="163" t="s">
        <v>715</v>
      </c>
      <c r="F1911" s="163">
        <v>82590.888999999996</v>
      </c>
    </row>
    <row r="1912" spans="1:7" x14ac:dyDescent="0.2">
      <c r="A1912" s="163">
        <v>2015</v>
      </c>
      <c r="B1912" s="163" t="s">
        <v>714</v>
      </c>
      <c r="C1912" s="163" t="s">
        <v>65</v>
      </c>
      <c r="D1912" s="163" t="s">
        <v>58</v>
      </c>
      <c r="E1912" s="163" t="s">
        <v>715</v>
      </c>
      <c r="F1912" s="163">
        <v>102923.53599999999</v>
      </c>
    </row>
    <row r="1913" spans="1:7" x14ac:dyDescent="0.2">
      <c r="A1913" s="163">
        <v>2015</v>
      </c>
      <c r="B1913" s="163" t="s">
        <v>714</v>
      </c>
      <c r="C1913" s="163" t="s">
        <v>65</v>
      </c>
      <c r="D1913" s="163" t="s">
        <v>56</v>
      </c>
      <c r="E1913" s="163" t="s">
        <v>715</v>
      </c>
      <c r="F1913" s="164">
        <v>2860915.2510000002</v>
      </c>
    </row>
    <row r="1914" spans="1:7" x14ac:dyDescent="0.2">
      <c r="A1914" s="163">
        <v>2015</v>
      </c>
      <c r="B1914" s="163" t="s">
        <v>714</v>
      </c>
      <c r="C1914" s="163" t="s">
        <v>65</v>
      </c>
      <c r="D1914" s="163" t="s">
        <v>739</v>
      </c>
      <c r="E1914" s="163" t="s">
        <v>715</v>
      </c>
      <c r="F1914" s="163">
        <v>2963838.787</v>
      </c>
    </row>
    <row r="1915" spans="1:7" x14ac:dyDescent="0.2">
      <c r="A1915" s="163">
        <v>2015</v>
      </c>
      <c r="B1915" s="163" t="s">
        <v>714</v>
      </c>
      <c r="C1915" s="163" t="s">
        <v>65</v>
      </c>
      <c r="D1915" s="163" t="s">
        <v>53</v>
      </c>
      <c r="E1915" s="163" t="s">
        <v>715</v>
      </c>
      <c r="F1915" s="163">
        <v>-20332.647000000001</v>
      </c>
    </row>
    <row r="1916" spans="1:7" x14ac:dyDescent="0.2">
      <c r="A1916" s="163">
        <v>2015</v>
      </c>
      <c r="B1916" s="163" t="s">
        <v>714</v>
      </c>
      <c r="C1916" s="163" t="s">
        <v>64</v>
      </c>
      <c r="D1916" s="163" t="s">
        <v>60</v>
      </c>
      <c r="E1916" s="163" t="s">
        <v>715</v>
      </c>
      <c r="F1916" s="164">
        <v>616427.86499999999</v>
      </c>
      <c r="G1916" s="163" t="s">
        <v>716</v>
      </c>
    </row>
    <row r="1917" spans="1:7" x14ac:dyDescent="0.2">
      <c r="A1917" s="163">
        <v>2015</v>
      </c>
      <c r="B1917" s="163" t="s">
        <v>714</v>
      </c>
      <c r="C1917" s="163" t="s">
        <v>64</v>
      </c>
      <c r="D1917" s="163" t="s">
        <v>59</v>
      </c>
      <c r="E1917" s="163" t="s">
        <v>715</v>
      </c>
      <c r="F1917" s="163">
        <v>1069945.2350000001</v>
      </c>
    </row>
    <row r="1918" spans="1:7" x14ac:dyDescent="0.2">
      <c r="A1918" s="163">
        <v>2015</v>
      </c>
      <c r="B1918" s="163" t="s">
        <v>714</v>
      </c>
      <c r="C1918" s="163" t="s">
        <v>64</v>
      </c>
      <c r="D1918" s="163" t="s">
        <v>58</v>
      </c>
      <c r="E1918" s="163" t="s">
        <v>715</v>
      </c>
      <c r="F1918" s="163">
        <v>235597.269</v>
      </c>
    </row>
    <row r="1919" spans="1:7" x14ac:dyDescent="0.2">
      <c r="A1919" s="163">
        <v>2015</v>
      </c>
      <c r="B1919" s="163" t="s">
        <v>714</v>
      </c>
      <c r="C1919" s="163" t="s">
        <v>64</v>
      </c>
      <c r="D1919" s="163" t="s">
        <v>56</v>
      </c>
      <c r="E1919" s="163" t="s">
        <v>715</v>
      </c>
      <c r="F1919" s="164">
        <v>1450775.831</v>
      </c>
      <c r="G1919" s="163" t="s">
        <v>716</v>
      </c>
    </row>
    <row r="1920" spans="1:7" x14ac:dyDescent="0.2">
      <c r="A1920" s="163">
        <v>2015</v>
      </c>
      <c r="B1920" s="163" t="s">
        <v>714</v>
      </c>
      <c r="C1920" s="163" t="s">
        <v>64</v>
      </c>
      <c r="D1920" s="163" t="s">
        <v>739</v>
      </c>
      <c r="E1920" s="163" t="s">
        <v>715</v>
      </c>
      <c r="F1920" s="163">
        <v>1686373.1</v>
      </c>
      <c r="G1920" s="163" t="s">
        <v>716</v>
      </c>
    </row>
    <row r="1921" spans="1:7" x14ac:dyDescent="0.2">
      <c r="A1921" s="163">
        <v>2015</v>
      </c>
      <c r="B1921" s="163" t="s">
        <v>714</v>
      </c>
      <c r="C1921" s="163" t="s">
        <v>64</v>
      </c>
      <c r="D1921" s="163" t="s">
        <v>53</v>
      </c>
      <c r="E1921" s="163" t="s">
        <v>715</v>
      </c>
      <c r="F1921" s="163">
        <v>834347.96600000001</v>
      </c>
    </row>
    <row r="1922" spans="1:7" x14ac:dyDescent="0.2">
      <c r="A1922" s="163">
        <v>2015</v>
      </c>
      <c r="B1922" s="163" t="s">
        <v>714</v>
      </c>
      <c r="C1922" s="163" t="s">
        <v>62</v>
      </c>
      <c r="D1922" s="163" t="s">
        <v>60</v>
      </c>
      <c r="E1922" s="163" t="s">
        <v>715</v>
      </c>
      <c r="F1922" s="164" t="s">
        <v>14</v>
      </c>
      <c r="G1922" s="163" t="s">
        <v>718</v>
      </c>
    </row>
    <row r="1923" spans="1:7" x14ac:dyDescent="0.2">
      <c r="A1923" s="163">
        <v>2015</v>
      </c>
      <c r="B1923" s="163" t="s">
        <v>714</v>
      </c>
      <c r="C1923" s="163" t="s">
        <v>62</v>
      </c>
      <c r="D1923" s="163" t="s">
        <v>59</v>
      </c>
      <c r="E1923" s="163" t="s">
        <v>715</v>
      </c>
      <c r="F1923" s="163">
        <v>52464.440999999999</v>
      </c>
    </row>
    <row r="1924" spans="1:7" x14ac:dyDescent="0.2">
      <c r="A1924" s="163">
        <v>2015</v>
      </c>
      <c r="B1924" s="163" t="s">
        <v>714</v>
      </c>
      <c r="C1924" s="163" t="s">
        <v>62</v>
      </c>
      <c r="D1924" s="163" t="s">
        <v>58</v>
      </c>
      <c r="E1924" s="163" t="s">
        <v>715</v>
      </c>
      <c r="F1924" s="163">
        <v>53582.451000000001</v>
      </c>
    </row>
    <row r="1925" spans="1:7" x14ac:dyDescent="0.2">
      <c r="A1925" s="163">
        <v>2015</v>
      </c>
      <c r="B1925" s="163" t="s">
        <v>714</v>
      </c>
      <c r="C1925" s="163" t="s">
        <v>62</v>
      </c>
      <c r="D1925" s="163" t="s">
        <v>56</v>
      </c>
      <c r="E1925" s="163" t="s">
        <v>715</v>
      </c>
      <c r="F1925" s="164">
        <v>-1118.01</v>
      </c>
    </row>
    <row r="1926" spans="1:7" x14ac:dyDescent="0.2">
      <c r="A1926" s="163">
        <v>2015</v>
      </c>
      <c r="B1926" s="163" t="s">
        <v>714</v>
      </c>
      <c r="C1926" s="163" t="s">
        <v>62</v>
      </c>
      <c r="D1926" s="163" t="s">
        <v>739</v>
      </c>
      <c r="E1926" s="163" t="s">
        <v>715</v>
      </c>
      <c r="F1926" s="163">
        <v>52464.440999999999</v>
      </c>
    </row>
    <row r="1927" spans="1:7" x14ac:dyDescent="0.2">
      <c r="A1927" s="163">
        <v>2015</v>
      </c>
      <c r="B1927" s="163" t="s">
        <v>714</v>
      </c>
      <c r="C1927" s="163" t="s">
        <v>62</v>
      </c>
      <c r="D1927" s="163" t="s">
        <v>53</v>
      </c>
      <c r="E1927" s="163" t="s">
        <v>715</v>
      </c>
      <c r="F1927" s="163">
        <v>-1118.01</v>
      </c>
    </row>
    <row r="1928" spans="1:7" x14ac:dyDescent="0.2">
      <c r="A1928" s="163">
        <v>2015</v>
      </c>
      <c r="B1928" s="163" t="s">
        <v>714</v>
      </c>
      <c r="C1928" s="163" t="s">
        <v>55</v>
      </c>
      <c r="D1928" s="163" t="s">
        <v>60</v>
      </c>
      <c r="E1928" s="163" t="s">
        <v>715</v>
      </c>
      <c r="F1928" s="164" t="s">
        <v>14</v>
      </c>
      <c r="G1928" s="163" t="s">
        <v>718</v>
      </c>
    </row>
    <row r="1929" spans="1:7" x14ac:dyDescent="0.2">
      <c r="A1929" s="163">
        <v>2015</v>
      </c>
      <c r="B1929" s="163" t="s">
        <v>714</v>
      </c>
      <c r="C1929" s="163" t="s">
        <v>55</v>
      </c>
      <c r="D1929" s="163" t="s">
        <v>59</v>
      </c>
      <c r="E1929" s="163" t="s">
        <v>715</v>
      </c>
      <c r="F1929" s="163">
        <v>1168.4359999999999</v>
      </c>
    </row>
    <row r="1930" spans="1:7" x14ac:dyDescent="0.2">
      <c r="A1930" s="163">
        <v>2015</v>
      </c>
      <c r="B1930" s="163" t="s">
        <v>714</v>
      </c>
      <c r="C1930" s="163" t="s">
        <v>55</v>
      </c>
      <c r="D1930" s="163" t="s">
        <v>58</v>
      </c>
      <c r="E1930" s="163" t="s">
        <v>715</v>
      </c>
      <c r="F1930" s="163">
        <v>604.99099999999999</v>
      </c>
    </row>
    <row r="1931" spans="1:7" x14ac:dyDescent="0.2">
      <c r="A1931" s="163">
        <v>2015</v>
      </c>
      <c r="B1931" s="163" t="s">
        <v>714</v>
      </c>
      <c r="C1931" s="163" t="s">
        <v>55</v>
      </c>
      <c r="D1931" s="163" t="s">
        <v>56</v>
      </c>
      <c r="E1931" s="163" t="s">
        <v>715</v>
      </c>
      <c r="F1931" s="164">
        <v>563.44500000000005</v>
      </c>
    </row>
    <row r="1932" spans="1:7" x14ac:dyDescent="0.2">
      <c r="A1932" s="163">
        <v>2015</v>
      </c>
      <c r="B1932" s="163" t="s">
        <v>714</v>
      </c>
      <c r="C1932" s="163" t="s">
        <v>55</v>
      </c>
      <c r="D1932" s="163" t="s">
        <v>739</v>
      </c>
      <c r="E1932" s="163" t="s">
        <v>715</v>
      </c>
      <c r="F1932" s="163">
        <v>1168.4359999999999</v>
      </c>
    </row>
    <row r="1933" spans="1:7" x14ac:dyDescent="0.2">
      <c r="A1933" s="163">
        <v>2015</v>
      </c>
      <c r="B1933" s="163" t="s">
        <v>714</v>
      </c>
      <c r="C1933" s="163" t="s">
        <v>55</v>
      </c>
      <c r="D1933" s="163" t="s">
        <v>53</v>
      </c>
      <c r="E1933" s="163" t="s">
        <v>715</v>
      </c>
      <c r="F1933" s="163">
        <v>563.44500000000005</v>
      </c>
    </row>
    <row r="1934" spans="1:7" x14ac:dyDescent="0.2">
      <c r="A1934" s="163">
        <v>2015</v>
      </c>
      <c r="B1934" s="163" t="s">
        <v>714</v>
      </c>
      <c r="C1934" s="163" t="s">
        <v>69</v>
      </c>
      <c r="D1934" s="163" t="s">
        <v>60</v>
      </c>
      <c r="E1934" s="163" t="s">
        <v>717</v>
      </c>
      <c r="F1934" s="164">
        <v>11.581</v>
      </c>
      <c r="G1934" s="163" t="s">
        <v>716</v>
      </c>
    </row>
    <row r="1935" spans="1:7" x14ac:dyDescent="0.2">
      <c r="A1935" s="163">
        <v>2015</v>
      </c>
      <c r="B1935" s="163" t="s">
        <v>714</v>
      </c>
      <c r="C1935" s="163" t="s">
        <v>69</v>
      </c>
      <c r="D1935" s="163" t="s">
        <v>59</v>
      </c>
      <c r="E1935" s="163" t="s">
        <v>717</v>
      </c>
      <c r="F1935" s="163">
        <v>3.6840000000000002</v>
      </c>
    </row>
    <row r="1936" spans="1:7" x14ac:dyDescent="0.2">
      <c r="A1936" s="163">
        <v>2015</v>
      </c>
      <c r="B1936" s="163" t="s">
        <v>714</v>
      </c>
      <c r="C1936" s="163" t="s">
        <v>69</v>
      </c>
      <c r="D1936" s="163" t="s">
        <v>58</v>
      </c>
      <c r="E1936" s="163" t="s">
        <v>717</v>
      </c>
      <c r="F1936" s="163">
        <v>1.613</v>
      </c>
    </row>
    <row r="1937" spans="1:7" x14ac:dyDescent="0.2">
      <c r="A1937" s="163">
        <v>2015</v>
      </c>
      <c r="B1937" s="163" t="s">
        <v>714</v>
      </c>
      <c r="C1937" s="163" t="s">
        <v>69</v>
      </c>
      <c r="D1937" s="163" t="s">
        <v>56</v>
      </c>
      <c r="E1937" s="163" t="s">
        <v>717</v>
      </c>
      <c r="F1937" s="164">
        <v>13.651</v>
      </c>
      <c r="G1937" s="163" t="s">
        <v>716</v>
      </c>
    </row>
    <row r="1938" spans="1:7" x14ac:dyDescent="0.2">
      <c r="A1938" s="163">
        <v>2015</v>
      </c>
      <c r="B1938" s="163" t="s">
        <v>714</v>
      </c>
      <c r="C1938" s="163" t="s">
        <v>69</v>
      </c>
      <c r="D1938" s="163" t="s">
        <v>739</v>
      </c>
      <c r="E1938" s="163" t="s">
        <v>717</v>
      </c>
      <c r="F1938" s="163">
        <v>15.265000000000001</v>
      </c>
      <c r="G1938" s="163" t="s">
        <v>716</v>
      </c>
    </row>
    <row r="1939" spans="1:7" x14ac:dyDescent="0.2">
      <c r="A1939" s="163">
        <v>2015</v>
      </c>
      <c r="B1939" s="163" t="s">
        <v>714</v>
      </c>
      <c r="C1939" s="163" t="s">
        <v>69</v>
      </c>
      <c r="D1939" s="163" t="s">
        <v>53</v>
      </c>
      <c r="E1939" s="163" t="s">
        <v>717</v>
      </c>
      <c r="F1939" s="163">
        <v>2.0699999999999998</v>
      </c>
    </row>
    <row r="1940" spans="1:7" x14ac:dyDescent="0.2">
      <c r="A1940" s="163">
        <v>2015</v>
      </c>
      <c r="B1940" s="163" t="s">
        <v>714</v>
      </c>
      <c r="C1940" s="163" t="s">
        <v>68</v>
      </c>
      <c r="D1940" s="163" t="s">
        <v>60</v>
      </c>
      <c r="E1940" s="163" t="s">
        <v>717</v>
      </c>
      <c r="F1940" s="164">
        <v>3.282</v>
      </c>
    </row>
    <row r="1941" spans="1:7" x14ac:dyDescent="0.2">
      <c r="A1941" s="163">
        <v>2015</v>
      </c>
      <c r="B1941" s="163" t="s">
        <v>714</v>
      </c>
      <c r="C1941" s="163" t="s">
        <v>68</v>
      </c>
      <c r="D1941" s="163" t="s">
        <v>59</v>
      </c>
      <c r="E1941" s="163" t="s">
        <v>717</v>
      </c>
      <c r="F1941" s="163">
        <v>0.41499999999999998</v>
      </c>
    </row>
    <row r="1942" spans="1:7" x14ac:dyDescent="0.2">
      <c r="A1942" s="163">
        <v>2015</v>
      </c>
      <c r="B1942" s="163" t="s">
        <v>714</v>
      </c>
      <c r="C1942" s="163" t="s">
        <v>68</v>
      </c>
      <c r="D1942" s="163" t="s">
        <v>58</v>
      </c>
      <c r="E1942" s="163" t="s">
        <v>717</v>
      </c>
      <c r="F1942" s="163">
        <v>0.45500000000000002</v>
      </c>
    </row>
    <row r="1943" spans="1:7" x14ac:dyDescent="0.2">
      <c r="A1943" s="163">
        <v>2015</v>
      </c>
      <c r="B1943" s="163" t="s">
        <v>714</v>
      </c>
      <c r="C1943" s="163" t="s">
        <v>68</v>
      </c>
      <c r="D1943" s="163" t="s">
        <v>56</v>
      </c>
      <c r="E1943" s="163" t="s">
        <v>717</v>
      </c>
      <c r="F1943" s="164">
        <v>3.242</v>
      </c>
    </row>
    <row r="1944" spans="1:7" x14ac:dyDescent="0.2">
      <c r="A1944" s="163">
        <v>2015</v>
      </c>
      <c r="B1944" s="163" t="s">
        <v>714</v>
      </c>
      <c r="C1944" s="163" t="s">
        <v>68</v>
      </c>
      <c r="D1944" s="163" t="s">
        <v>739</v>
      </c>
      <c r="E1944" s="163" t="s">
        <v>717</v>
      </c>
      <c r="F1944" s="163">
        <v>3.6970000000000001</v>
      </c>
    </row>
    <row r="1945" spans="1:7" x14ac:dyDescent="0.2">
      <c r="A1945" s="163">
        <v>2015</v>
      </c>
      <c r="B1945" s="163" t="s">
        <v>714</v>
      </c>
      <c r="C1945" s="163" t="s">
        <v>68</v>
      </c>
      <c r="D1945" s="163" t="s">
        <v>53</v>
      </c>
      <c r="E1945" s="163" t="s">
        <v>717</v>
      </c>
      <c r="F1945" s="163">
        <v>-3.9E-2</v>
      </c>
    </row>
    <row r="1946" spans="1:7" x14ac:dyDescent="0.2">
      <c r="A1946" s="163">
        <v>2015</v>
      </c>
      <c r="B1946" s="163" t="s">
        <v>714</v>
      </c>
      <c r="C1946" s="163" t="s">
        <v>67</v>
      </c>
      <c r="D1946" s="163" t="s">
        <v>60</v>
      </c>
      <c r="E1946" s="163" t="s">
        <v>717</v>
      </c>
      <c r="F1946" s="164">
        <v>0.42599999999999999</v>
      </c>
      <c r="G1946" s="163" t="s">
        <v>716</v>
      </c>
    </row>
    <row r="1947" spans="1:7" x14ac:dyDescent="0.2">
      <c r="A1947" s="163">
        <v>2015</v>
      </c>
      <c r="B1947" s="163" t="s">
        <v>714</v>
      </c>
      <c r="C1947" s="163" t="s">
        <v>67</v>
      </c>
      <c r="D1947" s="163" t="s">
        <v>59</v>
      </c>
      <c r="E1947" s="163" t="s">
        <v>717</v>
      </c>
      <c r="F1947" s="163">
        <v>0.55300000000000005</v>
      </c>
    </row>
    <row r="1948" spans="1:7" x14ac:dyDescent="0.2">
      <c r="A1948" s="163">
        <v>2015</v>
      </c>
      <c r="B1948" s="163" t="s">
        <v>714</v>
      </c>
      <c r="C1948" s="163" t="s">
        <v>67</v>
      </c>
      <c r="D1948" s="163" t="s">
        <v>58</v>
      </c>
      <c r="E1948" s="163" t="s">
        <v>717</v>
      </c>
      <c r="F1948" s="163">
        <v>0.27500000000000002</v>
      </c>
    </row>
    <row r="1949" spans="1:7" x14ac:dyDescent="0.2">
      <c r="A1949" s="163">
        <v>2015</v>
      </c>
      <c r="B1949" s="163" t="s">
        <v>714</v>
      </c>
      <c r="C1949" s="163" t="s">
        <v>67</v>
      </c>
      <c r="D1949" s="163" t="s">
        <v>56</v>
      </c>
      <c r="E1949" s="163" t="s">
        <v>717</v>
      </c>
      <c r="F1949" s="163">
        <v>0.70399999999999996</v>
      </c>
      <c r="G1949" s="163" t="s">
        <v>716</v>
      </c>
    </row>
    <row r="1950" spans="1:7" x14ac:dyDescent="0.2">
      <c r="A1950" s="163">
        <v>2015</v>
      </c>
      <c r="B1950" s="163" t="s">
        <v>714</v>
      </c>
      <c r="C1950" s="163" t="s">
        <v>67</v>
      </c>
      <c r="D1950" s="163" t="s">
        <v>739</v>
      </c>
      <c r="E1950" s="163" t="s">
        <v>717</v>
      </c>
      <c r="F1950" s="163">
        <v>0.97899999999999998</v>
      </c>
      <c r="G1950" s="163" t="s">
        <v>716</v>
      </c>
    </row>
    <row r="1951" spans="1:7" x14ac:dyDescent="0.2">
      <c r="A1951" s="163">
        <v>2015</v>
      </c>
      <c r="B1951" s="163" t="s">
        <v>714</v>
      </c>
      <c r="C1951" s="163" t="s">
        <v>67</v>
      </c>
      <c r="D1951" s="163" t="s">
        <v>53</v>
      </c>
      <c r="E1951" s="163" t="s">
        <v>717</v>
      </c>
      <c r="F1951" s="163">
        <v>0.27800000000000002</v>
      </c>
    </row>
    <row r="1952" spans="1:7" x14ac:dyDescent="0.2">
      <c r="A1952" s="163">
        <v>2015</v>
      </c>
      <c r="B1952" s="163" t="s">
        <v>714</v>
      </c>
      <c r="C1952" s="163" t="s">
        <v>65</v>
      </c>
      <c r="D1952" s="163" t="s">
        <v>60</v>
      </c>
      <c r="E1952" s="163" t="s">
        <v>717</v>
      </c>
      <c r="F1952" s="164">
        <v>6.4859999999999998</v>
      </c>
    </row>
    <row r="1953" spans="1:7" x14ac:dyDescent="0.2">
      <c r="A1953" s="163">
        <v>2015</v>
      </c>
      <c r="B1953" s="163" t="s">
        <v>714</v>
      </c>
      <c r="C1953" s="163" t="s">
        <v>65</v>
      </c>
      <c r="D1953" s="163" t="s">
        <v>59</v>
      </c>
      <c r="E1953" s="163" t="s">
        <v>717</v>
      </c>
      <c r="F1953" s="163">
        <v>0.186</v>
      </c>
    </row>
    <row r="1954" spans="1:7" x14ac:dyDescent="0.2">
      <c r="A1954" s="163">
        <v>2015</v>
      </c>
      <c r="B1954" s="163" t="s">
        <v>714</v>
      </c>
      <c r="C1954" s="163" t="s">
        <v>65</v>
      </c>
      <c r="D1954" s="163" t="s">
        <v>58</v>
      </c>
      <c r="E1954" s="163" t="s">
        <v>717</v>
      </c>
      <c r="F1954" s="163">
        <v>0.23200000000000001</v>
      </c>
    </row>
    <row r="1955" spans="1:7" x14ac:dyDescent="0.2">
      <c r="A1955" s="163">
        <v>2015</v>
      </c>
      <c r="B1955" s="163" t="s">
        <v>714</v>
      </c>
      <c r="C1955" s="163" t="s">
        <v>65</v>
      </c>
      <c r="D1955" s="163" t="s">
        <v>56</v>
      </c>
      <c r="E1955" s="163" t="s">
        <v>717</v>
      </c>
      <c r="F1955" s="164">
        <v>6.44</v>
      </c>
    </row>
    <row r="1956" spans="1:7" x14ac:dyDescent="0.2">
      <c r="A1956" s="163">
        <v>2015</v>
      </c>
      <c r="B1956" s="163" t="s">
        <v>714</v>
      </c>
      <c r="C1956" s="163" t="s">
        <v>65</v>
      </c>
      <c r="D1956" s="163" t="s">
        <v>739</v>
      </c>
      <c r="E1956" s="163" t="s">
        <v>717</v>
      </c>
      <c r="F1956" s="163">
        <v>6.6719999999999997</v>
      </c>
    </row>
    <row r="1957" spans="1:7" x14ac:dyDescent="0.2">
      <c r="A1957" s="163">
        <v>2015</v>
      </c>
      <c r="B1957" s="163" t="s">
        <v>714</v>
      </c>
      <c r="C1957" s="163" t="s">
        <v>65</v>
      </c>
      <c r="D1957" s="163" t="s">
        <v>53</v>
      </c>
      <c r="E1957" s="163" t="s">
        <v>717</v>
      </c>
      <c r="F1957" s="163">
        <v>-4.5999999999999999E-2</v>
      </c>
    </row>
    <row r="1958" spans="1:7" x14ac:dyDescent="0.2">
      <c r="A1958" s="163">
        <v>2015</v>
      </c>
      <c r="B1958" s="163" t="s">
        <v>714</v>
      </c>
      <c r="C1958" s="163" t="s">
        <v>64</v>
      </c>
      <c r="D1958" s="163" t="s">
        <v>60</v>
      </c>
      <c r="E1958" s="163" t="s">
        <v>717</v>
      </c>
      <c r="F1958" s="164">
        <v>1.3879999999999999</v>
      </c>
      <c r="G1958" s="163" t="s">
        <v>716</v>
      </c>
    </row>
    <row r="1959" spans="1:7" x14ac:dyDescent="0.2">
      <c r="A1959" s="163">
        <v>2015</v>
      </c>
      <c r="B1959" s="163" t="s">
        <v>714</v>
      </c>
      <c r="C1959" s="163" t="s">
        <v>64</v>
      </c>
      <c r="D1959" s="163" t="s">
        <v>59</v>
      </c>
      <c r="E1959" s="163" t="s">
        <v>717</v>
      </c>
      <c r="F1959" s="163">
        <v>2.4089999999999998</v>
      </c>
    </row>
    <row r="1960" spans="1:7" x14ac:dyDescent="0.2">
      <c r="A1960" s="163">
        <v>2015</v>
      </c>
      <c r="B1960" s="163" t="s">
        <v>714</v>
      </c>
      <c r="C1960" s="163" t="s">
        <v>64</v>
      </c>
      <c r="D1960" s="163" t="s">
        <v>58</v>
      </c>
      <c r="E1960" s="163" t="s">
        <v>717</v>
      </c>
      <c r="F1960" s="163">
        <v>0.53</v>
      </c>
    </row>
    <row r="1961" spans="1:7" x14ac:dyDescent="0.2">
      <c r="A1961" s="163">
        <v>2015</v>
      </c>
      <c r="B1961" s="163" t="s">
        <v>714</v>
      </c>
      <c r="C1961" s="163" t="s">
        <v>64</v>
      </c>
      <c r="D1961" s="163" t="s">
        <v>56</v>
      </c>
      <c r="E1961" s="163" t="s">
        <v>717</v>
      </c>
      <c r="F1961" s="164">
        <v>3.266</v>
      </c>
      <c r="G1961" s="163" t="s">
        <v>716</v>
      </c>
    </row>
    <row r="1962" spans="1:7" x14ac:dyDescent="0.2">
      <c r="A1962" s="163">
        <v>2015</v>
      </c>
      <c r="B1962" s="163" t="s">
        <v>714</v>
      </c>
      <c r="C1962" s="163" t="s">
        <v>64</v>
      </c>
      <c r="D1962" s="163" t="s">
        <v>739</v>
      </c>
      <c r="E1962" s="163" t="s">
        <v>717</v>
      </c>
      <c r="F1962" s="163">
        <v>3.7959999999999998</v>
      </c>
      <c r="G1962" s="163" t="s">
        <v>716</v>
      </c>
    </row>
    <row r="1963" spans="1:7" x14ac:dyDescent="0.2">
      <c r="A1963" s="163">
        <v>2015</v>
      </c>
      <c r="B1963" s="163" t="s">
        <v>714</v>
      </c>
      <c r="C1963" s="163" t="s">
        <v>64</v>
      </c>
      <c r="D1963" s="163" t="s">
        <v>53</v>
      </c>
      <c r="E1963" s="163" t="s">
        <v>717</v>
      </c>
      <c r="F1963" s="163">
        <v>1.8779999999999999</v>
      </c>
    </row>
    <row r="1964" spans="1:7" x14ac:dyDescent="0.2">
      <c r="A1964" s="163">
        <v>2015</v>
      </c>
      <c r="B1964" s="163" t="s">
        <v>714</v>
      </c>
      <c r="C1964" s="163" t="s">
        <v>62</v>
      </c>
      <c r="D1964" s="163" t="s">
        <v>60</v>
      </c>
      <c r="E1964" s="163" t="s">
        <v>717</v>
      </c>
      <c r="F1964" s="164" t="s">
        <v>14</v>
      </c>
      <c r="G1964" s="163" t="s">
        <v>718</v>
      </c>
    </row>
    <row r="1965" spans="1:7" x14ac:dyDescent="0.2">
      <c r="A1965" s="163">
        <v>2015</v>
      </c>
      <c r="B1965" s="163" t="s">
        <v>714</v>
      </c>
      <c r="C1965" s="163" t="s">
        <v>62</v>
      </c>
      <c r="D1965" s="163" t="s">
        <v>59</v>
      </c>
      <c r="E1965" s="163" t="s">
        <v>717</v>
      </c>
      <c r="F1965" s="163">
        <v>0.11799999999999999</v>
      </c>
    </row>
    <row r="1966" spans="1:7" x14ac:dyDescent="0.2">
      <c r="A1966" s="163">
        <v>2015</v>
      </c>
      <c r="B1966" s="163" t="s">
        <v>714</v>
      </c>
      <c r="C1966" s="163" t="s">
        <v>62</v>
      </c>
      <c r="D1966" s="163" t="s">
        <v>58</v>
      </c>
      <c r="E1966" s="163" t="s">
        <v>717</v>
      </c>
      <c r="F1966" s="163">
        <v>0.121</v>
      </c>
    </row>
    <row r="1967" spans="1:7" x14ac:dyDescent="0.2">
      <c r="A1967" s="163">
        <v>2015</v>
      </c>
      <c r="B1967" s="163" t="s">
        <v>714</v>
      </c>
      <c r="C1967" s="163" t="s">
        <v>62</v>
      </c>
      <c r="D1967" s="163" t="s">
        <v>56</v>
      </c>
      <c r="E1967" s="163" t="s">
        <v>717</v>
      </c>
      <c r="F1967" s="163">
        <v>-3.0000000000000001E-3</v>
      </c>
    </row>
    <row r="1968" spans="1:7" x14ac:dyDescent="0.2">
      <c r="A1968" s="163">
        <v>2015</v>
      </c>
      <c r="B1968" s="163" t="s">
        <v>714</v>
      </c>
      <c r="C1968" s="163" t="s">
        <v>62</v>
      </c>
      <c r="D1968" s="163" t="s">
        <v>739</v>
      </c>
      <c r="E1968" s="163" t="s">
        <v>717</v>
      </c>
      <c r="F1968" s="163">
        <v>0.11799999999999999</v>
      </c>
    </row>
    <row r="1969" spans="1:7" x14ac:dyDescent="0.2">
      <c r="A1969" s="163">
        <v>2015</v>
      </c>
      <c r="B1969" s="163" t="s">
        <v>714</v>
      </c>
      <c r="C1969" s="163" t="s">
        <v>62</v>
      </c>
      <c r="D1969" s="163" t="s">
        <v>53</v>
      </c>
      <c r="E1969" s="163" t="s">
        <v>717</v>
      </c>
      <c r="F1969" s="163">
        <v>-3.0000000000000001E-3</v>
      </c>
    </row>
    <row r="1970" spans="1:7" x14ac:dyDescent="0.2">
      <c r="A1970" s="163">
        <v>2015</v>
      </c>
      <c r="B1970" s="163" t="s">
        <v>714</v>
      </c>
      <c r="C1970" s="163" t="s">
        <v>55</v>
      </c>
      <c r="D1970" s="163" t="s">
        <v>60</v>
      </c>
      <c r="E1970" s="163" t="s">
        <v>717</v>
      </c>
      <c r="F1970" s="164" t="s">
        <v>14</v>
      </c>
      <c r="G1970" s="163" t="s">
        <v>718</v>
      </c>
    </row>
    <row r="1971" spans="1:7" x14ac:dyDescent="0.2">
      <c r="A1971" s="163">
        <v>2015</v>
      </c>
      <c r="B1971" s="163" t="s">
        <v>714</v>
      </c>
      <c r="C1971" s="163" t="s">
        <v>55</v>
      </c>
      <c r="D1971" s="163" t="s">
        <v>59</v>
      </c>
      <c r="E1971" s="163" t="s">
        <v>717</v>
      </c>
      <c r="F1971" s="163">
        <v>3.0000000000000001E-3</v>
      </c>
    </row>
    <row r="1972" spans="1:7" x14ac:dyDescent="0.2">
      <c r="A1972" s="163">
        <v>2015</v>
      </c>
      <c r="B1972" s="163" t="s">
        <v>714</v>
      </c>
      <c r="C1972" s="163" t="s">
        <v>55</v>
      </c>
      <c r="D1972" s="163" t="s">
        <v>58</v>
      </c>
      <c r="E1972" s="163" t="s">
        <v>717</v>
      </c>
      <c r="F1972" s="163">
        <v>1E-3</v>
      </c>
    </row>
    <row r="1973" spans="1:7" x14ac:dyDescent="0.2">
      <c r="A1973" s="163">
        <v>2015</v>
      </c>
      <c r="B1973" s="163" t="s">
        <v>714</v>
      </c>
      <c r="C1973" s="163" t="s">
        <v>55</v>
      </c>
      <c r="D1973" s="163" t="s">
        <v>56</v>
      </c>
      <c r="E1973" s="163" t="s">
        <v>717</v>
      </c>
      <c r="F1973" s="164">
        <v>1E-3</v>
      </c>
    </row>
    <row r="1974" spans="1:7" x14ac:dyDescent="0.2">
      <c r="A1974" s="163">
        <v>2015</v>
      </c>
      <c r="B1974" s="163" t="s">
        <v>714</v>
      </c>
      <c r="C1974" s="163" t="s">
        <v>55</v>
      </c>
      <c r="D1974" s="163" t="s">
        <v>739</v>
      </c>
      <c r="E1974" s="163" t="s">
        <v>717</v>
      </c>
      <c r="F1974" s="163">
        <v>3.0000000000000001E-3</v>
      </c>
    </row>
    <row r="1975" spans="1:7" x14ac:dyDescent="0.2">
      <c r="A1975" s="163">
        <v>2015</v>
      </c>
      <c r="B1975" s="163" t="s">
        <v>714</v>
      </c>
      <c r="C1975" s="163" t="s">
        <v>55</v>
      </c>
      <c r="D1975" s="163" t="s">
        <v>53</v>
      </c>
      <c r="E1975" s="163" t="s">
        <v>717</v>
      </c>
      <c r="F1975" s="163">
        <v>1E-3</v>
      </c>
    </row>
    <row r="1976" spans="1:7" x14ac:dyDescent="0.2">
      <c r="A1976" s="163">
        <v>2015</v>
      </c>
      <c r="B1976" s="163" t="s">
        <v>714</v>
      </c>
      <c r="C1976" s="163" t="s">
        <v>69</v>
      </c>
      <c r="D1976" s="163" t="s">
        <v>60</v>
      </c>
      <c r="E1976" s="163" t="s">
        <v>143</v>
      </c>
      <c r="F1976" s="164">
        <v>92.685000000000002</v>
      </c>
      <c r="G1976" s="163" t="s">
        <v>716</v>
      </c>
    </row>
    <row r="1977" spans="1:7" x14ac:dyDescent="0.2">
      <c r="A1977" s="163">
        <v>2015</v>
      </c>
      <c r="B1977" s="163" t="s">
        <v>714</v>
      </c>
      <c r="C1977" s="163" t="s">
        <v>69</v>
      </c>
      <c r="D1977" s="163" t="s">
        <v>59</v>
      </c>
      <c r="E1977" s="163" t="s">
        <v>143</v>
      </c>
      <c r="F1977" s="163">
        <v>110.258</v>
      </c>
    </row>
    <row r="1978" spans="1:7" x14ac:dyDescent="0.2">
      <c r="A1978" s="163">
        <v>2015</v>
      </c>
      <c r="B1978" s="163" t="s">
        <v>714</v>
      </c>
      <c r="C1978" s="163" t="s">
        <v>69</v>
      </c>
      <c r="D1978" s="163" t="s">
        <v>58</v>
      </c>
      <c r="E1978" s="163" t="s">
        <v>143</v>
      </c>
      <c r="F1978" s="163">
        <v>162.00800000000001</v>
      </c>
    </row>
    <row r="1979" spans="1:7" x14ac:dyDescent="0.2">
      <c r="A1979" s="163">
        <v>2015</v>
      </c>
      <c r="B1979" s="163" t="s">
        <v>714</v>
      </c>
      <c r="C1979" s="163" t="s">
        <v>69</v>
      </c>
      <c r="D1979" s="163" t="s">
        <v>56</v>
      </c>
      <c r="E1979" s="163" t="s">
        <v>143</v>
      </c>
      <c r="F1979" s="164">
        <v>91.989000000000004</v>
      </c>
      <c r="G1979" s="163" t="s">
        <v>716</v>
      </c>
    </row>
    <row r="1980" spans="1:7" x14ac:dyDescent="0.2">
      <c r="A1980" s="163">
        <v>2015</v>
      </c>
      <c r="B1980" s="163" t="s">
        <v>714</v>
      </c>
      <c r="C1980" s="163" t="s">
        <v>69</v>
      </c>
      <c r="D1980" s="163" t="s">
        <v>739</v>
      </c>
      <c r="E1980" s="163" t="s">
        <v>143</v>
      </c>
      <c r="F1980" s="163">
        <v>96.391999999999996</v>
      </c>
      <c r="G1980" s="163" t="s">
        <v>716</v>
      </c>
    </row>
    <row r="1981" spans="1:7" x14ac:dyDescent="0.2">
      <c r="A1981" s="163">
        <v>2015</v>
      </c>
      <c r="B1981" s="163" t="s">
        <v>714</v>
      </c>
      <c r="C1981" s="163" t="s">
        <v>69</v>
      </c>
      <c r="D1981" s="163" t="s">
        <v>53</v>
      </c>
      <c r="E1981" s="163" t="s">
        <v>143</v>
      </c>
      <c r="F1981" s="163">
        <v>88.278999999999996</v>
      </c>
    </row>
    <row r="1982" spans="1:7" x14ac:dyDescent="0.2">
      <c r="A1982" s="163">
        <v>2015</v>
      </c>
      <c r="B1982" s="163" t="s">
        <v>714</v>
      </c>
      <c r="C1982" s="163" t="s">
        <v>68</v>
      </c>
      <c r="D1982" s="163" t="s">
        <v>60</v>
      </c>
      <c r="E1982" s="163" t="s">
        <v>143</v>
      </c>
      <c r="F1982" s="163" t="s">
        <v>14</v>
      </c>
    </row>
    <row r="1983" spans="1:7" x14ac:dyDescent="0.2">
      <c r="A1983" s="163">
        <v>2015</v>
      </c>
      <c r="B1983" s="163" t="s">
        <v>714</v>
      </c>
      <c r="C1983" s="163" t="s">
        <v>68</v>
      </c>
      <c r="D1983" s="163" t="s">
        <v>59</v>
      </c>
      <c r="E1983" s="163" t="s">
        <v>143</v>
      </c>
      <c r="F1983" s="163" t="s">
        <v>14</v>
      </c>
    </row>
    <row r="1984" spans="1:7" x14ac:dyDescent="0.2">
      <c r="A1984" s="163">
        <v>2015</v>
      </c>
      <c r="B1984" s="163" t="s">
        <v>714</v>
      </c>
      <c r="C1984" s="163" t="s">
        <v>68</v>
      </c>
      <c r="D1984" s="163" t="s">
        <v>58</v>
      </c>
      <c r="E1984" s="163" t="s">
        <v>143</v>
      </c>
      <c r="F1984" s="163" t="s">
        <v>14</v>
      </c>
    </row>
    <row r="1985" spans="1:6" x14ac:dyDescent="0.2">
      <c r="A1985" s="163">
        <v>2015</v>
      </c>
      <c r="B1985" s="163" t="s">
        <v>714</v>
      </c>
      <c r="C1985" s="163" t="s">
        <v>68</v>
      </c>
      <c r="D1985" s="163" t="s">
        <v>56</v>
      </c>
      <c r="E1985" s="163" t="s">
        <v>143</v>
      </c>
      <c r="F1985" s="164" t="s">
        <v>14</v>
      </c>
    </row>
    <row r="1986" spans="1:6" x14ac:dyDescent="0.2">
      <c r="A1986" s="163">
        <v>2015</v>
      </c>
      <c r="B1986" s="163" t="s">
        <v>714</v>
      </c>
      <c r="C1986" s="163" t="s">
        <v>68</v>
      </c>
      <c r="D1986" s="163" t="s">
        <v>739</v>
      </c>
      <c r="E1986" s="163" t="s">
        <v>143</v>
      </c>
      <c r="F1986" s="163" t="s">
        <v>14</v>
      </c>
    </row>
    <row r="1987" spans="1:6" x14ac:dyDescent="0.2">
      <c r="A1987" s="163">
        <v>2015</v>
      </c>
      <c r="B1987" s="163" t="s">
        <v>714</v>
      </c>
      <c r="C1987" s="163" t="s">
        <v>68</v>
      </c>
      <c r="D1987" s="163" t="s">
        <v>53</v>
      </c>
      <c r="E1987" s="163" t="s">
        <v>143</v>
      </c>
      <c r="F1987" s="163" t="s">
        <v>14</v>
      </c>
    </row>
    <row r="1988" spans="1:6" x14ac:dyDescent="0.2">
      <c r="A1988" s="163">
        <v>2015</v>
      </c>
      <c r="B1988" s="163" t="s">
        <v>714</v>
      </c>
      <c r="C1988" s="163" t="s">
        <v>67</v>
      </c>
      <c r="D1988" s="163" t="s">
        <v>60</v>
      </c>
      <c r="E1988" s="163" t="s">
        <v>143</v>
      </c>
      <c r="F1988" s="163" t="s">
        <v>14</v>
      </c>
    </row>
    <row r="1989" spans="1:6" x14ac:dyDescent="0.2">
      <c r="A1989" s="163">
        <v>2015</v>
      </c>
      <c r="B1989" s="163" t="s">
        <v>714</v>
      </c>
      <c r="C1989" s="163" t="s">
        <v>67</v>
      </c>
      <c r="D1989" s="163" t="s">
        <v>59</v>
      </c>
      <c r="E1989" s="163" t="s">
        <v>143</v>
      </c>
      <c r="F1989" s="163" t="s">
        <v>14</v>
      </c>
    </row>
    <row r="1990" spans="1:6" x14ac:dyDescent="0.2">
      <c r="A1990" s="163">
        <v>2015</v>
      </c>
      <c r="B1990" s="163" t="s">
        <v>714</v>
      </c>
      <c r="C1990" s="163" t="s">
        <v>67</v>
      </c>
      <c r="D1990" s="163" t="s">
        <v>58</v>
      </c>
      <c r="E1990" s="163" t="s">
        <v>143</v>
      </c>
      <c r="F1990" s="163" t="s">
        <v>14</v>
      </c>
    </row>
    <row r="1991" spans="1:6" x14ac:dyDescent="0.2">
      <c r="A1991" s="163">
        <v>2015</v>
      </c>
      <c r="B1991" s="163" t="s">
        <v>714</v>
      </c>
      <c r="C1991" s="163" t="s">
        <v>67</v>
      </c>
      <c r="D1991" s="163" t="s">
        <v>56</v>
      </c>
      <c r="E1991" s="163" t="s">
        <v>143</v>
      </c>
      <c r="F1991" s="163" t="s">
        <v>14</v>
      </c>
    </row>
    <row r="1992" spans="1:6" x14ac:dyDescent="0.2">
      <c r="A1992" s="163">
        <v>2015</v>
      </c>
      <c r="B1992" s="163" t="s">
        <v>714</v>
      </c>
      <c r="C1992" s="163" t="s">
        <v>67</v>
      </c>
      <c r="D1992" s="163" t="s">
        <v>739</v>
      </c>
      <c r="E1992" s="163" t="s">
        <v>143</v>
      </c>
      <c r="F1992" s="163" t="s">
        <v>14</v>
      </c>
    </row>
    <row r="1993" spans="1:6" x14ac:dyDescent="0.2">
      <c r="A1993" s="163">
        <v>2015</v>
      </c>
      <c r="B1993" s="163" t="s">
        <v>714</v>
      </c>
      <c r="C1993" s="163" t="s">
        <v>67</v>
      </c>
      <c r="D1993" s="163" t="s">
        <v>53</v>
      </c>
      <c r="E1993" s="163" t="s">
        <v>143</v>
      </c>
      <c r="F1993" s="163" t="s">
        <v>14</v>
      </c>
    </row>
    <row r="1994" spans="1:6" x14ac:dyDescent="0.2">
      <c r="A1994" s="163">
        <v>2015</v>
      </c>
      <c r="B1994" s="163" t="s">
        <v>714</v>
      </c>
      <c r="C1994" s="163" t="s">
        <v>65</v>
      </c>
      <c r="D1994" s="163" t="s">
        <v>60</v>
      </c>
      <c r="E1994" s="163" t="s">
        <v>143</v>
      </c>
      <c r="F1994" s="163" t="s">
        <v>14</v>
      </c>
    </row>
    <row r="1995" spans="1:6" x14ac:dyDescent="0.2">
      <c r="A1995" s="163">
        <v>2015</v>
      </c>
      <c r="B1995" s="163" t="s">
        <v>714</v>
      </c>
      <c r="C1995" s="163" t="s">
        <v>65</v>
      </c>
      <c r="D1995" s="163" t="s">
        <v>59</v>
      </c>
      <c r="E1995" s="163" t="s">
        <v>143</v>
      </c>
      <c r="F1995" s="163" t="s">
        <v>14</v>
      </c>
    </row>
    <row r="1996" spans="1:6" x14ac:dyDescent="0.2">
      <c r="A1996" s="163">
        <v>2015</v>
      </c>
      <c r="B1996" s="163" t="s">
        <v>714</v>
      </c>
      <c r="C1996" s="163" t="s">
        <v>65</v>
      </c>
      <c r="D1996" s="163" t="s">
        <v>58</v>
      </c>
      <c r="E1996" s="163" t="s">
        <v>143</v>
      </c>
      <c r="F1996" s="163" t="s">
        <v>14</v>
      </c>
    </row>
    <row r="1997" spans="1:6" x14ac:dyDescent="0.2">
      <c r="A1997" s="163">
        <v>2015</v>
      </c>
      <c r="B1997" s="163" t="s">
        <v>714</v>
      </c>
      <c r="C1997" s="163" t="s">
        <v>65</v>
      </c>
      <c r="D1997" s="163" t="s">
        <v>56</v>
      </c>
      <c r="E1997" s="163" t="s">
        <v>143</v>
      </c>
      <c r="F1997" s="164" t="s">
        <v>14</v>
      </c>
    </row>
    <row r="1998" spans="1:6" x14ac:dyDescent="0.2">
      <c r="A1998" s="163">
        <v>2015</v>
      </c>
      <c r="B1998" s="163" t="s">
        <v>714</v>
      </c>
      <c r="C1998" s="163" t="s">
        <v>65</v>
      </c>
      <c r="D1998" s="163" t="s">
        <v>739</v>
      </c>
      <c r="E1998" s="163" t="s">
        <v>143</v>
      </c>
      <c r="F1998" s="163" t="s">
        <v>14</v>
      </c>
    </row>
    <row r="1999" spans="1:6" x14ac:dyDescent="0.2">
      <c r="A1999" s="163">
        <v>2015</v>
      </c>
      <c r="B1999" s="163" t="s">
        <v>714</v>
      </c>
      <c r="C1999" s="163" t="s">
        <v>65</v>
      </c>
      <c r="D1999" s="163" t="s">
        <v>53</v>
      </c>
      <c r="E1999" s="163" t="s">
        <v>143</v>
      </c>
      <c r="F1999" s="163" t="s">
        <v>14</v>
      </c>
    </row>
    <row r="2000" spans="1:6" x14ac:dyDescent="0.2">
      <c r="A2000" s="163">
        <v>2015</v>
      </c>
      <c r="B2000" s="163" t="s">
        <v>714</v>
      </c>
      <c r="C2000" s="163" t="s">
        <v>64</v>
      </c>
      <c r="D2000" s="163" t="s">
        <v>60</v>
      </c>
      <c r="E2000" s="163" t="s">
        <v>143</v>
      </c>
      <c r="F2000" s="164" t="s">
        <v>14</v>
      </c>
    </row>
    <row r="2001" spans="1:6" x14ac:dyDescent="0.2">
      <c r="A2001" s="163">
        <v>2015</v>
      </c>
      <c r="B2001" s="163" t="s">
        <v>714</v>
      </c>
      <c r="C2001" s="163" t="s">
        <v>64</v>
      </c>
      <c r="D2001" s="163" t="s">
        <v>59</v>
      </c>
      <c r="E2001" s="163" t="s">
        <v>143</v>
      </c>
      <c r="F2001" s="163" t="s">
        <v>14</v>
      </c>
    </row>
    <row r="2002" spans="1:6" x14ac:dyDescent="0.2">
      <c r="A2002" s="163">
        <v>2015</v>
      </c>
      <c r="B2002" s="163" t="s">
        <v>714</v>
      </c>
      <c r="C2002" s="163" t="s">
        <v>64</v>
      </c>
      <c r="D2002" s="163" t="s">
        <v>58</v>
      </c>
      <c r="E2002" s="163" t="s">
        <v>143</v>
      </c>
      <c r="F2002" s="163" t="s">
        <v>14</v>
      </c>
    </row>
    <row r="2003" spans="1:6" x14ac:dyDescent="0.2">
      <c r="A2003" s="163">
        <v>2015</v>
      </c>
      <c r="B2003" s="163" t="s">
        <v>714</v>
      </c>
      <c r="C2003" s="163" t="s">
        <v>64</v>
      </c>
      <c r="D2003" s="163" t="s">
        <v>56</v>
      </c>
      <c r="E2003" s="163" t="s">
        <v>143</v>
      </c>
      <c r="F2003" s="164" t="s">
        <v>14</v>
      </c>
    </row>
    <row r="2004" spans="1:6" x14ac:dyDescent="0.2">
      <c r="A2004" s="163">
        <v>2015</v>
      </c>
      <c r="B2004" s="163" t="s">
        <v>714</v>
      </c>
      <c r="C2004" s="163" t="s">
        <v>64</v>
      </c>
      <c r="D2004" s="163" t="s">
        <v>739</v>
      </c>
      <c r="E2004" s="163" t="s">
        <v>143</v>
      </c>
      <c r="F2004" s="163" t="s">
        <v>14</v>
      </c>
    </row>
    <row r="2005" spans="1:6" x14ac:dyDescent="0.2">
      <c r="A2005" s="163">
        <v>2015</v>
      </c>
      <c r="B2005" s="163" t="s">
        <v>714</v>
      </c>
      <c r="C2005" s="163" t="s">
        <v>64</v>
      </c>
      <c r="D2005" s="163" t="s">
        <v>53</v>
      </c>
      <c r="E2005" s="163" t="s">
        <v>143</v>
      </c>
      <c r="F2005" s="163" t="s">
        <v>14</v>
      </c>
    </row>
    <row r="2006" spans="1:6" x14ac:dyDescent="0.2">
      <c r="A2006" s="163">
        <v>2015</v>
      </c>
      <c r="B2006" s="163" t="s">
        <v>714</v>
      </c>
      <c r="C2006" s="163" t="s">
        <v>62</v>
      </c>
      <c r="D2006" s="163" t="s">
        <v>60</v>
      </c>
      <c r="E2006" s="163" t="s">
        <v>143</v>
      </c>
      <c r="F2006" s="164" t="s">
        <v>14</v>
      </c>
    </row>
    <row r="2007" spans="1:6" x14ac:dyDescent="0.2">
      <c r="A2007" s="163">
        <v>2015</v>
      </c>
      <c r="B2007" s="163" t="s">
        <v>714</v>
      </c>
      <c r="C2007" s="163" t="s">
        <v>62</v>
      </c>
      <c r="D2007" s="163" t="s">
        <v>59</v>
      </c>
      <c r="E2007" s="163" t="s">
        <v>143</v>
      </c>
      <c r="F2007" s="163" t="s">
        <v>14</v>
      </c>
    </row>
    <row r="2008" spans="1:6" x14ac:dyDescent="0.2">
      <c r="A2008" s="163">
        <v>2015</v>
      </c>
      <c r="B2008" s="163" t="s">
        <v>714</v>
      </c>
      <c r="C2008" s="163" t="s">
        <v>62</v>
      </c>
      <c r="D2008" s="163" t="s">
        <v>58</v>
      </c>
      <c r="E2008" s="163" t="s">
        <v>143</v>
      </c>
      <c r="F2008" s="163" t="s">
        <v>14</v>
      </c>
    </row>
    <row r="2009" spans="1:6" x14ac:dyDescent="0.2">
      <c r="A2009" s="163">
        <v>2015</v>
      </c>
      <c r="B2009" s="163" t="s">
        <v>714</v>
      </c>
      <c r="C2009" s="163" t="s">
        <v>62</v>
      </c>
      <c r="D2009" s="163" t="s">
        <v>56</v>
      </c>
      <c r="E2009" s="163" t="s">
        <v>143</v>
      </c>
      <c r="F2009" s="164" t="s">
        <v>14</v>
      </c>
    </row>
    <row r="2010" spans="1:6" x14ac:dyDescent="0.2">
      <c r="A2010" s="163">
        <v>2015</v>
      </c>
      <c r="B2010" s="163" t="s">
        <v>714</v>
      </c>
      <c r="C2010" s="163" t="s">
        <v>62</v>
      </c>
      <c r="D2010" s="163" t="s">
        <v>739</v>
      </c>
      <c r="E2010" s="163" t="s">
        <v>143</v>
      </c>
      <c r="F2010" s="163" t="s">
        <v>14</v>
      </c>
    </row>
    <row r="2011" spans="1:6" x14ac:dyDescent="0.2">
      <c r="A2011" s="163">
        <v>2015</v>
      </c>
      <c r="B2011" s="163" t="s">
        <v>714</v>
      </c>
      <c r="C2011" s="163" t="s">
        <v>62</v>
      </c>
      <c r="D2011" s="163" t="s">
        <v>53</v>
      </c>
      <c r="E2011" s="163" t="s">
        <v>143</v>
      </c>
      <c r="F2011" s="163" t="s">
        <v>14</v>
      </c>
    </row>
    <row r="2012" spans="1:6" x14ac:dyDescent="0.2">
      <c r="A2012" s="163">
        <v>2015</v>
      </c>
      <c r="B2012" s="163" t="s">
        <v>714</v>
      </c>
      <c r="C2012" s="163" t="s">
        <v>55</v>
      </c>
      <c r="D2012" s="163" t="s">
        <v>60</v>
      </c>
      <c r="E2012" s="163" t="s">
        <v>143</v>
      </c>
      <c r="F2012" s="164" t="s">
        <v>14</v>
      </c>
    </row>
    <row r="2013" spans="1:6" x14ac:dyDescent="0.2">
      <c r="A2013" s="163">
        <v>2015</v>
      </c>
      <c r="B2013" s="163" t="s">
        <v>714</v>
      </c>
      <c r="C2013" s="163" t="s">
        <v>55</v>
      </c>
      <c r="D2013" s="163" t="s">
        <v>59</v>
      </c>
      <c r="E2013" s="163" t="s">
        <v>143</v>
      </c>
      <c r="F2013" s="163" t="s">
        <v>14</v>
      </c>
    </row>
    <row r="2014" spans="1:6" x14ac:dyDescent="0.2">
      <c r="A2014" s="163">
        <v>2015</v>
      </c>
      <c r="B2014" s="163" t="s">
        <v>714</v>
      </c>
      <c r="C2014" s="163" t="s">
        <v>55</v>
      </c>
      <c r="D2014" s="163" t="s">
        <v>58</v>
      </c>
      <c r="E2014" s="163" t="s">
        <v>143</v>
      </c>
      <c r="F2014" s="163" t="s">
        <v>14</v>
      </c>
    </row>
    <row r="2015" spans="1:6" x14ac:dyDescent="0.2">
      <c r="A2015" s="163">
        <v>2015</v>
      </c>
      <c r="B2015" s="163" t="s">
        <v>714</v>
      </c>
      <c r="C2015" s="163" t="s">
        <v>55</v>
      </c>
      <c r="D2015" s="163" t="s">
        <v>56</v>
      </c>
      <c r="E2015" s="163" t="s">
        <v>143</v>
      </c>
      <c r="F2015" s="164" t="s">
        <v>14</v>
      </c>
    </row>
    <row r="2016" spans="1:6" x14ac:dyDescent="0.2">
      <c r="A2016" s="163">
        <v>2015</v>
      </c>
      <c r="B2016" s="163" t="s">
        <v>714</v>
      </c>
      <c r="C2016" s="163" t="s">
        <v>55</v>
      </c>
      <c r="D2016" s="163" t="s">
        <v>739</v>
      </c>
      <c r="E2016" s="163" t="s">
        <v>143</v>
      </c>
      <c r="F2016" s="163" t="s">
        <v>14</v>
      </c>
    </row>
    <row r="2017" spans="1:7" x14ac:dyDescent="0.2">
      <c r="A2017" s="163">
        <v>2015</v>
      </c>
      <c r="B2017" s="163" t="s">
        <v>714</v>
      </c>
      <c r="C2017" s="163" t="s">
        <v>55</v>
      </c>
      <c r="D2017" s="163" t="s">
        <v>53</v>
      </c>
      <c r="E2017" s="163" t="s">
        <v>143</v>
      </c>
      <c r="F2017" s="163" t="s">
        <v>14</v>
      </c>
    </row>
    <row r="2018" spans="1:7" x14ac:dyDescent="0.2">
      <c r="A2018" s="163">
        <v>2016</v>
      </c>
      <c r="B2018" s="163" t="s">
        <v>714</v>
      </c>
      <c r="C2018" s="163" t="s">
        <v>69</v>
      </c>
      <c r="D2018" s="163" t="s">
        <v>60</v>
      </c>
      <c r="E2018" s="163" t="s">
        <v>715</v>
      </c>
      <c r="F2018" s="164">
        <v>5132668.1189999999</v>
      </c>
      <c r="G2018" s="163" t="s">
        <v>716</v>
      </c>
    </row>
    <row r="2019" spans="1:7" x14ac:dyDescent="0.2">
      <c r="A2019" s="163">
        <v>2016</v>
      </c>
      <c r="B2019" s="163" t="s">
        <v>714</v>
      </c>
      <c r="C2019" s="163" t="s">
        <v>69</v>
      </c>
      <c r="D2019" s="163" t="s">
        <v>59</v>
      </c>
      <c r="E2019" s="163" t="s">
        <v>715</v>
      </c>
      <c r="F2019" s="163">
        <v>1654547.7239999999</v>
      </c>
    </row>
    <row r="2020" spans="1:7" x14ac:dyDescent="0.2">
      <c r="A2020" s="163">
        <v>2016</v>
      </c>
      <c r="B2020" s="163" t="s">
        <v>714</v>
      </c>
      <c r="C2020" s="163" t="s">
        <v>69</v>
      </c>
      <c r="D2020" s="163" t="s">
        <v>58</v>
      </c>
      <c r="E2020" s="163" t="s">
        <v>715</v>
      </c>
      <c r="F2020" s="163">
        <v>738911.08799999999</v>
      </c>
    </row>
    <row r="2021" spans="1:7" x14ac:dyDescent="0.2">
      <c r="A2021" s="163">
        <v>2016</v>
      </c>
      <c r="B2021" s="163" t="s">
        <v>714</v>
      </c>
      <c r="C2021" s="163" t="s">
        <v>69</v>
      </c>
      <c r="D2021" s="163" t="s">
        <v>56</v>
      </c>
      <c r="E2021" s="163" t="s">
        <v>715</v>
      </c>
      <c r="F2021" s="164">
        <v>6048304.7549999999</v>
      </c>
      <c r="G2021" s="163" t="s">
        <v>716</v>
      </c>
    </row>
    <row r="2022" spans="1:7" x14ac:dyDescent="0.2">
      <c r="A2022" s="163">
        <v>2016</v>
      </c>
      <c r="B2022" s="163" t="s">
        <v>714</v>
      </c>
      <c r="C2022" s="163" t="s">
        <v>69</v>
      </c>
      <c r="D2022" s="163" t="s">
        <v>739</v>
      </c>
      <c r="E2022" s="163" t="s">
        <v>715</v>
      </c>
      <c r="F2022" s="163">
        <v>6787215.8430000003</v>
      </c>
      <c r="G2022" s="163" t="s">
        <v>716</v>
      </c>
    </row>
    <row r="2023" spans="1:7" x14ac:dyDescent="0.2">
      <c r="A2023" s="163">
        <v>2016</v>
      </c>
      <c r="B2023" s="163" t="s">
        <v>714</v>
      </c>
      <c r="C2023" s="163" t="s">
        <v>69</v>
      </c>
      <c r="D2023" s="163" t="s">
        <v>53</v>
      </c>
      <c r="E2023" s="163" t="s">
        <v>715</v>
      </c>
      <c r="F2023" s="163">
        <v>915636.63600000006</v>
      </c>
    </row>
    <row r="2024" spans="1:7" x14ac:dyDescent="0.2">
      <c r="A2024" s="163">
        <v>2016</v>
      </c>
      <c r="B2024" s="163" t="s">
        <v>714</v>
      </c>
      <c r="C2024" s="163" t="s">
        <v>68</v>
      </c>
      <c r="D2024" s="163" t="s">
        <v>60</v>
      </c>
      <c r="E2024" s="163" t="s">
        <v>715</v>
      </c>
      <c r="F2024" s="164">
        <v>1475665.7050000001</v>
      </c>
    </row>
    <row r="2025" spans="1:7" x14ac:dyDescent="0.2">
      <c r="A2025" s="163">
        <v>2016</v>
      </c>
      <c r="B2025" s="163" t="s">
        <v>714</v>
      </c>
      <c r="C2025" s="163" t="s">
        <v>68</v>
      </c>
      <c r="D2025" s="163" t="s">
        <v>59</v>
      </c>
      <c r="E2025" s="163" t="s">
        <v>715</v>
      </c>
      <c r="F2025" s="163">
        <v>190095.71400000001</v>
      </c>
    </row>
    <row r="2026" spans="1:7" x14ac:dyDescent="0.2">
      <c r="A2026" s="163">
        <v>2016</v>
      </c>
      <c r="B2026" s="163" t="s">
        <v>714</v>
      </c>
      <c r="C2026" s="163" t="s">
        <v>68</v>
      </c>
      <c r="D2026" s="163" t="s">
        <v>58</v>
      </c>
      <c r="E2026" s="163" t="s">
        <v>715</v>
      </c>
      <c r="F2026" s="163">
        <v>203232.75200000001</v>
      </c>
    </row>
    <row r="2027" spans="1:7" x14ac:dyDescent="0.2">
      <c r="A2027" s="163">
        <v>2016</v>
      </c>
      <c r="B2027" s="163" t="s">
        <v>714</v>
      </c>
      <c r="C2027" s="163" t="s">
        <v>68</v>
      </c>
      <c r="D2027" s="163" t="s">
        <v>56</v>
      </c>
      <c r="E2027" s="163" t="s">
        <v>715</v>
      </c>
      <c r="F2027" s="164">
        <v>1462528.6669999999</v>
      </c>
    </row>
    <row r="2028" spans="1:7" x14ac:dyDescent="0.2">
      <c r="A2028" s="163">
        <v>2016</v>
      </c>
      <c r="B2028" s="163" t="s">
        <v>714</v>
      </c>
      <c r="C2028" s="163" t="s">
        <v>68</v>
      </c>
      <c r="D2028" s="163" t="s">
        <v>739</v>
      </c>
      <c r="E2028" s="163" t="s">
        <v>715</v>
      </c>
      <c r="F2028" s="163">
        <v>1665761.419</v>
      </c>
    </row>
    <row r="2029" spans="1:7" x14ac:dyDescent="0.2">
      <c r="A2029" s="163">
        <v>2016</v>
      </c>
      <c r="B2029" s="163" t="s">
        <v>714</v>
      </c>
      <c r="C2029" s="163" t="s">
        <v>68</v>
      </c>
      <c r="D2029" s="163" t="s">
        <v>53</v>
      </c>
      <c r="E2029" s="163" t="s">
        <v>715</v>
      </c>
      <c r="F2029" s="163">
        <v>-13137.038</v>
      </c>
    </row>
    <row r="2030" spans="1:7" x14ac:dyDescent="0.2">
      <c r="A2030" s="163">
        <v>2016</v>
      </c>
      <c r="B2030" s="163" t="s">
        <v>714</v>
      </c>
      <c r="C2030" s="163" t="s">
        <v>67</v>
      </c>
      <c r="D2030" s="163" t="s">
        <v>60</v>
      </c>
      <c r="E2030" s="163" t="s">
        <v>715</v>
      </c>
      <c r="F2030" s="164">
        <v>206393.09299999999</v>
      </c>
      <c r="G2030" s="163" t="s">
        <v>716</v>
      </c>
    </row>
    <row r="2031" spans="1:7" x14ac:dyDescent="0.2">
      <c r="A2031" s="163">
        <v>2016</v>
      </c>
      <c r="B2031" s="163" t="s">
        <v>714</v>
      </c>
      <c r="C2031" s="163" t="s">
        <v>67</v>
      </c>
      <c r="D2031" s="163" t="s">
        <v>59</v>
      </c>
      <c r="E2031" s="163" t="s">
        <v>715</v>
      </c>
      <c r="F2031" s="163">
        <v>240139.45699999999</v>
      </c>
    </row>
    <row r="2032" spans="1:7" x14ac:dyDescent="0.2">
      <c r="A2032" s="163">
        <v>2016</v>
      </c>
      <c r="B2032" s="163" t="s">
        <v>714</v>
      </c>
      <c r="C2032" s="163" t="s">
        <v>67</v>
      </c>
      <c r="D2032" s="163" t="s">
        <v>58</v>
      </c>
      <c r="E2032" s="163" t="s">
        <v>715</v>
      </c>
      <c r="F2032" s="163">
        <v>123863.045</v>
      </c>
    </row>
    <row r="2033" spans="1:7" x14ac:dyDescent="0.2">
      <c r="A2033" s="163">
        <v>2016</v>
      </c>
      <c r="B2033" s="163" t="s">
        <v>714</v>
      </c>
      <c r="C2033" s="163" t="s">
        <v>67</v>
      </c>
      <c r="D2033" s="163" t="s">
        <v>56</v>
      </c>
      <c r="E2033" s="163" t="s">
        <v>715</v>
      </c>
      <c r="F2033" s="164">
        <v>322669.505</v>
      </c>
      <c r="G2033" s="163" t="s">
        <v>716</v>
      </c>
    </row>
    <row r="2034" spans="1:7" x14ac:dyDescent="0.2">
      <c r="A2034" s="163">
        <v>2016</v>
      </c>
      <c r="B2034" s="163" t="s">
        <v>714</v>
      </c>
      <c r="C2034" s="163" t="s">
        <v>67</v>
      </c>
      <c r="D2034" s="163" t="s">
        <v>739</v>
      </c>
      <c r="E2034" s="163" t="s">
        <v>715</v>
      </c>
      <c r="F2034" s="163">
        <v>446532.55</v>
      </c>
      <c r="G2034" s="163" t="s">
        <v>716</v>
      </c>
    </row>
    <row r="2035" spans="1:7" x14ac:dyDescent="0.2">
      <c r="A2035" s="163">
        <v>2016</v>
      </c>
      <c r="B2035" s="163" t="s">
        <v>714</v>
      </c>
      <c r="C2035" s="163" t="s">
        <v>67</v>
      </c>
      <c r="D2035" s="163" t="s">
        <v>53</v>
      </c>
      <c r="E2035" s="163" t="s">
        <v>715</v>
      </c>
      <c r="F2035" s="163">
        <v>116276.412</v>
      </c>
    </row>
    <row r="2036" spans="1:7" x14ac:dyDescent="0.2">
      <c r="A2036" s="163">
        <v>2016</v>
      </c>
      <c r="B2036" s="163" t="s">
        <v>714</v>
      </c>
      <c r="C2036" s="163" t="s">
        <v>65</v>
      </c>
      <c r="D2036" s="163" t="s">
        <v>60</v>
      </c>
      <c r="E2036" s="163" t="s">
        <v>715</v>
      </c>
      <c r="F2036" s="164">
        <v>2876771.21</v>
      </c>
    </row>
    <row r="2037" spans="1:7" x14ac:dyDescent="0.2">
      <c r="A2037" s="163">
        <v>2016</v>
      </c>
      <c r="B2037" s="163" t="s">
        <v>714</v>
      </c>
      <c r="C2037" s="163" t="s">
        <v>65</v>
      </c>
      <c r="D2037" s="163" t="s">
        <v>59</v>
      </c>
      <c r="E2037" s="163" t="s">
        <v>715</v>
      </c>
      <c r="F2037" s="163">
        <v>86854.888000000006</v>
      </c>
    </row>
    <row r="2038" spans="1:7" x14ac:dyDescent="0.2">
      <c r="A2038" s="163">
        <v>2016</v>
      </c>
      <c r="B2038" s="163" t="s">
        <v>714</v>
      </c>
      <c r="C2038" s="163" t="s">
        <v>65</v>
      </c>
      <c r="D2038" s="163" t="s">
        <v>58</v>
      </c>
      <c r="E2038" s="163" t="s">
        <v>715</v>
      </c>
      <c r="F2038" s="163">
        <v>103283.06299999999</v>
      </c>
    </row>
    <row r="2039" spans="1:7" x14ac:dyDescent="0.2">
      <c r="A2039" s="163">
        <v>2016</v>
      </c>
      <c r="B2039" s="163" t="s">
        <v>714</v>
      </c>
      <c r="C2039" s="163" t="s">
        <v>65</v>
      </c>
      <c r="D2039" s="163" t="s">
        <v>56</v>
      </c>
      <c r="E2039" s="163" t="s">
        <v>715</v>
      </c>
      <c r="F2039" s="164">
        <v>2860343.0350000001</v>
      </c>
    </row>
    <row r="2040" spans="1:7" x14ac:dyDescent="0.2">
      <c r="A2040" s="163">
        <v>2016</v>
      </c>
      <c r="B2040" s="163" t="s">
        <v>714</v>
      </c>
      <c r="C2040" s="163" t="s">
        <v>65</v>
      </c>
      <c r="D2040" s="163" t="s">
        <v>739</v>
      </c>
      <c r="E2040" s="163" t="s">
        <v>715</v>
      </c>
      <c r="F2040" s="163">
        <v>2963626.0980000002</v>
      </c>
    </row>
    <row r="2041" spans="1:7" x14ac:dyDescent="0.2">
      <c r="A2041" s="163">
        <v>2016</v>
      </c>
      <c r="B2041" s="163" t="s">
        <v>714</v>
      </c>
      <c r="C2041" s="163" t="s">
        <v>65</v>
      </c>
      <c r="D2041" s="163" t="s">
        <v>53</v>
      </c>
      <c r="E2041" s="163" t="s">
        <v>715</v>
      </c>
      <c r="F2041" s="163">
        <v>-16428.174999999999</v>
      </c>
    </row>
    <row r="2042" spans="1:7" x14ac:dyDescent="0.2">
      <c r="A2042" s="163">
        <v>2016</v>
      </c>
      <c r="B2042" s="163" t="s">
        <v>714</v>
      </c>
      <c r="C2042" s="163" t="s">
        <v>64</v>
      </c>
      <c r="D2042" s="163" t="s">
        <v>60</v>
      </c>
      <c r="E2042" s="163" t="s">
        <v>715</v>
      </c>
      <c r="F2042" s="164">
        <v>573838.11100000003</v>
      </c>
      <c r="G2042" s="163" t="s">
        <v>716</v>
      </c>
    </row>
    <row r="2043" spans="1:7" x14ac:dyDescent="0.2">
      <c r="A2043" s="163">
        <v>2016</v>
      </c>
      <c r="B2043" s="163" t="s">
        <v>714</v>
      </c>
      <c r="C2043" s="163" t="s">
        <v>64</v>
      </c>
      <c r="D2043" s="163" t="s">
        <v>59</v>
      </c>
      <c r="E2043" s="163" t="s">
        <v>715</v>
      </c>
      <c r="F2043" s="163">
        <v>1079743.6880000001</v>
      </c>
    </row>
    <row r="2044" spans="1:7" x14ac:dyDescent="0.2">
      <c r="A2044" s="163">
        <v>2016</v>
      </c>
      <c r="B2044" s="163" t="s">
        <v>714</v>
      </c>
      <c r="C2044" s="163" t="s">
        <v>64</v>
      </c>
      <c r="D2044" s="163" t="s">
        <v>58</v>
      </c>
      <c r="E2044" s="163" t="s">
        <v>715</v>
      </c>
      <c r="F2044" s="163">
        <v>253651.64</v>
      </c>
    </row>
    <row r="2045" spans="1:7" x14ac:dyDescent="0.2">
      <c r="A2045" s="163">
        <v>2016</v>
      </c>
      <c r="B2045" s="163" t="s">
        <v>714</v>
      </c>
      <c r="C2045" s="163" t="s">
        <v>64</v>
      </c>
      <c r="D2045" s="163" t="s">
        <v>56</v>
      </c>
      <c r="E2045" s="163" t="s">
        <v>715</v>
      </c>
      <c r="F2045" s="164">
        <v>1399930.159</v>
      </c>
      <c r="G2045" s="163" t="s">
        <v>716</v>
      </c>
    </row>
    <row r="2046" spans="1:7" x14ac:dyDescent="0.2">
      <c r="A2046" s="163">
        <v>2016</v>
      </c>
      <c r="B2046" s="163" t="s">
        <v>714</v>
      </c>
      <c r="C2046" s="163" t="s">
        <v>64</v>
      </c>
      <c r="D2046" s="163" t="s">
        <v>739</v>
      </c>
      <c r="E2046" s="163" t="s">
        <v>715</v>
      </c>
      <c r="F2046" s="163">
        <v>1653581.7990000001</v>
      </c>
      <c r="G2046" s="163" t="s">
        <v>716</v>
      </c>
    </row>
    <row r="2047" spans="1:7" x14ac:dyDescent="0.2">
      <c r="A2047" s="163">
        <v>2016</v>
      </c>
      <c r="B2047" s="163" t="s">
        <v>714</v>
      </c>
      <c r="C2047" s="163" t="s">
        <v>64</v>
      </c>
      <c r="D2047" s="163" t="s">
        <v>53</v>
      </c>
      <c r="E2047" s="163" t="s">
        <v>715</v>
      </c>
      <c r="F2047" s="163">
        <v>826092.04799999995</v>
      </c>
    </row>
    <row r="2048" spans="1:7" x14ac:dyDescent="0.2">
      <c r="A2048" s="163">
        <v>2016</v>
      </c>
      <c r="B2048" s="163" t="s">
        <v>714</v>
      </c>
      <c r="C2048" s="163" t="s">
        <v>62</v>
      </c>
      <c r="D2048" s="163" t="s">
        <v>60</v>
      </c>
      <c r="E2048" s="163" t="s">
        <v>715</v>
      </c>
      <c r="F2048" s="164" t="s">
        <v>14</v>
      </c>
      <c r="G2048" s="163" t="s">
        <v>718</v>
      </c>
    </row>
    <row r="2049" spans="1:7" x14ac:dyDescent="0.2">
      <c r="A2049" s="163">
        <v>2016</v>
      </c>
      <c r="B2049" s="163" t="s">
        <v>714</v>
      </c>
      <c r="C2049" s="163" t="s">
        <v>62</v>
      </c>
      <c r="D2049" s="163" t="s">
        <v>59</v>
      </c>
      <c r="E2049" s="163" t="s">
        <v>715</v>
      </c>
      <c r="F2049" s="163">
        <v>55202.616000000002</v>
      </c>
    </row>
    <row r="2050" spans="1:7" x14ac:dyDescent="0.2">
      <c r="A2050" s="163">
        <v>2016</v>
      </c>
      <c r="B2050" s="163" t="s">
        <v>714</v>
      </c>
      <c r="C2050" s="163" t="s">
        <v>62</v>
      </c>
      <c r="D2050" s="163" t="s">
        <v>58</v>
      </c>
      <c r="E2050" s="163" t="s">
        <v>715</v>
      </c>
      <c r="F2050" s="163">
        <v>54412.093000000001</v>
      </c>
    </row>
    <row r="2051" spans="1:7" x14ac:dyDescent="0.2">
      <c r="A2051" s="163">
        <v>2016</v>
      </c>
      <c r="B2051" s="163" t="s">
        <v>714</v>
      </c>
      <c r="C2051" s="163" t="s">
        <v>62</v>
      </c>
      <c r="D2051" s="163" t="s">
        <v>56</v>
      </c>
      <c r="E2051" s="163" t="s">
        <v>715</v>
      </c>
      <c r="F2051" s="164">
        <v>790.524</v>
      </c>
    </row>
    <row r="2052" spans="1:7" x14ac:dyDescent="0.2">
      <c r="A2052" s="163">
        <v>2016</v>
      </c>
      <c r="B2052" s="163" t="s">
        <v>714</v>
      </c>
      <c r="C2052" s="163" t="s">
        <v>62</v>
      </c>
      <c r="D2052" s="163" t="s">
        <v>739</v>
      </c>
      <c r="E2052" s="163" t="s">
        <v>715</v>
      </c>
      <c r="F2052" s="163">
        <v>55202.616000000002</v>
      </c>
    </row>
    <row r="2053" spans="1:7" x14ac:dyDescent="0.2">
      <c r="A2053" s="163">
        <v>2016</v>
      </c>
      <c r="B2053" s="163" t="s">
        <v>714</v>
      </c>
      <c r="C2053" s="163" t="s">
        <v>62</v>
      </c>
      <c r="D2053" s="163" t="s">
        <v>53</v>
      </c>
      <c r="E2053" s="163" t="s">
        <v>715</v>
      </c>
      <c r="F2053" s="163">
        <v>790.524</v>
      </c>
    </row>
    <row r="2054" spans="1:7" x14ac:dyDescent="0.2">
      <c r="A2054" s="163">
        <v>2016</v>
      </c>
      <c r="B2054" s="163" t="s">
        <v>714</v>
      </c>
      <c r="C2054" s="163" t="s">
        <v>55</v>
      </c>
      <c r="D2054" s="163" t="s">
        <v>60</v>
      </c>
      <c r="E2054" s="163" t="s">
        <v>715</v>
      </c>
      <c r="F2054" s="164" t="s">
        <v>14</v>
      </c>
      <c r="G2054" s="163" t="s">
        <v>718</v>
      </c>
    </row>
    <row r="2055" spans="1:7" x14ac:dyDescent="0.2">
      <c r="A2055" s="163">
        <v>2016</v>
      </c>
      <c r="B2055" s="163" t="s">
        <v>714</v>
      </c>
      <c r="C2055" s="163" t="s">
        <v>55</v>
      </c>
      <c r="D2055" s="163" t="s">
        <v>59</v>
      </c>
      <c r="E2055" s="163" t="s">
        <v>715</v>
      </c>
      <c r="F2055" s="163">
        <v>2511.36</v>
      </c>
    </row>
    <row r="2056" spans="1:7" x14ac:dyDescent="0.2">
      <c r="A2056" s="163">
        <v>2016</v>
      </c>
      <c r="B2056" s="163" t="s">
        <v>714</v>
      </c>
      <c r="C2056" s="163" t="s">
        <v>55</v>
      </c>
      <c r="D2056" s="163" t="s">
        <v>58</v>
      </c>
      <c r="E2056" s="163" t="s">
        <v>715</v>
      </c>
      <c r="F2056" s="163">
        <v>468.495</v>
      </c>
    </row>
    <row r="2057" spans="1:7" x14ac:dyDescent="0.2">
      <c r="A2057" s="163">
        <v>2016</v>
      </c>
      <c r="B2057" s="163" t="s">
        <v>714</v>
      </c>
      <c r="C2057" s="163" t="s">
        <v>55</v>
      </c>
      <c r="D2057" s="163" t="s">
        <v>56</v>
      </c>
      <c r="E2057" s="163" t="s">
        <v>715</v>
      </c>
      <c r="F2057" s="164">
        <v>2042.865</v>
      </c>
    </row>
    <row r="2058" spans="1:7" x14ac:dyDescent="0.2">
      <c r="A2058" s="163">
        <v>2016</v>
      </c>
      <c r="B2058" s="163" t="s">
        <v>714</v>
      </c>
      <c r="C2058" s="163" t="s">
        <v>55</v>
      </c>
      <c r="D2058" s="163" t="s">
        <v>739</v>
      </c>
      <c r="E2058" s="163" t="s">
        <v>715</v>
      </c>
      <c r="F2058" s="163">
        <v>2511.36</v>
      </c>
    </row>
    <row r="2059" spans="1:7" x14ac:dyDescent="0.2">
      <c r="A2059" s="163">
        <v>2016</v>
      </c>
      <c r="B2059" s="163" t="s">
        <v>714</v>
      </c>
      <c r="C2059" s="163" t="s">
        <v>55</v>
      </c>
      <c r="D2059" s="163" t="s">
        <v>53</v>
      </c>
      <c r="E2059" s="163" t="s">
        <v>715</v>
      </c>
      <c r="F2059" s="163">
        <v>2042.865</v>
      </c>
    </row>
    <row r="2060" spans="1:7" x14ac:dyDescent="0.2">
      <c r="A2060" s="163">
        <v>2016</v>
      </c>
      <c r="B2060" s="163" t="s">
        <v>714</v>
      </c>
      <c r="C2060" s="163" t="s">
        <v>69</v>
      </c>
      <c r="D2060" s="163" t="s">
        <v>60</v>
      </c>
      <c r="E2060" s="163" t="s">
        <v>717</v>
      </c>
      <c r="F2060" s="164">
        <v>11.53</v>
      </c>
      <c r="G2060" s="163" t="s">
        <v>716</v>
      </c>
    </row>
    <row r="2061" spans="1:7" x14ac:dyDescent="0.2">
      <c r="A2061" s="163">
        <v>2016</v>
      </c>
      <c r="B2061" s="163" t="s">
        <v>714</v>
      </c>
      <c r="C2061" s="163" t="s">
        <v>69</v>
      </c>
      <c r="D2061" s="163" t="s">
        <v>59</v>
      </c>
      <c r="E2061" s="163" t="s">
        <v>717</v>
      </c>
      <c r="F2061" s="163">
        <v>3.7170000000000001</v>
      </c>
    </row>
    <row r="2062" spans="1:7" x14ac:dyDescent="0.2">
      <c r="A2062" s="163">
        <v>2016</v>
      </c>
      <c r="B2062" s="163" t="s">
        <v>714</v>
      </c>
      <c r="C2062" s="163" t="s">
        <v>69</v>
      </c>
      <c r="D2062" s="163" t="s">
        <v>58</v>
      </c>
      <c r="E2062" s="163" t="s">
        <v>717</v>
      </c>
      <c r="F2062" s="163">
        <v>1.66</v>
      </c>
    </row>
    <row r="2063" spans="1:7" x14ac:dyDescent="0.2">
      <c r="A2063" s="163">
        <v>2016</v>
      </c>
      <c r="B2063" s="163" t="s">
        <v>714</v>
      </c>
      <c r="C2063" s="163" t="s">
        <v>69</v>
      </c>
      <c r="D2063" s="163" t="s">
        <v>56</v>
      </c>
      <c r="E2063" s="163" t="s">
        <v>717</v>
      </c>
      <c r="F2063" s="164">
        <v>13.587</v>
      </c>
      <c r="G2063" s="163" t="s">
        <v>716</v>
      </c>
    </row>
    <row r="2064" spans="1:7" x14ac:dyDescent="0.2">
      <c r="A2064" s="163">
        <v>2016</v>
      </c>
      <c r="B2064" s="163" t="s">
        <v>714</v>
      </c>
      <c r="C2064" s="163" t="s">
        <v>69</v>
      </c>
      <c r="D2064" s="163" t="s">
        <v>739</v>
      </c>
      <c r="E2064" s="163" t="s">
        <v>717</v>
      </c>
      <c r="F2064" s="163">
        <v>15.246</v>
      </c>
      <c r="G2064" s="163" t="s">
        <v>716</v>
      </c>
    </row>
    <row r="2065" spans="1:7" x14ac:dyDescent="0.2">
      <c r="A2065" s="163">
        <v>2016</v>
      </c>
      <c r="B2065" s="163" t="s">
        <v>714</v>
      </c>
      <c r="C2065" s="163" t="s">
        <v>69</v>
      </c>
      <c r="D2065" s="163" t="s">
        <v>53</v>
      </c>
      <c r="E2065" s="163" t="s">
        <v>717</v>
      </c>
      <c r="F2065" s="163">
        <v>2.0569999999999999</v>
      </c>
    </row>
    <row r="2066" spans="1:7" x14ac:dyDescent="0.2">
      <c r="A2066" s="163">
        <v>2016</v>
      </c>
      <c r="B2066" s="163" t="s">
        <v>714</v>
      </c>
      <c r="C2066" s="163" t="s">
        <v>68</v>
      </c>
      <c r="D2066" s="163" t="s">
        <v>60</v>
      </c>
      <c r="E2066" s="163" t="s">
        <v>717</v>
      </c>
      <c r="F2066" s="164">
        <v>3.3149999999999999</v>
      </c>
    </row>
    <row r="2067" spans="1:7" x14ac:dyDescent="0.2">
      <c r="A2067" s="163">
        <v>2016</v>
      </c>
      <c r="B2067" s="163" t="s">
        <v>714</v>
      </c>
      <c r="C2067" s="163" t="s">
        <v>68</v>
      </c>
      <c r="D2067" s="163" t="s">
        <v>59</v>
      </c>
      <c r="E2067" s="163" t="s">
        <v>717</v>
      </c>
      <c r="F2067" s="163">
        <v>0.42699999999999999</v>
      </c>
    </row>
    <row r="2068" spans="1:7" x14ac:dyDescent="0.2">
      <c r="A2068" s="163">
        <v>2016</v>
      </c>
      <c r="B2068" s="163" t="s">
        <v>714</v>
      </c>
      <c r="C2068" s="163" t="s">
        <v>68</v>
      </c>
      <c r="D2068" s="163" t="s">
        <v>58</v>
      </c>
      <c r="E2068" s="163" t="s">
        <v>717</v>
      </c>
      <c r="F2068" s="163">
        <v>0.45700000000000002</v>
      </c>
    </row>
    <row r="2069" spans="1:7" x14ac:dyDescent="0.2">
      <c r="A2069" s="163">
        <v>2016</v>
      </c>
      <c r="B2069" s="163" t="s">
        <v>714</v>
      </c>
      <c r="C2069" s="163" t="s">
        <v>68</v>
      </c>
      <c r="D2069" s="163" t="s">
        <v>56</v>
      </c>
      <c r="E2069" s="163" t="s">
        <v>717</v>
      </c>
      <c r="F2069" s="164">
        <v>3.2850000000000001</v>
      </c>
    </row>
    <row r="2070" spans="1:7" x14ac:dyDescent="0.2">
      <c r="A2070" s="163">
        <v>2016</v>
      </c>
      <c r="B2070" s="163" t="s">
        <v>714</v>
      </c>
      <c r="C2070" s="163" t="s">
        <v>68</v>
      </c>
      <c r="D2070" s="163" t="s">
        <v>739</v>
      </c>
      <c r="E2070" s="163" t="s">
        <v>717</v>
      </c>
      <c r="F2070" s="163">
        <v>3.742</v>
      </c>
    </row>
    <row r="2071" spans="1:7" x14ac:dyDescent="0.2">
      <c r="A2071" s="163">
        <v>2016</v>
      </c>
      <c r="B2071" s="163" t="s">
        <v>714</v>
      </c>
      <c r="C2071" s="163" t="s">
        <v>68</v>
      </c>
      <c r="D2071" s="163" t="s">
        <v>53</v>
      </c>
      <c r="E2071" s="163" t="s">
        <v>717</v>
      </c>
      <c r="F2071" s="163">
        <v>-0.03</v>
      </c>
    </row>
    <row r="2072" spans="1:7" x14ac:dyDescent="0.2">
      <c r="A2072" s="163">
        <v>2016</v>
      </c>
      <c r="B2072" s="163" t="s">
        <v>714</v>
      </c>
      <c r="C2072" s="163" t="s">
        <v>67</v>
      </c>
      <c r="D2072" s="163" t="s">
        <v>60</v>
      </c>
      <c r="E2072" s="163" t="s">
        <v>717</v>
      </c>
      <c r="F2072" s="163">
        <v>0.46400000000000002</v>
      </c>
      <c r="G2072" s="163" t="s">
        <v>716</v>
      </c>
    </row>
    <row r="2073" spans="1:7" x14ac:dyDescent="0.2">
      <c r="A2073" s="163">
        <v>2016</v>
      </c>
      <c r="B2073" s="163" t="s">
        <v>714</v>
      </c>
      <c r="C2073" s="163" t="s">
        <v>67</v>
      </c>
      <c r="D2073" s="163" t="s">
        <v>59</v>
      </c>
      <c r="E2073" s="163" t="s">
        <v>717</v>
      </c>
      <c r="F2073" s="163">
        <v>0.53900000000000003</v>
      </c>
    </row>
    <row r="2074" spans="1:7" x14ac:dyDescent="0.2">
      <c r="A2074" s="163">
        <v>2016</v>
      </c>
      <c r="B2074" s="163" t="s">
        <v>714</v>
      </c>
      <c r="C2074" s="163" t="s">
        <v>67</v>
      </c>
      <c r="D2074" s="163" t="s">
        <v>58</v>
      </c>
      <c r="E2074" s="163" t="s">
        <v>717</v>
      </c>
      <c r="F2074" s="163">
        <v>0.27800000000000002</v>
      </c>
    </row>
    <row r="2075" spans="1:7" x14ac:dyDescent="0.2">
      <c r="A2075" s="163">
        <v>2016</v>
      </c>
      <c r="B2075" s="163" t="s">
        <v>714</v>
      </c>
      <c r="C2075" s="163" t="s">
        <v>67</v>
      </c>
      <c r="D2075" s="163" t="s">
        <v>56</v>
      </c>
      <c r="E2075" s="163" t="s">
        <v>717</v>
      </c>
      <c r="F2075" s="164">
        <v>0.72499999999999998</v>
      </c>
      <c r="G2075" s="163" t="s">
        <v>716</v>
      </c>
    </row>
    <row r="2076" spans="1:7" x14ac:dyDescent="0.2">
      <c r="A2076" s="163">
        <v>2016</v>
      </c>
      <c r="B2076" s="163" t="s">
        <v>714</v>
      </c>
      <c r="C2076" s="163" t="s">
        <v>67</v>
      </c>
      <c r="D2076" s="163" t="s">
        <v>739</v>
      </c>
      <c r="E2076" s="163" t="s">
        <v>717</v>
      </c>
      <c r="F2076" s="163">
        <v>1.0029999999999999</v>
      </c>
      <c r="G2076" s="163" t="s">
        <v>716</v>
      </c>
    </row>
    <row r="2077" spans="1:7" x14ac:dyDescent="0.2">
      <c r="A2077" s="163">
        <v>2016</v>
      </c>
      <c r="B2077" s="163" t="s">
        <v>714</v>
      </c>
      <c r="C2077" s="163" t="s">
        <v>67</v>
      </c>
      <c r="D2077" s="163" t="s">
        <v>53</v>
      </c>
      <c r="E2077" s="163" t="s">
        <v>717</v>
      </c>
      <c r="F2077" s="163">
        <v>0.26100000000000001</v>
      </c>
    </row>
    <row r="2078" spans="1:7" x14ac:dyDescent="0.2">
      <c r="A2078" s="163">
        <v>2016</v>
      </c>
      <c r="B2078" s="163" t="s">
        <v>714</v>
      </c>
      <c r="C2078" s="163" t="s">
        <v>65</v>
      </c>
      <c r="D2078" s="163" t="s">
        <v>60</v>
      </c>
      <c r="E2078" s="163" t="s">
        <v>717</v>
      </c>
      <c r="F2078" s="164">
        <v>6.4619999999999997</v>
      </c>
    </row>
    <row r="2079" spans="1:7" x14ac:dyDescent="0.2">
      <c r="A2079" s="163">
        <v>2016</v>
      </c>
      <c r="B2079" s="163" t="s">
        <v>714</v>
      </c>
      <c r="C2079" s="163" t="s">
        <v>65</v>
      </c>
      <c r="D2079" s="163" t="s">
        <v>59</v>
      </c>
      <c r="E2079" s="163" t="s">
        <v>717</v>
      </c>
      <c r="F2079" s="163">
        <v>0.19500000000000001</v>
      </c>
    </row>
    <row r="2080" spans="1:7" x14ac:dyDescent="0.2">
      <c r="A2080" s="163">
        <v>2016</v>
      </c>
      <c r="B2080" s="163" t="s">
        <v>714</v>
      </c>
      <c r="C2080" s="163" t="s">
        <v>65</v>
      </c>
      <c r="D2080" s="163" t="s">
        <v>58</v>
      </c>
      <c r="E2080" s="163" t="s">
        <v>717</v>
      </c>
      <c r="F2080" s="163">
        <v>0.23200000000000001</v>
      </c>
    </row>
    <row r="2081" spans="1:7" x14ac:dyDescent="0.2">
      <c r="A2081" s="163">
        <v>2016</v>
      </c>
      <c r="B2081" s="163" t="s">
        <v>714</v>
      </c>
      <c r="C2081" s="163" t="s">
        <v>65</v>
      </c>
      <c r="D2081" s="163" t="s">
        <v>56</v>
      </c>
      <c r="E2081" s="163" t="s">
        <v>717</v>
      </c>
      <c r="F2081" s="164">
        <v>6.4249999999999998</v>
      </c>
    </row>
    <row r="2082" spans="1:7" x14ac:dyDescent="0.2">
      <c r="A2082" s="163">
        <v>2016</v>
      </c>
      <c r="B2082" s="163" t="s">
        <v>714</v>
      </c>
      <c r="C2082" s="163" t="s">
        <v>65</v>
      </c>
      <c r="D2082" s="163" t="s">
        <v>739</v>
      </c>
      <c r="E2082" s="163" t="s">
        <v>717</v>
      </c>
      <c r="F2082" s="163">
        <v>6.657</v>
      </c>
    </row>
    <row r="2083" spans="1:7" x14ac:dyDescent="0.2">
      <c r="A2083" s="163">
        <v>2016</v>
      </c>
      <c r="B2083" s="163" t="s">
        <v>714</v>
      </c>
      <c r="C2083" s="163" t="s">
        <v>65</v>
      </c>
      <c r="D2083" s="163" t="s">
        <v>53</v>
      </c>
      <c r="E2083" s="163" t="s">
        <v>717</v>
      </c>
      <c r="F2083" s="163">
        <v>-3.6999999999999998E-2</v>
      </c>
    </row>
    <row r="2084" spans="1:7" x14ac:dyDescent="0.2">
      <c r="A2084" s="163">
        <v>2016</v>
      </c>
      <c r="B2084" s="163" t="s">
        <v>714</v>
      </c>
      <c r="C2084" s="163" t="s">
        <v>64</v>
      </c>
      <c r="D2084" s="163" t="s">
        <v>60</v>
      </c>
      <c r="E2084" s="163" t="s">
        <v>717</v>
      </c>
      <c r="F2084" s="164">
        <v>1.2889999999999999</v>
      </c>
      <c r="G2084" s="163" t="s">
        <v>716</v>
      </c>
    </row>
    <row r="2085" spans="1:7" x14ac:dyDescent="0.2">
      <c r="A2085" s="163">
        <v>2016</v>
      </c>
      <c r="B2085" s="163" t="s">
        <v>714</v>
      </c>
      <c r="C2085" s="163" t="s">
        <v>64</v>
      </c>
      <c r="D2085" s="163" t="s">
        <v>59</v>
      </c>
      <c r="E2085" s="163" t="s">
        <v>717</v>
      </c>
      <c r="F2085" s="163">
        <v>2.4249999999999998</v>
      </c>
    </row>
    <row r="2086" spans="1:7" x14ac:dyDescent="0.2">
      <c r="A2086" s="163">
        <v>2016</v>
      </c>
      <c r="B2086" s="163" t="s">
        <v>714</v>
      </c>
      <c r="C2086" s="163" t="s">
        <v>64</v>
      </c>
      <c r="D2086" s="163" t="s">
        <v>58</v>
      </c>
      <c r="E2086" s="163" t="s">
        <v>717</v>
      </c>
      <c r="F2086" s="163">
        <v>0.56999999999999995</v>
      </c>
    </row>
    <row r="2087" spans="1:7" x14ac:dyDescent="0.2">
      <c r="A2087" s="163">
        <v>2016</v>
      </c>
      <c r="B2087" s="163" t="s">
        <v>714</v>
      </c>
      <c r="C2087" s="163" t="s">
        <v>64</v>
      </c>
      <c r="D2087" s="163" t="s">
        <v>56</v>
      </c>
      <c r="E2087" s="163" t="s">
        <v>717</v>
      </c>
      <c r="F2087" s="163">
        <v>3.145</v>
      </c>
      <c r="G2087" s="163" t="s">
        <v>716</v>
      </c>
    </row>
    <row r="2088" spans="1:7" x14ac:dyDescent="0.2">
      <c r="A2088" s="163">
        <v>2016</v>
      </c>
      <c r="B2088" s="163" t="s">
        <v>714</v>
      </c>
      <c r="C2088" s="163" t="s">
        <v>64</v>
      </c>
      <c r="D2088" s="163" t="s">
        <v>739</v>
      </c>
      <c r="E2088" s="163" t="s">
        <v>717</v>
      </c>
      <c r="F2088" s="163">
        <v>3.7149999999999999</v>
      </c>
      <c r="G2088" s="163" t="s">
        <v>716</v>
      </c>
    </row>
    <row r="2089" spans="1:7" x14ac:dyDescent="0.2">
      <c r="A2089" s="163">
        <v>2016</v>
      </c>
      <c r="B2089" s="163" t="s">
        <v>714</v>
      </c>
      <c r="C2089" s="163" t="s">
        <v>64</v>
      </c>
      <c r="D2089" s="163" t="s">
        <v>53</v>
      </c>
      <c r="E2089" s="163" t="s">
        <v>717</v>
      </c>
      <c r="F2089" s="163">
        <v>1.8560000000000001</v>
      </c>
    </row>
    <row r="2090" spans="1:7" x14ac:dyDescent="0.2">
      <c r="A2090" s="163">
        <v>2016</v>
      </c>
      <c r="B2090" s="163" t="s">
        <v>714</v>
      </c>
      <c r="C2090" s="163" t="s">
        <v>62</v>
      </c>
      <c r="D2090" s="163" t="s">
        <v>60</v>
      </c>
      <c r="E2090" s="163" t="s">
        <v>717</v>
      </c>
      <c r="F2090" s="164" t="s">
        <v>14</v>
      </c>
      <c r="G2090" s="163" t="s">
        <v>718</v>
      </c>
    </row>
    <row r="2091" spans="1:7" x14ac:dyDescent="0.2">
      <c r="A2091" s="163">
        <v>2016</v>
      </c>
      <c r="B2091" s="163" t="s">
        <v>714</v>
      </c>
      <c r="C2091" s="163" t="s">
        <v>62</v>
      </c>
      <c r="D2091" s="163" t="s">
        <v>59</v>
      </c>
      <c r="E2091" s="163" t="s">
        <v>717</v>
      </c>
      <c r="F2091" s="163">
        <v>0.124</v>
      </c>
    </row>
    <row r="2092" spans="1:7" x14ac:dyDescent="0.2">
      <c r="A2092" s="163">
        <v>2016</v>
      </c>
      <c r="B2092" s="163" t="s">
        <v>714</v>
      </c>
      <c r="C2092" s="163" t="s">
        <v>62</v>
      </c>
      <c r="D2092" s="163" t="s">
        <v>58</v>
      </c>
      <c r="E2092" s="163" t="s">
        <v>717</v>
      </c>
      <c r="F2092" s="163">
        <v>0.122</v>
      </c>
    </row>
    <row r="2093" spans="1:7" x14ac:dyDescent="0.2">
      <c r="A2093" s="163">
        <v>2016</v>
      </c>
      <c r="B2093" s="163" t="s">
        <v>714</v>
      </c>
      <c r="C2093" s="163" t="s">
        <v>62</v>
      </c>
      <c r="D2093" s="163" t="s">
        <v>56</v>
      </c>
      <c r="E2093" s="163" t="s">
        <v>717</v>
      </c>
      <c r="F2093" s="163">
        <v>2E-3</v>
      </c>
    </row>
    <row r="2094" spans="1:7" x14ac:dyDescent="0.2">
      <c r="A2094" s="163">
        <v>2016</v>
      </c>
      <c r="B2094" s="163" t="s">
        <v>714</v>
      </c>
      <c r="C2094" s="163" t="s">
        <v>62</v>
      </c>
      <c r="D2094" s="163" t="s">
        <v>739</v>
      </c>
      <c r="E2094" s="163" t="s">
        <v>717</v>
      </c>
      <c r="F2094" s="163">
        <v>0.124</v>
      </c>
    </row>
    <row r="2095" spans="1:7" x14ac:dyDescent="0.2">
      <c r="A2095" s="163">
        <v>2016</v>
      </c>
      <c r="B2095" s="163" t="s">
        <v>714</v>
      </c>
      <c r="C2095" s="163" t="s">
        <v>62</v>
      </c>
      <c r="D2095" s="163" t="s">
        <v>53</v>
      </c>
      <c r="E2095" s="163" t="s">
        <v>717</v>
      </c>
      <c r="F2095" s="163">
        <v>2E-3</v>
      </c>
    </row>
    <row r="2096" spans="1:7" x14ac:dyDescent="0.2">
      <c r="A2096" s="163">
        <v>2016</v>
      </c>
      <c r="B2096" s="163" t="s">
        <v>714</v>
      </c>
      <c r="C2096" s="163" t="s">
        <v>55</v>
      </c>
      <c r="D2096" s="163" t="s">
        <v>60</v>
      </c>
      <c r="E2096" s="163" t="s">
        <v>717</v>
      </c>
      <c r="F2096" s="163" t="s">
        <v>14</v>
      </c>
      <c r="G2096" s="163" t="s">
        <v>718</v>
      </c>
    </row>
    <row r="2097" spans="1:7" x14ac:dyDescent="0.2">
      <c r="A2097" s="163">
        <v>2016</v>
      </c>
      <c r="B2097" s="163" t="s">
        <v>714</v>
      </c>
      <c r="C2097" s="163" t="s">
        <v>55</v>
      </c>
      <c r="D2097" s="163" t="s">
        <v>59</v>
      </c>
      <c r="E2097" s="163" t="s">
        <v>717</v>
      </c>
      <c r="F2097" s="163">
        <v>6.0000000000000001E-3</v>
      </c>
    </row>
    <row r="2098" spans="1:7" x14ac:dyDescent="0.2">
      <c r="A2098" s="163">
        <v>2016</v>
      </c>
      <c r="B2098" s="163" t="s">
        <v>714</v>
      </c>
      <c r="C2098" s="163" t="s">
        <v>55</v>
      </c>
      <c r="D2098" s="163" t="s">
        <v>58</v>
      </c>
      <c r="E2098" s="163" t="s">
        <v>717</v>
      </c>
      <c r="F2098" s="163">
        <v>1E-3</v>
      </c>
    </row>
    <row r="2099" spans="1:7" x14ac:dyDescent="0.2">
      <c r="A2099" s="163">
        <v>2016</v>
      </c>
      <c r="B2099" s="163" t="s">
        <v>714</v>
      </c>
      <c r="C2099" s="163" t="s">
        <v>55</v>
      </c>
      <c r="D2099" s="163" t="s">
        <v>56</v>
      </c>
      <c r="E2099" s="163" t="s">
        <v>717</v>
      </c>
      <c r="F2099" s="163">
        <v>5.0000000000000001E-3</v>
      </c>
    </row>
    <row r="2100" spans="1:7" x14ac:dyDescent="0.2">
      <c r="A2100" s="163">
        <v>2016</v>
      </c>
      <c r="B2100" s="163" t="s">
        <v>714</v>
      </c>
      <c r="C2100" s="163" t="s">
        <v>55</v>
      </c>
      <c r="D2100" s="163" t="s">
        <v>739</v>
      </c>
      <c r="E2100" s="163" t="s">
        <v>717</v>
      </c>
      <c r="F2100" s="163">
        <v>6.0000000000000001E-3</v>
      </c>
    </row>
    <row r="2101" spans="1:7" x14ac:dyDescent="0.2">
      <c r="A2101" s="163">
        <v>2016</v>
      </c>
      <c r="B2101" s="163" t="s">
        <v>714</v>
      </c>
      <c r="C2101" s="163" t="s">
        <v>55</v>
      </c>
      <c r="D2101" s="163" t="s">
        <v>53</v>
      </c>
      <c r="E2101" s="163" t="s">
        <v>717</v>
      </c>
      <c r="F2101" s="163">
        <v>5.0000000000000001E-3</v>
      </c>
    </row>
    <row r="2102" spans="1:7" x14ac:dyDescent="0.2">
      <c r="A2102" s="163">
        <v>2016</v>
      </c>
      <c r="B2102" s="163" t="s">
        <v>714</v>
      </c>
      <c r="C2102" s="163" t="s">
        <v>69</v>
      </c>
      <c r="D2102" s="163" t="s">
        <v>60</v>
      </c>
      <c r="E2102" s="163" t="s">
        <v>143</v>
      </c>
      <c r="F2102" s="163">
        <v>92.466999999999999</v>
      </c>
      <c r="G2102" s="163" t="s">
        <v>716</v>
      </c>
    </row>
    <row r="2103" spans="1:7" x14ac:dyDescent="0.2">
      <c r="A2103" s="163">
        <v>2016</v>
      </c>
      <c r="B2103" s="163" t="s">
        <v>714</v>
      </c>
      <c r="C2103" s="163" t="s">
        <v>69</v>
      </c>
      <c r="D2103" s="163" t="s">
        <v>59</v>
      </c>
      <c r="E2103" s="163" t="s">
        <v>143</v>
      </c>
      <c r="F2103" s="163">
        <v>111.483</v>
      </c>
    </row>
    <row r="2104" spans="1:7" x14ac:dyDescent="0.2">
      <c r="A2104" s="163">
        <v>2016</v>
      </c>
      <c r="B2104" s="163" t="s">
        <v>714</v>
      </c>
      <c r="C2104" s="163" t="s">
        <v>69</v>
      </c>
      <c r="D2104" s="163" t="s">
        <v>58</v>
      </c>
      <c r="E2104" s="163" t="s">
        <v>143</v>
      </c>
      <c r="F2104" s="163">
        <v>167.01499999999999</v>
      </c>
    </row>
    <row r="2105" spans="1:7" x14ac:dyDescent="0.2">
      <c r="A2105" s="163">
        <v>2016</v>
      </c>
      <c r="B2105" s="163" t="s">
        <v>714</v>
      </c>
      <c r="C2105" s="163" t="s">
        <v>69</v>
      </c>
      <c r="D2105" s="163" t="s">
        <v>56</v>
      </c>
      <c r="E2105" s="163" t="s">
        <v>143</v>
      </c>
      <c r="F2105" s="163">
        <v>91.745000000000005</v>
      </c>
      <c r="G2105" s="163" t="s">
        <v>716</v>
      </c>
    </row>
    <row r="2106" spans="1:7" x14ac:dyDescent="0.2">
      <c r="A2106" s="163">
        <v>2016</v>
      </c>
      <c r="B2106" s="163" t="s">
        <v>714</v>
      </c>
      <c r="C2106" s="163" t="s">
        <v>69</v>
      </c>
      <c r="D2106" s="163" t="s">
        <v>739</v>
      </c>
      <c r="E2106" s="163" t="s">
        <v>143</v>
      </c>
      <c r="F2106" s="163">
        <v>96.477999999999994</v>
      </c>
      <c r="G2106" s="163" t="s">
        <v>716</v>
      </c>
    </row>
    <row r="2107" spans="1:7" x14ac:dyDescent="0.2">
      <c r="A2107" s="163">
        <v>2016</v>
      </c>
      <c r="B2107" s="163" t="s">
        <v>714</v>
      </c>
      <c r="C2107" s="163" t="s">
        <v>69</v>
      </c>
      <c r="D2107" s="163" t="s">
        <v>53</v>
      </c>
      <c r="E2107" s="163" t="s">
        <v>143</v>
      </c>
      <c r="F2107" s="163">
        <v>87.897999999999996</v>
      </c>
    </row>
    <row r="2108" spans="1:7" x14ac:dyDescent="0.2">
      <c r="A2108" s="163">
        <v>2016</v>
      </c>
      <c r="B2108" s="163" t="s">
        <v>714</v>
      </c>
      <c r="C2108" s="163" t="s">
        <v>68</v>
      </c>
      <c r="D2108" s="163" t="s">
        <v>60</v>
      </c>
      <c r="E2108" s="163" t="s">
        <v>143</v>
      </c>
      <c r="F2108" s="163" t="s">
        <v>14</v>
      </c>
    </row>
    <row r="2109" spans="1:7" x14ac:dyDescent="0.2">
      <c r="A2109" s="163">
        <v>2016</v>
      </c>
      <c r="B2109" s="163" t="s">
        <v>714</v>
      </c>
      <c r="C2109" s="163" t="s">
        <v>68</v>
      </c>
      <c r="D2109" s="163" t="s">
        <v>59</v>
      </c>
      <c r="E2109" s="163" t="s">
        <v>143</v>
      </c>
      <c r="F2109" s="163" t="s">
        <v>14</v>
      </c>
    </row>
    <row r="2110" spans="1:7" x14ac:dyDescent="0.2">
      <c r="A2110" s="163">
        <v>2016</v>
      </c>
      <c r="B2110" s="163" t="s">
        <v>714</v>
      </c>
      <c r="C2110" s="163" t="s">
        <v>68</v>
      </c>
      <c r="D2110" s="163" t="s">
        <v>58</v>
      </c>
      <c r="E2110" s="163" t="s">
        <v>143</v>
      </c>
      <c r="F2110" s="163" t="s">
        <v>14</v>
      </c>
    </row>
    <row r="2111" spans="1:7" x14ac:dyDescent="0.2">
      <c r="A2111" s="163">
        <v>2016</v>
      </c>
      <c r="B2111" s="163" t="s">
        <v>714</v>
      </c>
      <c r="C2111" s="163" t="s">
        <v>68</v>
      </c>
      <c r="D2111" s="163" t="s">
        <v>56</v>
      </c>
      <c r="E2111" s="163" t="s">
        <v>143</v>
      </c>
      <c r="F2111" s="163" t="s">
        <v>14</v>
      </c>
    </row>
    <row r="2112" spans="1:7" x14ac:dyDescent="0.2">
      <c r="A2112" s="163">
        <v>2016</v>
      </c>
      <c r="B2112" s="163" t="s">
        <v>714</v>
      </c>
      <c r="C2112" s="163" t="s">
        <v>68</v>
      </c>
      <c r="D2112" s="163" t="s">
        <v>739</v>
      </c>
      <c r="E2112" s="163" t="s">
        <v>143</v>
      </c>
      <c r="F2112" s="163" t="s">
        <v>14</v>
      </c>
    </row>
    <row r="2113" spans="1:6" x14ac:dyDescent="0.2">
      <c r="A2113" s="163">
        <v>2016</v>
      </c>
      <c r="B2113" s="163" t="s">
        <v>714</v>
      </c>
      <c r="C2113" s="163" t="s">
        <v>68</v>
      </c>
      <c r="D2113" s="163" t="s">
        <v>53</v>
      </c>
      <c r="E2113" s="163" t="s">
        <v>143</v>
      </c>
      <c r="F2113" s="163" t="s">
        <v>14</v>
      </c>
    </row>
    <row r="2114" spans="1:6" x14ac:dyDescent="0.2">
      <c r="A2114" s="163">
        <v>2016</v>
      </c>
      <c r="B2114" s="163" t="s">
        <v>714</v>
      </c>
      <c r="C2114" s="163" t="s">
        <v>67</v>
      </c>
      <c r="D2114" s="163" t="s">
        <v>60</v>
      </c>
      <c r="E2114" s="163" t="s">
        <v>143</v>
      </c>
      <c r="F2114" s="163" t="s">
        <v>14</v>
      </c>
    </row>
    <row r="2115" spans="1:6" x14ac:dyDescent="0.2">
      <c r="A2115" s="163">
        <v>2016</v>
      </c>
      <c r="B2115" s="163" t="s">
        <v>714</v>
      </c>
      <c r="C2115" s="163" t="s">
        <v>67</v>
      </c>
      <c r="D2115" s="163" t="s">
        <v>59</v>
      </c>
      <c r="E2115" s="163" t="s">
        <v>143</v>
      </c>
      <c r="F2115" s="163" t="s">
        <v>14</v>
      </c>
    </row>
    <row r="2116" spans="1:6" x14ac:dyDescent="0.2">
      <c r="A2116" s="163">
        <v>2016</v>
      </c>
      <c r="B2116" s="163" t="s">
        <v>714</v>
      </c>
      <c r="C2116" s="163" t="s">
        <v>67</v>
      </c>
      <c r="D2116" s="163" t="s">
        <v>58</v>
      </c>
      <c r="E2116" s="163" t="s">
        <v>143</v>
      </c>
      <c r="F2116" s="163" t="s">
        <v>14</v>
      </c>
    </row>
    <row r="2117" spans="1:6" x14ac:dyDescent="0.2">
      <c r="A2117" s="163">
        <v>2016</v>
      </c>
      <c r="B2117" s="163" t="s">
        <v>714</v>
      </c>
      <c r="C2117" s="163" t="s">
        <v>67</v>
      </c>
      <c r="D2117" s="163" t="s">
        <v>56</v>
      </c>
      <c r="E2117" s="163" t="s">
        <v>143</v>
      </c>
      <c r="F2117" s="163" t="s">
        <v>14</v>
      </c>
    </row>
    <row r="2118" spans="1:6" x14ac:dyDescent="0.2">
      <c r="A2118" s="163">
        <v>2016</v>
      </c>
      <c r="B2118" s="163" t="s">
        <v>714</v>
      </c>
      <c r="C2118" s="163" t="s">
        <v>67</v>
      </c>
      <c r="D2118" s="163" t="s">
        <v>739</v>
      </c>
      <c r="E2118" s="163" t="s">
        <v>143</v>
      </c>
      <c r="F2118" s="163" t="s">
        <v>14</v>
      </c>
    </row>
    <row r="2119" spans="1:6" x14ac:dyDescent="0.2">
      <c r="A2119" s="163">
        <v>2016</v>
      </c>
      <c r="B2119" s="163" t="s">
        <v>714</v>
      </c>
      <c r="C2119" s="163" t="s">
        <v>67</v>
      </c>
      <c r="D2119" s="163" t="s">
        <v>53</v>
      </c>
      <c r="E2119" s="163" t="s">
        <v>143</v>
      </c>
      <c r="F2119" s="163" t="s">
        <v>14</v>
      </c>
    </row>
    <row r="2120" spans="1:6" x14ac:dyDescent="0.2">
      <c r="A2120" s="163">
        <v>2016</v>
      </c>
      <c r="B2120" s="163" t="s">
        <v>714</v>
      </c>
      <c r="C2120" s="163" t="s">
        <v>65</v>
      </c>
      <c r="D2120" s="163" t="s">
        <v>60</v>
      </c>
      <c r="E2120" s="163" t="s">
        <v>143</v>
      </c>
      <c r="F2120" s="163" t="s">
        <v>14</v>
      </c>
    </row>
    <row r="2121" spans="1:6" x14ac:dyDescent="0.2">
      <c r="A2121" s="163">
        <v>2016</v>
      </c>
      <c r="B2121" s="163" t="s">
        <v>714</v>
      </c>
      <c r="C2121" s="163" t="s">
        <v>65</v>
      </c>
      <c r="D2121" s="163" t="s">
        <v>59</v>
      </c>
      <c r="E2121" s="163" t="s">
        <v>143</v>
      </c>
      <c r="F2121" s="163" t="s">
        <v>14</v>
      </c>
    </row>
    <row r="2122" spans="1:6" x14ac:dyDescent="0.2">
      <c r="A2122" s="163">
        <v>2016</v>
      </c>
      <c r="B2122" s="163" t="s">
        <v>714</v>
      </c>
      <c r="C2122" s="163" t="s">
        <v>65</v>
      </c>
      <c r="D2122" s="163" t="s">
        <v>58</v>
      </c>
      <c r="E2122" s="163" t="s">
        <v>143</v>
      </c>
      <c r="F2122" s="163" t="s">
        <v>14</v>
      </c>
    </row>
    <row r="2123" spans="1:6" x14ac:dyDescent="0.2">
      <c r="A2123" s="163">
        <v>2016</v>
      </c>
      <c r="B2123" s="163" t="s">
        <v>714</v>
      </c>
      <c r="C2123" s="163" t="s">
        <v>65</v>
      </c>
      <c r="D2123" s="163" t="s">
        <v>56</v>
      </c>
      <c r="E2123" s="163" t="s">
        <v>143</v>
      </c>
      <c r="F2123" s="163" t="s">
        <v>14</v>
      </c>
    </row>
    <row r="2124" spans="1:6" x14ac:dyDescent="0.2">
      <c r="A2124" s="163">
        <v>2016</v>
      </c>
      <c r="B2124" s="163" t="s">
        <v>714</v>
      </c>
      <c r="C2124" s="163" t="s">
        <v>65</v>
      </c>
      <c r="D2124" s="163" t="s">
        <v>739</v>
      </c>
      <c r="E2124" s="163" t="s">
        <v>143</v>
      </c>
      <c r="F2124" s="163" t="s">
        <v>14</v>
      </c>
    </row>
    <row r="2125" spans="1:6" x14ac:dyDescent="0.2">
      <c r="A2125" s="163">
        <v>2016</v>
      </c>
      <c r="B2125" s="163" t="s">
        <v>714</v>
      </c>
      <c r="C2125" s="163" t="s">
        <v>65</v>
      </c>
      <c r="D2125" s="163" t="s">
        <v>53</v>
      </c>
      <c r="E2125" s="163" t="s">
        <v>143</v>
      </c>
      <c r="F2125" s="163" t="s">
        <v>14</v>
      </c>
    </row>
    <row r="2126" spans="1:6" x14ac:dyDescent="0.2">
      <c r="A2126" s="163">
        <v>2016</v>
      </c>
      <c r="B2126" s="163" t="s">
        <v>714</v>
      </c>
      <c r="C2126" s="163" t="s">
        <v>64</v>
      </c>
      <c r="D2126" s="163" t="s">
        <v>60</v>
      </c>
      <c r="E2126" s="163" t="s">
        <v>143</v>
      </c>
      <c r="F2126" s="163" t="s">
        <v>14</v>
      </c>
    </row>
    <row r="2127" spans="1:6" x14ac:dyDescent="0.2">
      <c r="A2127" s="163">
        <v>2016</v>
      </c>
      <c r="B2127" s="163" t="s">
        <v>714</v>
      </c>
      <c r="C2127" s="163" t="s">
        <v>64</v>
      </c>
      <c r="D2127" s="163" t="s">
        <v>59</v>
      </c>
      <c r="E2127" s="163" t="s">
        <v>143</v>
      </c>
      <c r="F2127" s="163" t="s">
        <v>14</v>
      </c>
    </row>
    <row r="2128" spans="1:6" x14ac:dyDescent="0.2">
      <c r="A2128" s="163">
        <v>2016</v>
      </c>
      <c r="B2128" s="163" t="s">
        <v>714</v>
      </c>
      <c r="C2128" s="163" t="s">
        <v>64</v>
      </c>
      <c r="D2128" s="163" t="s">
        <v>58</v>
      </c>
      <c r="E2128" s="163" t="s">
        <v>143</v>
      </c>
      <c r="F2128" s="163" t="s">
        <v>14</v>
      </c>
    </row>
    <row r="2129" spans="1:7" x14ac:dyDescent="0.2">
      <c r="A2129" s="163">
        <v>2016</v>
      </c>
      <c r="B2129" s="163" t="s">
        <v>714</v>
      </c>
      <c r="C2129" s="163" t="s">
        <v>64</v>
      </c>
      <c r="D2129" s="163" t="s">
        <v>56</v>
      </c>
      <c r="E2129" s="163" t="s">
        <v>143</v>
      </c>
      <c r="F2129" s="163" t="s">
        <v>14</v>
      </c>
    </row>
    <row r="2130" spans="1:7" x14ac:dyDescent="0.2">
      <c r="A2130" s="163">
        <v>2016</v>
      </c>
      <c r="B2130" s="163" t="s">
        <v>714</v>
      </c>
      <c r="C2130" s="163" t="s">
        <v>64</v>
      </c>
      <c r="D2130" s="163" t="s">
        <v>739</v>
      </c>
      <c r="E2130" s="163" t="s">
        <v>143</v>
      </c>
      <c r="F2130" s="163" t="s">
        <v>14</v>
      </c>
    </row>
    <row r="2131" spans="1:7" x14ac:dyDescent="0.2">
      <c r="A2131" s="163">
        <v>2016</v>
      </c>
      <c r="B2131" s="163" t="s">
        <v>714</v>
      </c>
      <c r="C2131" s="163" t="s">
        <v>64</v>
      </c>
      <c r="D2131" s="163" t="s">
        <v>53</v>
      </c>
      <c r="E2131" s="163" t="s">
        <v>143</v>
      </c>
      <c r="F2131" s="163" t="s">
        <v>14</v>
      </c>
    </row>
    <row r="2132" spans="1:7" x14ac:dyDescent="0.2">
      <c r="A2132" s="163">
        <v>2016</v>
      </c>
      <c r="B2132" s="163" t="s">
        <v>714</v>
      </c>
      <c r="C2132" s="163" t="s">
        <v>62</v>
      </c>
      <c r="D2132" s="163" t="s">
        <v>60</v>
      </c>
      <c r="E2132" s="163" t="s">
        <v>143</v>
      </c>
      <c r="F2132" s="163" t="s">
        <v>14</v>
      </c>
    </row>
    <row r="2133" spans="1:7" x14ac:dyDescent="0.2">
      <c r="A2133" s="163">
        <v>2016</v>
      </c>
      <c r="B2133" s="163" t="s">
        <v>714</v>
      </c>
      <c r="C2133" s="163" t="s">
        <v>62</v>
      </c>
      <c r="D2133" s="163" t="s">
        <v>59</v>
      </c>
      <c r="E2133" s="163" t="s">
        <v>143</v>
      </c>
      <c r="F2133" s="163" t="s">
        <v>14</v>
      </c>
    </row>
    <row r="2134" spans="1:7" x14ac:dyDescent="0.2">
      <c r="A2134" s="163">
        <v>2016</v>
      </c>
      <c r="B2134" s="163" t="s">
        <v>714</v>
      </c>
      <c r="C2134" s="163" t="s">
        <v>62</v>
      </c>
      <c r="D2134" s="163" t="s">
        <v>58</v>
      </c>
      <c r="E2134" s="163" t="s">
        <v>143</v>
      </c>
      <c r="F2134" s="163" t="s">
        <v>14</v>
      </c>
    </row>
    <row r="2135" spans="1:7" x14ac:dyDescent="0.2">
      <c r="A2135" s="163">
        <v>2016</v>
      </c>
      <c r="B2135" s="163" t="s">
        <v>714</v>
      </c>
      <c r="C2135" s="163" t="s">
        <v>62</v>
      </c>
      <c r="D2135" s="163" t="s">
        <v>56</v>
      </c>
      <c r="E2135" s="163" t="s">
        <v>143</v>
      </c>
      <c r="F2135" s="163" t="s">
        <v>14</v>
      </c>
    </row>
    <row r="2136" spans="1:7" x14ac:dyDescent="0.2">
      <c r="A2136" s="163">
        <v>2016</v>
      </c>
      <c r="B2136" s="163" t="s">
        <v>714</v>
      </c>
      <c r="C2136" s="163" t="s">
        <v>62</v>
      </c>
      <c r="D2136" s="163" t="s">
        <v>739</v>
      </c>
      <c r="E2136" s="163" t="s">
        <v>143</v>
      </c>
      <c r="F2136" s="163" t="s">
        <v>14</v>
      </c>
    </row>
    <row r="2137" spans="1:7" x14ac:dyDescent="0.2">
      <c r="A2137" s="163">
        <v>2016</v>
      </c>
      <c r="B2137" s="163" t="s">
        <v>714</v>
      </c>
      <c r="C2137" s="163" t="s">
        <v>62</v>
      </c>
      <c r="D2137" s="163" t="s">
        <v>53</v>
      </c>
      <c r="E2137" s="163" t="s">
        <v>143</v>
      </c>
      <c r="F2137" s="163" t="s">
        <v>14</v>
      </c>
    </row>
    <row r="2138" spans="1:7" x14ac:dyDescent="0.2">
      <c r="A2138" s="163">
        <v>2016</v>
      </c>
      <c r="B2138" s="163" t="s">
        <v>714</v>
      </c>
      <c r="C2138" s="163" t="s">
        <v>55</v>
      </c>
      <c r="D2138" s="163" t="s">
        <v>60</v>
      </c>
      <c r="E2138" s="163" t="s">
        <v>143</v>
      </c>
      <c r="F2138" s="163" t="s">
        <v>14</v>
      </c>
    </row>
    <row r="2139" spans="1:7" x14ac:dyDescent="0.2">
      <c r="A2139" s="163">
        <v>2016</v>
      </c>
      <c r="B2139" s="163" t="s">
        <v>714</v>
      </c>
      <c r="C2139" s="163" t="s">
        <v>55</v>
      </c>
      <c r="D2139" s="163" t="s">
        <v>59</v>
      </c>
      <c r="E2139" s="163" t="s">
        <v>143</v>
      </c>
      <c r="F2139" s="163" t="s">
        <v>14</v>
      </c>
    </row>
    <row r="2140" spans="1:7" x14ac:dyDescent="0.2">
      <c r="A2140" s="163">
        <v>2016</v>
      </c>
      <c r="B2140" s="163" t="s">
        <v>714</v>
      </c>
      <c r="C2140" s="163" t="s">
        <v>55</v>
      </c>
      <c r="D2140" s="163" t="s">
        <v>58</v>
      </c>
      <c r="E2140" s="163" t="s">
        <v>143</v>
      </c>
      <c r="F2140" s="163" t="s">
        <v>14</v>
      </c>
    </row>
    <row r="2141" spans="1:7" x14ac:dyDescent="0.2">
      <c r="A2141" s="163">
        <v>2016</v>
      </c>
      <c r="B2141" s="163" t="s">
        <v>714</v>
      </c>
      <c r="C2141" s="163" t="s">
        <v>55</v>
      </c>
      <c r="D2141" s="163" t="s">
        <v>56</v>
      </c>
      <c r="E2141" s="163" t="s">
        <v>143</v>
      </c>
      <c r="F2141" s="163" t="s">
        <v>14</v>
      </c>
    </row>
    <row r="2142" spans="1:7" x14ac:dyDescent="0.2">
      <c r="A2142" s="163">
        <v>2016</v>
      </c>
      <c r="B2142" s="163" t="s">
        <v>714</v>
      </c>
      <c r="C2142" s="163" t="s">
        <v>55</v>
      </c>
      <c r="D2142" s="163" t="s">
        <v>739</v>
      </c>
      <c r="E2142" s="163" t="s">
        <v>143</v>
      </c>
      <c r="F2142" s="163" t="s">
        <v>14</v>
      </c>
    </row>
    <row r="2143" spans="1:7" x14ac:dyDescent="0.2">
      <c r="A2143" s="163">
        <v>2016</v>
      </c>
      <c r="B2143" s="163" t="s">
        <v>714</v>
      </c>
      <c r="C2143" s="163" t="s">
        <v>55</v>
      </c>
      <c r="D2143" s="163" t="s">
        <v>53</v>
      </c>
      <c r="E2143" s="163" t="s">
        <v>143</v>
      </c>
      <c r="F2143" s="163" t="s">
        <v>14</v>
      </c>
    </row>
    <row r="2144" spans="1:7" x14ac:dyDescent="0.2">
      <c r="A2144" s="163">
        <v>2017</v>
      </c>
      <c r="B2144" s="163" t="s">
        <v>714</v>
      </c>
      <c r="C2144" s="163" t="s">
        <v>69</v>
      </c>
      <c r="D2144" s="163" t="s">
        <v>60</v>
      </c>
      <c r="E2144" s="163" t="s">
        <v>715</v>
      </c>
      <c r="F2144" s="163">
        <v>5276988.9060000004</v>
      </c>
      <c r="G2144" s="163" t="s">
        <v>716</v>
      </c>
    </row>
    <row r="2145" spans="1:7" x14ac:dyDescent="0.2">
      <c r="A2145" s="163">
        <v>2017</v>
      </c>
      <c r="B2145" s="163" t="s">
        <v>714</v>
      </c>
      <c r="C2145" s="163" t="s">
        <v>69</v>
      </c>
      <c r="D2145" s="163" t="s">
        <v>59</v>
      </c>
      <c r="E2145" s="163" t="s">
        <v>715</v>
      </c>
      <c r="F2145" s="163">
        <v>1697163.9210000001</v>
      </c>
    </row>
    <row r="2146" spans="1:7" x14ac:dyDescent="0.2">
      <c r="A2146" s="163">
        <v>2017</v>
      </c>
      <c r="B2146" s="163" t="s">
        <v>714</v>
      </c>
      <c r="C2146" s="163" t="s">
        <v>69</v>
      </c>
      <c r="D2146" s="163" t="s">
        <v>58</v>
      </c>
      <c r="E2146" s="163" t="s">
        <v>715</v>
      </c>
      <c r="F2146" s="163">
        <v>764934.20200000005</v>
      </c>
    </row>
    <row r="2147" spans="1:7" x14ac:dyDescent="0.2">
      <c r="A2147" s="163">
        <v>2017</v>
      </c>
      <c r="B2147" s="163" t="s">
        <v>714</v>
      </c>
      <c r="C2147" s="163" t="s">
        <v>69</v>
      </c>
      <c r="D2147" s="163" t="s">
        <v>56</v>
      </c>
      <c r="E2147" s="163" t="s">
        <v>715</v>
      </c>
      <c r="F2147" s="163">
        <v>6209218.625</v>
      </c>
      <c r="G2147" s="163" t="s">
        <v>716</v>
      </c>
    </row>
    <row r="2148" spans="1:7" x14ac:dyDescent="0.2">
      <c r="A2148" s="163">
        <v>2017</v>
      </c>
      <c r="B2148" s="163" t="s">
        <v>714</v>
      </c>
      <c r="C2148" s="163" t="s">
        <v>69</v>
      </c>
      <c r="D2148" s="163" t="s">
        <v>739</v>
      </c>
      <c r="E2148" s="163" t="s">
        <v>715</v>
      </c>
      <c r="F2148" s="163">
        <v>6974152.8269999996</v>
      </c>
      <c r="G2148" s="163" t="s">
        <v>716</v>
      </c>
    </row>
    <row r="2149" spans="1:7" x14ac:dyDescent="0.2">
      <c r="A2149" s="163">
        <v>2017</v>
      </c>
      <c r="B2149" s="163" t="s">
        <v>714</v>
      </c>
      <c r="C2149" s="163" t="s">
        <v>69</v>
      </c>
      <c r="D2149" s="163" t="s">
        <v>53</v>
      </c>
      <c r="E2149" s="163" t="s">
        <v>715</v>
      </c>
      <c r="F2149" s="163">
        <v>932229.71900000004</v>
      </c>
    </row>
    <row r="2150" spans="1:7" x14ac:dyDescent="0.2">
      <c r="A2150" s="163">
        <v>2017</v>
      </c>
      <c r="B2150" s="163" t="s">
        <v>714</v>
      </c>
      <c r="C2150" s="163" t="s">
        <v>68</v>
      </c>
      <c r="D2150" s="163" t="s">
        <v>60</v>
      </c>
      <c r="E2150" s="163" t="s">
        <v>715</v>
      </c>
      <c r="F2150" s="163">
        <v>1521309.2290000001</v>
      </c>
    </row>
    <row r="2151" spans="1:7" x14ac:dyDescent="0.2">
      <c r="A2151" s="163">
        <v>2017</v>
      </c>
      <c r="B2151" s="163" t="s">
        <v>714</v>
      </c>
      <c r="C2151" s="163" t="s">
        <v>68</v>
      </c>
      <c r="D2151" s="163" t="s">
        <v>59</v>
      </c>
      <c r="E2151" s="163" t="s">
        <v>715</v>
      </c>
      <c r="F2151" s="163">
        <v>195473.54699999999</v>
      </c>
    </row>
    <row r="2152" spans="1:7" x14ac:dyDescent="0.2">
      <c r="A2152" s="163">
        <v>2017</v>
      </c>
      <c r="B2152" s="163" t="s">
        <v>714</v>
      </c>
      <c r="C2152" s="163" t="s">
        <v>68</v>
      </c>
      <c r="D2152" s="163" t="s">
        <v>58</v>
      </c>
      <c r="E2152" s="163" t="s">
        <v>715</v>
      </c>
      <c r="F2152" s="163">
        <v>199837.93700000001</v>
      </c>
    </row>
    <row r="2153" spans="1:7" x14ac:dyDescent="0.2">
      <c r="A2153" s="163">
        <v>2017</v>
      </c>
      <c r="B2153" s="163" t="s">
        <v>714</v>
      </c>
      <c r="C2153" s="163" t="s">
        <v>68</v>
      </c>
      <c r="D2153" s="163" t="s">
        <v>56</v>
      </c>
      <c r="E2153" s="163" t="s">
        <v>715</v>
      </c>
      <c r="F2153" s="163">
        <v>1516944.84</v>
      </c>
    </row>
    <row r="2154" spans="1:7" x14ac:dyDescent="0.2">
      <c r="A2154" s="163">
        <v>2017</v>
      </c>
      <c r="B2154" s="163" t="s">
        <v>714</v>
      </c>
      <c r="C2154" s="163" t="s">
        <v>68</v>
      </c>
      <c r="D2154" s="163" t="s">
        <v>739</v>
      </c>
      <c r="E2154" s="163" t="s">
        <v>715</v>
      </c>
      <c r="F2154" s="163">
        <v>1716782.7760000001</v>
      </c>
    </row>
    <row r="2155" spans="1:7" x14ac:dyDescent="0.2">
      <c r="A2155" s="163">
        <v>2017</v>
      </c>
      <c r="B2155" s="163" t="s">
        <v>714</v>
      </c>
      <c r="C2155" s="163" t="s">
        <v>68</v>
      </c>
      <c r="D2155" s="163" t="s">
        <v>53</v>
      </c>
      <c r="E2155" s="163" t="s">
        <v>715</v>
      </c>
      <c r="F2155" s="163">
        <v>-4364.3890000000001</v>
      </c>
    </row>
    <row r="2156" spans="1:7" x14ac:dyDescent="0.2">
      <c r="A2156" s="163">
        <v>2017</v>
      </c>
      <c r="B2156" s="163" t="s">
        <v>714</v>
      </c>
      <c r="C2156" s="163" t="s">
        <v>67</v>
      </c>
      <c r="D2156" s="163" t="s">
        <v>60</v>
      </c>
      <c r="E2156" s="163" t="s">
        <v>715</v>
      </c>
      <c r="F2156" s="163">
        <v>211230.76300000001</v>
      </c>
      <c r="G2156" s="163" t="s">
        <v>716</v>
      </c>
    </row>
    <row r="2157" spans="1:7" x14ac:dyDescent="0.2">
      <c r="A2157" s="163">
        <v>2017</v>
      </c>
      <c r="B2157" s="163" t="s">
        <v>714</v>
      </c>
      <c r="C2157" s="163" t="s">
        <v>67</v>
      </c>
      <c r="D2157" s="163" t="s">
        <v>59</v>
      </c>
      <c r="E2157" s="163" t="s">
        <v>715</v>
      </c>
      <c r="F2157" s="163">
        <v>245761.86300000001</v>
      </c>
    </row>
    <row r="2158" spans="1:7" x14ac:dyDescent="0.2">
      <c r="A2158" s="163">
        <v>2017</v>
      </c>
      <c r="B2158" s="163" t="s">
        <v>714</v>
      </c>
      <c r="C2158" s="163" t="s">
        <v>67</v>
      </c>
      <c r="D2158" s="163" t="s">
        <v>58</v>
      </c>
      <c r="E2158" s="163" t="s">
        <v>715</v>
      </c>
      <c r="F2158" s="163">
        <v>130546.36900000001</v>
      </c>
    </row>
    <row r="2159" spans="1:7" x14ac:dyDescent="0.2">
      <c r="A2159" s="163">
        <v>2017</v>
      </c>
      <c r="B2159" s="163" t="s">
        <v>714</v>
      </c>
      <c r="C2159" s="163" t="s">
        <v>67</v>
      </c>
      <c r="D2159" s="163" t="s">
        <v>56</v>
      </c>
      <c r="E2159" s="163" t="s">
        <v>715</v>
      </c>
      <c r="F2159" s="163">
        <v>326446.25799999997</v>
      </c>
      <c r="G2159" s="163" t="s">
        <v>716</v>
      </c>
    </row>
    <row r="2160" spans="1:7" x14ac:dyDescent="0.2">
      <c r="A2160" s="163">
        <v>2017</v>
      </c>
      <c r="B2160" s="163" t="s">
        <v>714</v>
      </c>
      <c r="C2160" s="163" t="s">
        <v>67</v>
      </c>
      <c r="D2160" s="163" t="s">
        <v>739</v>
      </c>
      <c r="E2160" s="163" t="s">
        <v>715</v>
      </c>
      <c r="F2160" s="163">
        <v>456992.62599999999</v>
      </c>
      <c r="G2160" s="163" t="s">
        <v>716</v>
      </c>
    </row>
    <row r="2161" spans="1:7" x14ac:dyDescent="0.2">
      <c r="A2161" s="163">
        <v>2017</v>
      </c>
      <c r="B2161" s="163" t="s">
        <v>714</v>
      </c>
      <c r="C2161" s="163" t="s">
        <v>67</v>
      </c>
      <c r="D2161" s="163" t="s">
        <v>53</v>
      </c>
      <c r="E2161" s="163" t="s">
        <v>715</v>
      </c>
      <c r="F2161" s="163">
        <v>115215.495</v>
      </c>
    </row>
    <row r="2162" spans="1:7" x14ac:dyDescent="0.2">
      <c r="A2162" s="163">
        <v>2017</v>
      </c>
      <c r="B2162" s="163" t="s">
        <v>714</v>
      </c>
      <c r="C2162" s="163" t="s">
        <v>65</v>
      </c>
      <c r="D2162" s="163" t="s">
        <v>60</v>
      </c>
      <c r="E2162" s="163" t="s">
        <v>715</v>
      </c>
      <c r="F2162" s="163">
        <v>2969614.1</v>
      </c>
    </row>
    <row r="2163" spans="1:7" x14ac:dyDescent="0.2">
      <c r="A2163" s="163">
        <v>2017</v>
      </c>
      <c r="B2163" s="163" t="s">
        <v>714</v>
      </c>
      <c r="C2163" s="163" t="s">
        <v>65</v>
      </c>
      <c r="D2163" s="163" t="s">
        <v>59</v>
      </c>
      <c r="E2163" s="163" t="s">
        <v>715</v>
      </c>
      <c r="F2163" s="163">
        <v>96726.976999999999</v>
      </c>
    </row>
    <row r="2164" spans="1:7" x14ac:dyDescent="0.2">
      <c r="A2164" s="163">
        <v>2017</v>
      </c>
      <c r="B2164" s="163" t="s">
        <v>714</v>
      </c>
      <c r="C2164" s="163" t="s">
        <v>65</v>
      </c>
      <c r="D2164" s="163" t="s">
        <v>58</v>
      </c>
      <c r="E2164" s="163" t="s">
        <v>715</v>
      </c>
      <c r="F2164" s="163">
        <v>103905.95</v>
      </c>
    </row>
    <row r="2165" spans="1:7" x14ac:dyDescent="0.2">
      <c r="A2165" s="163">
        <v>2017</v>
      </c>
      <c r="B2165" s="163" t="s">
        <v>714</v>
      </c>
      <c r="C2165" s="163" t="s">
        <v>65</v>
      </c>
      <c r="D2165" s="163" t="s">
        <v>56</v>
      </c>
      <c r="E2165" s="163" t="s">
        <v>715</v>
      </c>
      <c r="F2165" s="163">
        <v>2962435.1269999999</v>
      </c>
    </row>
    <row r="2166" spans="1:7" x14ac:dyDescent="0.2">
      <c r="A2166" s="163">
        <v>2017</v>
      </c>
      <c r="B2166" s="163" t="s">
        <v>714</v>
      </c>
      <c r="C2166" s="163" t="s">
        <v>65</v>
      </c>
      <c r="D2166" s="163" t="s">
        <v>739</v>
      </c>
      <c r="E2166" s="163" t="s">
        <v>715</v>
      </c>
      <c r="F2166" s="163">
        <v>3066341.0780000002</v>
      </c>
    </row>
    <row r="2167" spans="1:7" x14ac:dyDescent="0.2">
      <c r="A2167" s="163">
        <v>2017</v>
      </c>
      <c r="B2167" s="163" t="s">
        <v>714</v>
      </c>
      <c r="C2167" s="163" t="s">
        <v>65</v>
      </c>
      <c r="D2167" s="163" t="s">
        <v>53</v>
      </c>
      <c r="E2167" s="163" t="s">
        <v>715</v>
      </c>
      <c r="F2167" s="163">
        <v>-7178.973</v>
      </c>
    </row>
    <row r="2168" spans="1:7" x14ac:dyDescent="0.2">
      <c r="A2168" s="163">
        <v>2017</v>
      </c>
      <c r="B2168" s="163" t="s">
        <v>714</v>
      </c>
      <c r="C2168" s="163" t="s">
        <v>64</v>
      </c>
      <c r="D2168" s="163" t="s">
        <v>60</v>
      </c>
      <c r="E2168" s="163" t="s">
        <v>715</v>
      </c>
      <c r="F2168" s="163">
        <v>574834.81400000001</v>
      </c>
    </row>
    <row r="2169" spans="1:7" x14ac:dyDescent="0.2">
      <c r="A2169" s="163">
        <v>2017</v>
      </c>
      <c r="B2169" s="163" t="s">
        <v>714</v>
      </c>
      <c r="C2169" s="163" t="s">
        <v>64</v>
      </c>
      <c r="D2169" s="163" t="s">
        <v>59</v>
      </c>
      <c r="E2169" s="163" t="s">
        <v>715</v>
      </c>
      <c r="F2169" s="163">
        <v>1095843.3400000001</v>
      </c>
    </row>
    <row r="2170" spans="1:7" x14ac:dyDescent="0.2">
      <c r="A2170" s="163">
        <v>2017</v>
      </c>
      <c r="B2170" s="163" t="s">
        <v>714</v>
      </c>
      <c r="C2170" s="163" t="s">
        <v>64</v>
      </c>
      <c r="D2170" s="163" t="s">
        <v>58</v>
      </c>
      <c r="E2170" s="163" t="s">
        <v>715</v>
      </c>
      <c r="F2170" s="163">
        <v>271281.47499999998</v>
      </c>
    </row>
    <row r="2171" spans="1:7" x14ac:dyDescent="0.2">
      <c r="A2171" s="163">
        <v>2017</v>
      </c>
      <c r="B2171" s="163" t="s">
        <v>714</v>
      </c>
      <c r="C2171" s="163" t="s">
        <v>64</v>
      </c>
      <c r="D2171" s="163" t="s">
        <v>56</v>
      </c>
      <c r="E2171" s="163" t="s">
        <v>715</v>
      </c>
      <c r="F2171" s="163">
        <v>1399396.679</v>
      </c>
    </row>
    <row r="2172" spans="1:7" x14ac:dyDescent="0.2">
      <c r="A2172" s="163">
        <v>2017</v>
      </c>
      <c r="B2172" s="163" t="s">
        <v>714</v>
      </c>
      <c r="C2172" s="163" t="s">
        <v>64</v>
      </c>
      <c r="D2172" s="163" t="s">
        <v>739</v>
      </c>
      <c r="E2172" s="163" t="s">
        <v>715</v>
      </c>
      <c r="F2172" s="163">
        <v>1670678.1540000001</v>
      </c>
    </row>
    <row r="2173" spans="1:7" x14ac:dyDescent="0.2">
      <c r="A2173" s="163">
        <v>2017</v>
      </c>
      <c r="B2173" s="163" t="s">
        <v>714</v>
      </c>
      <c r="C2173" s="163" t="s">
        <v>64</v>
      </c>
      <c r="D2173" s="163" t="s">
        <v>53</v>
      </c>
      <c r="E2173" s="163" t="s">
        <v>715</v>
      </c>
      <c r="F2173" s="163">
        <v>824561.86499999999</v>
      </c>
    </row>
    <row r="2174" spans="1:7" x14ac:dyDescent="0.2">
      <c r="A2174" s="163">
        <v>2017</v>
      </c>
      <c r="B2174" s="163" t="s">
        <v>714</v>
      </c>
      <c r="C2174" s="163" t="s">
        <v>62</v>
      </c>
      <c r="D2174" s="163" t="s">
        <v>60</v>
      </c>
      <c r="E2174" s="163" t="s">
        <v>715</v>
      </c>
      <c r="F2174" s="163" t="s">
        <v>14</v>
      </c>
      <c r="G2174" s="163" t="s">
        <v>718</v>
      </c>
    </row>
    <row r="2175" spans="1:7" x14ac:dyDescent="0.2">
      <c r="A2175" s="163">
        <v>2017</v>
      </c>
      <c r="B2175" s="163" t="s">
        <v>714</v>
      </c>
      <c r="C2175" s="163" t="s">
        <v>62</v>
      </c>
      <c r="D2175" s="163" t="s">
        <v>59</v>
      </c>
      <c r="E2175" s="163" t="s">
        <v>715</v>
      </c>
      <c r="F2175" s="163">
        <v>59433.997000000003</v>
      </c>
    </row>
    <row r="2176" spans="1:7" x14ac:dyDescent="0.2">
      <c r="A2176" s="163">
        <v>2017</v>
      </c>
      <c r="B2176" s="163" t="s">
        <v>714</v>
      </c>
      <c r="C2176" s="163" t="s">
        <v>62</v>
      </c>
      <c r="D2176" s="163" t="s">
        <v>58</v>
      </c>
      <c r="E2176" s="163" t="s">
        <v>715</v>
      </c>
      <c r="F2176" s="163">
        <v>58878.525000000001</v>
      </c>
    </row>
    <row r="2177" spans="1:7" x14ac:dyDescent="0.2">
      <c r="A2177" s="163">
        <v>2017</v>
      </c>
      <c r="B2177" s="163" t="s">
        <v>714</v>
      </c>
      <c r="C2177" s="163" t="s">
        <v>62</v>
      </c>
      <c r="D2177" s="163" t="s">
        <v>56</v>
      </c>
      <c r="E2177" s="163" t="s">
        <v>715</v>
      </c>
      <c r="F2177" s="163">
        <v>555.47199999999998</v>
      </c>
    </row>
    <row r="2178" spans="1:7" x14ac:dyDescent="0.2">
      <c r="A2178" s="163">
        <v>2017</v>
      </c>
      <c r="B2178" s="163" t="s">
        <v>714</v>
      </c>
      <c r="C2178" s="163" t="s">
        <v>62</v>
      </c>
      <c r="D2178" s="163" t="s">
        <v>739</v>
      </c>
      <c r="E2178" s="163" t="s">
        <v>715</v>
      </c>
      <c r="F2178" s="163">
        <v>59433.997000000003</v>
      </c>
    </row>
    <row r="2179" spans="1:7" x14ac:dyDescent="0.2">
      <c r="A2179" s="163">
        <v>2017</v>
      </c>
      <c r="B2179" s="163" t="s">
        <v>714</v>
      </c>
      <c r="C2179" s="163" t="s">
        <v>62</v>
      </c>
      <c r="D2179" s="163" t="s">
        <v>53</v>
      </c>
      <c r="E2179" s="163" t="s">
        <v>715</v>
      </c>
      <c r="F2179" s="163">
        <v>555.47199999999998</v>
      </c>
    </row>
    <row r="2180" spans="1:7" x14ac:dyDescent="0.2">
      <c r="A2180" s="163">
        <v>2017</v>
      </c>
      <c r="B2180" s="163" t="s">
        <v>714</v>
      </c>
      <c r="C2180" s="163" t="s">
        <v>55</v>
      </c>
      <c r="D2180" s="163" t="s">
        <v>60</v>
      </c>
      <c r="E2180" s="163" t="s">
        <v>715</v>
      </c>
      <c r="F2180" s="163" t="s">
        <v>14</v>
      </c>
      <c r="G2180" s="163" t="s">
        <v>718</v>
      </c>
    </row>
    <row r="2181" spans="1:7" x14ac:dyDescent="0.2">
      <c r="A2181" s="163">
        <v>2017</v>
      </c>
      <c r="B2181" s="163" t="s">
        <v>714</v>
      </c>
      <c r="C2181" s="163" t="s">
        <v>55</v>
      </c>
      <c r="D2181" s="163" t="s">
        <v>59</v>
      </c>
      <c r="E2181" s="163" t="s">
        <v>715</v>
      </c>
      <c r="F2181" s="163">
        <v>3924.1959999999999</v>
      </c>
    </row>
    <row r="2182" spans="1:7" x14ac:dyDescent="0.2">
      <c r="A2182" s="163">
        <v>2017</v>
      </c>
      <c r="B2182" s="163" t="s">
        <v>714</v>
      </c>
      <c r="C2182" s="163" t="s">
        <v>55</v>
      </c>
      <c r="D2182" s="163" t="s">
        <v>58</v>
      </c>
      <c r="E2182" s="163" t="s">
        <v>715</v>
      </c>
      <c r="F2182" s="163">
        <v>483.947</v>
      </c>
    </row>
    <row r="2183" spans="1:7" x14ac:dyDescent="0.2">
      <c r="A2183" s="163">
        <v>2017</v>
      </c>
      <c r="B2183" s="163" t="s">
        <v>714</v>
      </c>
      <c r="C2183" s="163" t="s">
        <v>55</v>
      </c>
      <c r="D2183" s="163" t="s">
        <v>56</v>
      </c>
      <c r="E2183" s="163" t="s">
        <v>715</v>
      </c>
      <c r="F2183" s="163">
        <v>3440.25</v>
      </c>
    </row>
    <row r="2184" spans="1:7" x14ac:dyDescent="0.2">
      <c r="A2184" s="163">
        <v>2017</v>
      </c>
      <c r="B2184" s="163" t="s">
        <v>714</v>
      </c>
      <c r="C2184" s="163" t="s">
        <v>55</v>
      </c>
      <c r="D2184" s="163" t="s">
        <v>739</v>
      </c>
      <c r="E2184" s="163" t="s">
        <v>715</v>
      </c>
      <c r="F2184" s="163">
        <v>3924.1959999999999</v>
      </c>
    </row>
    <row r="2185" spans="1:7" x14ac:dyDescent="0.2">
      <c r="A2185" s="163">
        <v>2017</v>
      </c>
      <c r="B2185" s="163" t="s">
        <v>714</v>
      </c>
      <c r="C2185" s="163" t="s">
        <v>55</v>
      </c>
      <c r="D2185" s="163" t="s">
        <v>53</v>
      </c>
      <c r="E2185" s="163" t="s">
        <v>715</v>
      </c>
      <c r="F2185" s="163">
        <v>3440.25</v>
      </c>
    </row>
    <row r="2186" spans="1:7" x14ac:dyDescent="0.2">
      <c r="A2186" s="163">
        <v>2017</v>
      </c>
      <c r="B2186" s="163" t="s">
        <v>714</v>
      </c>
      <c r="C2186" s="163" t="s">
        <v>69</v>
      </c>
      <c r="D2186" s="163" t="s">
        <v>60</v>
      </c>
      <c r="E2186" s="163" t="s">
        <v>717</v>
      </c>
      <c r="F2186" s="163">
        <v>11.835000000000001</v>
      </c>
      <c r="G2186" s="163" t="s">
        <v>716</v>
      </c>
    </row>
    <row r="2187" spans="1:7" x14ac:dyDescent="0.2">
      <c r="A2187" s="163">
        <v>2017</v>
      </c>
      <c r="B2187" s="163" t="s">
        <v>714</v>
      </c>
      <c r="C2187" s="163" t="s">
        <v>69</v>
      </c>
      <c r="D2187" s="163" t="s">
        <v>59</v>
      </c>
      <c r="E2187" s="163" t="s">
        <v>717</v>
      </c>
      <c r="F2187" s="163">
        <v>3.806</v>
      </c>
    </row>
    <row r="2188" spans="1:7" x14ac:dyDescent="0.2">
      <c r="A2188" s="163">
        <v>2017</v>
      </c>
      <c r="B2188" s="163" t="s">
        <v>714</v>
      </c>
      <c r="C2188" s="163" t="s">
        <v>69</v>
      </c>
      <c r="D2188" s="163" t="s">
        <v>58</v>
      </c>
      <c r="E2188" s="163" t="s">
        <v>717</v>
      </c>
      <c r="F2188" s="163">
        <v>1.716</v>
      </c>
    </row>
    <row r="2189" spans="1:7" x14ac:dyDescent="0.2">
      <c r="A2189" s="163">
        <v>2017</v>
      </c>
      <c r="B2189" s="163" t="s">
        <v>714</v>
      </c>
      <c r="C2189" s="163" t="s">
        <v>69</v>
      </c>
      <c r="D2189" s="163" t="s">
        <v>56</v>
      </c>
      <c r="E2189" s="163" t="s">
        <v>717</v>
      </c>
      <c r="F2189" s="163">
        <v>13.926</v>
      </c>
      <c r="G2189" s="163" t="s">
        <v>716</v>
      </c>
    </row>
    <row r="2190" spans="1:7" x14ac:dyDescent="0.2">
      <c r="A2190" s="163">
        <v>2017</v>
      </c>
      <c r="B2190" s="163" t="s">
        <v>714</v>
      </c>
      <c r="C2190" s="163" t="s">
        <v>69</v>
      </c>
      <c r="D2190" s="163" t="s">
        <v>739</v>
      </c>
      <c r="E2190" s="163" t="s">
        <v>717</v>
      </c>
      <c r="F2190" s="163">
        <v>15.641999999999999</v>
      </c>
      <c r="G2190" s="163" t="s">
        <v>716</v>
      </c>
    </row>
    <row r="2191" spans="1:7" x14ac:dyDescent="0.2">
      <c r="A2191" s="163">
        <v>2017</v>
      </c>
      <c r="B2191" s="163" t="s">
        <v>714</v>
      </c>
      <c r="C2191" s="163" t="s">
        <v>69</v>
      </c>
      <c r="D2191" s="163" t="s">
        <v>53</v>
      </c>
      <c r="E2191" s="163" t="s">
        <v>717</v>
      </c>
      <c r="F2191" s="163">
        <v>2.0910000000000002</v>
      </c>
    </row>
    <row r="2192" spans="1:7" x14ac:dyDescent="0.2">
      <c r="A2192" s="163">
        <v>2017</v>
      </c>
      <c r="B2192" s="163" t="s">
        <v>714</v>
      </c>
      <c r="C2192" s="163" t="s">
        <v>68</v>
      </c>
      <c r="D2192" s="163" t="s">
        <v>60</v>
      </c>
      <c r="E2192" s="163" t="s">
        <v>717</v>
      </c>
      <c r="F2192" s="163">
        <v>3.4119999999999999</v>
      </c>
    </row>
    <row r="2193" spans="1:7" x14ac:dyDescent="0.2">
      <c r="A2193" s="163">
        <v>2017</v>
      </c>
      <c r="B2193" s="163" t="s">
        <v>714</v>
      </c>
      <c r="C2193" s="163" t="s">
        <v>68</v>
      </c>
      <c r="D2193" s="163" t="s">
        <v>59</v>
      </c>
      <c r="E2193" s="163" t="s">
        <v>717</v>
      </c>
      <c r="F2193" s="163">
        <v>0.438</v>
      </c>
    </row>
    <row r="2194" spans="1:7" x14ac:dyDescent="0.2">
      <c r="A2194" s="163">
        <v>2017</v>
      </c>
      <c r="B2194" s="163" t="s">
        <v>714</v>
      </c>
      <c r="C2194" s="163" t="s">
        <v>68</v>
      </c>
      <c r="D2194" s="163" t="s">
        <v>58</v>
      </c>
      <c r="E2194" s="163" t="s">
        <v>717</v>
      </c>
      <c r="F2194" s="163">
        <v>0.44800000000000001</v>
      </c>
    </row>
    <row r="2195" spans="1:7" x14ac:dyDescent="0.2">
      <c r="A2195" s="163">
        <v>2017</v>
      </c>
      <c r="B2195" s="163" t="s">
        <v>714</v>
      </c>
      <c r="C2195" s="163" t="s">
        <v>68</v>
      </c>
      <c r="D2195" s="163" t="s">
        <v>56</v>
      </c>
      <c r="E2195" s="163" t="s">
        <v>717</v>
      </c>
      <c r="F2195" s="163">
        <v>3.4020000000000001</v>
      </c>
    </row>
    <row r="2196" spans="1:7" x14ac:dyDescent="0.2">
      <c r="A2196" s="163">
        <v>2017</v>
      </c>
      <c r="B2196" s="163" t="s">
        <v>714</v>
      </c>
      <c r="C2196" s="163" t="s">
        <v>68</v>
      </c>
      <c r="D2196" s="163" t="s">
        <v>739</v>
      </c>
      <c r="E2196" s="163" t="s">
        <v>717</v>
      </c>
      <c r="F2196" s="163">
        <v>3.85</v>
      </c>
    </row>
    <row r="2197" spans="1:7" x14ac:dyDescent="0.2">
      <c r="A2197" s="163">
        <v>2017</v>
      </c>
      <c r="B2197" s="163" t="s">
        <v>714</v>
      </c>
      <c r="C2197" s="163" t="s">
        <v>68</v>
      </c>
      <c r="D2197" s="163" t="s">
        <v>53</v>
      </c>
      <c r="E2197" s="163" t="s">
        <v>717</v>
      </c>
      <c r="F2197" s="163">
        <v>-0.01</v>
      </c>
    </row>
    <row r="2198" spans="1:7" x14ac:dyDescent="0.2">
      <c r="A2198" s="163">
        <v>2017</v>
      </c>
      <c r="B2198" s="163" t="s">
        <v>714</v>
      </c>
      <c r="C2198" s="163" t="s">
        <v>67</v>
      </c>
      <c r="D2198" s="163" t="s">
        <v>60</v>
      </c>
      <c r="E2198" s="163" t="s">
        <v>717</v>
      </c>
      <c r="F2198" s="163">
        <v>0.47399999999999998</v>
      </c>
      <c r="G2198" s="163" t="s">
        <v>716</v>
      </c>
    </row>
    <row r="2199" spans="1:7" x14ac:dyDescent="0.2">
      <c r="A2199" s="163">
        <v>2017</v>
      </c>
      <c r="B2199" s="163" t="s">
        <v>714</v>
      </c>
      <c r="C2199" s="163" t="s">
        <v>67</v>
      </c>
      <c r="D2199" s="163" t="s">
        <v>59</v>
      </c>
      <c r="E2199" s="163" t="s">
        <v>717</v>
      </c>
      <c r="F2199" s="163">
        <v>0.55100000000000005</v>
      </c>
    </row>
    <row r="2200" spans="1:7" x14ac:dyDescent="0.2">
      <c r="A2200" s="163">
        <v>2017</v>
      </c>
      <c r="B2200" s="163" t="s">
        <v>714</v>
      </c>
      <c r="C2200" s="163" t="s">
        <v>67</v>
      </c>
      <c r="D2200" s="163" t="s">
        <v>58</v>
      </c>
      <c r="E2200" s="163" t="s">
        <v>717</v>
      </c>
      <c r="F2200" s="163">
        <v>0.29299999999999998</v>
      </c>
    </row>
    <row r="2201" spans="1:7" x14ac:dyDescent="0.2">
      <c r="A2201" s="163">
        <v>2017</v>
      </c>
      <c r="B2201" s="163" t="s">
        <v>714</v>
      </c>
      <c r="C2201" s="163" t="s">
        <v>67</v>
      </c>
      <c r="D2201" s="163" t="s">
        <v>56</v>
      </c>
      <c r="E2201" s="163" t="s">
        <v>717</v>
      </c>
      <c r="F2201" s="163">
        <v>0.73199999999999998</v>
      </c>
      <c r="G2201" s="163" t="s">
        <v>716</v>
      </c>
    </row>
    <row r="2202" spans="1:7" x14ac:dyDescent="0.2">
      <c r="A2202" s="163">
        <v>2017</v>
      </c>
      <c r="B2202" s="163" t="s">
        <v>714</v>
      </c>
      <c r="C2202" s="163" t="s">
        <v>67</v>
      </c>
      <c r="D2202" s="163" t="s">
        <v>739</v>
      </c>
      <c r="E2202" s="163" t="s">
        <v>717</v>
      </c>
      <c r="F2202" s="163">
        <v>1.0249999999999999</v>
      </c>
      <c r="G2202" s="163" t="s">
        <v>716</v>
      </c>
    </row>
    <row r="2203" spans="1:7" x14ac:dyDescent="0.2">
      <c r="A2203" s="163">
        <v>2017</v>
      </c>
      <c r="B2203" s="163" t="s">
        <v>714</v>
      </c>
      <c r="C2203" s="163" t="s">
        <v>67</v>
      </c>
      <c r="D2203" s="163" t="s">
        <v>53</v>
      </c>
      <c r="E2203" s="163" t="s">
        <v>717</v>
      </c>
      <c r="F2203" s="163">
        <v>0.25800000000000001</v>
      </c>
    </row>
    <row r="2204" spans="1:7" x14ac:dyDescent="0.2">
      <c r="A2204" s="163">
        <v>2017</v>
      </c>
      <c r="B2204" s="163" t="s">
        <v>714</v>
      </c>
      <c r="C2204" s="163" t="s">
        <v>65</v>
      </c>
      <c r="D2204" s="163" t="s">
        <v>60</v>
      </c>
      <c r="E2204" s="163" t="s">
        <v>717</v>
      </c>
      <c r="F2204" s="163">
        <v>6.66</v>
      </c>
    </row>
    <row r="2205" spans="1:7" x14ac:dyDescent="0.2">
      <c r="A2205" s="163">
        <v>2017</v>
      </c>
      <c r="B2205" s="163" t="s">
        <v>714</v>
      </c>
      <c r="C2205" s="163" t="s">
        <v>65</v>
      </c>
      <c r="D2205" s="163" t="s">
        <v>59</v>
      </c>
      <c r="E2205" s="163" t="s">
        <v>717</v>
      </c>
      <c r="F2205" s="163">
        <v>0.217</v>
      </c>
    </row>
    <row r="2206" spans="1:7" x14ac:dyDescent="0.2">
      <c r="A2206" s="163">
        <v>2017</v>
      </c>
      <c r="B2206" s="163" t="s">
        <v>714</v>
      </c>
      <c r="C2206" s="163" t="s">
        <v>65</v>
      </c>
      <c r="D2206" s="163" t="s">
        <v>58</v>
      </c>
      <c r="E2206" s="163" t="s">
        <v>717</v>
      </c>
      <c r="F2206" s="163">
        <v>0.23300000000000001</v>
      </c>
    </row>
    <row r="2207" spans="1:7" x14ac:dyDescent="0.2">
      <c r="A2207" s="163">
        <v>2017</v>
      </c>
      <c r="B2207" s="163" t="s">
        <v>714</v>
      </c>
      <c r="C2207" s="163" t="s">
        <v>65</v>
      </c>
      <c r="D2207" s="163" t="s">
        <v>56</v>
      </c>
      <c r="E2207" s="163" t="s">
        <v>717</v>
      </c>
      <c r="F2207" s="163">
        <v>6.6440000000000001</v>
      </c>
    </row>
    <row r="2208" spans="1:7" x14ac:dyDescent="0.2">
      <c r="A2208" s="163">
        <v>2017</v>
      </c>
      <c r="B2208" s="163" t="s">
        <v>714</v>
      </c>
      <c r="C2208" s="163" t="s">
        <v>65</v>
      </c>
      <c r="D2208" s="163" t="s">
        <v>739</v>
      </c>
      <c r="E2208" s="163" t="s">
        <v>717</v>
      </c>
      <c r="F2208" s="163">
        <v>6.8769999999999998</v>
      </c>
    </row>
    <row r="2209" spans="1:7" x14ac:dyDescent="0.2">
      <c r="A2209" s="163">
        <v>2017</v>
      </c>
      <c r="B2209" s="163" t="s">
        <v>714</v>
      </c>
      <c r="C2209" s="163" t="s">
        <v>65</v>
      </c>
      <c r="D2209" s="163" t="s">
        <v>53</v>
      </c>
      <c r="E2209" s="163" t="s">
        <v>717</v>
      </c>
      <c r="F2209" s="163">
        <v>-1.6E-2</v>
      </c>
    </row>
    <row r="2210" spans="1:7" x14ac:dyDescent="0.2">
      <c r="A2210" s="163">
        <v>2017</v>
      </c>
      <c r="B2210" s="163" t="s">
        <v>714</v>
      </c>
      <c r="C2210" s="163" t="s">
        <v>64</v>
      </c>
      <c r="D2210" s="163" t="s">
        <v>60</v>
      </c>
      <c r="E2210" s="163" t="s">
        <v>717</v>
      </c>
      <c r="F2210" s="163">
        <v>1.2889999999999999</v>
      </c>
    </row>
    <row r="2211" spans="1:7" x14ac:dyDescent="0.2">
      <c r="A2211" s="163">
        <v>2017</v>
      </c>
      <c r="B2211" s="163" t="s">
        <v>714</v>
      </c>
      <c r="C2211" s="163" t="s">
        <v>64</v>
      </c>
      <c r="D2211" s="163" t="s">
        <v>59</v>
      </c>
      <c r="E2211" s="163" t="s">
        <v>717</v>
      </c>
      <c r="F2211" s="163">
        <v>2.4580000000000002</v>
      </c>
    </row>
    <row r="2212" spans="1:7" x14ac:dyDescent="0.2">
      <c r="A2212" s="163">
        <v>2017</v>
      </c>
      <c r="B2212" s="163" t="s">
        <v>714</v>
      </c>
      <c r="C2212" s="163" t="s">
        <v>64</v>
      </c>
      <c r="D2212" s="163" t="s">
        <v>58</v>
      </c>
      <c r="E2212" s="163" t="s">
        <v>717</v>
      </c>
      <c r="F2212" s="163">
        <v>0.60799999999999998</v>
      </c>
    </row>
    <row r="2213" spans="1:7" x14ac:dyDescent="0.2">
      <c r="A2213" s="163">
        <v>2017</v>
      </c>
      <c r="B2213" s="163" t="s">
        <v>714</v>
      </c>
      <c r="C2213" s="163" t="s">
        <v>64</v>
      </c>
      <c r="D2213" s="163" t="s">
        <v>56</v>
      </c>
      <c r="E2213" s="163" t="s">
        <v>717</v>
      </c>
      <c r="F2213" s="163">
        <v>3.1389999999999998</v>
      </c>
    </row>
    <row r="2214" spans="1:7" x14ac:dyDescent="0.2">
      <c r="A2214" s="163">
        <v>2017</v>
      </c>
      <c r="B2214" s="163" t="s">
        <v>714</v>
      </c>
      <c r="C2214" s="163" t="s">
        <v>64</v>
      </c>
      <c r="D2214" s="163" t="s">
        <v>739</v>
      </c>
      <c r="E2214" s="163" t="s">
        <v>717</v>
      </c>
      <c r="F2214" s="163">
        <v>3.7469999999999999</v>
      </c>
    </row>
    <row r="2215" spans="1:7" x14ac:dyDescent="0.2">
      <c r="A2215" s="163">
        <v>2017</v>
      </c>
      <c r="B2215" s="163" t="s">
        <v>714</v>
      </c>
      <c r="C2215" s="163" t="s">
        <v>64</v>
      </c>
      <c r="D2215" s="163" t="s">
        <v>53</v>
      </c>
      <c r="E2215" s="163" t="s">
        <v>717</v>
      </c>
      <c r="F2215" s="163">
        <v>1.849</v>
      </c>
    </row>
    <row r="2216" spans="1:7" x14ac:dyDescent="0.2">
      <c r="A2216" s="163">
        <v>2017</v>
      </c>
      <c r="B2216" s="163" t="s">
        <v>714</v>
      </c>
      <c r="C2216" s="163" t="s">
        <v>62</v>
      </c>
      <c r="D2216" s="163" t="s">
        <v>60</v>
      </c>
      <c r="E2216" s="163" t="s">
        <v>717</v>
      </c>
      <c r="F2216" s="163" t="s">
        <v>14</v>
      </c>
      <c r="G2216" s="163" t="s">
        <v>718</v>
      </c>
    </row>
    <row r="2217" spans="1:7" x14ac:dyDescent="0.2">
      <c r="A2217" s="163">
        <v>2017</v>
      </c>
      <c r="B2217" s="163" t="s">
        <v>714</v>
      </c>
      <c r="C2217" s="163" t="s">
        <v>62</v>
      </c>
      <c r="D2217" s="163" t="s">
        <v>59</v>
      </c>
      <c r="E2217" s="163" t="s">
        <v>717</v>
      </c>
      <c r="F2217" s="163">
        <v>0.13300000000000001</v>
      </c>
    </row>
    <row r="2218" spans="1:7" x14ac:dyDescent="0.2">
      <c r="A2218" s="163">
        <v>2017</v>
      </c>
      <c r="B2218" s="163" t="s">
        <v>714</v>
      </c>
      <c r="C2218" s="163" t="s">
        <v>62</v>
      </c>
      <c r="D2218" s="163" t="s">
        <v>58</v>
      </c>
      <c r="E2218" s="163" t="s">
        <v>717</v>
      </c>
      <c r="F2218" s="163">
        <v>0.13200000000000001</v>
      </c>
    </row>
    <row r="2219" spans="1:7" x14ac:dyDescent="0.2">
      <c r="A2219" s="163">
        <v>2017</v>
      </c>
      <c r="B2219" s="163" t="s">
        <v>714</v>
      </c>
      <c r="C2219" s="163" t="s">
        <v>62</v>
      </c>
      <c r="D2219" s="163" t="s">
        <v>56</v>
      </c>
      <c r="E2219" s="163" t="s">
        <v>717</v>
      </c>
      <c r="F2219" s="163">
        <v>1E-3</v>
      </c>
    </row>
    <row r="2220" spans="1:7" x14ac:dyDescent="0.2">
      <c r="A2220" s="163">
        <v>2017</v>
      </c>
      <c r="B2220" s="163" t="s">
        <v>714</v>
      </c>
      <c r="C2220" s="163" t="s">
        <v>62</v>
      </c>
      <c r="D2220" s="163" t="s">
        <v>739</v>
      </c>
      <c r="E2220" s="163" t="s">
        <v>717</v>
      </c>
      <c r="F2220" s="163">
        <v>0.13300000000000001</v>
      </c>
    </row>
    <row r="2221" spans="1:7" x14ac:dyDescent="0.2">
      <c r="A2221" s="163">
        <v>2017</v>
      </c>
      <c r="B2221" s="163" t="s">
        <v>714</v>
      </c>
      <c r="C2221" s="163" t="s">
        <v>62</v>
      </c>
      <c r="D2221" s="163" t="s">
        <v>53</v>
      </c>
      <c r="E2221" s="163" t="s">
        <v>717</v>
      </c>
      <c r="F2221" s="163">
        <v>1E-3</v>
      </c>
    </row>
    <row r="2222" spans="1:7" x14ac:dyDescent="0.2">
      <c r="A2222" s="163">
        <v>2017</v>
      </c>
      <c r="B2222" s="163" t="s">
        <v>714</v>
      </c>
      <c r="C2222" s="163" t="s">
        <v>55</v>
      </c>
      <c r="D2222" s="163" t="s">
        <v>60</v>
      </c>
      <c r="E2222" s="163" t="s">
        <v>717</v>
      </c>
      <c r="F2222" s="163" t="s">
        <v>14</v>
      </c>
      <c r="G2222" s="163" t="s">
        <v>718</v>
      </c>
    </row>
    <row r="2223" spans="1:7" x14ac:dyDescent="0.2">
      <c r="A2223" s="163">
        <v>2017</v>
      </c>
      <c r="B2223" s="163" t="s">
        <v>714</v>
      </c>
      <c r="C2223" s="163" t="s">
        <v>55</v>
      </c>
      <c r="D2223" s="163" t="s">
        <v>59</v>
      </c>
      <c r="E2223" s="163" t="s">
        <v>717</v>
      </c>
      <c r="F2223" s="163">
        <v>8.9999999999999993E-3</v>
      </c>
    </row>
    <row r="2224" spans="1:7" x14ac:dyDescent="0.2">
      <c r="A2224" s="163">
        <v>2017</v>
      </c>
      <c r="B2224" s="163" t="s">
        <v>714</v>
      </c>
      <c r="C2224" s="163" t="s">
        <v>55</v>
      </c>
      <c r="D2224" s="163" t="s">
        <v>58</v>
      </c>
      <c r="E2224" s="163" t="s">
        <v>717</v>
      </c>
      <c r="F2224" s="163">
        <v>1E-3</v>
      </c>
    </row>
    <row r="2225" spans="1:7" x14ac:dyDescent="0.2">
      <c r="A2225" s="163">
        <v>2017</v>
      </c>
      <c r="B2225" s="163" t="s">
        <v>714</v>
      </c>
      <c r="C2225" s="163" t="s">
        <v>55</v>
      </c>
      <c r="D2225" s="163" t="s">
        <v>56</v>
      </c>
      <c r="E2225" s="163" t="s">
        <v>717</v>
      </c>
      <c r="F2225" s="163">
        <v>8.0000000000000002E-3</v>
      </c>
    </row>
    <row r="2226" spans="1:7" x14ac:dyDescent="0.2">
      <c r="A2226" s="163">
        <v>2017</v>
      </c>
      <c r="B2226" s="163" t="s">
        <v>714</v>
      </c>
      <c r="C2226" s="163" t="s">
        <v>55</v>
      </c>
      <c r="D2226" s="163" t="s">
        <v>739</v>
      </c>
      <c r="E2226" s="163" t="s">
        <v>717</v>
      </c>
      <c r="F2226" s="163">
        <v>8.9999999999999993E-3</v>
      </c>
    </row>
    <row r="2227" spans="1:7" x14ac:dyDescent="0.2">
      <c r="A2227" s="163">
        <v>2017</v>
      </c>
      <c r="B2227" s="163" t="s">
        <v>714</v>
      </c>
      <c r="C2227" s="163" t="s">
        <v>55</v>
      </c>
      <c r="D2227" s="163" t="s">
        <v>53</v>
      </c>
      <c r="E2227" s="163" t="s">
        <v>717</v>
      </c>
      <c r="F2227" s="163">
        <v>8.0000000000000002E-3</v>
      </c>
    </row>
    <row r="2228" spans="1:7" x14ac:dyDescent="0.2">
      <c r="A2228" s="163">
        <v>2017</v>
      </c>
      <c r="B2228" s="163" t="s">
        <v>714</v>
      </c>
      <c r="C2228" s="163" t="s">
        <v>69</v>
      </c>
      <c r="D2228" s="163" t="s">
        <v>60</v>
      </c>
      <c r="E2228" s="163" t="s">
        <v>143</v>
      </c>
      <c r="F2228" s="163">
        <v>95.066999999999993</v>
      </c>
      <c r="G2228" s="163" t="s">
        <v>716</v>
      </c>
    </row>
    <row r="2229" spans="1:7" x14ac:dyDescent="0.2">
      <c r="A2229" s="163">
        <v>2017</v>
      </c>
      <c r="B2229" s="163" t="s">
        <v>714</v>
      </c>
      <c r="C2229" s="163" t="s">
        <v>69</v>
      </c>
      <c r="D2229" s="163" t="s">
        <v>59</v>
      </c>
      <c r="E2229" s="163" t="s">
        <v>143</v>
      </c>
      <c r="F2229" s="163">
        <v>114.355</v>
      </c>
    </row>
    <row r="2230" spans="1:7" x14ac:dyDescent="0.2">
      <c r="A2230" s="163">
        <v>2017</v>
      </c>
      <c r="B2230" s="163" t="s">
        <v>714</v>
      </c>
      <c r="C2230" s="163" t="s">
        <v>69</v>
      </c>
      <c r="D2230" s="163" t="s">
        <v>58</v>
      </c>
      <c r="E2230" s="163" t="s">
        <v>143</v>
      </c>
      <c r="F2230" s="163">
        <v>172.89699999999999</v>
      </c>
    </row>
    <row r="2231" spans="1:7" x14ac:dyDescent="0.2">
      <c r="A2231" s="163">
        <v>2017</v>
      </c>
      <c r="B2231" s="163" t="s">
        <v>714</v>
      </c>
      <c r="C2231" s="163" t="s">
        <v>69</v>
      </c>
      <c r="D2231" s="163" t="s">
        <v>56</v>
      </c>
      <c r="E2231" s="163" t="s">
        <v>143</v>
      </c>
      <c r="F2231" s="163">
        <v>94.186000000000007</v>
      </c>
      <c r="G2231" s="163" t="s">
        <v>716</v>
      </c>
    </row>
    <row r="2232" spans="1:7" x14ac:dyDescent="0.2">
      <c r="A2232" s="163">
        <v>2017</v>
      </c>
      <c r="B2232" s="163" t="s">
        <v>714</v>
      </c>
      <c r="C2232" s="163" t="s">
        <v>69</v>
      </c>
      <c r="D2232" s="163" t="s">
        <v>739</v>
      </c>
      <c r="E2232" s="163" t="s">
        <v>143</v>
      </c>
      <c r="F2232" s="163">
        <v>99.135999999999996</v>
      </c>
      <c r="G2232" s="163" t="s">
        <v>716</v>
      </c>
    </row>
    <row r="2233" spans="1:7" x14ac:dyDescent="0.2">
      <c r="A2233" s="163">
        <v>2017</v>
      </c>
      <c r="B2233" s="163" t="s">
        <v>714</v>
      </c>
      <c r="C2233" s="163" t="s">
        <v>69</v>
      </c>
      <c r="D2233" s="163" t="s">
        <v>53</v>
      </c>
      <c r="E2233" s="163" t="s">
        <v>143</v>
      </c>
      <c r="F2233" s="163">
        <v>89.491</v>
      </c>
    </row>
    <row r="2234" spans="1:7" x14ac:dyDescent="0.2">
      <c r="A2234" s="163">
        <v>2017</v>
      </c>
      <c r="B2234" s="163" t="s">
        <v>714</v>
      </c>
      <c r="C2234" s="163" t="s">
        <v>68</v>
      </c>
      <c r="D2234" s="163" t="s">
        <v>60</v>
      </c>
      <c r="E2234" s="163" t="s">
        <v>143</v>
      </c>
      <c r="F2234" s="163" t="s">
        <v>14</v>
      </c>
    </row>
    <row r="2235" spans="1:7" x14ac:dyDescent="0.2">
      <c r="A2235" s="163">
        <v>2017</v>
      </c>
      <c r="B2235" s="163" t="s">
        <v>714</v>
      </c>
      <c r="C2235" s="163" t="s">
        <v>68</v>
      </c>
      <c r="D2235" s="163" t="s">
        <v>59</v>
      </c>
      <c r="E2235" s="163" t="s">
        <v>143</v>
      </c>
      <c r="F2235" s="163" t="s">
        <v>14</v>
      </c>
    </row>
    <row r="2236" spans="1:7" x14ac:dyDescent="0.2">
      <c r="A2236" s="163">
        <v>2017</v>
      </c>
      <c r="B2236" s="163" t="s">
        <v>714</v>
      </c>
      <c r="C2236" s="163" t="s">
        <v>68</v>
      </c>
      <c r="D2236" s="163" t="s">
        <v>58</v>
      </c>
      <c r="E2236" s="163" t="s">
        <v>143</v>
      </c>
      <c r="F2236" s="163" t="s">
        <v>14</v>
      </c>
    </row>
    <row r="2237" spans="1:7" x14ac:dyDescent="0.2">
      <c r="A2237" s="163">
        <v>2017</v>
      </c>
      <c r="B2237" s="163" t="s">
        <v>714</v>
      </c>
      <c r="C2237" s="163" t="s">
        <v>68</v>
      </c>
      <c r="D2237" s="163" t="s">
        <v>56</v>
      </c>
      <c r="E2237" s="163" t="s">
        <v>143</v>
      </c>
      <c r="F2237" s="163" t="s">
        <v>14</v>
      </c>
    </row>
    <row r="2238" spans="1:7" x14ac:dyDescent="0.2">
      <c r="A2238" s="163">
        <v>2017</v>
      </c>
      <c r="B2238" s="163" t="s">
        <v>714</v>
      </c>
      <c r="C2238" s="163" t="s">
        <v>68</v>
      </c>
      <c r="D2238" s="163" t="s">
        <v>739</v>
      </c>
      <c r="E2238" s="163" t="s">
        <v>143</v>
      </c>
      <c r="F2238" s="163" t="s">
        <v>14</v>
      </c>
    </row>
    <row r="2239" spans="1:7" x14ac:dyDescent="0.2">
      <c r="A2239" s="163">
        <v>2017</v>
      </c>
      <c r="B2239" s="163" t="s">
        <v>714</v>
      </c>
      <c r="C2239" s="163" t="s">
        <v>68</v>
      </c>
      <c r="D2239" s="163" t="s">
        <v>53</v>
      </c>
      <c r="E2239" s="163" t="s">
        <v>143</v>
      </c>
      <c r="F2239" s="163" t="s">
        <v>14</v>
      </c>
    </row>
    <row r="2240" spans="1:7" x14ac:dyDescent="0.2">
      <c r="A2240" s="163">
        <v>2017</v>
      </c>
      <c r="B2240" s="163" t="s">
        <v>714</v>
      </c>
      <c r="C2240" s="163" t="s">
        <v>67</v>
      </c>
      <c r="D2240" s="163" t="s">
        <v>60</v>
      </c>
      <c r="E2240" s="163" t="s">
        <v>143</v>
      </c>
      <c r="F2240" s="163" t="s">
        <v>14</v>
      </c>
    </row>
    <row r="2241" spans="1:6" x14ac:dyDescent="0.2">
      <c r="A2241" s="163">
        <v>2017</v>
      </c>
      <c r="B2241" s="163" t="s">
        <v>714</v>
      </c>
      <c r="C2241" s="163" t="s">
        <v>67</v>
      </c>
      <c r="D2241" s="163" t="s">
        <v>59</v>
      </c>
      <c r="E2241" s="163" t="s">
        <v>143</v>
      </c>
      <c r="F2241" s="163" t="s">
        <v>14</v>
      </c>
    </row>
    <row r="2242" spans="1:6" x14ac:dyDescent="0.2">
      <c r="A2242" s="163">
        <v>2017</v>
      </c>
      <c r="B2242" s="163" t="s">
        <v>714</v>
      </c>
      <c r="C2242" s="163" t="s">
        <v>67</v>
      </c>
      <c r="D2242" s="163" t="s">
        <v>58</v>
      </c>
      <c r="E2242" s="163" t="s">
        <v>143</v>
      </c>
      <c r="F2242" s="163" t="s">
        <v>14</v>
      </c>
    </row>
    <row r="2243" spans="1:6" x14ac:dyDescent="0.2">
      <c r="A2243" s="163">
        <v>2017</v>
      </c>
      <c r="B2243" s="163" t="s">
        <v>714</v>
      </c>
      <c r="C2243" s="163" t="s">
        <v>67</v>
      </c>
      <c r="D2243" s="163" t="s">
        <v>56</v>
      </c>
      <c r="E2243" s="163" t="s">
        <v>143</v>
      </c>
      <c r="F2243" s="163" t="s">
        <v>14</v>
      </c>
    </row>
    <row r="2244" spans="1:6" x14ac:dyDescent="0.2">
      <c r="A2244" s="163">
        <v>2017</v>
      </c>
      <c r="B2244" s="163" t="s">
        <v>714</v>
      </c>
      <c r="C2244" s="163" t="s">
        <v>67</v>
      </c>
      <c r="D2244" s="163" t="s">
        <v>739</v>
      </c>
      <c r="E2244" s="163" t="s">
        <v>143</v>
      </c>
      <c r="F2244" s="163" t="s">
        <v>14</v>
      </c>
    </row>
    <row r="2245" spans="1:6" x14ac:dyDescent="0.2">
      <c r="A2245" s="163">
        <v>2017</v>
      </c>
      <c r="B2245" s="163" t="s">
        <v>714</v>
      </c>
      <c r="C2245" s="163" t="s">
        <v>67</v>
      </c>
      <c r="D2245" s="163" t="s">
        <v>53</v>
      </c>
      <c r="E2245" s="163" t="s">
        <v>143</v>
      </c>
      <c r="F2245" s="163" t="s">
        <v>14</v>
      </c>
    </row>
    <row r="2246" spans="1:6" x14ac:dyDescent="0.2">
      <c r="A2246" s="163">
        <v>2017</v>
      </c>
      <c r="B2246" s="163" t="s">
        <v>714</v>
      </c>
      <c r="C2246" s="163" t="s">
        <v>65</v>
      </c>
      <c r="D2246" s="163" t="s">
        <v>60</v>
      </c>
      <c r="E2246" s="163" t="s">
        <v>143</v>
      </c>
      <c r="F2246" s="163" t="s">
        <v>14</v>
      </c>
    </row>
    <row r="2247" spans="1:6" x14ac:dyDescent="0.2">
      <c r="A2247" s="163">
        <v>2017</v>
      </c>
      <c r="B2247" s="163" t="s">
        <v>714</v>
      </c>
      <c r="C2247" s="163" t="s">
        <v>65</v>
      </c>
      <c r="D2247" s="163" t="s">
        <v>59</v>
      </c>
      <c r="E2247" s="163" t="s">
        <v>143</v>
      </c>
      <c r="F2247" s="163" t="s">
        <v>14</v>
      </c>
    </row>
    <row r="2248" spans="1:6" x14ac:dyDescent="0.2">
      <c r="A2248" s="163">
        <v>2017</v>
      </c>
      <c r="B2248" s="163" t="s">
        <v>714</v>
      </c>
      <c r="C2248" s="163" t="s">
        <v>65</v>
      </c>
      <c r="D2248" s="163" t="s">
        <v>58</v>
      </c>
      <c r="E2248" s="163" t="s">
        <v>143</v>
      </c>
      <c r="F2248" s="163" t="s">
        <v>14</v>
      </c>
    </row>
    <row r="2249" spans="1:6" x14ac:dyDescent="0.2">
      <c r="A2249" s="163">
        <v>2017</v>
      </c>
      <c r="B2249" s="163" t="s">
        <v>714</v>
      </c>
      <c r="C2249" s="163" t="s">
        <v>65</v>
      </c>
      <c r="D2249" s="163" t="s">
        <v>56</v>
      </c>
      <c r="E2249" s="163" t="s">
        <v>143</v>
      </c>
      <c r="F2249" s="163" t="s">
        <v>14</v>
      </c>
    </row>
    <row r="2250" spans="1:6" x14ac:dyDescent="0.2">
      <c r="A2250" s="163">
        <v>2017</v>
      </c>
      <c r="B2250" s="163" t="s">
        <v>714</v>
      </c>
      <c r="C2250" s="163" t="s">
        <v>65</v>
      </c>
      <c r="D2250" s="163" t="s">
        <v>739</v>
      </c>
      <c r="E2250" s="163" t="s">
        <v>143</v>
      </c>
      <c r="F2250" s="163" t="s">
        <v>14</v>
      </c>
    </row>
    <row r="2251" spans="1:6" x14ac:dyDescent="0.2">
      <c r="A2251" s="163">
        <v>2017</v>
      </c>
      <c r="B2251" s="163" t="s">
        <v>714</v>
      </c>
      <c r="C2251" s="163" t="s">
        <v>65</v>
      </c>
      <c r="D2251" s="163" t="s">
        <v>53</v>
      </c>
      <c r="E2251" s="163" t="s">
        <v>143</v>
      </c>
      <c r="F2251" s="163" t="s">
        <v>14</v>
      </c>
    </row>
    <row r="2252" spans="1:6" x14ac:dyDescent="0.2">
      <c r="A2252" s="163">
        <v>2017</v>
      </c>
      <c r="B2252" s="163" t="s">
        <v>714</v>
      </c>
      <c r="C2252" s="163" t="s">
        <v>64</v>
      </c>
      <c r="D2252" s="163" t="s">
        <v>60</v>
      </c>
      <c r="E2252" s="163" t="s">
        <v>143</v>
      </c>
      <c r="F2252" s="163" t="s">
        <v>14</v>
      </c>
    </row>
    <row r="2253" spans="1:6" x14ac:dyDescent="0.2">
      <c r="A2253" s="163">
        <v>2017</v>
      </c>
      <c r="B2253" s="163" t="s">
        <v>714</v>
      </c>
      <c r="C2253" s="163" t="s">
        <v>64</v>
      </c>
      <c r="D2253" s="163" t="s">
        <v>59</v>
      </c>
      <c r="E2253" s="163" t="s">
        <v>143</v>
      </c>
      <c r="F2253" s="163" t="s">
        <v>14</v>
      </c>
    </row>
    <row r="2254" spans="1:6" x14ac:dyDescent="0.2">
      <c r="A2254" s="163">
        <v>2017</v>
      </c>
      <c r="B2254" s="163" t="s">
        <v>714</v>
      </c>
      <c r="C2254" s="163" t="s">
        <v>64</v>
      </c>
      <c r="D2254" s="163" t="s">
        <v>58</v>
      </c>
      <c r="E2254" s="163" t="s">
        <v>143</v>
      </c>
      <c r="F2254" s="163" t="s">
        <v>14</v>
      </c>
    </row>
    <row r="2255" spans="1:6" x14ac:dyDescent="0.2">
      <c r="A2255" s="163">
        <v>2017</v>
      </c>
      <c r="B2255" s="163" t="s">
        <v>714</v>
      </c>
      <c r="C2255" s="163" t="s">
        <v>64</v>
      </c>
      <c r="D2255" s="163" t="s">
        <v>56</v>
      </c>
      <c r="E2255" s="163" t="s">
        <v>143</v>
      </c>
      <c r="F2255" s="163" t="s">
        <v>14</v>
      </c>
    </row>
    <row r="2256" spans="1:6" x14ac:dyDescent="0.2">
      <c r="A2256" s="163">
        <v>2017</v>
      </c>
      <c r="B2256" s="163" t="s">
        <v>714</v>
      </c>
      <c r="C2256" s="163" t="s">
        <v>64</v>
      </c>
      <c r="D2256" s="163" t="s">
        <v>739</v>
      </c>
      <c r="E2256" s="163" t="s">
        <v>143</v>
      </c>
      <c r="F2256" s="163" t="s">
        <v>14</v>
      </c>
    </row>
    <row r="2257" spans="1:7" x14ac:dyDescent="0.2">
      <c r="A2257" s="163">
        <v>2017</v>
      </c>
      <c r="B2257" s="163" t="s">
        <v>714</v>
      </c>
      <c r="C2257" s="163" t="s">
        <v>64</v>
      </c>
      <c r="D2257" s="163" t="s">
        <v>53</v>
      </c>
      <c r="E2257" s="163" t="s">
        <v>143</v>
      </c>
      <c r="F2257" s="163" t="s">
        <v>14</v>
      </c>
    </row>
    <row r="2258" spans="1:7" x14ac:dyDescent="0.2">
      <c r="A2258" s="163">
        <v>2017</v>
      </c>
      <c r="B2258" s="163" t="s">
        <v>714</v>
      </c>
      <c r="C2258" s="163" t="s">
        <v>62</v>
      </c>
      <c r="D2258" s="163" t="s">
        <v>60</v>
      </c>
      <c r="E2258" s="163" t="s">
        <v>143</v>
      </c>
      <c r="F2258" s="163" t="s">
        <v>14</v>
      </c>
    </row>
    <row r="2259" spans="1:7" x14ac:dyDescent="0.2">
      <c r="A2259" s="163">
        <v>2017</v>
      </c>
      <c r="B2259" s="163" t="s">
        <v>714</v>
      </c>
      <c r="C2259" s="163" t="s">
        <v>62</v>
      </c>
      <c r="D2259" s="163" t="s">
        <v>59</v>
      </c>
      <c r="E2259" s="163" t="s">
        <v>143</v>
      </c>
      <c r="F2259" s="163" t="s">
        <v>14</v>
      </c>
    </row>
    <row r="2260" spans="1:7" x14ac:dyDescent="0.2">
      <c r="A2260" s="163">
        <v>2017</v>
      </c>
      <c r="B2260" s="163" t="s">
        <v>714</v>
      </c>
      <c r="C2260" s="163" t="s">
        <v>62</v>
      </c>
      <c r="D2260" s="163" t="s">
        <v>58</v>
      </c>
      <c r="E2260" s="163" t="s">
        <v>143</v>
      </c>
      <c r="F2260" s="163" t="s">
        <v>14</v>
      </c>
    </row>
    <row r="2261" spans="1:7" x14ac:dyDescent="0.2">
      <c r="A2261" s="163">
        <v>2017</v>
      </c>
      <c r="B2261" s="163" t="s">
        <v>714</v>
      </c>
      <c r="C2261" s="163" t="s">
        <v>62</v>
      </c>
      <c r="D2261" s="163" t="s">
        <v>56</v>
      </c>
      <c r="E2261" s="163" t="s">
        <v>143</v>
      </c>
      <c r="F2261" s="163" t="s">
        <v>14</v>
      </c>
    </row>
    <row r="2262" spans="1:7" x14ac:dyDescent="0.2">
      <c r="A2262" s="163">
        <v>2017</v>
      </c>
      <c r="B2262" s="163" t="s">
        <v>714</v>
      </c>
      <c r="C2262" s="163" t="s">
        <v>62</v>
      </c>
      <c r="D2262" s="163" t="s">
        <v>739</v>
      </c>
      <c r="E2262" s="163" t="s">
        <v>143</v>
      </c>
      <c r="F2262" s="163" t="s">
        <v>14</v>
      </c>
    </row>
    <row r="2263" spans="1:7" x14ac:dyDescent="0.2">
      <c r="A2263" s="163">
        <v>2017</v>
      </c>
      <c r="B2263" s="163" t="s">
        <v>714</v>
      </c>
      <c r="C2263" s="163" t="s">
        <v>62</v>
      </c>
      <c r="D2263" s="163" t="s">
        <v>53</v>
      </c>
      <c r="E2263" s="163" t="s">
        <v>143</v>
      </c>
      <c r="F2263" s="163" t="s">
        <v>14</v>
      </c>
    </row>
    <row r="2264" spans="1:7" x14ac:dyDescent="0.2">
      <c r="A2264" s="163">
        <v>2017</v>
      </c>
      <c r="B2264" s="163" t="s">
        <v>714</v>
      </c>
      <c r="C2264" s="163" t="s">
        <v>55</v>
      </c>
      <c r="D2264" s="163" t="s">
        <v>60</v>
      </c>
      <c r="E2264" s="163" t="s">
        <v>143</v>
      </c>
      <c r="F2264" s="163" t="s">
        <v>14</v>
      </c>
    </row>
    <row r="2265" spans="1:7" x14ac:dyDescent="0.2">
      <c r="A2265" s="163">
        <v>2017</v>
      </c>
      <c r="B2265" s="163" t="s">
        <v>714</v>
      </c>
      <c r="C2265" s="163" t="s">
        <v>55</v>
      </c>
      <c r="D2265" s="163" t="s">
        <v>59</v>
      </c>
      <c r="E2265" s="163" t="s">
        <v>143</v>
      </c>
      <c r="F2265" s="163" t="s">
        <v>14</v>
      </c>
    </row>
    <row r="2266" spans="1:7" x14ac:dyDescent="0.2">
      <c r="A2266" s="163">
        <v>2017</v>
      </c>
      <c r="B2266" s="163" t="s">
        <v>714</v>
      </c>
      <c r="C2266" s="163" t="s">
        <v>55</v>
      </c>
      <c r="D2266" s="163" t="s">
        <v>58</v>
      </c>
      <c r="E2266" s="163" t="s">
        <v>143</v>
      </c>
      <c r="F2266" s="163" t="s">
        <v>14</v>
      </c>
    </row>
    <row r="2267" spans="1:7" x14ac:dyDescent="0.2">
      <c r="A2267" s="163">
        <v>2017</v>
      </c>
      <c r="B2267" s="163" t="s">
        <v>714</v>
      </c>
      <c r="C2267" s="163" t="s">
        <v>55</v>
      </c>
      <c r="D2267" s="163" t="s">
        <v>56</v>
      </c>
      <c r="E2267" s="163" t="s">
        <v>143</v>
      </c>
      <c r="F2267" s="163" t="s">
        <v>14</v>
      </c>
    </row>
    <row r="2268" spans="1:7" x14ac:dyDescent="0.2">
      <c r="A2268" s="163">
        <v>2017</v>
      </c>
      <c r="B2268" s="163" t="s">
        <v>714</v>
      </c>
      <c r="C2268" s="163" t="s">
        <v>55</v>
      </c>
      <c r="D2268" s="163" t="s">
        <v>739</v>
      </c>
      <c r="E2268" s="163" t="s">
        <v>143</v>
      </c>
      <c r="F2268" s="163" t="s">
        <v>14</v>
      </c>
    </row>
    <row r="2269" spans="1:7" x14ac:dyDescent="0.2">
      <c r="A2269" s="163">
        <v>2017</v>
      </c>
      <c r="B2269" s="163" t="s">
        <v>714</v>
      </c>
      <c r="C2269" s="163" t="s">
        <v>55</v>
      </c>
      <c r="D2269" s="163" t="s">
        <v>53</v>
      </c>
      <c r="E2269" s="163" t="s">
        <v>143</v>
      </c>
      <c r="F2269" s="163" t="s">
        <v>14</v>
      </c>
    </row>
    <row r="2270" spans="1:7" x14ac:dyDescent="0.2">
      <c r="A2270" s="163">
        <v>2018</v>
      </c>
      <c r="B2270" s="163" t="s">
        <v>714</v>
      </c>
      <c r="C2270" s="163" t="s">
        <v>69</v>
      </c>
      <c r="D2270" s="163" t="s">
        <v>60</v>
      </c>
      <c r="E2270" s="163" t="s">
        <v>715</v>
      </c>
      <c r="F2270" s="163">
        <v>5347595.2640000004</v>
      </c>
      <c r="G2270" s="163" t="s">
        <v>716</v>
      </c>
    </row>
    <row r="2271" spans="1:7" x14ac:dyDescent="0.2">
      <c r="A2271" s="163">
        <v>2018</v>
      </c>
      <c r="B2271" s="163" t="s">
        <v>714</v>
      </c>
      <c r="C2271" s="163" t="s">
        <v>69</v>
      </c>
      <c r="D2271" s="163" t="s">
        <v>59</v>
      </c>
      <c r="E2271" s="163" t="s">
        <v>715</v>
      </c>
      <c r="F2271" s="163">
        <v>1732451.7830000001</v>
      </c>
    </row>
    <row r="2272" spans="1:7" x14ac:dyDescent="0.2">
      <c r="A2272" s="163">
        <v>2018</v>
      </c>
      <c r="B2272" s="163" t="s">
        <v>714</v>
      </c>
      <c r="C2272" s="163" t="s">
        <v>69</v>
      </c>
      <c r="D2272" s="163" t="s">
        <v>58</v>
      </c>
      <c r="E2272" s="163" t="s">
        <v>715</v>
      </c>
      <c r="F2272" s="163">
        <v>745629.82400000002</v>
      </c>
    </row>
    <row r="2273" spans="1:7" x14ac:dyDescent="0.2">
      <c r="A2273" s="163">
        <v>2018</v>
      </c>
      <c r="B2273" s="163" t="s">
        <v>714</v>
      </c>
      <c r="C2273" s="163" t="s">
        <v>69</v>
      </c>
      <c r="D2273" s="163" t="s">
        <v>56</v>
      </c>
      <c r="E2273" s="163" t="s">
        <v>715</v>
      </c>
      <c r="F2273" s="163">
        <v>6334417.2240000004</v>
      </c>
      <c r="G2273" s="163" t="s">
        <v>716</v>
      </c>
    </row>
    <row r="2274" spans="1:7" x14ac:dyDescent="0.2">
      <c r="A2274" s="163">
        <v>2018</v>
      </c>
      <c r="B2274" s="163" t="s">
        <v>714</v>
      </c>
      <c r="C2274" s="163" t="s">
        <v>69</v>
      </c>
      <c r="D2274" s="163" t="s">
        <v>739</v>
      </c>
      <c r="E2274" s="163" t="s">
        <v>715</v>
      </c>
      <c r="F2274" s="163">
        <v>7080047.0480000004</v>
      </c>
      <c r="G2274" s="163" t="s">
        <v>716</v>
      </c>
    </row>
    <row r="2275" spans="1:7" x14ac:dyDescent="0.2">
      <c r="A2275" s="163">
        <v>2018</v>
      </c>
      <c r="B2275" s="163" t="s">
        <v>714</v>
      </c>
      <c r="C2275" s="163" t="s">
        <v>69</v>
      </c>
      <c r="D2275" s="163" t="s">
        <v>53</v>
      </c>
      <c r="E2275" s="163" t="s">
        <v>715</v>
      </c>
      <c r="F2275" s="163">
        <v>986821.95900000003</v>
      </c>
    </row>
    <row r="2276" spans="1:7" x14ac:dyDescent="0.2">
      <c r="A2276" s="163">
        <v>2018</v>
      </c>
      <c r="B2276" s="163" t="s">
        <v>714</v>
      </c>
      <c r="C2276" s="163" t="s">
        <v>68</v>
      </c>
      <c r="D2276" s="163" t="s">
        <v>60</v>
      </c>
      <c r="E2276" s="163" t="s">
        <v>715</v>
      </c>
      <c r="F2276" s="163">
        <v>1458983.9580000001</v>
      </c>
    </row>
    <row r="2277" spans="1:7" x14ac:dyDescent="0.2">
      <c r="A2277" s="163">
        <v>2018</v>
      </c>
      <c r="B2277" s="163" t="s">
        <v>714</v>
      </c>
      <c r="C2277" s="163" t="s">
        <v>68</v>
      </c>
      <c r="D2277" s="163" t="s">
        <v>59</v>
      </c>
      <c r="E2277" s="163" t="s">
        <v>715</v>
      </c>
      <c r="F2277" s="163">
        <v>207659.60200000001</v>
      </c>
    </row>
    <row r="2278" spans="1:7" x14ac:dyDescent="0.2">
      <c r="A2278" s="163">
        <v>2018</v>
      </c>
      <c r="B2278" s="163" t="s">
        <v>714</v>
      </c>
      <c r="C2278" s="163" t="s">
        <v>68</v>
      </c>
      <c r="D2278" s="163" t="s">
        <v>58</v>
      </c>
      <c r="E2278" s="163" t="s">
        <v>715</v>
      </c>
      <c r="F2278" s="163">
        <v>195644.016</v>
      </c>
    </row>
    <row r="2279" spans="1:7" x14ac:dyDescent="0.2">
      <c r="A2279" s="163">
        <v>2018</v>
      </c>
      <c r="B2279" s="163" t="s">
        <v>714</v>
      </c>
      <c r="C2279" s="163" t="s">
        <v>68</v>
      </c>
      <c r="D2279" s="163" t="s">
        <v>56</v>
      </c>
      <c r="E2279" s="163" t="s">
        <v>715</v>
      </c>
      <c r="F2279" s="163">
        <v>1470999.5449999999</v>
      </c>
    </row>
    <row r="2280" spans="1:7" x14ac:dyDescent="0.2">
      <c r="A2280" s="163">
        <v>2018</v>
      </c>
      <c r="B2280" s="163" t="s">
        <v>714</v>
      </c>
      <c r="C2280" s="163" t="s">
        <v>68</v>
      </c>
      <c r="D2280" s="163" t="s">
        <v>739</v>
      </c>
      <c r="E2280" s="163" t="s">
        <v>715</v>
      </c>
      <c r="F2280" s="163">
        <v>1666643.56</v>
      </c>
    </row>
    <row r="2281" spans="1:7" x14ac:dyDescent="0.2">
      <c r="A2281" s="163">
        <v>2018</v>
      </c>
      <c r="B2281" s="163" t="s">
        <v>714</v>
      </c>
      <c r="C2281" s="163" t="s">
        <v>68</v>
      </c>
      <c r="D2281" s="163" t="s">
        <v>53</v>
      </c>
      <c r="E2281" s="163" t="s">
        <v>715</v>
      </c>
      <c r="F2281" s="163">
        <v>12015.585999999999</v>
      </c>
    </row>
    <row r="2282" spans="1:7" x14ac:dyDescent="0.2">
      <c r="A2282" s="163">
        <v>2018</v>
      </c>
      <c r="B2282" s="163" t="s">
        <v>714</v>
      </c>
      <c r="C2282" s="163" t="s">
        <v>67</v>
      </c>
      <c r="D2282" s="163" t="s">
        <v>60</v>
      </c>
      <c r="E2282" s="163" t="s">
        <v>715</v>
      </c>
      <c r="F2282" s="163">
        <v>218493.27900000001</v>
      </c>
      <c r="G2282" s="163" t="s">
        <v>716</v>
      </c>
    </row>
    <row r="2283" spans="1:7" x14ac:dyDescent="0.2">
      <c r="A2283" s="163">
        <v>2018</v>
      </c>
      <c r="B2283" s="163" t="s">
        <v>714</v>
      </c>
      <c r="C2283" s="163" t="s">
        <v>67</v>
      </c>
      <c r="D2283" s="163" t="s">
        <v>59</v>
      </c>
      <c r="E2283" s="163" t="s">
        <v>715</v>
      </c>
      <c r="F2283" s="163">
        <v>259310.07399999999</v>
      </c>
    </row>
    <row r="2284" spans="1:7" x14ac:dyDescent="0.2">
      <c r="A2284" s="163">
        <v>2018</v>
      </c>
      <c r="B2284" s="163" t="s">
        <v>714</v>
      </c>
      <c r="C2284" s="163" t="s">
        <v>67</v>
      </c>
      <c r="D2284" s="163" t="s">
        <v>58</v>
      </c>
      <c r="E2284" s="163" t="s">
        <v>715</v>
      </c>
      <c r="F2284" s="163">
        <v>127725.14200000001</v>
      </c>
    </row>
    <row r="2285" spans="1:7" x14ac:dyDescent="0.2">
      <c r="A2285" s="163">
        <v>2018</v>
      </c>
      <c r="B2285" s="163" t="s">
        <v>714</v>
      </c>
      <c r="C2285" s="163" t="s">
        <v>67</v>
      </c>
      <c r="D2285" s="163" t="s">
        <v>56</v>
      </c>
      <c r="E2285" s="163" t="s">
        <v>715</v>
      </c>
      <c r="F2285" s="163">
        <v>350078.21100000001</v>
      </c>
      <c r="G2285" s="163" t="s">
        <v>716</v>
      </c>
    </row>
    <row r="2286" spans="1:7" x14ac:dyDescent="0.2">
      <c r="A2286" s="163">
        <v>2018</v>
      </c>
      <c r="B2286" s="163" t="s">
        <v>714</v>
      </c>
      <c r="C2286" s="163" t="s">
        <v>67</v>
      </c>
      <c r="D2286" s="163" t="s">
        <v>739</v>
      </c>
      <c r="E2286" s="163" t="s">
        <v>715</v>
      </c>
      <c r="F2286" s="163">
        <v>477803.353</v>
      </c>
      <c r="G2286" s="163" t="s">
        <v>716</v>
      </c>
    </row>
    <row r="2287" spans="1:7" x14ac:dyDescent="0.2">
      <c r="A2287" s="163">
        <v>2018</v>
      </c>
      <c r="B2287" s="163" t="s">
        <v>714</v>
      </c>
      <c r="C2287" s="163" t="s">
        <v>67</v>
      </c>
      <c r="D2287" s="163" t="s">
        <v>53</v>
      </c>
      <c r="E2287" s="163" t="s">
        <v>715</v>
      </c>
      <c r="F2287" s="163">
        <v>131584.932</v>
      </c>
    </row>
    <row r="2288" spans="1:7" x14ac:dyDescent="0.2">
      <c r="A2288" s="163">
        <v>2018</v>
      </c>
      <c r="B2288" s="163" t="s">
        <v>714</v>
      </c>
      <c r="C2288" s="163" t="s">
        <v>65</v>
      </c>
      <c r="D2288" s="163" t="s">
        <v>60</v>
      </c>
      <c r="E2288" s="163" t="s">
        <v>715</v>
      </c>
      <c r="F2288" s="163">
        <v>3108571.5</v>
      </c>
    </row>
    <row r="2289" spans="1:7" x14ac:dyDescent="0.2">
      <c r="A2289" s="163">
        <v>2018</v>
      </c>
      <c r="B2289" s="163" t="s">
        <v>714</v>
      </c>
      <c r="C2289" s="163" t="s">
        <v>65</v>
      </c>
      <c r="D2289" s="163" t="s">
        <v>59</v>
      </c>
      <c r="E2289" s="163" t="s">
        <v>715</v>
      </c>
      <c r="F2289" s="163">
        <v>101345.476</v>
      </c>
    </row>
    <row r="2290" spans="1:7" x14ac:dyDescent="0.2">
      <c r="A2290" s="163">
        <v>2018</v>
      </c>
      <c r="B2290" s="163" t="s">
        <v>714</v>
      </c>
      <c r="C2290" s="163" t="s">
        <v>65</v>
      </c>
      <c r="D2290" s="163" t="s">
        <v>58</v>
      </c>
      <c r="E2290" s="163" t="s">
        <v>715</v>
      </c>
      <c r="F2290" s="163">
        <v>101736.90700000001</v>
      </c>
    </row>
    <row r="2291" spans="1:7" x14ac:dyDescent="0.2">
      <c r="A2291" s="163">
        <v>2018</v>
      </c>
      <c r="B2291" s="163" t="s">
        <v>714</v>
      </c>
      <c r="C2291" s="163" t="s">
        <v>65</v>
      </c>
      <c r="D2291" s="163" t="s">
        <v>56</v>
      </c>
      <c r="E2291" s="163" t="s">
        <v>715</v>
      </c>
      <c r="F2291" s="163">
        <v>3108180.068</v>
      </c>
    </row>
    <row r="2292" spans="1:7" x14ac:dyDescent="0.2">
      <c r="A2292" s="163">
        <v>2018</v>
      </c>
      <c r="B2292" s="163" t="s">
        <v>714</v>
      </c>
      <c r="C2292" s="163" t="s">
        <v>65</v>
      </c>
      <c r="D2292" s="163" t="s">
        <v>739</v>
      </c>
      <c r="E2292" s="163" t="s">
        <v>715</v>
      </c>
      <c r="F2292" s="163">
        <v>3209916.9750000001</v>
      </c>
    </row>
    <row r="2293" spans="1:7" x14ac:dyDescent="0.2">
      <c r="A2293" s="163">
        <v>2018</v>
      </c>
      <c r="B2293" s="163" t="s">
        <v>714</v>
      </c>
      <c r="C2293" s="163" t="s">
        <v>65</v>
      </c>
      <c r="D2293" s="163" t="s">
        <v>53</v>
      </c>
      <c r="E2293" s="163" t="s">
        <v>715</v>
      </c>
      <c r="F2293" s="163">
        <v>-391.43099999999998</v>
      </c>
    </row>
    <row r="2294" spans="1:7" x14ac:dyDescent="0.2">
      <c r="A2294" s="163">
        <v>2018</v>
      </c>
      <c r="B2294" s="163" t="s">
        <v>714</v>
      </c>
      <c r="C2294" s="163" t="s">
        <v>64</v>
      </c>
      <c r="D2294" s="163" t="s">
        <v>60</v>
      </c>
      <c r="E2294" s="163" t="s">
        <v>715</v>
      </c>
      <c r="F2294" s="163">
        <v>561546.527</v>
      </c>
    </row>
    <row r="2295" spans="1:7" x14ac:dyDescent="0.2">
      <c r="A2295" s="163">
        <v>2018</v>
      </c>
      <c r="B2295" s="163" t="s">
        <v>714</v>
      </c>
      <c r="C2295" s="163" t="s">
        <v>64</v>
      </c>
      <c r="D2295" s="163" t="s">
        <v>59</v>
      </c>
      <c r="E2295" s="163" t="s">
        <v>715</v>
      </c>
      <c r="F2295" s="163">
        <v>1096651.561</v>
      </c>
    </row>
    <row r="2296" spans="1:7" x14ac:dyDescent="0.2">
      <c r="A2296" s="163">
        <v>2018</v>
      </c>
      <c r="B2296" s="163" t="s">
        <v>714</v>
      </c>
      <c r="C2296" s="163" t="s">
        <v>64</v>
      </c>
      <c r="D2296" s="163" t="s">
        <v>58</v>
      </c>
      <c r="E2296" s="163" t="s">
        <v>715</v>
      </c>
      <c r="F2296" s="163">
        <v>261488.677</v>
      </c>
    </row>
    <row r="2297" spans="1:7" x14ac:dyDescent="0.2">
      <c r="A2297" s="163">
        <v>2018</v>
      </c>
      <c r="B2297" s="163" t="s">
        <v>714</v>
      </c>
      <c r="C2297" s="163" t="s">
        <v>64</v>
      </c>
      <c r="D2297" s="163" t="s">
        <v>56</v>
      </c>
      <c r="E2297" s="163" t="s">
        <v>715</v>
      </c>
      <c r="F2297" s="163">
        <v>1396709.4110000001</v>
      </c>
    </row>
    <row r="2298" spans="1:7" x14ac:dyDescent="0.2">
      <c r="A2298" s="163">
        <v>2018</v>
      </c>
      <c r="B2298" s="163" t="s">
        <v>714</v>
      </c>
      <c r="C2298" s="163" t="s">
        <v>64</v>
      </c>
      <c r="D2298" s="163" t="s">
        <v>739</v>
      </c>
      <c r="E2298" s="163" t="s">
        <v>715</v>
      </c>
      <c r="F2298" s="163">
        <v>1658198.0889999999</v>
      </c>
    </row>
    <row r="2299" spans="1:7" x14ac:dyDescent="0.2">
      <c r="A2299" s="163">
        <v>2018</v>
      </c>
      <c r="B2299" s="163" t="s">
        <v>714</v>
      </c>
      <c r="C2299" s="163" t="s">
        <v>64</v>
      </c>
      <c r="D2299" s="163" t="s">
        <v>53</v>
      </c>
      <c r="E2299" s="163" t="s">
        <v>715</v>
      </c>
      <c r="F2299" s="163">
        <v>835162.88399999996</v>
      </c>
    </row>
    <row r="2300" spans="1:7" x14ac:dyDescent="0.2">
      <c r="A2300" s="163">
        <v>2018</v>
      </c>
      <c r="B2300" s="163" t="s">
        <v>714</v>
      </c>
      <c r="C2300" s="163" t="s">
        <v>62</v>
      </c>
      <c r="D2300" s="163" t="s">
        <v>60</v>
      </c>
      <c r="E2300" s="163" t="s">
        <v>715</v>
      </c>
      <c r="F2300" s="163" t="s">
        <v>14</v>
      </c>
      <c r="G2300" s="163" t="s">
        <v>718</v>
      </c>
    </row>
    <row r="2301" spans="1:7" x14ac:dyDescent="0.2">
      <c r="A2301" s="163">
        <v>2018</v>
      </c>
      <c r="B2301" s="163" t="s">
        <v>714</v>
      </c>
      <c r="C2301" s="163" t="s">
        <v>62</v>
      </c>
      <c r="D2301" s="163" t="s">
        <v>59</v>
      </c>
      <c r="E2301" s="163" t="s">
        <v>715</v>
      </c>
      <c r="F2301" s="163">
        <v>66098.565000000002</v>
      </c>
    </row>
    <row r="2302" spans="1:7" x14ac:dyDescent="0.2">
      <c r="A2302" s="163">
        <v>2018</v>
      </c>
      <c r="B2302" s="163" t="s">
        <v>714</v>
      </c>
      <c r="C2302" s="163" t="s">
        <v>62</v>
      </c>
      <c r="D2302" s="163" t="s">
        <v>58</v>
      </c>
      <c r="E2302" s="163" t="s">
        <v>715</v>
      </c>
      <c r="F2302" s="163">
        <v>58555.63</v>
      </c>
    </row>
    <row r="2303" spans="1:7" x14ac:dyDescent="0.2">
      <c r="A2303" s="163">
        <v>2018</v>
      </c>
      <c r="B2303" s="163" t="s">
        <v>714</v>
      </c>
      <c r="C2303" s="163" t="s">
        <v>62</v>
      </c>
      <c r="D2303" s="163" t="s">
        <v>56</v>
      </c>
      <c r="E2303" s="163" t="s">
        <v>715</v>
      </c>
      <c r="F2303" s="163">
        <v>7542.9350000000004</v>
      </c>
    </row>
    <row r="2304" spans="1:7" x14ac:dyDescent="0.2">
      <c r="A2304" s="163">
        <v>2018</v>
      </c>
      <c r="B2304" s="163" t="s">
        <v>714</v>
      </c>
      <c r="C2304" s="163" t="s">
        <v>62</v>
      </c>
      <c r="D2304" s="163" t="s">
        <v>739</v>
      </c>
      <c r="E2304" s="163" t="s">
        <v>715</v>
      </c>
      <c r="F2304" s="163">
        <v>66098.565000000002</v>
      </c>
    </row>
    <row r="2305" spans="1:7" x14ac:dyDescent="0.2">
      <c r="A2305" s="163">
        <v>2018</v>
      </c>
      <c r="B2305" s="163" t="s">
        <v>714</v>
      </c>
      <c r="C2305" s="163" t="s">
        <v>62</v>
      </c>
      <c r="D2305" s="163" t="s">
        <v>53</v>
      </c>
      <c r="E2305" s="163" t="s">
        <v>715</v>
      </c>
      <c r="F2305" s="163">
        <v>7542.9350000000004</v>
      </c>
    </row>
    <row r="2306" spans="1:7" x14ac:dyDescent="0.2">
      <c r="A2306" s="163">
        <v>2018</v>
      </c>
      <c r="B2306" s="163" t="s">
        <v>714</v>
      </c>
      <c r="C2306" s="163" t="s">
        <v>55</v>
      </c>
      <c r="D2306" s="163" t="s">
        <v>60</v>
      </c>
      <c r="E2306" s="163" t="s">
        <v>715</v>
      </c>
      <c r="F2306" s="163" t="s">
        <v>14</v>
      </c>
      <c r="G2306" s="163" t="s">
        <v>718</v>
      </c>
    </row>
    <row r="2307" spans="1:7" x14ac:dyDescent="0.2">
      <c r="A2307" s="163">
        <v>2018</v>
      </c>
      <c r="B2307" s="163" t="s">
        <v>714</v>
      </c>
      <c r="C2307" s="163" t="s">
        <v>55</v>
      </c>
      <c r="D2307" s="163" t="s">
        <v>59</v>
      </c>
      <c r="E2307" s="163" t="s">
        <v>715</v>
      </c>
      <c r="F2307" s="163">
        <v>1386.5060000000001</v>
      </c>
    </row>
    <row r="2308" spans="1:7" x14ac:dyDescent="0.2">
      <c r="A2308" s="163">
        <v>2018</v>
      </c>
      <c r="B2308" s="163" t="s">
        <v>714</v>
      </c>
      <c r="C2308" s="163" t="s">
        <v>55</v>
      </c>
      <c r="D2308" s="163" t="s">
        <v>58</v>
      </c>
      <c r="E2308" s="163" t="s">
        <v>715</v>
      </c>
      <c r="F2308" s="163">
        <v>479.452</v>
      </c>
    </row>
    <row r="2309" spans="1:7" x14ac:dyDescent="0.2">
      <c r="A2309" s="163">
        <v>2018</v>
      </c>
      <c r="B2309" s="163" t="s">
        <v>714</v>
      </c>
      <c r="C2309" s="163" t="s">
        <v>55</v>
      </c>
      <c r="D2309" s="163" t="s">
        <v>56</v>
      </c>
      <c r="E2309" s="163" t="s">
        <v>715</v>
      </c>
      <c r="F2309" s="163">
        <v>907.053</v>
      </c>
    </row>
    <row r="2310" spans="1:7" x14ac:dyDescent="0.2">
      <c r="A2310" s="163">
        <v>2018</v>
      </c>
      <c r="B2310" s="163" t="s">
        <v>714</v>
      </c>
      <c r="C2310" s="163" t="s">
        <v>55</v>
      </c>
      <c r="D2310" s="163" t="s">
        <v>739</v>
      </c>
      <c r="E2310" s="163" t="s">
        <v>715</v>
      </c>
      <c r="F2310" s="163">
        <v>1386.5060000000001</v>
      </c>
    </row>
    <row r="2311" spans="1:7" x14ac:dyDescent="0.2">
      <c r="A2311" s="163">
        <v>2018</v>
      </c>
      <c r="B2311" s="163" t="s">
        <v>714</v>
      </c>
      <c r="C2311" s="163" t="s">
        <v>55</v>
      </c>
      <c r="D2311" s="163" t="s">
        <v>53</v>
      </c>
      <c r="E2311" s="163" t="s">
        <v>715</v>
      </c>
      <c r="F2311" s="163">
        <v>907.053</v>
      </c>
    </row>
    <row r="2312" spans="1:7" x14ac:dyDescent="0.2">
      <c r="A2312" s="163">
        <v>2018</v>
      </c>
      <c r="B2312" s="163" t="s">
        <v>714</v>
      </c>
      <c r="C2312" s="163" t="s">
        <v>69</v>
      </c>
      <c r="D2312" s="163" t="s">
        <v>60</v>
      </c>
      <c r="E2312" s="163" t="s">
        <v>717</v>
      </c>
      <c r="F2312" s="163">
        <v>11.974</v>
      </c>
      <c r="G2312" s="163" t="s">
        <v>716</v>
      </c>
    </row>
    <row r="2313" spans="1:7" x14ac:dyDescent="0.2">
      <c r="A2313" s="163">
        <v>2018</v>
      </c>
      <c r="B2313" s="163" t="s">
        <v>714</v>
      </c>
      <c r="C2313" s="163" t="s">
        <v>69</v>
      </c>
      <c r="D2313" s="163" t="s">
        <v>59</v>
      </c>
      <c r="E2313" s="163" t="s">
        <v>717</v>
      </c>
      <c r="F2313" s="163">
        <v>3.879</v>
      </c>
    </row>
    <row r="2314" spans="1:7" x14ac:dyDescent="0.2">
      <c r="A2314" s="163">
        <v>2018</v>
      </c>
      <c r="B2314" s="163" t="s">
        <v>714</v>
      </c>
      <c r="C2314" s="163" t="s">
        <v>69</v>
      </c>
      <c r="D2314" s="163" t="s">
        <v>58</v>
      </c>
      <c r="E2314" s="163" t="s">
        <v>717</v>
      </c>
      <c r="F2314" s="163">
        <v>1.67</v>
      </c>
    </row>
    <row r="2315" spans="1:7" x14ac:dyDescent="0.2">
      <c r="A2315" s="163">
        <v>2018</v>
      </c>
      <c r="B2315" s="163" t="s">
        <v>714</v>
      </c>
      <c r="C2315" s="163" t="s">
        <v>69</v>
      </c>
      <c r="D2315" s="163" t="s">
        <v>56</v>
      </c>
      <c r="E2315" s="163" t="s">
        <v>717</v>
      </c>
      <c r="F2315" s="163">
        <v>14.183999999999999</v>
      </c>
      <c r="G2315" s="163" t="s">
        <v>716</v>
      </c>
    </row>
    <row r="2316" spans="1:7" x14ac:dyDescent="0.2">
      <c r="A2316" s="163">
        <v>2018</v>
      </c>
      <c r="B2316" s="163" t="s">
        <v>714</v>
      </c>
      <c r="C2316" s="163" t="s">
        <v>69</v>
      </c>
      <c r="D2316" s="163" t="s">
        <v>739</v>
      </c>
      <c r="E2316" s="163" t="s">
        <v>717</v>
      </c>
      <c r="F2316" s="163">
        <v>15.853</v>
      </c>
      <c r="G2316" s="163" t="s">
        <v>716</v>
      </c>
    </row>
    <row r="2317" spans="1:7" x14ac:dyDescent="0.2">
      <c r="A2317" s="163">
        <v>2018</v>
      </c>
      <c r="B2317" s="163" t="s">
        <v>714</v>
      </c>
      <c r="C2317" s="163" t="s">
        <v>69</v>
      </c>
      <c r="D2317" s="163" t="s">
        <v>53</v>
      </c>
      <c r="E2317" s="163" t="s">
        <v>717</v>
      </c>
      <c r="F2317" s="163">
        <v>2.21</v>
      </c>
    </row>
    <row r="2318" spans="1:7" x14ac:dyDescent="0.2">
      <c r="A2318" s="163">
        <v>2018</v>
      </c>
      <c r="B2318" s="163" t="s">
        <v>714</v>
      </c>
      <c r="C2318" s="163" t="s">
        <v>68</v>
      </c>
      <c r="D2318" s="163" t="s">
        <v>60</v>
      </c>
      <c r="E2318" s="163" t="s">
        <v>717</v>
      </c>
      <c r="F2318" s="163">
        <v>3.2669999999999999</v>
      </c>
    </row>
    <row r="2319" spans="1:7" x14ac:dyDescent="0.2">
      <c r="A2319" s="163">
        <v>2018</v>
      </c>
      <c r="B2319" s="163" t="s">
        <v>714</v>
      </c>
      <c r="C2319" s="163" t="s">
        <v>68</v>
      </c>
      <c r="D2319" s="163" t="s">
        <v>59</v>
      </c>
      <c r="E2319" s="163" t="s">
        <v>717</v>
      </c>
      <c r="F2319" s="163">
        <v>0.46500000000000002</v>
      </c>
    </row>
    <row r="2320" spans="1:7" x14ac:dyDescent="0.2">
      <c r="A2320" s="163">
        <v>2018</v>
      </c>
      <c r="B2320" s="163" t="s">
        <v>714</v>
      </c>
      <c r="C2320" s="163" t="s">
        <v>68</v>
      </c>
      <c r="D2320" s="163" t="s">
        <v>58</v>
      </c>
      <c r="E2320" s="163" t="s">
        <v>717</v>
      </c>
      <c r="F2320" s="163">
        <v>0.438</v>
      </c>
    </row>
    <row r="2321" spans="1:7" x14ac:dyDescent="0.2">
      <c r="A2321" s="163">
        <v>2018</v>
      </c>
      <c r="B2321" s="163" t="s">
        <v>714</v>
      </c>
      <c r="C2321" s="163" t="s">
        <v>68</v>
      </c>
      <c r="D2321" s="163" t="s">
        <v>56</v>
      </c>
      <c r="E2321" s="163" t="s">
        <v>717</v>
      </c>
      <c r="F2321" s="163">
        <v>3.294</v>
      </c>
    </row>
    <row r="2322" spans="1:7" x14ac:dyDescent="0.2">
      <c r="A2322" s="163">
        <v>2018</v>
      </c>
      <c r="B2322" s="163" t="s">
        <v>714</v>
      </c>
      <c r="C2322" s="163" t="s">
        <v>68</v>
      </c>
      <c r="D2322" s="163" t="s">
        <v>739</v>
      </c>
      <c r="E2322" s="163" t="s">
        <v>717</v>
      </c>
      <c r="F2322" s="163">
        <v>3.7320000000000002</v>
      </c>
    </row>
    <row r="2323" spans="1:7" x14ac:dyDescent="0.2">
      <c r="A2323" s="163">
        <v>2018</v>
      </c>
      <c r="B2323" s="163" t="s">
        <v>714</v>
      </c>
      <c r="C2323" s="163" t="s">
        <v>68</v>
      </c>
      <c r="D2323" s="163" t="s">
        <v>53</v>
      </c>
      <c r="E2323" s="163" t="s">
        <v>717</v>
      </c>
      <c r="F2323" s="163">
        <v>2.7E-2</v>
      </c>
    </row>
    <row r="2324" spans="1:7" x14ac:dyDescent="0.2">
      <c r="A2324" s="163">
        <v>2018</v>
      </c>
      <c r="B2324" s="163" t="s">
        <v>714</v>
      </c>
      <c r="C2324" s="163" t="s">
        <v>67</v>
      </c>
      <c r="D2324" s="163" t="s">
        <v>60</v>
      </c>
      <c r="E2324" s="163" t="s">
        <v>717</v>
      </c>
      <c r="F2324" s="163">
        <v>0.48899999999999999</v>
      </c>
      <c r="G2324" s="163" t="s">
        <v>716</v>
      </c>
    </row>
    <row r="2325" spans="1:7" x14ac:dyDescent="0.2">
      <c r="A2325" s="163">
        <v>2018</v>
      </c>
      <c r="B2325" s="163" t="s">
        <v>714</v>
      </c>
      <c r="C2325" s="163" t="s">
        <v>67</v>
      </c>
      <c r="D2325" s="163" t="s">
        <v>59</v>
      </c>
      <c r="E2325" s="163" t="s">
        <v>717</v>
      </c>
      <c r="F2325" s="163">
        <v>0.58099999999999996</v>
      </c>
    </row>
    <row r="2326" spans="1:7" x14ac:dyDescent="0.2">
      <c r="A2326" s="163">
        <v>2018</v>
      </c>
      <c r="B2326" s="163" t="s">
        <v>714</v>
      </c>
      <c r="C2326" s="163" t="s">
        <v>67</v>
      </c>
      <c r="D2326" s="163" t="s">
        <v>58</v>
      </c>
      <c r="E2326" s="163" t="s">
        <v>717</v>
      </c>
      <c r="F2326" s="163">
        <v>0.28599999999999998</v>
      </c>
    </row>
    <row r="2327" spans="1:7" x14ac:dyDescent="0.2">
      <c r="A2327" s="163">
        <v>2018</v>
      </c>
      <c r="B2327" s="163" t="s">
        <v>714</v>
      </c>
      <c r="C2327" s="163" t="s">
        <v>67</v>
      </c>
      <c r="D2327" s="163" t="s">
        <v>56</v>
      </c>
      <c r="E2327" s="163" t="s">
        <v>717</v>
      </c>
      <c r="F2327" s="163">
        <v>0.78400000000000003</v>
      </c>
      <c r="G2327" s="163" t="s">
        <v>716</v>
      </c>
    </row>
    <row r="2328" spans="1:7" x14ac:dyDescent="0.2">
      <c r="A2328" s="163">
        <v>2018</v>
      </c>
      <c r="B2328" s="163" t="s">
        <v>714</v>
      </c>
      <c r="C2328" s="163" t="s">
        <v>67</v>
      </c>
      <c r="D2328" s="163" t="s">
        <v>739</v>
      </c>
      <c r="E2328" s="163" t="s">
        <v>717</v>
      </c>
      <c r="F2328" s="163">
        <v>1.07</v>
      </c>
      <c r="G2328" s="163" t="s">
        <v>716</v>
      </c>
    </row>
    <row r="2329" spans="1:7" x14ac:dyDescent="0.2">
      <c r="A2329" s="163">
        <v>2018</v>
      </c>
      <c r="B2329" s="163" t="s">
        <v>714</v>
      </c>
      <c r="C2329" s="163" t="s">
        <v>67</v>
      </c>
      <c r="D2329" s="163" t="s">
        <v>53</v>
      </c>
      <c r="E2329" s="163" t="s">
        <v>717</v>
      </c>
      <c r="F2329" s="163">
        <v>0.29499999999999998</v>
      </c>
    </row>
    <row r="2330" spans="1:7" x14ac:dyDescent="0.2">
      <c r="A2330" s="163">
        <v>2018</v>
      </c>
      <c r="B2330" s="163" t="s">
        <v>714</v>
      </c>
      <c r="C2330" s="163" t="s">
        <v>65</v>
      </c>
      <c r="D2330" s="163" t="s">
        <v>60</v>
      </c>
      <c r="E2330" s="163" t="s">
        <v>717</v>
      </c>
      <c r="F2330" s="163">
        <v>6.9610000000000003</v>
      </c>
    </row>
    <row r="2331" spans="1:7" x14ac:dyDescent="0.2">
      <c r="A2331" s="163">
        <v>2018</v>
      </c>
      <c r="B2331" s="163" t="s">
        <v>714</v>
      </c>
      <c r="C2331" s="163" t="s">
        <v>65</v>
      </c>
      <c r="D2331" s="163" t="s">
        <v>59</v>
      </c>
      <c r="E2331" s="163" t="s">
        <v>717</v>
      </c>
      <c r="F2331" s="163">
        <v>0.22700000000000001</v>
      </c>
    </row>
    <row r="2332" spans="1:7" x14ac:dyDescent="0.2">
      <c r="A2332" s="163">
        <v>2018</v>
      </c>
      <c r="B2332" s="163" t="s">
        <v>714</v>
      </c>
      <c r="C2332" s="163" t="s">
        <v>65</v>
      </c>
      <c r="D2332" s="163" t="s">
        <v>58</v>
      </c>
      <c r="E2332" s="163" t="s">
        <v>717</v>
      </c>
      <c r="F2332" s="163">
        <v>0.22800000000000001</v>
      </c>
    </row>
    <row r="2333" spans="1:7" x14ac:dyDescent="0.2">
      <c r="A2333" s="163">
        <v>2018</v>
      </c>
      <c r="B2333" s="163" t="s">
        <v>714</v>
      </c>
      <c r="C2333" s="163" t="s">
        <v>65</v>
      </c>
      <c r="D2333" s="163" t="s">
        <v>56</v>
      </c>
      <c r="E2333" s="163" t="s">
        <v>717</v>
      </c>
      <c r="F2333" s="163">
        <v>6.96</v>
      </c>
    </row>
    <row r="2334" spans="1:7" x14ac:dyDescent="0.2">
      <c r="A2334" s="163">
        <v>2018</v>
      </c>
      <c r="B2334" s="163" t="s">
        <v>714</v>
      </c>
      <c r="C2334" s="163" t="s">
        <v>65</v>
      </c>
      <c r="D2334" s="163" t="s">
        <v>739</v>
      </c>
      <c r="E2334" s="163" t="s">
        <v>717</v>
      </c>
      <c r="F2334" s="163">
        <v>7.1870000000000003</v>
      </c>
    </row>
    <row r="2335" spans="1:7" x14ac:dyDescent="0.2">
      <c r="A2335" s="163">
        <v>2018</v>
      </c>
      <c r="B2335" s="163" t="s">
        <v>714</v>
      </c>
      <c r="C2335" s="163" t="s">
        <v>65</v>
      </c>
      <c r="D2335" s="163" t="s">
        <v>53</v>
      </c>
      <c r="E2335" s="163" t="s">
        <v>717</v>
      </c>
      <c r="F2335" s="163">
        <v>-1E-3</v>
      </c>
    </row>
    <row r="2336" spans="1:7" x14ac:dyDescent="0.2">
      <c r="A2336" s="163">
        <v>2018</v>
      </c>
      <c r="B2336" s="163" t="s">
        <v>714</v>
      </c>
      <c r="C2336" s="163" t="s">
        <v>64</v>
      </c>
      <c r="D2336" s="163" t="s">
        <v>60</v>
      </c>
      <c r="E2336" s="163" t="s">
        <v>717</v>
      </c>
      <c r="F2336" s="163">
        <v>1.2569999999999999</v>
      </c>
    </row>
    <row r="2337" spans="1:7" x14ac:dyDescent="0.2">
      <c r="A2337" s="163">
        <v>2018</v>
      </c>
      <c r="B2337" s="163" t="s">
        <v>714</v>
      </c>
      <c r="C2337" s="163" t="s">
        <v>64</v>
      </c>
      <c r="D2337" s="163" t="s">
        <v>59</v>
      </c>
      <c r="E2337" s="163" t="s">
        <v>717</v>
      </c>
      <c r="F2337" s="163">
        <v>2.456</v>
      </c>
    </row>
    <row r="2338" spans="1:7" x14ac:dyDescent="0.2">
      <c r="A2338" s="163">
        <v>2018</v>
      </c>
      <c r="B2338" s="163" t="s">
        <v>714</v>
      </c>
      <c r="C2338" s="163" t="s">
        <v>64</v>
      </c>
      <c r="D2338" s="163" t="s">
        <v>58</v>
      </c>
      <c r="E2338" s="163" t="s">
        <v>717</v>
      </c>
      <c r="F2338" s="163">
        <v>0.58599999999999997</v>
      </c>
    </row>
    <row r="2339" spans="1:7" x14ac:dyDescent="0.2">
      <c r="A2339" s="163">
        <v>2018</v>
      </c>
      <c r="B2339" s="163" t="s">
        <v>714</v>
      </c>
      <c r="C2339" s="163" t="s">
        <v>64</v>
      </c>
      <c r="D2339" s="163" t="s">
        <v>56</v>
      </c>
      <c r="E2339" s="163" t="s">
        <v>717</v>
      </c>
      <c r="F2339" s="163">
        <v>3.1269999999999998</v>
      </c>
    </row>
    <row r="2340" spans="1:7" x14ac:dyDescent="0.2">
      <c r="A2340" s="163">
        <v>2018</v>
      </c>
      <c r="B2340" s="163" t="s">
        <v>714</v>
      </c>
      <c r="C2340" s="163" t="s">
        <v>64</v>
      </c>
      <c r="D2340" s="163" t="s">
        <v>739</v>
      </c>
      <c r="E2340" s="163" t="s">
        <v>717</v>
      </c>
      <c r="F2340" s="163">
        <v>3.7130000000000001</v>
      </c>
    </row>
    <row r="2341" spans="1:7" x14ac:dyDescent="0.2">
      <c r="A2341" s="163">
        <v>2018</v>
      </c>
      <c r="B2341" s="163" t="s">
        <v>714</v>
      </c>
      <c r="C2341" s="163" t="s">
        <v>64</v>
      </c>
      <c r="D2341" s="163" t="s">
        <v>53</v>
      </c>
      <c r="E2341" s="163" t="s">
        <v>717</v>
      </c>
      <c r="F2341" s="163">
        <v>1.87</v>
      </c>
    </row>
    <row r="2342" spans="1:7" x14ac:dyDescent="0.2">
      <c r="A2342" s="163">
        <v>2018</v>
      </c>
      <c r="B2342" s="163" t="s">
        <v>714</v>
      </c>
      <c r="C2342" s="163" t="s">
        <v>62</v>
      </c>
      <c r="D2342" s="163" t="s">
        <v>60</v>
      </c>
      <c r="E2342" s="163" t="s">
        <v>717</v>
      </c>
      <c r="F2342" s="163" t="s">
        <v>14</v>
      </c>
      <c r="G2342" s="163" t="s">
        <v>718</v>
      </c>
    </row>
    <row r="2343" spans="1:7" x14ac:dyDescent="0.2">
      <c r="A2343" s="163">
        <v>2018</v>
      </c>
      <c r="B2343" s="163" t="s">
        <v>714</v>
      </c>
      <c r="C2343" s="163" t="s">
        <v>62</v>
      </c>
      <c r="D2343" s="163" t="s">
        <v>59</v>
      </c>
      <c r="E2343" s="163" t="s">
        <v>717</v>
      </c>
      <c r="F2343" s="163">
        <v>0.14799999999999999</v>
      </c>
    </row>
    <row r="2344" spans="1:7" x14ac:dyDescent="0.2">
      <c r="A2344" s="163">
        <v>2018</v>
      </c>
      <c r="B2344" s="163" t="s">
        <v>714</v>
      </c>
      <c r="C2344" s="163" t="s">
        <v>62</v>
      </c>
      <c r="D2344" s="163" t="s">
        <v>58</v>
      </c>
      <c r="E2344" s="163" t="s">
        <v>717</v>
      </c>
      <c r="F2344" s="163">
        <v>0.13100000000000001</v>
      </c>
    </row>
    <row r="2345" spans="1:7" x14ac:dyDescent="0.2">
      <c r="A2345" s="163">
        <v>2018</v>
      </c>
      <c r="B2345" s="163" t="s">
        <v>714</v>
      </c>
      <c r="C2345" s="163" t="s">
        <v>62</v>
      </c>
      <c r="D2345" s="163" t="s">
        <v>56</v>
      </c>
      <c r="E2345" s="163" t="s">
        <v>717</v>
      </c>
      <c r="F2345" s="163">
        <v>1.7000000000000001E-2</v>
      </c>
    </row>
    <row r="2346" spans="1:7" x14ac:dyDescent="0.2">
      <c r="A2346" s="163">
        <v>2018</v>
      </c>
      <c r="B2346" s="163" t="s">
        <v>714</v>
      </c>
      <c r="C2346" s="163" t="s">
        <v>62</v>
      </c>
      <c r="D2346" s="163" t="s">
        <v>739</v>
      </c>
      <c r="E2346" s="163" t="s">
        <v>717</v>
      </c>
      <c r="F2346" s="163">
        <v>0.14799999999999999</v>
      </c>
    </row>
    <row r="2347" spans="1:7" x14ac:dyDescent="0.2">
      <c r="A2347" s="163">
        <v>2018</v>
      </c>
      <c r="B2347" s="163" t="s">
        <v>714</v>
      </c>
      <c r="C2347" s="163" t="s">
        <v>62</v>
      </c>
      <c r="D2347" s="163" t="s">
        <v>53</v>
      </c>
      <c r="E2347" s="163" t="s">
        <v>717</v>
      </c>
      <c r="F2347" s="163">
        <v>1.7000000000000001E-2</v>
      </c>
    </row>
    <row r="2348" spans="1:7" x14ac:dyDescent="0.2">
      <c r="A2348" s="163">
        <v>2018</v>
      </c>
      <c r="B2348" s="163" t="s">
        <v>714</v>
      </c>
      <c r="C2348" s="163" t="s">
        <v>55</v>
      </c>
      <c r="D2348" s="163" t="s">
        <v>60</v>
      </c>
      <c r="E2348" s="163" t="s">
        <v>717</v>
      </c>
      <c r="F2348" s="163" t="s">
        <v>14</v>
      </c>
      <c r="G2348" s="163" t="s">
        <v>718</v>
      </c>
    </row>
    <row r="2349" spans="1:7" x14ac:dyDescent="0.2">
      <c r="A2349" s="163">
        <v>2018</v>
      </c>
      <c r="B2349" s="163" t="s">
        <v>714</v>
      </c>
      <c r="C2349" s="163" t="s">
        <v>55</v>
      </c>
      <c r="D2349" s="163" t="s">
        <v>59</v>
      </c>
      <c r="E2349" s="163" t="s">
        <v>717</v>
      </c>
      <c r="F2349" s="163">
        <v>3.0000000000000001E-3</v>
      </c>
    </row>
    <row r="2350" spans="1:7" x14ac:dyDescent="0.2">
      <c r="A2350" s="163">
        <v>2018</v>
      </c>
      <c r="B2350" s="163" t="s">
        <v>714</v>
      </c>
      <c r="C2350" s="163" t="s">
        <v>55</v>
      </c>
      <c r="D2350" s="163" t="s">
        <v>58</v>
      </c>
      <c r="E2350" s="163" t="s">
        <v>717</v>
      </c>
      <c r="F2350" s="163">
        <v>1E-3</v>
      </c>
    </row>
    <row r="2351" spans="1:7" x14ac:dyDescent="0.2">
      <c r="A2351" s="163">
        <v>2018</v>
      </c>
      <c r="B2351" s="163" t="s">
        <v>714</v>
      </c>
      <c r="C2351" s="163" t="s">
        <v>55</v>
      </c>
      <c r="D2351" s="163" t="s">
        <v>56</v>
      </c>
      <c r="E2351" s="163" t="s">
        <v>717</v>
      </c>
      <c r="F2351" s="163">
        <v>2E-3</v>
      </c>
    </row>
    <row r="2352" spans="1:7" x14ac:dyDescent="0.2">
      <c r="A2352" s="163">
        <v>2018</v>
      </c>
      <c r="B2352" s="163" t="s">
        <v>714</v>
      </c>
      <c r="C2352" s="163" t="s">
        <v>55</v>
      </c>
      <c r="D2352" s="163" t="s">
        <v>739</v>
      </c>
      <c r="E2352" s="163" t="s">
        <v>717</v>
      </c>
      <c r="F2352" s="163">
        <v>3.0000000000000001E-3</v>
      </c>
    </row>
    <row r="2353" spans="1:7" x14ac:dyDescent="0.2">
      <c r="A2353" s="163">
        <v>2018</v>
      </c>
      <c r="B2353" s="163" t="s">
        <v>714</v>
      </c>
      <c r="C2353" s="163" t="s">
        <v>55</v>
      </c>
      <c r="D2353" s="163" t="s">
        <v>53</v>
      </c>
      <c r="E2353" s="163" t="s">
        <v>717</v>
      </c>
      <c r="F2353" s="163">
        <v>2E-3</v>
      </c>
    </row>
    <row r="2354" spans="1:7" x14ac:dyDescent="0.2">
      <c r="A2354" s="163">
        <v>2018</v>
      </c>
      <c r="B2354" s="163" t="s">
        <v>714</v>
      </c>
      <c r="C2354" s="163" t="s">
        <v>69</v>
      </c>
      <c r="D2354" s="163" t="s">
        <v>60</v>
      </c>
      <c r="E2354" s="163" t="s">
        <v>143</v>
      </c>
      <c r="F2354" s="163">
        <v>96.338999999999999</v>
      </c>
      <c r="G2354" s="163" t="s">
        <v>716</v>
      </c>
    </row>
    <row r="2355" spans="1:7" x14ac:dyDescent="0.2">
      <c r="A2355" s="163">
        <v>2018</v>
      </c>
      <c r="B2355" s="163" t="s">
        <v>714</v>
      </c>
      <c r="C2355" s="163" t="s">
        <v>69</v>
      </c>
      <c r="D2355" s="163" t="s">
        <v>59</v>
      </c>
      <c r="E2355" s="163" t="s">
        <v>143</v>
      </c>
      <c r="F2355" s="163">
        <v>116.732</v>
      </c>
    </row>
    <row r="2356" spans="1:7" x14ac:dyDescent="0.2">
      <c r="A2356" s="163">
        <v>2018</v>
      </c>
      <c r="B2356" s="163" t="s">
        <v>714</v>
      </c>
      <c r="C2356" s="163" t="s">
        <v>69</v>
      </c>
      <c r="D2356" s="163" t="s">
        <v>58</v>
      </c>
      <c r="E2356" s="163" t="s">
        <v>143</v>
      </c>
      <c r="F2356" s="163">
        <v>168.53299999999999</v>
      </c>
    </row>
    <row r="2357" spans="1:7" x14ac:dyDescent="0.2">
      <c r="A2357" s="163">
        <v>2018</v>
      </c>
      <c r="B2357" s="163" t="s">
        <v>714</v>
      </c>
      <c r="C2357" s="163" t="s">
        <v>69</v>
      </c>
      <c r="D2357" s="163" t="s">
        <v>56</v>
      </c>
      <c r="E2357" s="163" t="s">
        <v>143</v>
      </c>
      <c r="F2357" s="163">
        <v>96.084999999999994</v>
      </c>
      <c r="G2357" s="163" t="s">
        <v>716</v>
      </c>
    </row>
    <row r="2358" spans="1:7" x14ac:dyDescent="0.2">
      <c r="A2358" s="163">
        <v>2018</v>
      </c>
      <c r="B2358" s="163" t="s">
        <v>714</v>
      </c>
      <c r="C2358" s="163" t="s">
        <v>69</v>
      </c>
      <c r="D2358" s="163" t="s">
        <v>739</v>
      </c>
      <c r="E2358" s="163" t="s">
        <v>143</v>
      </c>
      <c r="F2358" s="163">
        <v>100.64100000000001</v>
      </c>
      <c r="G2358" s="163" t="s">
        <v>716</v>
      </c>
    </row>
    <row r="2359" spans="1:7" x14ac:dyDescent="0.2">
      <c r="A2359" s="163">
        <v>2018</v>
      </c>
      <c r="B2359" s="163" t="s">
        <v>714</v>
      </c>
      <c r="C2359" s="163" t="s">
        <v>69</v>
      </c>
      <c r="D2359" s="163" t="s">
        <v>53</v>
      </c>
      <c r="E2359" s="163" t="s">
        <v>143</v>
      </c>
      <c r="F2359" s="163">
        <v>94.731999999999999</v>
      </c>
    </row>
    <row r="2360" spans="1:7" x14ac:dyDescent="0.2">
      <c r="A2360" s="163">
        <v>2018</v>
      </c>
      <c r="B2360" s="163" t="s">
        <v>714</v>
      </c>
      <c r="C2360" s="163" t="s">
        <v>68</v>
      </c>
      <c r="D2360" s="163" t="s">
        <v>60</v>
      </c>
      <c r="E2360" s="163" t="s">
        <v>143</v>
      </c>
      <c r="F2360" s="163" t="s">
        <v>14</v>
      </c>
    </row>
    <row r="2361" spans="1:7" x14ac:dyDescent="0.2">
      <c r="A2361" s="163">
        <v>2018</v>
      </c>
      <c r="B2361" s="163" t="s">
        <v>714</v>
      </c>
      <c r="C2361" s="163" t="s">
        <v>68</v>
      </c>
      <c r="D2361" s="163" t="s">
        <v>59</v>
      </c>
      <c r="E2361" s="163" t="s">
        <v>143</v>
      </c>
      <c r="F2361" s="163" t="s">
        <v>14</v>
      </c>
    </row>
    <row r="2362" spans="1:7" x14ac:dyDescent="0.2">
      <c r="A2362" s="163">
        <v>2018</v>
      </c>
      <c r="B2362" s="163" t="s">
        <v>714</v>
      </c>
      <c r="C2362" s="163" t="s">
        <v>68</v>
      </c>
      <c r="D2362" s="163" t="s">
        <v>58</v>
      </c>
      <c r="E2362" s="163" t="s">
        <v>143</v>
      </c>
      <c r="F2362" s="163" t="s">
        <v>14</v>
      </c>
    </row>
    <row r="2363" spans="1:7" x14ac:dyDescent="0.2">
      <c r="A2363" s="163">
        <v>2018</v>
      </c>
      <c r="B2363" s="163" t="s">
        <v>714</v>
      </c>
      <c r="C2363" s="163" t="s">
        <v>68</v>
      </c>
      <c r="D2363" s="163" t="s">
        <v>56</v>
      </c>
      <c r="E2363" s="163" t="s">
        <v>143</v>
      </c>
      <c r="F2363" s="163" t="s">
        <v>14</v>
      </c>
    </row>
    <row r="2364" spans="1:7" x14ac:dyDescent="0.2">
      <c r="A2364" s="163">
        <v>2018</v>
      </c>
      <c r="B2364" s="163" t="s">
        <v>714</v>
      </c>
      <c r="C2364" s="163" t="s">
        <v>68</v>
      </c>
      <c r="D2364" s="163" t="s">
        <v>739</v>
      </c>
      <c r="E2364" s="163" t="s">
        <v>143</v>
      </c>
      <c r="F2364" s="163" t="s">
        <v>14</v>
      </c>
    </row>
    <row r="2365" spans="1:7" x14ac:dyDescent="0.2">
      <c r="A2365" s="163">
        <v>2018</v>
      </c>
      <c r="B2365" s="163" t="s">
        <v>714</v>
      </c>
      <c r="C2365" s="163" t="s">
        <v>68</v>
      </c>
      <c r="D2365" s="163" t="s">
        <v>53</v>
      </c>
      <c r="E2365" s="163" t="s">
        <v>143</v>
      </c>
      <c r="F2365" s="163" t="s">
        <v>14</v>
      </c>
    </row>
    <row r="2366" spans="1:7" x14ac:dyDescent="0.2">
      <c r="A2366" s="163">
        <v>2018</v>
      </c>
      <c r="B2366" s="163" t="s">
        <v>714</v>
      </c>
      <c r="C2366" s="163" t="s">
        <v>67</v>
      </c>
      <c r="D2366" s="163" t="s">
        <v>60</v>
      </c>
      <c r="E2366" s="163" t="s">
        <v>143</v>
      </c>
      <c r="F2366" s="163" t="s">
        <v>14</v>
      </c>
    </row>
    <row r="2367" spans="1:7" x14ac:dyDescent="0.2">
      <c r="A2367" s="163">
        <v>2018</v>
      </c>
      <c r="B2367" s="163" t="s">
        <v>714</v>
      </c>
      <c r="C2367" s="163" t="s">
        <v>67</v>
      </c>
      <c r="D2367" s="163" t="s">
        <v>59</v>
      </c>
      <c r="E2367" s="163" t="s">
        <v>143</v>
      </c>
      <c r="F2367" s="163" t="s">
        <v>14</v>
      </c>
    </row>
    <row r="2368" spans="1:7" x14ac:dyDescent="0.2">
      <c r="A2368" s="163">
        <v>2018</v>
      </c>
      <c r="B2368" s="163" t="s">
        <v>714</v>
      </c>
      <c r="C2368" s="163" t="s">
        <v>67</v>
      </c>
      <c r="D2368" s="163" t="s">
        <v>58</v>
      </c>
      <c r="E2368" s="163" t="s">
        <v>143</v>
      </c>
      <c r="F2368" s="163" t="s">
        <v>14</v>
      </c>
    </row>
    <row r="2369" spans="1:6" x14ac:dyDescent="0.2">
      <c r="A2369" s="163">
        <v>2018</v>
      </c>
      <c r="B2369" s="163" t="s">
        <v>714</v>
      </c>
      <c r="C2369" s="163" t="s">
        <v>67</v>
      </c>
      <c r="D2369" s="163" t="s">
        <v>56</v>
      </c>
      <c r="E2369" s="163" t="s">
        <v>143</v>
      </c>
      <c r="F2369" s="163" t="s">
        <v>14</v>
      </c>
    </row>
    <row r="2370" spans="1:6" x14ac:dyDescent="0.2">
      <c r="A2370" s="163">
        <v>2018</v>
      </c>
      <c r="B2370" s="163" t="s">
        <v>714</v>
      </c>
      <c r="C2370" s="163" t="s">
        <v>67</v>
      </c>
      <c r="D2370" s="163" t="s">
        <v>739</v>
      </c>
      <c r="E2370" s="163" t="s">
        <v>143</v>
      </c>
      <c r="F2370" s="163" t="s">
        <v>14</v>
      </c>
    </row>
    <row r="2371" spans="1:6" x14ac:dyDescent="0.2">
      <c r="A2371" s="163">
        <v>2018</v>
      </c>
      <c r="B2371" s="163" t="s">
        <v>714</v>
      </c>
      <c r="C2371" s="163" t="s">
        <v>67</v>
      </c>
      <c r="D2371" s="163" t="s">
        <v>53</v>
      </c>
      <c r="E2371" s="163" t="s">
        <v>143</v>
      </c>
      <c r="F2371" s="163" t="s">
        <v>14</v>
      </c>
    </row>
    <row r="2372" spans="1:6" x14ac:dyDescent="0.2">
      <c r="A2372" s="163">
        <v>2018</v>
      </c>
      <c r="B2372" s="163" t="s">
        <v>714</v>
      </c>
      <c r="C2372" s="163" t="s">
        <v>65</v>
      </c>
      <c r="D2372" s="163" t="s">
        <v>60</v>
      </c>
      <c r="E2372" s="163" t="s">
        <v>143</v>
      </c>
      <c r="F2372" s="163" t="s">
        <v>14</v>
      </c>
    </row>
    <row r="2373" spans="1:6" x14ac:dyDescent="0.2">
      <c r="A2373" s="163">
        <v>2018</v>
      </c>
      <c r="B2373" s="163" t="s">
        <v>714</v>
      </c>
      <c r="C2373" s="163" t="s">
        <v>65</v>
      </c>
      <c r="D2373" s="163" t="s">
        <v>59</v>
      </c>
      <c r="E2373" s="163" t="s">
        <v>143</v>
      </c>
      <c r="F2373" s="163" t="s">
        <v>14</v>
      </c>
    </row>
    <row r="2374" spans="1:6" x14ac:dyDescent="0.2">
      <c r="A2374" s="163">
        <v>2018</v>
      </c>
      <c r="B2374" s="163" t="s">
        <v>714</v>
      </c>
      <c r="C2374" s="163" t="s">
        <v>65</v>
      </c>
      <c r="D2374" s="163" t="s">
        <v>58</v>
      </c>
      <c r="E2374" s="163" t="s">
        <v>143</v>
      </c>
      <c r="F2374" s="163" t="s">
        <v>14</v>
      </c>
    </row>
    <row r="2375" spans="1:6" x14ac:dyDescent="0.2">
      <c r="A2375" s="163">
        <v>2018</v>
      </c>
      <c r="B2375" s="163" t="s">
        <v>714</v>
      </c>
      <c r="C2375" s="163" t="s">
        <v>65</v>
      </c>
      <c r="D2375" s="163" t="s">
        <v>56</v>
      </c>
      <c r="E2375" s="163" t="s">
        <v>143</v>
      </c>
      <c r="F2375" s="163" t="s">
        <v>14</v>
      </c>
    </row>
    <row r="2376" spans="1:6" x14ac:dyDescent="0.2">
      <c r="A2376" s="163">
        <v>2018</v>
      </c>
      <c r="B2376" s="163" t="s">
        <v>714</v>
      </c>
      <c r="C2376" s="163" t="s">
        <v>65</v>
      </c>
      <c r="D2376" s="163" t="s">
        <v>739</v>
      </c>
      <c r="E2376" s="163" t="s">
        <v>143</v>
      </c>
      <c r="F2376" s="163" t="s">
        <v>14</v>
      </c>
    </row>
    <row r="2377" spans="1:6" x14ac:dyDescent="0.2">
      <c r="A2377" s="163">
        <v>2018</v>
      </c>
      <c r="B2377" s="163" t="s">
        <v>714</v>
      </c>
      <c r="C2377" s="163" t="s">
        <v>65</v>
      </c>
      <c r="D2377" s="163" t="s">
        <v>53</v>
      </c>
      <c r="E2377" s="163" t="s">
        <v>143</v>
      </c>
      <c r="F2377" s="163" t="s">
        <v>14</v>
      </c>
    </row>
    <row r="2378" spans="1:6" x14ac:dyDescent="0.2">
      <c r="A2378" s="163">
        <v>2018</v>
      </c>
      <c r="B2378" s="163" t="s">
        <v>714</v>
      </c>
      <c r="C2378" s="163" t="s">
        <v>64</v>
      </c>
      <c r="D2378" s="163" t="s">
        <v>60</v>
      </c>
      <c r="E2378" s="163" t="s">
        <v>143</v>
      </c>
      <c r="F2378" s="163" t="s">
        <v>14</v>
      </c>
    </row>
    <row r="2379" spans="1:6" x14ac:dyDescent="0.2">
      <c r="A2379" s="163">
        <v>2018</v>
      </c>
      <c r="B2379" s="163" t="s">
        <v>714</v>
      </c>
      <c r="C2379" s="163" t="s">
        <v>64</v>
      </c>
      <c r="D2379" s="163" t="s">
        <v>59</v>
      </c>
      <c r="E2379" s="163" t="s">
        <v>143</v>
      </c>
      <c r="F2379" s="163" t="s">
        <v>14</v>
      </c>
    </row>
    <row r="2380" spans="1:6" x14ac:dyDescent="0.2">
      <c r="A2380" s="163">
        <v>2018</v>
      </c>
      <c r="B2380" s="163" t="s">
        <v>714</v>
      </c>
      <c r="C2380" s="163" t="s">
        <v>64</v>
      </c>
      <c r="D2380" s="163" t="s">
        <v>58</v>
      </c>
      <c r="E2380" s="163" t="s">
        <v>143</v>
      </c>
      <c r="F2380" s="163" t="s">
        <v>14</v>
      </c>
    </row>
    <row r="2381" spans="1:6" x14ac:dyDescent="0.2">
      <c r="A2381" s="163">
        <v>2018</v>
      </c>
      <c r="B2381" s="163" t="s">
        <v>714</v>
      </c>
      <c r="C2381" s="163" t="s">
        <v>64</v>
      </c>
      <c r="D2381" s="163" t="s">
        <v>56</v>
      </c>
      <c r="E2381" s="163" t="s">
        <v>143</v>
      </c>
      <c r="F2381" s="163" t="s">
        <v>14</v>
      </c>
    </row>
    <row r="2382" spans="1:6" x14ac:dyDescent="0.2">
      <c r="A2382" s="163">
        <v>2018</v>
      </c>
      <c r="B2382" s="163" t="s">
        <v>714</v>
      </c>
      <c r="C2382" s="163" t="s">
        <v>64</v>
      </c>
      <c r="D2382" s="163" t="s">
        <v>739</v>
      </c>
      <c r="E2382" s="163" t="s">
        <v>143</v>
      </c>
      <c r="F2382" s="163" t="s">
        <v>14</v>
      </c>
    </row>
    <row r="2383" spans="1:6" x14ac:dyDescent="0.2">
      <c r="A2383" s="163">
        <v>2018</v>
      </c>
      <c r="B2383" s="163" t="s">
        <v>714</v>
      </c>
      <c r="C2383" s="163" t="s">
        <v>64</v>
      </c>
      <c r="D2383" s="163" t="s">
        <v>53</v>
      </c>
      <c r="E2383" s="163" t="s">
        <v>143</v>
      </c>
      <c r="F2383" s="163" t="s">
        <v>14</v>
      </c>
    </row>
    <row r="2384" spans="1:6" x14ac:dyDescent="0.2">
      <c r="A2384" s="163">
        <v>2018</v>
      </c>
      <c r="B2384" s="163" t="s">
        <v>714</v>
      </c>
      <c r="C2384" s="163" t="s">
        <v>62</v>
      </c>
      <c r="D2384" s="163" t="s">
        <v>60</v>
      </c>
      <c r="E2384" s="163" t="s">
        <v>143</v>
      </c>
      <c r="F2384" s="163" t="s">
        <v>14</v>
      </c>
    </row>
    <row r="2385" spans="1:7" x14ac:dyDescent="0.2">
      <c r="A2385" s="163">
        <v>2018</v>
      </c>
      <c r="B2385" s="163" t="s">
        <v>714</v>
      </c>
      <c r="C2385" s="163" t="s">
        <v>62</v>
      </c>
      <c r="D2385" s="163" t="s">
        <v>59</v>
      </c>
      <c r="E2385" s="163" t="s">
        <v>143</v>
      </c>
      <c r="F2385" s="163" t="s">
        <v>14</v>
      </c>
    </row>
    <row r="2386" spans="1:7" x14ac:dyDescent="0.2">
      <c r="A2386" s="163">
        <v>2018</v>
      </c>
      <c r="B2386" s="163" t="s">
        <v>714</v>
      </c>
      <c r="C2386" s="163" t="s">
        <v>62</v>
      </c>
      <c r="D2386" s="163" t="s">
        <v>58</v>
      </c>
      <c r="E2386" s="163" t="s">
        <v>143</v>
      </c>
      <c r="F2386" s="163" t="s">
        <v>14</v>
      </c>
    </row>
    <row r="2387" spans="1:7" x14ac:dyDescent="0.2">
      <c r="A2387" s="163">
        <v>2018</v>
      </c>
      <c r="B2387" s="163" t="s">
        <v>714</v>
      </c>
      <c r="C2387" s="163" t="s">
        <v>62</v>
      </c>
      <c r="D2387" s="163" t="s">
        <v>56</v>
      </c>
      <c r="E2387" s="163" t="s">
        <v>143</v>
      </c>
      <c r="F2387" s="163" t="s">
        <v>14</v>
      </c>
    </row>
    <row r="2388" spans="1:7" x14ac:dyDescent="0.2">
      <c r="A2388" s="163">
        <v>2018</v>
      </c>
      <c r="B2388" s="163" t="s">
        <v>714</v>
      </c>
      <c r="C2388" s="163" t="s">
        <v>62</v>
      </c>
      <c r="D2388" s="163" t="s">
        <v>739</v>
      </c>
      <c r="E2388" s="163" t="s">
        <v>143</v>
      </c>
      <c r="F2388" s="163" t="s">
        <v>14</v>
      </c>
    </row>
    <row r="2389" spans="1:7" x14ac:dyDescent="0.2">
      <c r="A2389" s="163">
        <v>2018</v>
      </c>
      <c r="B2389" s="163" t="s">
        <v>714</v>
      </c>
      <c r="C2389" s="163" t="s">
        <v>62</v>
      </c>
      <c r="D2389" s="163" t="s">
        <v>53</v>
      </c>
      <c r="E2389" s="163" t="s">
        <v>143</v>
      </c>
      <c r="F2389" s="163" t="s">
        <v>14</v>
      </c>
    </row>
    <row r="2390" spans="1:7" x14ac:dyDescent="0.2">
      <c r="A2390" s="163">
        <v>2018</v>
      </c>
      <c r="B2390" s="163" t="s">
        <v>714</v>
      </c>
      <c r="C2390" s="163" t="s">
        <v>55</v>
      </c>
      <c r="D2390" s="163" t="s">
        <v>60</v>
      </c>
      <c r="E2390" s="163" t="s">
        <v>143</v>
      </c>
      <c r="F2390" s="163" t="s">
        <v>14</v>
      </c>
    </row>
    <row r="2391" spans="1:7" x14ac:dyDescent="0.2">
      <c r="A2391" s="163">
        <v>2018</v>
      </c>
      <c r="B2391" s="163" t="s">
        <v>714</v>
      </c>
      <c r="C2391" s="163" t="s">
        <v>55</v>
      </c>
      <c r="D2391" s="163" t="s">
        <v>59</v>
      </c>
      <c r="E2391" s="163" t="s">
        <v>143</v>
      </c>
      <c r="F2391" s="163" t="s">
        <v>14</v>
      </c>
    </row>
    <row r="2392" spans="1:7" x14ac:dyDescent="0.2">
      <c r="A2392" s="163">
        <v>2018</v>
      </c>
      <c r="B2392" s="163" t="s">
        <v>714</v>
      </c>
      <c r="C2392" s="163" t="s">
        <v>55</v>
      </c>
      <c r="D2392" s="163" t="s">
        <v>58</v>
      </c>
      <c r="E2392" s="163" t="s">
        <v>143</v>
      </c>
      <c r="F2392" s="163" t="s">
        <v>14</v>
      </c>
    </row>
    <row r="2393" spans="1:7" x14ac:dyDescent="0.2">
      <c r="A2393" s="163">
        <v>2018</v>
      </c>
      <c r="B2393" s="163" t="s">
        <v>714</v>
      </c>
      <c r="C2393" s="163" t="s">
        <v>55</v>
      </c>
      <c r="D2393" s="163" t="s">
        <v>56</v>
      </c>
      <c r="E2393" s="163" t="s">
        <v>143</v>
      </c>
      <c r="F2393" s="163" t="s">
        <v>14</v>
      </c>
    </row>
    <row r="2394" spans="1:7" x14ac:dyDescent="0.2">
      <c r="A2394" s="163">
        <v>2018</v>
      </c>
      <c r="B2394" s="163" t="s">
        <v>714</v>
      </c>
      <c r="C2394" s="163" t="s">
        <v>55</v>
      </c>
      <c r="D2394" s="163" t="s">
        <v>739</v>
      </c>
      <c r="E2394" s="163" t="s">
        <v>143</v>
      </c>
      <c r="F2394" s="163" t="s">
        <v>14</v>
      </c>
    </row>
    <row r="2395" spans="1:7" x14ac:dyDescent="0.2">
      <c r="A2395" s="163">
        <v>2018</v>
      </c>
      <c r="B2395" s="163" t="s">
        <v>714</v>
      </c>
      <c r="C2395" s="163" t="s">
        <v>55</v>
      </c>
      <c r="D2395" s="163" t="s">
        <v>53</v>
      </c>
      <c r="E2395" s="163" t="s">
        <v>143</v>
      </c>
      <c r="F2395" s="163" t="s">
        <v>14</v>
      </c>
    </row>
    <row r="2396" spans="1:7" x14ac:dyDescent="0.2">
      <c r="A2396" s="163">
        <v>2019</v>
      </c>
      <c r="B2396" s="163" t="s">
        <v>714</v>
      </c>
      <c r="C2396" s="163" t="s">
        <v>69</v>
      </c>
      <c r="D2396" s="163" t="s">
        <v>60</v>
      </c>
      <c r="E2396" s="163" t="s">
        <v>715</v>
      </c>
      <c r="F2396" s="163">
        <v>5384949.4019999998</v>
      </c>
      <c r="G2396" s="163" t="s">
        <v>716</v>
      </c>
    </row>
    <row r="2397" spans="1:7" x14ac:dyDescent="0.2">
      <c r="A2397" s="163">
        <v>2019</v>
      </c>
      <c r="B2397" s="163" t="s">
        <v>714</v>
      </c>
      <c r="C2397" s="163" t="s">
        <v>69</v>
      </c>
      <c r="D2397" s="163" t="s">
        <v>59</v>
      </c>
      <c r="E2397" s="163" t="s">
        <v>715</v>
      </c>
      <c r="F2397" s="163">
        <v>1698825.9350000001</v>
      </c>
    </row>
    <row r="2398" spans="1:7" x14ac:dyDescent="0.2">
      <c r="A2398" s="163">
        <v>2019</v>
      </c>
      <c r="B2398" s="163" t="s">
        <v>714</v>
      </c>
      <c r="C2398" s="163" t="s">
        <v>69</v>
      </c>
      <c r="D2398" s="163" t="s">
        <v>58</v>
      </c>
      <c r="E2398" s="163" t="s">
        <v>715</v>
      </c>
      <c r="F2398" s="163">
        <v>744627.32</v>
      </c>
    </row>
    <row r="2399" spans="1:7" x14ac:dyDescent="0.2">
      <c r="A2399" s="163">
        <v>2019</v>
      </c>
      <c r="B2399" s="163" t="s">
        <v>714</v>
      </c>
      <c r="C2399" s="163" t="s">
        <v>69</v>
      </c>
      <c r="D2399" s="163" t="s">
        <v>56</v>
      </c>
      <c r="E2399" s="163" t="s">
        <v>715</v>
      </c>
      <c r="F2399" s="163">
        <v>6339148.017</v>
      </c>
      <c r="G2399" s="163" t="s">
        <v>716</v>
      </c>
    </row>
    <row r="2400" spans="1:7" x14ac:dyDescent="0.2">
      <c r="A2400" s="163">
        <v>2019</v>
      </c>
      <c r="B2400" s="163" t="s">
        <v>714</v>
      </c>
      <c r="C2400" s="163" t="s">
        <v>69</v>
      </c>
      <c r="D2400" s="163" t="s">
        <v>739</v>
      </c>
      <c r="E2400" s="163" t="s">
        <v>715</v>
      </c>
      <c r="F2400" s="163">
        <v>7083775.3360000001</v>
      </c>
      <c r="G2400" s="163" t="s">
        <v>716</v>
      </c>
    </row>
    <row r="2401" spans="1:7" x14ac:dyDescent="0.2">
      <c r="A2401" s="163">
        <v>2019</v>
      </c>
      <c r="B2401" s="163" t="s">
        <v>714</v>
      </c>
      <c r="C2401" s="163" t="s">
        <v>69</v>
      </c>
      <c r="D2401" s="163" t="s">
        <v>53</v>
      </c>
      <c r="E2401" s="163" t="s">
        <v>715</v>
      </c>
      <c r="F2401" s="163">
        <v>954198.61499999999</v>
      </c>
    </row>
    <row r="2402" spans="1:7" x14ac:dyDescent="0.2">
      <c r="A2402" s="163">
        <v>2019</v>
      </c>
      <c r="B2402" s="163" t="s">
        <v>714</v>
      </c>
      <c r="C2402" s="163" t="s">
        <v>68</v>
      </c>
      <c r="D2402" s="163" t="s">
        <v>60</v>
      </c>
      <c r="E2402" s="163" t="s">
        <v>715</v>
      </c>
      <c r="F2402" s="163">
        <v>1492308.2290000001</v>
      </c>
    </row>
    <row r="2403" spans="1:7" x14ac:dyDescent="0.2">
      <c r="A2403" s="163">
        <v>2019</v>
      </c>
      <c r="B2403" s="163" t="s">
        <v>714</v>
      </c>
      <c r="C2403" s="163" t="s">
        <v>68</v>
      </c>
      <c r="D2403" s="163" t="s">
        <v>59</v>
      </c>
      <c r="E2403" s="163" t="s">
        <v>715</v>
      </c>
      <c r="F2403" s="163">
        <v>211616.80300000001</v>
      </c>
    </row>
    <row r="2404" spans="1:7" x14ac:dyDescent="0.2">
      <c r="A2404" s="163">
        <v>2019</v>
      </c>
      <c r="B2404" s="163" t="s">
        <v>714</v>
      </c>
      <c r="C2404" s="163" t="s">
        <v>68</v>
      </c>
      <c r="D2404" s="163" t="s">
        <v>58</v>
      </c>
      <c r="E2404" s="163" t="s">
        <v>715</v>
      </c>
      <c r="F2404" s="163">
        <v>215144.91800000001</v>
      </c>
    </row>
    <row r="2405" spans="1:7" x14ac:dyDescent="0.2">
      <c r="A2405" s="163">
        <v>2019</v>
      </c>
      <c r="B2405" s="163" t="s">
        <v>714</v>
      </c>
      <c r="C2405" s="163" t="s">
        <v>68</v>
      </c>
      <c r="D2405" s="163" t="s">
        <v>56</v>
      </c>
      <c r="E2405" s="163" t="s">
        <v>715</v>
      </c>
      <c r="F2405" s="163">
        <v>1488780.1140000001</v>
      </c>
    </row>
    <row r="2406" spans="1:7" x14ac:dyDescent="0.2">
      <c r="A2406" s="163">
        <v>2019</v>
      </c>
      <c r="B2406" s="163" t="s">
        <v>714</v>
      </c>
      <c r="C2406" s="163" t="s">
        <v>68</v>
      </c>
      <c r="D2406" s="163" t="s">
        <v>739</v>
      </c>
      <c r="E2406" s="163" t="s">
        <v>715</v>
      </c>
      <c r="F2406" s="163">
        <v>1703925.0319999999</v>
      </c>
    </row>
    <row r="2407" spans="1:7" x14ac:dyDescent="0.2">
      <c r="A2407" s="163">
        <v>2019</v>
      </c>
      <c r="B2407" s="163" t="s">
        <v>714</v>
      </c>
      <c r="C2407" s="163" t="s">
        <v>68</v>
      </c>
      <c r="D2407" s="163" t="s">
        <v>53</v>
      </c>
      <c r="E2407" s="163" t="s">
        <v>715</v>
      </c>
      <c r="F2407" s="163">
        <v>-3528.1149999999998</v>
      </c>
    </row>
    <row r="2408" spans="1:7" x14ac:dyDescent="0.2">
      <c r="A2408" s="163">
        <v>2019</v>
      </c>
      <c r="B2408" s="163" t="s">
        <v>714</v>
      </c>
      <c r="C2408" s="163" t="s">
        <v>67</v>
      </c>
      <c r="D2408" s="163" t="s">
        <v>60</v>
      </c>
      <c r="E2408" s="163" t="s">
        <v>715</v>
      </c>
      <c r="F2408" s="163">
        <v>220443.20800000001</v>
      </c>
      <c r="G2408" s="163" t="s">
        <v>716</v>
      </c>
    </row>
    <row r="2409" spans="1:7" x14ac:dyDescent="0.2">
      <c r="A2409" s="163">
        <v>2019</v>
      </c>
      <c r="B2409" s="163" t="s">
        <v>714</v>
      </c>
      <c r="C2409" s="163" t="s">
        <v>67</v>
      </c>
      <c r="D2409" s="163" t="s">
        <v>59</v>
      </c>
      <c r="E2409" s="163" t="s">
        <v>715</v>
      </c>
      <c r="F2409" s="163">
        <v>243766.742</v>
      </c>
    </row>
    <row r="2410" spans="1:7" x14ac:dyDescent="0.2">
      <c r="A2410" s="163">
        <v>2019</v>
      </c>
      <c r="B2410" s="163" t="s">
        <v>714</v>
      </c>
      <c r="C2410" s="163" t="s">
        <v>67</v>
      </c>
      <c r="D2410" s="163" t="s">
        <v>58</v>
      </c>
      <c r="E2410" s="163" t="s">
        <v>715</v>
      </c>
      <c r="F2410" s="163">
        <v>129974.303</v>
      </c>
    </row>
    <row r="2411" spans="1:7" x14ac:dyDescent="0.2">
      <c r="A2411" s="163">
        <v>2019</v>
      </c>
      <c r="B2411" s="163" t="s">
        <v>714</v>
      </c>
      <c r="C2411" s="163" t="s">
        <v>67</v>
      </c>
      <c r="D2411" s="163" t="s">
        <v>56</v>
      </c>
      <c r="E2411" s="163" t="s">
        <v>715</v>
      </c>
      <c r="F2411" s="163">
        <v>334235.647</v>
      </c>
      <c r="G2411" s="163" t="s">
        <v>716</v>
      </c>
    </row>
    <row r="2412" spans="1:7" x14ac:dyDescent="0.2">
      <c r="A2412" s="163">
        <v>2019</v>
      </c>
      <c r="B2412" s="163" t="s">
        <v>714</v>
      </c>
      <c r="C2412" s="163" t="s">
        <v>67</v>
      </c>
      <c r="D2412" s="163" t="s">
        <v>739</v>
      </c>
      <c r="E2412" s="163" t="s">
        <v>715</v>
      </c>
      <c r="F2412" s="163">
        <v>464209.95</v>
      </c>
      <c r="G2412" s="163" t="s">
        <v>716</v>
      </c>
    </row>
    <row r="2413" spans="1:7" x14ac:dyDescent="0.2">
      <c r="A2413" s="163">
        <v>2019</v>
      </c>
      <c r="B2413" s="163" t="s">
        <v>714</v>
      </c>
      <c r="C2413" s="163" t="s">
        <v>67</v>
      </c>
      <c r="D2413" s="163" t="s">
        <v>53</v>
      </c>
      <c r="E2413" s="163" t="s">
        <v>715</v>
      </c>
      <c r="F2413" s="163">
        <v>113792.439</v>
      </c>
    </row>
    <row r="2414" spans="1:7" x14ac:dyDescent="0.2">
      <c r="A2414" s="163">
        <v>2019</v>
      </c>
      <c r="B2414" s="163" t="s">
        <v>714</v>
      </c>
      <c r="C2414" s="163" t="s">
        <v>65</v>
      </c>
      <c r="D2414" s="163" t="s">
        <v>60</v>
      </c>
      <c r="E2414" s="163" t="s">
        <v>715</v>
      </c>
      <c r="F2414" s="163">
        <v>3193921.1469999999</v>
      </c>
    </row>
    <row r="2415" spans="1:7" x14ac:dyDescent="0.2">
      <c r="A2415" s="163">
        <v>2019</v>
      </c>
      <c r="B2415" s="163" t="s">
        <v>714</v>
      </c>
      <c r="C2415" s="163" t="s">
        <v>65</v>
      </c>
      <c r="D2415" s="163" t="s">
        <v>59</v>
      </c>
      <c r="E2415" s="163" t="s">
        <v>715</v>
      </c>
      <c r="F2415" s="163">
        <v>105886.124</v>
      </c>
    </row>
    <row r="2416" spans="1:7" x14ac:dyDescent="0.2">
      <c r="A2416" s="163">
        <v>2019</v>
      </c>
      <c r="B2416" s="163" t="s">
        <v>714</v>
      </c>
      <c r="C2416" s="163" t="s">
        <v>65</v>
      </c>
      <c r="D2416" s="163" t="s">
        <v>58</v>
      </c>
      <c r="E2416" s="163" t="s">
        <v>715</v>
      </c>
      <c r="F2416" s="163">
        <v>94619.380999999994</v>
      </c>
    </row>
    <row r="2417" spans="1:7" x14ac:dyDescent="0.2">
      <c r="A2417" s="163">
        <v>2019</v>
      </c>
      <c r="B2417" s="163" t="s">
        <v>714</v>
      </c>
      <c r="C2417" s="163" t="s">
        <v>65</v>
      </c>
      <c r="D2417" s="163" t="s">
        <v>56</v>
      </c>
      <c r="E2417" s="163" t="s">
        <v>715</v>
      </c>
      <c r="F2417" s="163">
        <v>3205187.889</v>
      </c>
    </row>
    <row r="2418" spans="1:7" x14ac:dyDescent="0.2">
      <c r="A2418" s="163">
        <v>2019</v>
      </c>
      <c r="B2418" s="163" t="s">
        <v>714</v>
      </c>
      <c r="C2418" s="163" t="s">
        <v>65</v>
      </c>
      <c r="D2418" s="163" t="s">
        <v>739</v>
      </c>
      <c r="E2418" s="163" t="s">
        <v>715</v>
      </c>
      <c r="F2418" s="163">
        <v>3299807.27</v>
      </c>
    </row>
    <row r="2419" spans="1:7" x14ac:dyDescent="0.2">
      <c r="A2419" s="163">
        <v>2019</v>
      </c>
      <c r="B2419" s="163" t="s">
        <v>714</v>
      </c>
      <c r="C2419" s="163" t="s">
        <v>65</v>
      </c>
      <c r="D2419" s="163" t="s">
        <v>53</v>
      </c>
      <c r="E2419" s="163" t="s">
        <v>715</v>
      </c>
      <c r="F2419" s="163">
        <v>11266.743</v>
      </c>
    </row>
    <row r="2420" spans="1:7" x14ac:dyDescent="0.2">
      <c r="A2420" s="163">
        <v>2019</v>
      </c>
      <c r="B2420" s="163" t="s">
        <v>714</v>
      </c>
      <c r="C2420" s="163" t="s">
        <v>64</v>
      </c>
      <c r="D2420" s="163" t="s">
        <v>60</v>
      </c>
      <c r="E2420" s="163" t="s">
        <v>715</v>
      </c>
      <c r="F2420" s="163">
        <v>478276.81800000003</v>
      </c>
    </row>
    <row r="2421" spans="1:7" x14ac:dyDescent="0.2">
      <c r="A2421" s="163">
        <v>2019</v>
      </c>
      <c r="B2421" s="163" t="s">
        <v>714</v>
      </c>
      <c r="C2421" s="163" t="s">
        <v>64</v>
      </c>
      <c r="D2421" s="163" t="s">
        <v>59</v>
      </c>
      <c r="E2421" s="163" t="s">
        <v>715</v>
      </c>
      <c r="F2421" s="163">
        <v>1063292.7420000001</v>
      </c>
    </row>
    <row r="2422" spans="1:7" x14ac:dyDescent="0.2">
      <c r="A2422" s="163">
        <v>2019</v>
      </c>
      <c r="B2422" s="163" t="s">
        <v>714</v>
      </c>
      <c r="C2422" s="163" t="s">
        <v>64</v>
      </c>
      <c r="D2422" s="163" t="s">
        <v>58</v>
      </c>
      <c r="E2422" s="163" t="s">
        <v>715</v>
      </c>
      <c r="F2422" s="163">
        <v>246303.66500000001</v>
      </c>
    </row>
    <row r="2423" spans="1:7" x14ac:dyDescent="0.2">
      <c r="A2423" s="163">
        <v>2019</v>
      </c>
      <c r="B2423" s="163" t="s">
        <v>714</v>
      </c>
      <c r="C2423" s="163" t="s">
        <v>64</v>
      </c>
      <c r="D2423" s="163" t="s">
        <v>56</v>
      </c>
      <c r="E2423" s="163" t="s">
        <v>715</v>
      </c>
      <c r="F2423" s="163">
        <v>1295265.895</v>
      </c>
    </row>
    <row r="2424" spans="1:7" x14ac:dyDescent="0.2">
      <c r="A2424" s="163">
        <v>2019</v>
      </c>
      <c r="B2424" s="163" t="s">
        <v>714</v>
      </c>
      <c r="C2424" s="163" t="s">
        <v>64</v>
      </c>
      <c r="D2424" s="163" t="s">
        <v>739</v>
      </c>
      <c r="E2424" s="163" t="s">
        <v>715</v>
      </c>
      <c r="F2424" s="163">
        <v>1541569.56</v>
      </c>
    </row>
    <row r="2425" spans="1:7" x14ac:dyDescent="0.2">
      <c r="A2425" s="163">
        <v>2019</v>
      </c>
      <c r="B2425" s="163" t="s">
        <v>714</v>
      </c>
      <c r="C2425" s="163" t="s">
        <v>64</v>
      </c>
      <c r="D2425" s="163" t="s">
        <v>53</v>
      </c>
      <c r="E2425" s="163" t="s">
        <v>715</v>
      </c>
      <c r="F2425" s="163">
        <v>816989.07700000005</v>
      </c>
    </row>
    <row r="2426" spans="1:7" x14ac:dyDescent="0.2">
      <c r="A2426" s="163">
        <v>2019</v>
      </c>
      <c r="B2426" s="163" t="s">
        <v>714</v>
      </c>
      <c r="C2426" s="163" t="s">
        <v>62</v>
      </c>
      <c r="D2426" s="163" t="s">
        <v>60</v>
      </c>
      <c r="E2426" s="163" t="s">
        <v>715</v>
      </c>
      <c r="F2426" s="163" t="s">
        <v>14</v>
      </c>
      <c r="G2426" s="163" t="s">
        <v>718</v>
      </c>
    </row>
    <row r="2427" spans="1:7" x14ac:dyDescent="0.2">
      <c r="A2427" s="163">
        <v>2019</v>
      </c>
      <c r="B2427" s="163" t="s">
        <v>714</v>
      </c>
      <c r="C2427" s="163" t="s">
        <v>62</v>
      </c>
      <c r="D2427" s="163" t="s">
        <v>59</v>
      </c>
      <c r="E2427" s="163" t="s">
        <v>715</v>
      </c>
      <c r="F2427" s="163">
        <v>72929.642999999996</v>
      </c>
    </row>
    <row r="2428" spans="1:7" x14ac:dyDescent="0.2">
      <c r="A2428" s="163">
        <v>2019</v>
      </c>
      <c r="B2428" s="163" t="s">
        <v>714</v>
      </c>
      <c r="C2428" s="163" t="s">
        <v>62</v>
      </c>
      <c r="D2428" s="163" t="s">
        <v>58</v>
      </c>
      <c r="E2428" s="163" t="s">
        <v>715</v>
      </c>
      <c r="F2428" s="163">
        <v>58011.599000000002</v>
      </c>
    </row>
    <row r="2429" spans="1:7" x14ac:dyDescent="0.2">
      <c r="A2429" s="163">
        <v>2019</v>
      </c>
      <c r="B2429" s="163" t="s">
        <v>714</v>
      </c>
      <c r="C2429" s="163" t="s">
        <v>62</v>
      </c>
      <c r="D2429" s="163" t="s">
        <v>56</v>
      </c>
      <c r="E2429" s="163" t="s">
        <v>715</v>
      </c>
      <c r="F2429" s="163">
        <v>14918.044</v>
      </c>
    </row>
    <row r="2430" spans="1:7" x14ac:dyDescent="0.2">
      <c r="A2430" s="163">
        <v>2019</v>
      </c>
      <c r="B2430" s="163" t="s">
        <v>714</v>
      </c>
      <c r="C2430" s="163" t="s">
        <v>62</v>
      </c>
      <c r="D2430" s="163" t="s">
        <v>739</v>
      </c>
      <c r="E2430" s="163" t="s">
        <v>715</v>
      </c>
      <c r="F2430" s="163">
        <v>72929.642999999996</v>
      </c>
    </row>
    <row r="2431" spans="1:7" x14ac:dyDescent="0.2">
      <c r="A2431" s="163">
        <v>2019</v>
      </c>
      <c r="B2431" s="163" t="s">
        <v>714</v>
      </c>
      <c r="C2431" s="163" t="s">
        <v>62</v>
      </c>
      <c r="D2431" s="163" t="s">
        <v>53</v>
      </c>
      <c r="E2431" s="163" t="s">
        <v>715</v>
      </c>
      <c r="F2431" s="163">
        <v>14918.044</v>
      </c>
    </row>
    <row r="2432" spans="1:7" x14ac:dyDescent="0.2">
      <c r="A2432" s="163">
        <v>2019</v>
      </c>
      <c r="B2432" s="163" t="s">
        <v>714</v>
      </c>
      <c r="C2432" s="163" t="s">
        <v>55</v>
      </c>
      <c r="D2432" s="163" t="s">
        <v>60</v>
      </c>
      <c r="E2432" s="163" t="s">
        <v>715</v>
      </c>
      <c r="F2432" s="163" t="s">
        <v>14</v>
      </c>
      <c r="G2432" s="163" t="s">
        <v>718</v>
      </c>
    </row>
    <row r="2433" spans="1:7" x14ac:dyDescent="0.2">
      <c r="A2433" s="163">
        <v>2019</v>
      </c>
      <c r="B2433" s="163" t="s">
        <v>714</v>
      </c>
      <c r="C2433" s="163" t="s">
        <v>55</v>
      </c>
      <c r="D2433" s="163" t="s">
        <v>59</v>
      </c>
      <c r="E2433" s="163" t="s">
        <v>715</v>
      </c>
      <c r="F2433" s="163">
        <v>1333.8810000000001</v>
      </c>
    </row>
    <row r="2434" spans="1:7" x14ac:dyDescent="0.2">
      <c r="A2434" s="163">
        <v>2019</v>
      </c>
      <c r="B2434" s="163" t="s">
        <v>714</v>
      </c>
      <c r="C2434" s="163" t="s">
        <v>55</v>
      </c>
      <c r="D2434" s="163" t="s">
        <v>58</v>
      </c>
      <c r="E2434" s="163" t="s">
        <v>715</v>
      </c>
      <c r="F2434" s="163">
        <v>573.45299999999997</v>
      </c>
    </row>
    <row r="2435" spans="1:7" x14ac:dyDescent="0.2">
      <c r="A2435" s="163">
        <v>2019</v>
      </c>
      <c r="B2435" s="163" t="s">
        <v>714</v>
      </c>
      <c r="C2435" s="163" t="s">
        <v>55</v>
      </c>
      <c r="D2435" s="163" t="s">
        <v>56</v>
      </c>
      <c r="E2435" s="163" t="s">
        <v>715</v>
      </c>
      <c r="F2435" s="163">
        <v>760.42700000000002</v>
      </c>
    </row>
    <row r="2436" spans="1:7" x14ac:dyDescent="0.2">
      <c r="A2436" s="163">
        <v>2019</v>
      </c>
      <c r="B2436" s="163" t="s">
        <v>714</v>
      </c>
      <c r="C2436" s="163" t="s">
        <v>55</v>
      </c>
      <c r="D2436" s="163" t="s">
        <v>739</v>
      </c>
      <c r="E2436" s="163" t="s">
        <v>715</v>
      </c>
      <c r="F2436" s="163">
        <v>1333.8810000000001</v>
      </c>
    </row>
    <row r="2437" spans="1:7" x14ac:dyDescent="0.2">
      <c r="A2437" s="163">
        <v>2019</v>
      </c>
      <c r="B2437" s="163" t="s">
        <v>714</v>
      </c>
      <c r="C2437" s="163" t="s">
        <v>55</v>
      </c>
      <c r="D2437" s="163" t="s">
        <v>53</v>
      </c>
      <c r="E2437" s="163" t="s">
        <v>715</v>
      </c>
      <c r="F2437" s="163">
        <v>760.42700000000002</v>
      </c>
    </row>
    <row r="2438" spans="1:7" x14ac:dyDescent="0.2">
      <c r="A2438" s="163">
        <v>2019</v>
      </c>
      <c r="B2438" s="163" t="s">
        <v>714</v>
      </c>
      <c r="C2438" s="163" t="s">
        <v>69</v>
      </c>
      <c r="D2438" s="163" t="s">
        <v>60</v>
      </c>
      <c r="E2438" s="163" t="s">
        <v>717</v>
      </c>
      <c r="F2438" s="163">
        <v>12.05</v>
      </c>
      <c r="G2438" s="163" t="s">
        <v>716</v>
      </c>
    </row>
    <row r="2439" spans="1:7" x14ac:dyDescent="0.2">
      <c r="A2439" s="163">
        <v>2019</v>
      </c>
      <c r="B2439" s="163" t="s">
        <v>714</v>
      </c>
      <c r="C2439" s="163" t="s">
        <v>69</v>
      </c>
      <c r="D2439" s="163" t="s">
        <v>59</v>
      </c>
      <c r="E2439" s="163" t="s">
        <v>717</v>
      </c>
      <c r="F2439" s="163">
        <v>3.8010000000000002</v>
      </c>
    </row>
    <row r="2440" spans="1:7" x14ac:dyDescent="0.2">
      <c r="A2440" s="163">
        <v>2019</v>
      </c>
      <c r="B2440" s="163" t="s">
        <v>714</v>
      </c>
      <c r="C2440" s="163" t="s">
        <v>69</v>
      </c>
      <c r="D2440" s="163" t="s">
        <v>58</v>
      </c>
      <c r="E2440" s="163" t="s">
        <v>717</v>
      </c>
      <c r="F2440" s="163">
        <v>1.6659999999999999</v>
      </c>
    </row>
    <row r="2441" spans="1:7" x14ac:dyDescent="0.2">
      <c r="A2441" s="163">
        <v>2019</v>
      </c>
      <c r="B2441" s="163" t="s">
        <v>714</v>
      </c>
      <c r="C2441" s="163" t="s">
        <v>69</v>
      </c>
      <c r="D2441" s="163" t="s">
        <v>56</v>
      </c>
      <c r="E2441" s="163" t="s">
        <v>717</v>
      </c>
      <c r="F2441" s="163">
        <v>14.185</v>
      </c>
      <c r="G2441" s="163" t="s">
        <v>716</v>
      </c>
    </row>
    <row r="2442" spans="1:7" x14ac:dyDescent="0.2">
      <c r="A2442" s="163">
        <v>2019</v>
      </c>
      <c r="B2442" s="163" t="s">
        <v>714</v>
      </c>
      <c r="C2442" s="163" t="s">
        <v>69</v>
      </c>
      <c r="D2442" s="163" t="s">
        <v>739</v>
      </c>
      <c r="E2442" s="163" t="s">
        <v>717</v>
      </c>
      <c r="F2442" s="163">
        <v>15.852</v>
      </c>
      <c r="G2442" s="163" t="s">
        <v>716</v>
      </c>
    </row>
    <row r="2443" spans="1:7" x14ac:dyDescent="0.2">
      <c r="A2443" s="163">
        <v>2019</v>
      </c>
      <c r="B2443" s="163" t="s">
        <v>714</v>
      </c>
      <c r="C2443" s="163" t="s">
        <v>69</v>
      </c>
      <c r="D2443" s="163" t="s">
        <v>53</v>
      </c>
      <c r="E2443" s="163" t="s">
        <v>717</v>
      </c>
      <c r="F2443" s="163">
        <v>2.1349999999999998</v>
      </c>
    </row>
    <row r="2444" spans="1:7" x14ac:dyDescent="0.2">
      <c r="A2444" s="163">
        <v>2019</v>
      </c>
      <c r="B2444" s="163" t="s">
        <v>714</v>
      </c>
      <c r="C2444" s="163" t="s">
        <v>68</v>
      </c>
      <c r="D2444" s="163" t="s">
        <v>60</v>
      </c>
      <c r="E2444" s="163" t="s">
        <v>717</v>
      </c>
      <c r="F2444" s="163">
        <v>3.339</v>
      </c>
    </row>
    <row r="2445" spans="1:7" x14ac:dyDescent="0.2">
      <c r="A2445" s="163">
        <v>2019</v>
      </c>
      <c r="B2445" s="163" t="s">
        <v>714</v>
      </c>
      <c r="C2445" s="163" t="s">
        <v>68</v>
      </c>
      <c r="D2445" s="163" t="s">
        <v>59</v>
      </c>
      <c r="E2445" s="163" t="s">
        <v>717</v>
      </c>
      <c r="F2445" s="163">
        <v>0.47399999999999998</v>
      </c>
    </row>
    <row r="2446" spans="1:7" x14ac:dyDescent="0.2">
      <c r="A2446" s="163">
        <v>2019</v>
      </c>
      <c r="B2446" s="163" t="s">
        <v>714</v>
      </c>
      <c r="C2446" s="163" t="s">
        <v>68</v>
      </c>
      <c r="D2446" s="163" t="s">
        <v>58</v>
      </c>
      <c r="E2446" s="163" t="s">
        <v>717</v>
      </c>
      <c r="F2446" s="163">
        <v>0.48099999999999998</v>
      </c>
    </row>
    <row r="2447" spans="1:7" x14ac:dyDescent="0.2">
      <c r="A2447" s="163">
        <v>2019</v>
      </c>
      <c r="B2447" s="163" t="s">
        <v>714</v>
      </c>
      <c r="C2447" s="163" t="s">
        <v>68</v>
      </c>
      <c r="D2447" s="163" t="s">
        <v>56</v>
      </c>
      <c r="E2447" s="163" t="s">
        <v>717</v>
      </c>
      <c r="F2447" s="163">
        <v>3.331</v>
      </c>
    </row>
    <row r="2448" spans="1:7" x14ac:dyDescent="0.2">
      <c r="A2448" s="163">
        <v>2019</v>
      </c>
      <c r="B2448" s="163" t="s">
        <v>714</v>
      </c>
      <c r="C2448" s="163" t="s">
        <v>68</v>
      </c>
      <c r="D2448" s="163" t="s">
        <v>739</v>
      </c>
      <c r="E2448" s="163" t="s">
        <v>717</v>
      </c>
      <c r="F2448" s="163">
        <v>3.8130000000000002</v>
      </c>
    </row>
    <row r="2449" spans="1:7" x14ac:dyDescent="0.2">
      <c r="A2449" s="163">
        <v>2019</v>
      </c>
      <c r="B2449" s="163" t="s">
        <v>714</v>
      </c>
      <c r="C2449" s="163" t="s">
        <v>68</v>
      </c>
      <c r="D2449" s="163" t="s">
        <v>53</v>
      </c>
      <c r="E2449" s="163" t="s">
        <v>717</v>
      </c>
      <c r="F2449" s="163">
        <v>-8.0000000000000002E-3</v>
      </c>
    </row>
    <row r="2450" spans="1:7" x14ac:dyDescent="0.2">
      <c r="A2450" s="163">
        <v>2019</v>
      </c>
      <c r="B2450" s="163" t="s">
        <v>714</v>
      </c>
      <c r="C2450" s="163" t="s">
        <v>67</v>
      </c>
      <c r="D2450" s="163" t="s">
        <v>60</v>
      </c>
      <c r="E2450" s="163" t="s">
        <v>717</v>
      </c>
      <c r="F2450" s="163">
        <v>0.49299999999999999</v>
      </c>
      <c r="G2450" s="163" t="s">
        <v>716</v>
      </c>
    </row>
    <row r="2451" spans="1:7" x14ac:dyDescent="0.2">
      <c r="A2451" s="163">
        <v>2019</v>
      </c>
      <c r="B2451" s="163" t="s">
        <v>714</v>
      </c>
      <c r="C2451" s="163" t="s">
        <v>67</v>
      </c>
      <c r="D2451" s="163" t="s">
        <v>59</v>
      </c>
      <c r="E2451" s="163" t="s">
        <v>717</v>
      </c>
      <c r="F2451" s="163">
        <v>0.54500000000000004</v>
      </c>
    </row>
    <row r="2452" spans="1:7" x14ac:dyDescent="0.2">
      <c r="A2452" s="163">
        <v>2019</v>
      </c>
      <c r="B2452" s="163" t="s">
        <v>714</v>
      </c>
      <c r="C2452" s="163" t="s">
        <v>67</v>
      </c>
      <c r="D2452" s="163" t="s">
        <v>58</v>
      </c>
      <c r="E2452" s="163" t="s">
        <v>717</v>
      </c>
      <c r="F2452" s="163">
        <v>0.29099999999999998</v>
      </c>
    </row>
    <row r="2453" spans="1:7" x14ac:dyDescent="0.2">
      <c r="A2453" s="163">
        <v>2019</v>
      </c>
      <c r="B2453" s="163" t="s">
        <v>714</v>
      </c>
      <c r="C2453" s="163" t="s">
        <v>67</v>
      </c>
      <c r="D2453" s="163" t="s">
        <v>56</v>
      </c>
      <c r="E2453" s="163" t="s">
        <v>717</v>
      </c>
      <c r="F2453" s="163">
        <v>0.748</v>
      </c>
      <c r="G2453" s="163" t="s">
        <v>716</v>
      </c>
    </row>
    <row r="2454" spans="1:7" x14ac:dyDescent="0.2">
      <c r="A2454" s="163">
        <v>2019</v>
      </c>
      <c r="B2454" s="163" t="s">
        <v>714</v>
      </c>
      <c r="C2454" s="163" t="s">
        <v>67</v>
      </c>
      <c r="D2454" s="163" t="s">
        <v>739</v>
      </c>
      <c r="E2454" s="163" t="s">
        <v>717</v>
      </c>
      <c r="F2454" s="163">
        <v>1.0389999999999999</v>
      </c>
      <c r="G2454" s="163" t="s">
        <v>716</v>
      </c>
    </row>
    <row r="2455" spans="1:7" x14ac:dyDescent="0.2">
      <c r="A2455" s="163">
        <v>2019</v>
      </c>
      <c r="B2455" s="163" t="s">
        <v>714</v>
      </c>
      <c r="C2455" s="163" t="s">
        <v>67</v>
      </c>
      <c r="D2455" s="163" t="s">
        <v>53</v>
      </c>
      <c r="E2455" s="163" t="s">
        <v>717</v>
      </c>
      <c r="F2455" s="163">
        <v>0.255</v>
      </c>
    </row>
    <row r="2456" spans="1:7" x14ac:dyDescent="0.2">
      <c r="A2456" s="163">
        <v>2019</v>
      </c>
      <c r="B2456" s="163" t="s">
        <v>714</v>
      </c>
      <c r="C2456" s="163" t="s">
        <v>65</v>
      </c>
      <c r="D2456" s="163" t="s">
        <v>60</v>
      </c>
      <c r="E2456" s="163" t="s">
        <v>717</v>
      </c>
      <c r="F2456" s="163">
        <v>7.1470000000000002</v>
      </c>
    </row>
    <row r="2457" spans="1:7" x14ac:dyDescent="0.2">
      <c r="A2457" s="163">
        <v>2019</v>
      </c>
      <c r="B2457" s="163" t="s">
        <v>714</v>
      </c>
      <c r="C2457" s="163" t="s">
        <v>65</v>
      </c>
      <c r="D2457" s="163" t="s">
        <v>59</v>
      </c>
      <c r="E2457" s="163" t="s">
        <v>717</v>
      </c>
      <c r="F2457" s="163">
        <v>0.23699999999999999</v>
      </c>
    </row>
    <row r="2458" spans="1:7" x14ac:dyDescent="0.2">
      <c r="A2458" s="163">
        <v>2019</v>
      </c>
      <c r="B2458" s="163" t="s">
        <v>714</v>
      </c>
      <c r="C2458" s="163" t="s">
        <v>65</v>
      </c>
      <c r="D2458" s="163" t="s">
        <v>58</v>
      </c>
      <c r="E2458" s="163" t="s">
        <v>717</v>
      </c>
      <c r="F2458" s="163">
        <v>0.21199999999999999</v>
      </c>
    </row>
    <row r="2459" spans="1:7" x14ac:dyDescent="0.2">
      <c r="A2459" s="163">
        <v>2019</v>
      </c>
      <c r="B2459" s="163" t="s">
        <v>714</v>
      </c>
      <c r="C2459" s="163" t="s">
        <v>65</v>
      </c>
      <c r="D2459" s="163" t="s">
        <v>56</v>
      </c>
      <c r="E2459" s="163" t="s">
        <v>717</v>
      </c>
      <c r="F2459" s="163">
        <v>7.1719999999999997</v>
      </c>
    </row>
    <row r="2460" spans="1:7" x14ac:dyDescent="0.2">
      <c r="A2460" s="163">
        <v>2019</v>
      </c>
      <c r="B2460" s="163" t="s">
        <v>714</v>
      </c>
      <c r="C2460" s="163" t="s">
        <v>65</v>
      </c>
      <c r="D2460" s="163" t="s">
        <v>739</v>
      </c>
      <c r="E2460" s="163" t="s">
        <v>717</v>
      </c>
      <c r="F2460" s="163">
        <v>7.3840000000000003</v>
      </c>
    </row>
    <row r="2461" spans="1:7" x14ac:dyDescent="0.2">
      <c r="A2461" s="163">
        <v>2019</v>
      </c>
      <c r="B2461" s="163" t="s">
        <v>714</v>
      </c>
      <c r="C2461" s="163" t="s">
        <v>65</v>
      </c>
      <c r="D2461" s="163" t="s">
        <v>53</v>
      </c>
      <c r="E2461" s="163" t="s">
        <v>717</v>
      </c>
      <c r="F2461" s="163">
        <v>2.5000000000000001E-2</v>
      </c>
    </row>
    <row r="2462" spans="1:7" x14ac:dyDescent="0.2">
      <c r="A2462" s="163">
        <v>2019</v>
      </c>
      <c r="B2462" s="163" t="s">
        <v>714</v>
      </c>
      <c r="C2462" s="163" t="s">
        <v>64</v>
      </c>
      <c r="D2462" s="163" t="s">
        <v>60</v>
      </c>
      <c r="E2462" s="163" t="s">
        <v>717</v>
      </c>
      <c r="F2462" s="163">
        <v>1.07</v>
      </c>
    </row>
    <row r="2463" spans="1:7" x14ac:dyDescent="0.2">
      <c r="A2463" s="163">
        <v>2019</v>
      </c>
      <c r="B2463" s="163" t="s">
        <v>714</v>
      </c>
      <c r="C2463" s="163" t="s">
        <v>64</v>
      </c>
      <c r="D2463" s="163" t="s">
        <v>59</v>
      </c>
      <c r="E2463" s="163" t="s">
        <v>717</v>
      </c>
      <c r="F2463" s="163">
        <v>2.379</v>
      </c>
    </row>
    <row r="2464" spans="1:7" x14ac:dyDescent="0.2">
      <c r="A2464" s="163">
        <v>2019</v>
      </c>
      <c r="B2464" s="163" t="s">
        <v>714</v>
      </c>
      <c r="C2464" s="163" t="s">
        <v>64</v>
      </c>
      <c r="D2464" s="163" t="s">
        <v>58</v>
      </c>
      <c r="E2464" s="163" t="s">
        <v>717</v>
      </c>
      <c r="F2464" s="163">
        <v>0.55100000000000005</v>
      </c>
    </row>
    <row r="2465" spans="1:7" x14ac:dyDescent="0.2">
      <c r="A2465" s="163">
        <v>2019</v>
      </c>
      <c r="B2465" s="163" t="s">
        <v>714</v>
      </c>
      <c r="C2465" s="163" t="s">
        <v>64</v>
      </c>
      <c r="D2465" s="163" t="s">
        <v>56</v>
      </c>
      <c r="E2465" s="163" t="s">
        <v>717</v>
      </c>
      <c r="F2465" s="163">
        <v>2.8980000000000001</v>
      </c>
    </row>
    <row r="2466" spans="1:7" x14ac:dyDescent="0.2">
      <c r="A2466" s="163">
        <v>2019</v>
      </c>
      <c r="B2466" s="163" t="s">
        <v>714</v>
      </c>
      <c r="C2466" s="163" t="s">
        <v>64</v>
      </c>
      <c r="D2466" s="163" t="s">
        <v>739</v>
      </c>
      <c r="E2466" s="163" t="s">
        <v>717</v>
      </c>
      <c r="F2466" s="163">
        <v>3.45</v>
      </c>
    </row>
    <row r="2467" spans="1:7" x14ac:dyDescent="0.2">
      <c r="A2467" s="163">
        <v>2019</v>
      </c>
      <c r="B2467" s="163" t="s">
        <v>714</v>
      </c>
      <c r="C2467" s="163" t="s">
        <v>64</v>
      </c>
      <c r="D2467" s="163" t="s">
        <v>53</v>
      </c>
      <c r="E2467" s="163" t="s">
        <v>717</v>
      </c>
      <c r="F2467" s="163">
        <v>1.8280000000000001</v>
      </c>
    </row>
    <row r="2468" spans="1:7" x14ac:dyDescent="0.2">
      <c r="A2468" s="163">
        <v>2019</v>
      </c>
      <c r="B2468" s="163" t="s">
        <v>714</v>
      </c>
      <c r="C2468" s="163" t="s">
        <v>62</v>
      </c>
      <c r="D2468" s="163" t="s">
        <v>60</v>
      </c>
      <c r="E2468" s="163" t="s">
        <v>717</v>
      </c>
      <c r="F2468" s="163" t="s">
        <v>14</v>
      </c>
      <c r="G2468" s="163" t="s">
        <v>718</v>
      </c>
    </row>
    <row r="2469" spans="1:7" x14ac:dyDescent="0.2">
      <c r="A2469" s="163">
        <v>2019</v>
      </c>
      <c r="B2469" s="163" t="s">
        <v>714</v>
      </c>
      <c r="C2469" s="163" t="s">
        <v>62</v>
      </c>
      <c r="D2469" s="163" t="s">
        <v>59</v>
      </c>
      <c r="E2469" s="163" t="s">
        <v>717</v>
      </c>
      <c r="F2469" s="163">
        <v>0.16300000000000001</v>
      </c>
    </row>
    <row r="2470" spans="1:7" x14ac:dyDescent="0.2">
      <c r="A2470" s="163">
        <v>2019</v>
      </c>
      <c r="B2470" s="163" t="s">
        <v>714</v>
      </c>
      <c r="C2470" s="163" t="s">
        <v>62</v>
      </c>
      <c r="D2470" s="163" t="s">
        <v>58</v>
      </c>
      <c r="E2470" s="163" t="s">
        <v>717</v>
      </c>
      <c r="F2470" s="163">
        <v>0.13</v>
      </c>
    </row>
    <row r="2471" spans="1:7" x14ac:dyDescent="0.2">
      <c r="A2471" s="163">
        <v>2019</v>
      </c>
      <c r="B2471" s="163" t="s">
        <v>714</v>
      </c>
      <c r="C2471" s="163" t="s">
        <v>62</v>
      </c>
      <c r="D2471" s="163" t="s">
        <v>56</v>
      </c>
      <c r="E2471" s="163" t="s">
        <v>717</v>
      </c>
      <c r="F2471" s="163">
        <v>3.3000000000000002E-2</v>
      </c>
    </row>
    <row r="2472" spans="1:7" x14ac:dyDescent="0.2">
      <c r="A2472" s="163">
        <v>2019</v>
      </c>
      <c r="B2472" s="163" t="s">
        <v>714</v>
      </c>
      <c r="C2472" s="163" t="s">
        <v>62</v>
      </c>
      <c r="D2472" s="163" t="s">
        <v>739</v>
      </c>
      <c r="E2472" s="163" t="s">
        <v>717</v>
      </c>
      <c r="F2472" s="163">
        <v>0.16300000000000001</v>
      </c>
    </row>
    <row r="2473" spans="1:7" x14ac:dyDescent="0.2">
      <c r="A2473" s="163">
        <v>2019</v>
      </c>
      <c r="B2473" s="163" t="s">
        <v>714</v>
      </c>
      <c r="C2473" s="163" t="s">
        <v>62</v>
      </c>
      <c r="D2473" s="163" t="s">
        <v>53</v>
      </c>
      <c r="E2473" s="163" t="s">
        <v>717</v>
      </c>
      <c r="F2473" s="163">
        <v>3.3000000000000002E-2</v>
      </c>
    </row>
    <row r="2474" spans="1:7" x14ac:dyDescent="0.2">
      <c r="A2474" s="163">
        <v>2019</v>
      </c>
      <c r="B2474" s="163" t="s">
        <v>714</v>
      </c>
      <c r="C2474" s="163" t="s">
        <v>55</v>
      </c>
      <c r="D2474" s="163" t="s">
        <v>60</v>
      </c>
      <c r="E2474" s="163" t="s">
        <v>717</v>
      </c>
      <c r="F2474" s="163" t="s">
        <v>14</v>
      </c>
      <c r="G2474" s="163" t="s">
        <v>718</v>
      </c>
    </row>
    <row r="2475" spans="1:7" x14ac:dyDescent="0.2">
      <c r="A2475" s="163">
        <v>2019</v>
      </c>
      <c r="B2475" s="163" t="s">
        <v>714</v>
      </c>
      <c r="C2475" s="163" t="s">
        <v>55</v>
      </c>
      <c r="D2475" s="163" t="s">
        <v>59</v>
      </c>
      <c r="E2475" s="163" t="s">
        <v>717</v>
      </c>
      <c r="F2475" s="163">
        <v>3.0000000000000001E-3</v>
      </c>
    </row>
    <row r="2476" spans="1:7" x14ac:dyDescent="0.2">
      <c r="A2476" s="163">
        <v>2019</v>
      </c>
      <c r="B2476" s="163" t="s">
        <v>714</v>
      </c>
      <c r="C2476" s="163" t="s">
        <v>55</v>
      </c>
      <c r="D2476" s="163" t="s">
        <v>58</v>
      </c>
      <c r="E2476" s="163" t="s">
        <v>717</v>
      </c>
      <c r="F2476" s="163">
        <v>1E-3</v>
      </c>
    </row>
    <row r="2477" spans="1:7" x14ac:dyDescent="0.2">
      <c r="A2477" s="163">
        <v>2019</v>
      </c>
      <c r="B2477" s="163" t="s">
        <v>714</v>
      </c>
      <c r="C2477" s="163" t="s">
        <v>55</v>
      </c>
      <c r="D2477" s="163" t="s">
        <v>56</v>
      </c>
      <c r="E2477" s="163" t="s">
        <v>717</v>
      </c>
      <c r="F2477" s="163">
        <v>2E-3</v>
      </c>
    </row>
    <row r="2478" spans="1:7" x14ac:dyDescent="0.2">
      <c r="A2478" s="163">
        <v>2019</v>
      </c>
      <c r="B2478" s="163" t="s">
        <v>714</v>
      </c>
      <c r="C2478" s="163" t="s">
        <v>55</v>
      </c>
      <c r="D2478" s="163" t="s">
        <v>739</v>
      </c>
      <c r="E2478" s="163" t="s">
        <v>717</v>
      </c>
      <c r="F2478" s="163">
        <v>3.0000000000000001E-3</v>
      </c>
    </row>
    <row r="2479" spans="1:7" x14ac:dyDescent="0.2">
      <c r="A2479" s="163">
        <v>2019</v>
      </c>
      <c r="B2479" s="163" t="s">
        <v>714</v>
      </c>
      <c r="C2479" s="163" t="s">
        <v>55</v>
      </c>
      <c r="D2479" s="163" t="s">
        <v>53</v>
      </c>
      <c r="E2479" s="163" t="s">
        <v>717</v>
      </c>
      <c r="F2479" s="163">
        <v>2E-3</v>
      </c>
    </row>
    <row r="2480" spans="1:7" x14ac:dyDescent="0.2">
      <c r="A2480" s="163">
        <v>2019</v>
      </c>
      <c r="B2480" s="163" t="s">
        <v>714</v>
      </c>
      <c r="C2480" s="163" t="s">
        <v>69</v>
      </c>
      <c r="D2480" s="163" t="s">
        <v>60</v>
      </c>
      <c r="E2480" s="163" t="s">
        <v>143</v>
      </c>
      <c r="F2480" s="163">
        <v>97.012</v>
      </c>
      <c r="G2480" s="163" t="s">
        <v>716</v>
      </c>
    </row>
    <row r="2481" spans="1:7" x14ac:dyDescent="0.2">
      <c r="A2481" s="163">
        <v>2019</v>
      </c>
      <c r="B2481" s="163" t="s">
        <v>714</v>
      </c>
      <c r="C2481" s="163" t="s">
        <v>69</v>
      </c>
      <c r="D2481" s="163" t="s">
        <v>59</v>
      </c>
      <c r="E2481" s="163" t="s">
        <v>143</v>
      </c>
      <c r="F2481" s="163">
        <v>114.467</v>
      </c>
    </row>
    <row r="2482" spans="1:7" x14ac:dyDescent="0.2">
      <c r="A2482" s="163">
        <v>2019</v>
      </c>
      <c r="B2482" s="163" t="s">
        <v>714</v>
      </c>
      <c r="C2482" s="163" t="s">
        <v>69</v>
      </c>
      <c r="D2482" s="163" t="s">
        <v>58</v>
      </c>
      <c r="E2482" s="163" t="s">
        <v>143</v>
      </c>
      <c r="F2482" s="163">
        <v>168.30699999999999</v>
      </c>
    </row>
    <row r="2483" spans="1:7" x14ac:dyDescent="0.2">
      <c r="A2483" s="163">
        <v>2019</v>
      </c>
      <c r="B2483" s="163" t="s">
        <v>714</v>
      </c>
      <c r="C2483" s="163" t="s">
        <v>69</v>
      </c>
      <c r="D2483" s="163" t="s">
        <v>56</v>
      </c>
      <c r="E2483" s="163" t="s">
        <v>143</v>
      </c>
      <c r="F2483" s="163">
        <v>96.156000000000006</v>
      </c>
      <c r="G2483" s="163" t="s">
        <v>716</v>
      </c>
    </row>
    <row r="2484" spans="1:7" x14ac:dyDescent="0.2">
      <c r="A2484" s="163">
        <v>2019</v>
      </c>
      <c r="B2484" s="163" t="s">
        <v>714</v>
      </c>
      <c r="C2484" s="163" t="s">
        <v>69</v>
      </c>
      <c r="D2484" s="163" t="s">
        <v>739</v>
      </c>
      <c r="E2484" s="163" t="s">
        <v>143</v>
      </c>
      <c r="F2484" s="163">
        <v>100.694</v>
      </c>
      <c r="G2484" s="163" t="s">
        <v>716</v>
      </c>
    </row>
    <row r="2485" spans="1:7" x14ac:dyDescent="0.2">
      <c r="A2485" s="163">
        <v>2019</v>
      </c>
      <c r="B2485" s="163" t="s">
        <v>714</v>
      </c>
      <c r="C2485" s="163" t="s">
        <v>69</v>
      </c>
      <c r="D2485" s="163" t="s">
        <v>53</v>
      </c>
      <c r="E2485" s="163" t="s">
        <v>143</v>
      </c>
      <c r="F2485" s="163">
        <v>91.6</v>
      </c>
    </row>
    <row r="2486" spans="1:7" x14ac:dyDescent="0.2">
      <c r="A2486" s="163">
        <v>2019</v>
      </c>
      <c r="B2486" s="163" t="s">
        <v>714</v>
      </c>
      <c r="C2486" s="163" t="s">
        <v>68</v>
      </c>
      <c r="D2486" s="163" t="s">
        <v>60</v>
      </c>
      <c r="E2486" s="163" t="s">
        <v>143</v>
      </c>
      <c r="F2486" s="163" t="s">
        <v>14</v>
      </c>
    </row>
    <row r="2487" spans="1:7" x14ac:dyDescent="0.2">
      <c r="A2487" s="163">
        <v>2019</v>
      </c>
      <c r="B2487" s="163" t="s">
        <v>714</v>
      </c>
      <c r="C2487" s="163" t="s">
        <v>68</v>
      </c>
      <c r="D2487" s="163" t="s">
        <v>59</v>
      </c>
      <c r="E2487" s="163" t="s">
        <v>143</v>
      </c>
      <c r="F2487" s="163" t="s">
        <v>14</v>
      </c>
    </row>
    <row r="2488" spans="1:7" x14ac:dyDescent="0.2">
      <c r="A2488" s="163">
        <v>2019</v>
      </c>
      <c r="B2488" s="163" t="s">
        <v>714</v>
      </c>
      <c r="C2488" s="163" t="s">
        <v>68</v>
      </c>
      <c r="D2488" s="163" t="s">
        <v>58</v>
      </c>
      <c r="E2488" s="163" t="s">
        <v>143</v>
      </c>
      <c r="F2488" s="163" t="s">
        <v>14</v>
      </c>
    </row>
    <row r="2489" spans="1:7" x14ac:dyDescent="0.2">
      <c r="A2489" s="163">
        <v>2019</v>
      </c>
      <c r="B2489" s="163" t="s">
        <v>714</v>
      </c>
      <c r="C2489" s="163" t="s">
        <v>68</v>
      </c>
      <c r="D2489" s="163" t="s">
        <v>56</v>
      </c>
      <c r="E2489" s="163" t="s">
        <v>143</v>
      </c>
      <c r="F2489" s="163" t="s">
        <v>14</v>
      </c>
    </row>
    <row r="2490" spans="1:7" x14ac:dyDescent="0.2">
      <c r="A2490" s="163">
        <v>2019</v>
      </c>
      <c r="B2490" s="163" t="s">
        <v>714</v>
      </c>
      <c r="C2490" s="163" t="s">
        <v>68</v>
      </c>
      <c r="D2490" s="163" t="s">
        <v>739</v>
      </c>
      <c r="E2490" s="163" t="s">
        <v>143</v>
      </c>
      <c r="F2490" s="163" t="s">
        <v>14</v>
      </c>
    </row>
    <row r="2491" spans="1:7" x14ac:dyDescent="0.2">
      <c r="A2491" s="163">
        <v>2019</v>
      </c>
      <c r="B2491" s="163" t="s">
        <v>714</v>
      </c>
      <c r="C2491" s="163" t="s">
        <v>68</v>
      </c>
      <c r="D2491" s="163" t="s">
        <v>53</v>
      </c>
      <c r="E2491" s="163" t="s">
        <v>143</v>
      </c>
      <c r="F2491" s="163" t="s">
        <v>14</v>
      </c>
    </row>
    <row r="2492" spans="1:7" x14ac:dyDescent="0.2">
      <c r="A2492" s="163">
        <v>2019</v>
      </c>
      <c r="B2492" s="163" t="s">
        <v>714</v>
      </c>
      <c r="C2492" s="163" t="s">
        <v>67</v>
      </c>
      <c r="D2492" s="163" t="s">
        <v>60</v>
      </c>
      <c r="E2492" s="163" t="s">
        <v>143</v>
      </c>
      <c r="F2492" s="163" t="s">
        <v>14</v>
      </c>
    </row>
    <row r="2493" spans="1:7" x14ac:dyDescent="0.2">
      <c r="A2493" s="163">
        <v>2019</v>
      </c>
      <c r="B2493" s="163" t="s">
        <v>714</v>
      </c>
      <c r="C2493" s="163" t="s">
        <v>67</v>
      </c>
      <c r="D2493" s="163" t="s">
        <v>59</v>
      </c>
      <c r="E2493" s="163" t="s">
        <v>143</v>
      </c>
      <c r="F2493" s="163" t="s">
        <v>14</v>
      </c>
    </row>
    <row r="2494" spans="1:7" x14ac:dyDescent="0.2">
      <c r="A2494" s="163">
        <v>2019</v>
      </c>
      <c r="B2494" s="163" t="s">
        <v>714</v>
      </c>
      <c r="C2494" s="163" t="s">
        <v>67</v>
      </c>
      <c r="D2494" s="163" t="s">
        <v>58</v>
      </c>
      <c r="E2494" s="163" t="s">
        <v>143</v>
      </c>
      <c r="F2494" s="163" t="s">
        <v>14</v>
      </c>
    </row>
    <row r="2495" spans="1:7" x14ac:dyDescent="0.2">
      <c r="A2495" s="163">
        <v>2019</v>
      </c>
      <c r="B2495" s="163" t="s">
        <v>714</v>
      </c>
      <c r="C2495" s="163" t="s">
        <v>67</v>
      </c>
      <c r="D2495" s="163" t="s">
        <v>56</v>
      </c>
      <c r="E2495" s="163" t="s">
        <v>143</v>
      </c>
      <c r="F2495" s="163" t="s">
        <v>14</v>
      </c>
    </row>
    <row r="2496" spans="1:7" x14ac:dyDescent="0.2">
      <c r="A2496" s="163">
        <v>2019</v>
      </c>
      <c r="B2496" s="163" t="s">
        <v>714</v>
      </c>
      <c r="C2496" s="163" t="s">
        <v>67</v>
      </c>
      <c r="D2496" s="163" t="s">
        <v>739</v>
      </c>
      <c r="E2496" s="163" t="s">
        <v>143</v>
      </c>
      <c r="F2496" s="163" t="s">
        <v>14</v>
      </c>
    </row>
    <row r="2497" spans="1:6" x14ac:dyDescent="0.2">
      <c r="A2497" s="163">
        <v>2019</v>
      </c>
      <c r="B2497" s="163" t="s">
        <v>714</v>
      </c>
      <c r="C2497" s="163" t="s">
        <v>67</v>
      </c>
      <c r="D2497" s="163" t="s">
        <v>53</v>
      </c>
      <c r="E2497" s="163" t="s">
        <v>143</v>
      </c>
      <c r="F2497" s="163" t="s">
        <v>14</v>
      </c>
    </row>
    <row r="2498" spans="1:6" x14ac:dyDescent="0.2">
      <c r="A2498" s="163">
        <v>2019</v>
      </c>
      <c r="B2498" s="163" t="s">
        <v>714</v>
      </c>
      <c r="C2498" s="163" t="s">
        <v>65</v>
      </c>
      <c r="D2498" s="163" t="s">
        <v>60</v>
      </c>
      <c r="E2498" s="163" t="s">
        <v>143</v>
      </c>
      <c r="F2498" s="163" t="s">
        <v>14</v>
      </c>
    </row>
    <row r="2499" spans="1:6" x14ac:dyDescent="0.2">
      <c r="A2499" s="163">
        <v>2019</v>
      </c>
      <c r="B2499" s="163" t="s">
        <v>714</v>
      </c>
      <c r="C2499" s="163" t="s">
        <v>65</v>
      </c>
      <c r="D2499" s="163" t="s">
        <v>59</v>
      </c>
      <c r="E2499" s="163" t="s">
        <v>143</v>
      </c>
      <c r="F2499" s="163" t="s">
        <v>14</v>
      </c>
    </row>
    <row r="2500" spans="1:6" x14ac:dyDescent="0.2">
      <c r="A2500" s="163">
        <v>2019</v>
      </c>
      <c r="B2500" s="163" t="s">
        <v>714</v>
      </c>
      <c r="C2500" s="163" t="s">
        <v>65</v>
      </c>
      <c r="D2500" s="163" t="s">
        <v>58</v>
      </c>
      <c r="E2500" s="163" t="s">
        <v>143</v>
      </c>
      <c r="F2500" s="163" t="s">
        <v>14</v>
      </c>
    </row>
    <row r="2501" spans="1:6" x14ac:dyDescent="0.2">
      <c r="A2501" s="163">
        <v>2019</v>
      </c>
      <c r="B2501" s="163" t="s">
        <v>714</v>
      </c>
      <c r="C2501" s="163" t="s">
        <v>65</v>
      </c>
      <c r="D2501" s="163" t="s">
        <v>56</v>
      </c>
      <c r="E2501" s="163" t="s">
        <v>143</v>
      </c>
      <c r="F2501" s="163" t="s">
        <v>14</v>
      </c>
    </row>
    <row r="2502" spans="1:6" x14ac:dyDescent="0.2">
      <c r="A2502" s="163">
        <v>2019</v>
      </c>
      <c r="B2502" s="163" t="s">
        <v>714</v>
      </c>
      <c r="C2502" s="163" t="s">
        <v>65</v>
      </c>
      <c r="D2502" s="163" t="s">
        <v>739</v>
      </c>
      <c r="E2502" s="163" t="s">
        <v>143</v>
      </c>
      <c r="F2502" s="163" t="s">
        <v>14</v>
      </c>
    </row>
    <row r="2503" spans="1:6" x14ac:dyDescent="0.2">
      <c r="A2503" s="163">
        <v>2019</v>
      </c>
      <c r="B2503" s="163" t="s">
        <v>714</v>
      </c>
      <c r="C2503" s="163" t="s">
        <v>65</v>
      </c>
      <c r="D2503" s="163" t="s">
        <v>53</v>
      </c>
      <c r="E2503" s="163" t="s">
        <v>143</v>
      </c>
      <c r="F2503" s="163" t="s">
        <v>14</v>
      </c>
    </row>
    <row r="2504" spans="1:6" x14ac:dyDescent="0.2">
      <c r="A2504" s="163">
        <v>2019</v>
      </c>
      <c r="B2504" s="163" t="s">
        <v>714</v>
      </c>
      <c r="C2504" s="163" t="s">
        <v>64</v>
      </c>
      <c r="D2504" s="163" t="s">
        <v>60</v>
      </c>
      <c r="E2504" s="163" t="s">
        <v>143</v>
      </c>
      <c r="F2504" s="163" t="s">
        <v>14</v>
      </c>
    </row>
    <row r="2505" spans="1:6" x14ac:dyDescent="0.2">
      <c r="A2505" s="163">
        <v>2019</v>
      </c>
      <c r="B2505" s="163" t="s">
        <v>714</v>
      </c>
      <c r="C2505" s="163" t="s">
        <v>64</v>
      </c>
      <c r="D2505" s="163" t="s">
        <v>59</v>
      </c>
      <c r="E2505" s="163" t="s">
        <v>143</v>
      </c>
      <c r="F2505" s="163" t="s">
        <v>14</v>
      </c>
    </row>
    <row r="2506" spans="1:6" x14ac:dyDescent="0.2">
      <c r="A2506" s="163">
        <v>2019</v>
      </c>
      <c r="B2506" s="163" t="s">
        <v>714</v>
      </c>
      <c r="C2506" s="163" t="s">
        <v>64</v>
      </c>
      <c r="D2506" s="163" t="s">
        <v>58</v>
      </c>
      <c r="E2506" s="163" t="s">
        <v>143</v>
      </c>
      <c r="F2506" s="163" t="s">
        <v>14</v>
      </c>
    </row>
    <row r="2507" spans="1:6" x14ac:dyDescent="0.2">
      <c r="A2507" s="163">
        <v>2019</v>
      </c>
      <c r="B2507" s="163" t="s">
        <v>714</v>
      </c>
      <c r="C2507" s="163" t="s">
        <v>64</v>
      </c>
      <c r="D2507" s="163" t="s">
        <v>56</v>
      </c>
      <c r="E2507" s="163" t="s">
        <v>143</v>
      </c>
      <c r="F2507" s="163" t="s">
        <v>14</v>
      </c>
    </row>
    <row r="2508" spans="1:6" x14ac:dyDescent="0.2">
      <c r="A2508" s="163">
        <v>2019</v>
      </c>
      <c r="B2508" s="163" t="s">
        <v>714</v>
      </c>
      <c r="C2508" s="163" t="s">
        <v>64</v>
      </c>
      <c r="D2508" s="163" t="s">
        <v>739</v>
      </c>
      <c r="E2508" s="163" t="s">
        <v>143</v>
      </c>
      <c r="F2508" s="163" t="s">
        <v>14</v>
      </c>
    </row>
    <row r="2509" spans="1:6" x14ac:dyDescent="0.2">
      <c r="A2509" s="163">
        <v>2019</v>
      </c>
      <c r="B2509" s="163" t="s">
        <v>714</v>
      </c>
      <c r="C2509" s="163" t="s">
        <v>64</v>
      </c>
      <c r="D2509" s="163" t="s">
        <v>53</v>
      </c>
      <c r="E2509" s="163" t="s">
        <v>143</v>
      </c>
      <c r="F2509" s="163" t="s">
        <v>14</v>
      </c>
    </row>
    <row r="2510" spans="1:6" x14ac:dyDescent="0.2">
      <c r="A2510" s="163">
        <v>2019</v>
      </c>
      <c r="B2510" s="163" t="s">
        <v>714</v>
      </c>
      <c r="C2510" s="163" t="s">
        <v>62</v>
      </c>
      <c r="D2510" s="163" t="s">
        <v>60</v>
      </c>
      <c r="E2510" s="163" t="s">
        <v>143</v>
      </c>
      <c r="F2510" s="163" t="s">
        <v>14</v>
      </c>
    </row>
    <row r="2511" spans="1:6" x14ac:dyDescent="0.2">
      <c r="A2511" s="163">
        <v>2019</v>
      </c>
      <c r="B2511" s="163" t="s">
        <v>714</v>
      </c>
      <c r="C2511" s="163" t="s">
        <v>62</v>
      </c>
      <c r="D2511" s="163" t="s">
        <v>59</v>
      </c>
      <c r="E2511" s="163" t="s">
        <v>143</v>
      </c>
      <c r="F2511" s="163" t="s">
        <v>14</v>
      </c>
    </row>
    <row r="2512" spans="1:6" x14ac:dyDescent="0.2">
      <c r="A2512" s="163">
        <v>2019</v>
      </c>
      <c r="B2512" s="163" t="s">
        <v>714</v>
      </c>
      <c r="C2512" s="163" t="s">
        <v>62</v>
      </c>
      <c r="D2512" s="163" t="s">
        <v>58</v>
      </c>
      <c r="E2512" s="163" t="s">
        <v>143</v>
      </c>
      <c r="F2512" s="163" t="s">
        <v>14</v>
      </c>
    </row>
    <row r="2513" spans="1:7" x14ac:dyDescent="0.2">
      <c r="A2513" s="163">
        <v>2019</v>
      </c>
      <c r="B2513" s="163" t="s">
        <v>714</v>
      </c>
      <c r="C2513" s="163" t="s">
        <v>62</v>
      </c>
      <c r="D2513" s="163" t="s">
        <v>56</v>
      </c>
      <c r="E2513" s="163" t="s">
        <v>143</v>
      </c>
      <c r="F2513" s="163" t="s">
        <v>14</v>
      </c>
    </row>
    <row r="2514" spans="1:7" x14ac:dyDescent="0.2">
      <c r="A2514" s="163">
        <v>2019</v>
      </c>
      <c r="B2514" s="163" t="s">
        <v>714</v>
      </c>
      <c r="C2514" s="163" t="s">
        <v>62</v>
      </c>
      <c r="D2514" s="163" t="s">
        <v>739</v>
      </c>
      <c r="E2514" s="163" t="s">
        <v>143</v>
      </c>
      <c r="F2514" s="163" t="s">
        <v>14</v>
      </c>
    </row>
    <row r="2515" spans="1:7" x14ac:dyDescent="0.2">
      <c r="A2515" s="163">
        <v>2019</v>
      </c>
      <c r="B2515" s="163" t="s">
        <v>714</v>
      </c>
      <c r="C2515" s="163" t="s">
        <v>62</v>
      </c>
      <c r="D2515" s="163" t="s">
        <v>53</v>
      </c>
      <c r="E2515" s="163" t="s">
        <v>143</v>
      </c>
      <c r="F2515" s="163" t="s">
        <v>14</v>
      </c>
    </row>
    <row r="2516" spans="1:7" x14ac:dyDescent="0.2">
      <c r="A2516" s="163">
        <v>2019</v>
      </c>
      <c r="B2516" s="163" t="s">
        <v>714</v>
      </c>
      <c r="C2516" s="163" t="s">
        <v>55</v>
      </c>
      <c r="D2516" s="163" t="s">
        <v>60</v>
      </c>
      <c r="E2516" s="163" t="s">
        <v>143</v>
      </c>
      <c r="F2516" s="163" t="s">
        <v>14</v>
      </c>
    </row>
    <row r="2517" spans="1:7" x14ac:dyDescent="0.2">
      <c r="A2517" s="163">
        <v>2019</v>
      </c>
      <c r="B2517" s="163" t="s">
        <v>714</v>
      </c>
      <c r="C2517" s="163" t="s">
        <v>55</v>
      </c>
      <c r="D2517" s="163" t="s">
        <v>59</v>
      </c>
      <c r="E2517" s="163" t="s">
        <v>143</v>
      </c>
      <c r="F2517" s="163" t="s">
        <v>14</v>
      </c>
    </row>
    <row r="2518" spans="1:7" x14ac:dyDescent="0.2">
      <c r="A2518" s="163">
        <v>2019</v>
      </c>
      <c r="B2518" s="163" t="s">
        <v>714</v>
      </c>
      <c r="C2518" s="163" t="s">
        <v>55</v>
      </c>
      <c r="D2518" s="163" t="s">
        <v>58</v>
      </c>
      <c r="E2518" s="163" t="s">
        <v>143</v>
      </c>
      <c r="F2518" s="163" t="s">
        <v>14</v>
      </c>
    </row>
    <row r="2519" spans="1:7" x14ac:dyDescent="0.2">
      <c r="A2519" s="163">
        <v>2019</v>
      </c>
      <c r="B2519" s="163" t="s">
        <v>714</v>
      </c>
      <c r="C2519" s="163" t="s">
        <v>55</v>
      </c>
      <c r="D2519" s="163" t="s">
        <v>56</v>
      </c>
      <c r="E2519" s="163" t="s">
        <v>143</v>
      </c>
      <c r="F2519" s="163" t="s">
        <v>14</v>
      </c>
    </row>
    <row r="2520" spans="1:7" x14ac:dyDescent="0.2">
      <c r="A2520" s="163">
        <v>2019</v>
      </c>
      <c r="B2520" s="163" t="s">
        <v>714</v>
      </c>
      <c r="C2520" s="163" t="s">
        <v>55</v>
      </c>
      <c r="D2520" s="163" t="s">
        <v>739</v>
      </c>
      <c r="E2520" s="163" t="s">
        <v>143</v>
      </c>
      <c r="F2520" s="163" t="s">
        <v>14</v>
      </c>
    </row>
    <row r="2521" spans="1:7" x14ac:dyDescent="0.2">
      <c r="A2521" s="163">
        <v>2019</v>
      </c>
      <c r="B2521" s="163" t="s">
        <v>714</v>
      </c>
      <c r="C2521" s="163" t="s">
        <v>55</v>
      </c>
      <c r="D2521" s="163" t="s">
        <v>53</v>
      </c>
      <c r="E2521" s="163" t="s">
        <v>143</v>
      </c>
      <c r="F2521" s="163" t="s">
        <v>14</v>
      </c>
    </row>
    <row r="2522" spans="1:7" x14ac:dyDescent="0.2">
      <c r="A2522" s="163">
        <v>2020</v>
      </c>
      <c r="B2522" s="163" t="s">
        <v>714</v>
      </c>
      <c r="C2522" s="163" t="s">
        <v>69</v>
      </c>
      <c r="D2522" s="163" t="s">
        <v>60</v>
      </c>
      <c r="E2522" s="163" t="s">
        <v>715</v>
      </c>
      <c r="F2522" s="163">
        <v>5211830.3509999998</v>
      </c>
      <c r="G2522" s="163" t="s">
        <v>719</v>
      </c>
    </row>
    <row r="2523" spans="1:7" x14ac:dyDescent="0.2">
      <c r="A2523" s="163">
        <v>2020</v>
      </c>
      <c r="B2523" s="163" t="s">
        <v>714</v>
      </c>
      <c r="C2523" s="163" t="s">
        <v>69</v>
      </c>
      <c r="D2523" s="163" t="s">
        <v>59</v>
      </c>
      <c r="E2523" s="163" t="s">
        <v>715</v>
      </c>
      <c r="F2523" s="163">
        <v>1525502.6129999999</v>
      </c>
    </row>
    <row r="2524" spans="1:7" x14ac:dyDescent="0.2">
      <c r="A2524" s="163">
        <v>2020</v>
      </c>
      <c r="B2524" s="163" t="s">
        <v>714</v>
      </c>
      <c r="C2524" s="163" t="s">
        <v>69</v>
      </c>
      <c r="D2524" s="163" t="s">
        <v>58</v>
      </c>
      <c r="E2524" s="163" t="s">
        <v>715</v>
      </c>
      <c r="F2524" s="163">
        <v>717419.67799999996</v>
      </c>
    </row>
    <row r="2525" spans="1:7" x14ac:dyDescent="0.2">
      <c r="A2525" s="163">
        <v>2020</v>
      </c>
      <c r="B2525" s="163" t="s">
        <v>714</v>
      </c>
      <c r="C2525" s="163" t="s">
        <v>69</v>
      </c>
      <c r="D2525" s="163" t="s">
        <v>56</v>
      </c>
      <c r="E2525" s="163" t="s">
        <v>715</v>
      </c>
      <c r="F2525" s="163">
        <v>6019913.2850000001</v>
      </c>
      <c r="G2525" s="163" t="s">
        <v>719</v>
      </c>
    </row>
    <row r="2526" spans="1:7" x14ac:dyDescent="0.2">
      <c r="A2526" s="163">
        <v>2020</v>
      </c>
      <c r="B2526" s="163" t="s">
        <v>714</v>
      </c>
      <c r="C2526" s="163" t="s">
        <v>69</v>
      </c>
      <c r="D2526" s="163" t="s">
        <v>739</v>
      </c>
      <c r="E2526" s="163" t="s">
        <v>715</v>
      </c>
      <c r="F2526" s="163">
        <v>6737332.9639999997</v>
      </c>
      <c r="G2526" s="163" t="s">
        <v>719</v>
      </c>
    </row>
    <row r="2527" spans="1:7" x14ac:dyDescent="0.2">
      <c r="A2527" s="163">
        <v>2020</v>
      </c>
      <c r="B2527" s="163" t="s">
        <v>714</v>
      </c>
      <c r="C2527" s="163" t="s">
        <v>69</v>
      </c>
      <c r="D2527" s="163" t="s">
        <v>53</v>
      </c>
      <c r="E2527" s="163" t="s">
        <v>715</v>
      </c>
      <c r="F2527" s="163">
        <v>808082.93500000006</v>
      </c>
    </row>
    <row r="2528" spans="1:7" x14ac:dyDescent="0.2">
      <c r="A2528" s="163">
        <v>2020</v>
      </c>
      <c r="B2528" s="163" t="s">
        <v>714</v>
      </c>
      <c r="C2528" s="163" t="s">
        <v>68</v>
      </c>
      <c r="D2528" s="163" t="s">
        <v>60</v>
      </c>
      <c r="E2528" s="163" t="s">
        <v>715</v>
      </c>
      <c r="F2528" s="163">
        <v>1469146.635</v>
      </c>
      <c r="G2528" s="163" t="s">
        <v>719</v>
      </c>
    </row>
    <row r="2529" spans="1:7" x14ac:dyDescent="0.2">
      <c r="A2529" s="163">
        <v>2020</v>
      </c>
      <c r="B2529" s="163" t="s">
        <v>714</v>
      </c>
      <c r="C2529" s="163" t="s">
        <v>68</v>
      </c>
      <c r="D2529" s="163" t="s">
        <v>59</v>
      </c>
      <c r="E2529" s="163" t="s">
        <v>715</v>
      </c>
      <c r="F2529" s="163">
        <v>200587.06099999999</v>
      </c>
    </row>
    <row r="2530" spans="1:7" x14ac:dyDescent="0.2">
      <c r="A2530" s="163">
        <v>2020</v>
      </c>
      <c r="B2530" s="163" t="s">
        <v>714</v>
      </c>
      <c r="C2530" s="163" t="s">
        <v>68</v>
      </c>
      <c r="D2530" s="163" t="s">
        <v>58</v>
      </c>
      <c r="E2530" s="163" t="s">
        <v>715</v>
      </c>
      <c r="F2530" s="163">
        <v>226910.43799999999</v>
      </c>
    </row>
    <row r="2531" spans="1:7" x14ac:dyDescent="0.2">
      <c r="A2531" s="163">
        <v>2020</v>
      </c>
      <c r="B2531" s="163" t="s">
        <v>714</v>
      </c>
      <c r="C2531" s="163" t="s">
        <v>68</v>
      </c>
      <c r="D2531" s="163" t="s">
        <v>56</v>
      </c>
      <c r="E2531" s="163" t="s">
        <v>715</v>
      </c>
      <c r="F2531" s="163">
        <v>1442823.2579999999</v>
      </c>
      <c r="G2531" s="163" t="s">
        <v>719</v>
      </c>
    </row>
    <row r="2532" spans="1:7" x14ac:dyDescent="0.2">
      <c r="A2532" s="163">
        <v>2020</v>
      </c>
      <c r="B2532" s="163" t="s">
        <v>714</v>
      </c>
      <c r="C2532" s="163" t="s">
        <v>68</v>
      </c>
      <c r="D2532" s="163" t="s">
        <v>739</v>
      </c>
      <c r="E2532" s="163" t="s">
        <v>715</v>
      </c>
      <c r="F2532" s="163">
        <v>1669733.696</v>
      </c>
      <c r="G2532" s="163" t="s">
        <v>719</v>
      </c>
    </row>
    <row r="2533" spans="1:7" x14ac:dyDescent="0.2">
      <c r="A2533" s="163">
        <v>2020</v>
      </c>
      <c r="B2533" s="163" t="s">
        <v>714</v>
      </c>
      <c r="C2533" s="163" t="s">
        <v>68</v>
      </c>
      <c r="D2533" s="163" t="s">
        <v>53</v>
      </c>
      <c r="E2533" s="163" t="s">
        <v>715</v>
      </c>
      <c r="F2533" s="163">
        <v>-26323.377</v>
      </c>
    </row>
    <row r="2534" spans="1:7" x14ac:dyDescent="0.2">
      <c r="A2534" s="163">
        <v>2020</v>
      </c>
      <c r="B2534" s="163" t="s">
        <v>714</v>
      </c>
      <c r="C2534" s="163" t="s">
        <v>67</v>
      </c>
      <c r="D2534" s="163" t="s">
        <v>60</v>
      </c>
      <c r="E2534" s="163" t="s">
        <v>715</v>
      </c>
      <c r="F2534" s="163">
        <v>227139.52299999999</v>
      </c>
      <c r="G2534" s="163" t="s">
        <v>719</v>
      </c>
    </row>
    <row r="2535" spans="1:7" x14ac:dyDescent="0.2">
      <c r="A2535" s="163">
        <v>2020</v>
      </c>
      <c r="B2535" s="163" t="s">
        <v>714</v>
      </c>
      <c r="C2535" s="163" t="s">
        <v>67</v>
      </c>
      <c r="D2535" s="163" t="s">
        <v>59</v>
      </c>
      <c r="E2535" s="163" t="s">
        <v>715</v>
      </c>
      <c r="F2535" s="163">
        <v>212058.61</v>
      </c>
    </row>
    <row r="2536" spans="1:7" x14ac:dyDescent="0.2">
      <c r="A2536" s="163">
        <v>2020</v>
      </c>
      <c r="B2536" s="163" t="s">
        <v>714</v>
      </c>
      <c r="C2536" s="163" t="s">
        <v>67</v>
      </c>
      <c r="D2536" s="163" t="s">
        <v>58</v>
      </c>
      <c r="E2536" s="163" t="s">
        <v>715</v>
      </c>
      <c r="F2536" s="163">
        <v>120899.674</v>
      </c>
    </row>
    <row r="2537" spans="1:7" x14ac:dyDescent="0.2">
      <c r="A2537" s="163">
        <v>2020</v>
      </c>
      <c r="B2537" s="163" t="s">
        <v>714</v>
      </c>
      <c r="C2537" s="163" t="s">
        <v>67</v>
      </c>
      <c r="D2537" s="163" t="s">
        <v>56</v>
      </c>
      <c r="E2537" s="163" t="s">
        <v>715</v>
      </c>
      <c r="F2537" s="163">
        <v>318298.45899999997</v>
      </c>
      <c r="G2537" s="163" t="s">
        <v>719</v>
      </c>
    </row>
    <row r="2538" spans="1:7" x14ac:dyDescent="0.2">
      <c r="A2538" s="163">
        <v>2020</v>
      </c>
      <c r="B2538" s="163" t="s">
        <v>714</v>
      </c>
      <c r="C2538" s="163" t="s">
        <v>67</v>
      </c>
      <c r="D2538" s="163" t="s">
        <v>739</v>
      </c>
      <c r="E2538" s="163" t="s">
        <v>715</v>
      </c>
      <c r="F2538" s="163">
        <v>439198.13299999997</v>
      </c>
      <c r="G2538" s="163" t="s">
        <v>719</v>
      </c>
    </row>
    <row r="2539" spans="1:7" x14ac:dyDescent="0.2">
      <c r="A2539" s="163">
        <v>2020</v>
      </c>
      <c r="B2539" s="163" t="s">
        <v>714</v>
      </c>
      <c r="C2539" s="163" t="s">
        <v>67</v>
      </c>
      <c r="D2539" s="163" t="s">
        <v>53</v>
      </c>
      <c r="E2539" s="163" t="s">
        <v>715</v>
      </c>
      <c r="F2539" s="163">
        <v>91158.936000000002</v>
      </c>
    </row>
    <row r="2540" spans="1:7" x14ac:dyDescent="0.2">
      <c r="A2540" s="163">
        <v>2020</v>
      </c>
      <c r="B2540" s="163" t="s">
        <v>714</v>
      </c>
      <c r="C2540" s="163" t="s">
        <v>65</v>
      </c>
      <c r="D2540" s="163" t="s">
        <v>60</v>
      </c>
      <c r="E2540" s="163" t="s">
        <v>715</v>
      </c>
      <c r="F2540" s="163">
        <v>3137653.2439999999</v>
      </c>
      <c r="G2540" s="163" t="s">
        <v>719</v>
      </c>
    </row>
    <row r="2541" spans="1:7" x14ac:dyDescent="0.2">
      <c r="A2541" s="163">
        <v>2020</v>
      </c>
      <c r="B2541" s="163" t="s">
        <v>714</v>
      </c>
      <c r="C2541" s="163" t="s">
        <v>65</v>
      </c>
      <c r="D2541" s="163" t="s">
        <v>59</v>
      </c>
      <c r="E2541" s="163" t="s">
        <v>715</v>
      </c>
      <c r="F2541" s="163">
        <v>102612.88499999999</v>
      </c>
    </row>
    <row r="2542" spans="1:7" x14ac:dyDescent="0.2">
      <c r="A2542" s="163">
        <v>2020</v>
      </c>
      <c r="B2542" s="163" t="s">
        <v>714</v>
      </c>
      <c r="C2542" s="163" t="s">
        <v>65</v>
      </c>
      <c r="D2542" s="163" t="s">
        <v>58</v>
      </c>
      <c r="E2542" s="163" t="s">
        <v>715</v>
      </c>
      <c r="F2542" s="163">
        <v>89693.092999999993</v>
      </c>
    </row>
    <row r="2543" spans="1:7" x14ac:dyDescent="0.2">
      <c r="A2543" s="163">
        <v>2020</v>
      </c>
      <c r="B2543" s="163" t="s">
        <v>714</v>
      </c>
      <c r="C2543" s="163" t="s">
        <v>65</v>
      </c>
      <c r="D2543" s="163" t="s">
        <v>56</v>
      </c>
      <c r="E2543" s="163" t="s">
        <v>715</v>
      </c>
      <c r="F2543" s="163">
        <v>3150573.0359999998</v>
      </c>
      <c r="G2543" s="163" t="s">
        <v>719</v>
      </c>
    </row>
    <row r="2544" spans="1:7" x14ac:dyDescent="0.2">
      <c r="A2544" s="163">
        <v>2020</v>
      </c>
      <c r="B2544" s="163" t="s">
        <v>714</v>
      </c>
      <c r="C2544" s="163" t="s">
        <v>65</v>
      </c>
      <c r="D2544" s="163" t="s">
        <v>739</v>
      </c>
      <c r="E2544" s="163" t="s">
        <v>715</v>
      </c>
      <c r="F2544" s="163">
        <v>3240266.1290000002</v>
      </c>
      <c r="G2544" s="163" t="s">
        <v>719</v>
      </c>
    </row>
    <row r="2545" spans="1:7" x14ac:dyDescent="0.2">
      <c r="A2545" s="163">
        <v>2020</v>
      </c>
      <c r="B2545" s="163" t="s">
        <v>714</v>
      </c>
      <c r="C2545" s="163" t="s">
        <v>65</v>
      </c>
      <c r="D2545" s="163" t="s">
        <v>53</v>
      </c>
      <c r="E2545" s="163" t="s">
        <v>715</v>
      </c>
      <c r="F2545" s="163">
        <v>12919.791999999999</v>
      </c>
    </row>
    <row r="2546" spans="1:7" x14ac:dyDescent="0.2">
      <c r="A2546" s="163">
        <v>2020</v>
      </c>
      <c r="B2546" s="163" t="s">
        <v>714</v>
      </c>
      <c r="C2546" s="163" t="s">
        <v>64</v>
      </c>
      <c r="D2546" s="163" t="s">
        <v>60</v>
      </c>
      <c r="E2546" s="163" t="s">
        <v>715</v>
      </c>
      <c r="F2546" s="163">
        <v>377890.94900000002</v>
      </c>
      <c r="G2546" s="163" t="s">
        <v>719</v>
      </c>
    </row>
    <row r="2547" spans="1:7" x14ac:dyDescent="0.2">
      <c r="A2547" s="163">
        <v>2020</v>
      </c>
      <c r="B2547" s="163" t="s">
        <v>714</v>
      </c>
      <c r="C2547" s="163" t="s">
        <v>64</v>
      </c>
      <c r="D2547" s="163" t="s">
        <v>59</v>
      </c>
      <c r="E2547" s="163" t="s">
        <v>715</v>
      </c>
      <c r="F2547" s="163">
        <v>940397.65800000005</v>
      </c>
    </row>
    <row r="2548" spans="1:7" x14ac:dyDescent="0.2">
      <c r="A2548" s="163">
        <v>2020</v>
      </c>
      <c r="B2548" s="163" t="s">
        <v>714</v>
      </c>
      <c r="C2548" s="163" t="s">
        <v>64</v>
      </c>
      <c r="D2548" s="163" t="s">
        <v>58</v>
      </c>
      <c r="E2548" s="163" t="s">
        <v>715</v>
      </c>
      <c r="F2548" s="163">
        <v>222880.12599999999</v>
      </c>
    </row>
    <row r="2549" spans="1:7" x14ac:dyDescent="0.2">
      <c r="A2549" s="163">
        <v>2020</v>
      </c>
      <c r="B2549" s="163" t="s">
        <v>714</v>
      </c>
      <c r="C2549" s="163" t="s">
        <v>64</v>
      </c>
      <c r="D2549" s="163" t="s">
        <v>56</v>
      </c>
      <c r="E2549" s="163" t="s">
        <v>715</v>
      </c>
      <c r="F2549" s="163">
        <v>1095408.4809999999</v>
      </c>
      <c r="G2549" s="163" t="s">
        <v>719</v>
      </c>
    </row>
    <row r="2550" spans="1:7" x14ac:dyDescent="0.2">
      <c r="A2550" s="163">
        <v>2020</v>
      </c>
      <c r="B2550" s="163" t="s">
        <v>714</v>
      </c>
      <c r="C2550" s="163" t="s">
        <v>64</v>
      </c>
      <c r="D2550" s="163" t="s">
        <v>739</v>
      </c>
      <c r="E2550" s="163" t="s">
        <v>715</v>
      </c>
      <c r="F2550" s="163">
        <v>1318288.6070000001</v>
      </c>
      <c r="G2550" s="163" t="s">
        <v>719</v>
      </c>
    </row>
    <row r="2551" spans="1:7" x14ac:dyDescent="0.2">
      <c r="A2551" s="163">
        <v>2020</v>
      </c>
      <c r="B2551" s="163" t="s">
        <v>714</v>
      </c>
      <c r="C2551" s="163" t="s">
        <v>64</v>
      </c>
      <c r="D2551" s="163" t="s">
        <v>53</v>
      </c>
      <c r="E2551" s="163" t="s">
        <v>715</v>
      </c>
      <c r="F2551" s="163">
        <v>717517.53200000001</v>
      </c>
    </row>
    <row r="2552" spans="1:7" x14ac:dyDescent="0.2">
      <c r="A2552" s="163">
        <v>2020</v>
      </c>
      <c r="B2552" s="163" t="s">
        <v>714</v>
      </c>
      <c r="C2552" s="163" t="s">
        <v>62</v>
      </c>
      <c r="D2552" s="163" t="s">
        <v>60</v>
      </c>
      <c r="E2552" s="163" t="s">
        <v>715</v>
      </c>
      <c r="F2552" s="163" t="s">
        <v>14</v>
      </c>
      <c r="G2552" s="163" t="s">
        <v>718</v>
      </c>
    </row>
    <row r="2553" spans="1:7" x14ac:dyDescent="0.2">
      <c r="A2553" s="163">
        <v>2020</v>
      </c>
      <c r="B2553" s="163" t="s">
        <v>714</v>
      </c>
      <c r="C2553" s="163" t="s">
        <v>62</v>
      </c>
      <c r="D2553" s="163" t="s">
        <v>59</v>
      </c>
      <c r="E2553" s="163" t="s">
        <v>715</v>
      </c>
      <c r="F2553" s="163">
        <v>68238.09</v>
      </c>
    </row>
    <row r="2554" spans="1:7" x14ac:dyDescent="0.2">
      <c r="A2554" s="163">
        <v>2020</v>
      </c>
      <c r="B2554" s="163" t="s">
        <v>714</v>
      </c>
      <c r="C2554" s="163" t="s">
        <v>62</v>
      </c>
      <c r="D2554" s="163" t="s">
        <v>58</v>
      </c>
      <c r="E2554" s="163" t="s">
        <v>715</v>
      </c>
      <c r="F2554" s="163">
        <v>56479.749000000003</v>
      </c>
    </row>
    <row r="2555" spans="1:7" x14ac:dyDescent="0.2">
      <c r="A2555" s="163">
        <v>2020</v>
      </c>
      <c r="B2555" s="163" t="s">
        <v>714</v>
      </c>
      <c r="C2555" s="163" t="s">
        <v>62</v>
      </c>
      <c r="D2555" s="163" t="s">
        <v>56</v>
      </c>
      <c r="E2555" s="163" t="s">
        <v>715</v>
      </c>
      <c r="F2555" s="163">
        <v>11758.341</v>
      </c>
    </row>
    <row r="2556" spans="1:7" x14ac:dyDescent="0.2">
      <c r="A2556" s="163">
        <v>2020</v>
      </c>
      <c r="B2556" s="163" t="s">
        <v>714</v>
      </c>
      <c r="C2556" s="163" t="s">
        <v>62</v>
      </c>
      <c r="D2556" s="163" t="s">
        <v>739</v>
      </c>
      <c r="E2556" s="163" t="s">
        <v>715</v>
      </c>
      <c r="F2556" s="163">
        <v>68238.09</v>
      </c>
    </row>
    <row r="2557" spans="1:7" x14ac:dyDescent="0.2">
      <c r="A2557" s="163">
        <v>2020</v>
      </c>
      <c r="B2557" s="163" t="s">
        <v>714</v>
      </c>
      <c r="C2557" s="163" t="s">
        <v>62</v>
      </c>
      <c r="D2557" s="163" t="s">
        <v>53</v>
      </c>
      <c r="E2557" s="163" t="s">
        <v>715</v>
      </c>
      <c r="F2557" s="163">
        <v>11758.341</v>
      </c>
    </row>
    <row r="2558" spans="1:7" x14ac:dyDescent="0.2">
      <c r="A2558" s="163">
        <v>2020</v>
      </c>
      <c r="B2558" s="163" t="s">
        <v>714</v>
      </c>
      <c r="C2558" s="163" t="s">
        <v>55</v>
      </c>
      <c r="D2558" s="163" t="s">
        <v>60</v>
      </c>
      <c r="E2558" s="163" t="s">
        <v>715</v>
      </c>
      <c r="F2558" s="163" t="s">
        <v>14</v>
      </c>
      <c r="G2558" s="163" t="s">
        <v>718</v>
      </c>
    </row>
    <row r="2559" spans="1:7" x14ac:dyDescent="0.2">
      <c r="A2559" s="163">
        <v>2020</v>
      </c>
      <c r="B2559" s="163" t="s">
        <v>714</v>
      </c>
      <c r="C2559" s="163" t="s">
        <v>55</v>
      </c>
      <c r="D2559" s="163" t="s">
        <v>59</v>
      </c>
      <c r="E2559" s="163" t="s">
        <v>715</v>
      </c>
      <c r="F2559" s="163">
        <v>1608.309</v>
      </c>
    </row>
    <row r="2560" spans="1:7" x14ac:dyDescent="0.2">
      <c r="A2560" s="163">
        <v>2020</v>
      </c>
      <c r="B2560" s="163" t="s">
        <v>714</v>
      </c>
      <c r="C2560" s="163" t="s">
        <v>55</v>
      </c>
      <c r="D2560" s="163" t="s">
        <v>58</v>
      </c>
      <c r="E2560" s="163" t="s">
        <v>715</v>
      </c>
      <c r="F2560" s="163">
        <v>556.59900000000005</v>
      </c>
    </row>
    <row r="2561" spans="1:7" x14ac:dyDescent="0.2">
      <c r="A2561" s="163">
        <v>2020</v>
      </c>
      <c r="B2561" s="163" t="s">
        <v>714</v>
      </c>
      <c r="C2561" s="163" t="s">
        <v>55</v>
      </c>
      <c r="D2561" s="163" t="s">
        <v>56</v>
      </c>
      <c r="E2561" s="163" t="s">
        <v>715</v>
      </c>
      <c r="F2561" s="163">
        <v>1051.71</v>
      </c>
    </row>
    <row r="2562" spans="1:7" x14ac:dyDescent="0.2">
      <c r="A2562" s="163">
        <v>2020</v>
      </c>
      <c r="B2562" s="163" t="s">
        <v>714</v>
      </c>
      <c r="C2562" s="163" t="s">
        <v>55</v>
      </c>
      <c r="D2562" s="163" t="s">
        <v>739</v>
      </c>
      <c r="E2562" s="163" t="s">
        <v>715</v>
      </c>
      <c r="F2562" s="163">
        <v>1608.309</v>
      </c>
    </row>
    <row r="2563" spans="1:7" x14ac:dyDescent="0.2">
      <c r="A2563" s="163">
        <v>2020</v>
      </c>
      <c r="B2563" s="163" t="s">
        <v>714</v>
      </c>
      <c r="C2563" s="163" t="s">
        <v>55</v>
      </c>
      <c r="D2563" s="163" t="s">
        <v>53</v>
      </c>
      <c r="E2563" s="163" t="s">
        <v>715</v>
      </c>
      <c r="F2563" s="163">
        <v>1051.71</v>
      </c>
    </row>
    <row r="2564" spans="1:7" x14ac:dyDescent="0.2">
      <c r="A2564" s="163">
        <v>2020</v>
      </c>
      <c r="B2564" s="163" t="s">
        <v>714</v>
      </c>
      <c r="C2564" s="163" t="s">
        <v>69</v>
      </c>
      <c r="D2564" s="163" t="s">
        <v>60</v>
      </c>
      <c r="E2564" s="163" t="s">
        <v>717</v>
      </c>
      <c r="F2564" s="163">
        <v>11.654999999999999</v>
      </c>
      <c r="G2564" s="163" t="s">
        <v>719</v>
      </c>
    </row>
    <row r="2565" spans="1:7" x14ac:dyDescent="0.2">
      <c r="A2565" s="163">
        <v>2020</v>
      </c>
      <c r="B2565" s="163" t="s">
        <v>714</v>
      </c>
      <c r="C2565" s="163" t="s">
        <v>69</v>
      </c>
      <c r="D2565" s="163" t="s">
        <v>59</v>
      </c>
      <c r="E2565" s="163" t="s">
        <v>717</v>
      </c>
      <c r="F2565" s="163">
        <v>3.4119999999999999</v>
      </c>
    </row>
    <row r="2566" spans="1:7" x14ac:dyDescent="0.2">
      <c r="A2566" s="163">
        <v>2020</v>
      </c>
      <c r="B2566" s="163" t="s">
        <v>714</v>
      </c>
      <c r="C2566" s="163" t="s">
        <v>69</v>
      </c>
      <c r="D2566" s="163" t="s">
        <v>58</v>
      </c>
      <c r="E2566" s="163" t="s">
        <v>717</v>
      </c>
      <c r="F2566" s="163">
        <v>1.6040000000000001</v>
      </c>
    </row>
    <row r="2567" spans="1:7" x14ac:dyDescent="0.2">
      <c r="A2567" s="163">
        <v>2020</v>
      </c>
      <c r="B2567" s="163" t="s">
        <v>714</v>
      </c>
      <c r="C2567" s="163" t="s">
        <v>69</v>
      </c>
      <c r="D2567" s="163" t="s">
        <v>56</v>
      </c>
      <c r="E2567" s="163" t="s">
        <v>717</v>
      </c>
      <c r="F2567" s="163">
        <v>13.462</v>
      </c>
      <c r="G2567" s="163" t="s">
        <v>719</v>
      </c>
    </row>
    <row r="2568" spans="1:7" x14ac:dyDescent="0.2">
      <c r="A2568" s="163">
        <v>2020</v>
      </c>
      <c r="B2568" s="163" t="s">
        <v>714</v>
      </c>
      <c r="C2568" s="163" t="s">
        <v>69</v>
      </c>
      <c r="D2568" s="163" t="s">
        <v>739</v>
      </c>
      <c r="E2568" s="163" t="s">
        <v>717</v>
      </c>
      <c r="F2568" s="163">
        <v>15.067</v>
      </c>
      <c r="G2568" s="163" t="s">
        <v>719</v>
      </c>
    </row>
    <row r="2569" spans="1:7" x14ac:dyDescent="0.2">
      <c r="A2569" s="163">
        <v>2020</v>
      </c>
      <c r="B2569" s="163" t="s">
        <v>714</v>
      </c>
      <c r="C2569" s="163" t="s">
        <v>69</v>
      </c>
      <c r="D2569" s="163" t="s">
        <v>53</v>
      </c>
      <c r="E2569" s="163" t="s">
        <v>717</v>
      </c>
      <c r="F2569" s="163">
        <v>1.8069999999999999</v>
      </c>
    </row>
    <row r="2570" spans="1:7" x14ac:dyDescent="0.2">
      <c r="A2570" s="163">
        <v>2020</v>
      </c>
      <c r="B2570" s="163" t="s">
        <v>714</v>
      </c>
      <c r="C2570" s="163" t="s">
        <v>68</v>
      </c>
      <c r="D2570" s="163" t="s">
        <v>60</v>
      </c>
      <c r="E2570" s="163" t="s">
        <v>717</v>
      </c>
      <c r="F2570" s="163">
        <v>3.2850000000000001</v>
      </c>
      <c r="G2570" s="163" t="s">
        <v>719</v>
      </c>
    </row>
    <row r="2571" spans="1:7" x14ac:dyDescent="0.2">
      <c r="A2571" s="163">
        <v>2020</v>
      </c>
      <c r="B2571" s="163" t="s">
        <v>714</v>
      </c>
      <c r="C2571" s="163" t="s">
        <v>68</v>
      </c>
      <c r="D2571" s="163" t="s">
        <v>59</v>
      </c>
      <c r="E2571" s="163" t="s">
        <v>717</v>
      </c>
      <c r="F2571" s="163">
        <v>0.44900000000000001</v>
      </c>
    </row>
    <row r="2572" spans="1:7" x14ac:dyDescent="0.2">
      <c r="A2572" s="163">
        <v>2020</v>
      </c>
      <c r="B2572" s="163" t="s">
        <v>714</v>
      </c>
      <c r="C2572" s="163" t="s">
        <v>68</v>
      </c>
      <c r="D2572" s="163" t="s">
        <v>58</v>
      </c>
      <c r="E2572" s="163" t="s">
        <v>717</v>
      </c>
      <c r="F2572" s="163">
        <v>0.50700000000000001</v>
      </c>
    </row>
    <row r="2573" spans="1:7" x14ac:dyDescent="0.2">
      <c r="A2573" s="163">
        <v>2020</v>
      </c>
      <c r="B2573" s="163" t="s">
        <v>714</v>
      </c>
      <c r="C2573" s="163" t="s">
        <v>68</v>
      </c>
      <c r="D2573" s="163" t="s">
        <v>56</v>
      </c>
      <c r="E2573" s="163" t="s">
        <v>717</v>
      </c>
      <c r="F2573" s="163">
        <v>3.2269999999999999</v>
      </c>
      <c r="G2573" s="163" t="s">
        <v>719</v>
      </c>
    </row>
    <row r="2574" spans="1:7" x14ac:dyDescent="0.2">
      <c r="A2574" s="163">
        <v>2020</v>
      </c>
      <c r="B2574" s="163" t="s">
        <v>714</v>
      </c>
      <c r="C2574" s="163" t="s">
        <v>68</v>
      </c>
      <c r="D2574" s="163" t="s">
        <v>739</v>
      </c>
      <c r="E2574" s="163" t="s">
        <v>717</v>
      </c>
      <c r="F2574" s="163">
        <v>3.734</v>
      </c>
      <c r="G2574" s="163" t="s">
        <v>719</v>
      </c>
    </row>
    <row r="2575" spans="1:7" x14ac:dyDescent="0.2">
      <c r="A2575" s="163">
        <v>2020</v>
      </c>
      <c r="B2575" s="163" t="s">
        <v>714</v>
      </c>
      <c r="C2575" s="163" t="s">
        <v>68</v>
      </c>
      <c r="D2575" s="163" t="s">
        <v>53</v>
      </c>
      <c r="E2575" s="163" t="s">
        <v>717</v>
      </c>
      <c r="F2575" s="163">
        <v>-5.8999999999999997E-2</v>
      </c>
    </row>
    <row r="2576" spans="1:7" x14ac:dyDescent="0.2">
      <c r="A2576" s="163">
        <v>2020</v>
      </c>
      <c r="B2576" s="163" t="s">
        <v>714</v>
      </c>
      <c r="C2576" s="163" t="s">
        <v>67</v>
      </c>
      <c r="D2576" s="163" t="s">
        <v>60</v>
      </c>
      <c r="E2576" s="163" t="s">
        <v>717</v>
      </c>
      <c r="F2576" s="163">
        <v>0.50800000000000001</v>
      </c>
      <c r="G2576" s="163" t="s">
        <v>719</v>
      </c>
    </row>
    <row r="2577" spans="1:7" x14ac:dyDescent="0.2">
      <c r="A2577" s="163">
        <v>2020</v>
      </c>
      <c r="B2577" s="163" t="s">
        <v>714</v>
      </c>
      <c r="C2577" s="163" t="s">
        <v>67</v>
      </c>
      <c r="D2577" s="163" t="s">
        <v>59</v>
      </c>
      <c r="E2577" s="163" t="s">
        <v>717</v>
      </c>
      <c r="F2577" s="163">
        <v>0.47399999999999998</v>
      </c>
    </row>
    <row r="2578" spans="1:7" x14ac:dyDescent="0.2">
      <c r="A2578" s="163">
        <v>2020</v>
      </c>
      <c r="B2578" s="163" t="s">
        <v>714</v>
      </c>
      <c r="C2578" s="163" t="s">
        <v>67</v>
      </c>
      <c r="D2578" s="163" t="s">
        <v>58</v>
      </c>
      <c r="E2578" s="163" t="s">
        <v>717</v>
      </c>
      <c r="F2578" s="163">
        <v>0.27</v>
      </c>
    </row>
    <row r="2579" spans="1:7" x14ac:dyDescent="0.2">
      <c r="A2579" s="163">
        <v>2020</v>
      </c>
      <c r="B2579" s="163" t="s">
        <v>714</v>
      </c>
      <c r="C2579" s="163" t="s">
        <v>67</v>
      </c>
      <c r="D2579" s="163" t="s">
        <v>56</v>
      </c>
      <c r="E2579" s="163" t="s">
        <v>717</v>
      </c>
      <c r="F2579" s="163">
        <v>0.71199999999999997</v>
      </c>
      <c r="G2579" s="163" t="s">
        <v>719</v>
      </c>
    </row>
    <row r="2580" spans="1:7" x14ac:dyDescent="0.2">
      <c r="A2580" s="163">
        <v>2020</v>
      </c>
      <c r="B2580" s="163" t="s">
        <v>714</v>
      </c>
      <c r="C2580" s="163" t="s">
        <v>67</v>
      </c>
      <c r="D2580" s="163" t="s">
        <v>739</v>
      </c>
      <c r="E2580" s="163" t="s">
        <v>717</v>
      </c>
      <c r="F2580" s="163">
        <v>0.98199999999999998</v>
      </c>
      <c r="G2580" s="163" t="s">
        <v>719</v>
      </c>
    </row>
    <row r="2581" spans="1:7" x14ac:dyDescent="0.2">
      <c r="A2581" s="163">
        <v>2020</v>
      </c>
      <c r="B2581" s="163" t="s">
        <v>714</v>
      </c>
      <c r="C2581" s="163" t="s">
        <v>67</v>
      </c>
      <c r="D2581" s="163" t="s">
        <v>53</v>
      </c>
      <c r="E2581" s="163" t="s">
        <v>717</v>
      </c>
      <c r="F2581" s="163">
        <v>0.20399999999999999</v>
      </c>
    </row>
    <row r="2582" spans="1:7" x14ac:dyDescent="0.2">
      <c r="A2582" s="163">
        <v>2020</v>
      </c>
      <c r="B2582" s="163" t="s">
        <v>714</v>
      </c>
      <c r="C2582" s="163" t="s">
        <v>65</v>
      </c>
      <c r="D2582" s="163" t="s">
        <v>60</v>
      </c>
      <c r="E2582" s="163" t="s">
        <v>717</v>
      </c>
      <c r="F2582" s="163">
        <v>7.0170000000000003</v>
      </c>
      <c r="G2582" s="163" t="s">
        <v>719</v>
      </c>
    </row>
    <row r="2583" spans="1:7" x14ac:dyDescent="0.2">
      <c r="A2583" s="163">
        <v>2020</v>
      </c>
      <c r="B2583" s="163" t="s">
        <v>714</v>
      </c>
      <c r="C2583" s="163" t="s">
        <v>65</v>
      </c>
      <c r="D2583" s="163" t="s">
        <v>59</v>
      </c>
      <c r="E2583" s="163" t="s">
        <v>717</v>
      </c>
      <c r="F2583" s="163">
        <v>0.22900000000000001</v>
      </c>
    </row>
    <row r="2584" spans="1:7" x14ac:dyDescent="0.2">
      <c r="A2584" s="163">
        <v>2020</v>
      </c>
      <c r="B2584" s="163" t="s">
        <v>714</v>
      </c>
      <c r="C2584" s="163" t="s">
        <v>65</v>
      </c>
      <c r="D2584" s="163" t="s">
        <v>58</v>
      </c>
      <c r="E2584" s="163" t="s">
        <v>717</v>
      </c>
      <c r="F2584" s="163">
        <v>0.20100000000000001</v>
      </c>
    </row>
    <row r="2585" spans="1:7" x14ac:dyDescent="0.2">
      <c r="A2585" s="163">
        <v>2020</v>
      </c>
      <c r="B2585" s="163" t="s">
        <v>714</v>
      </c>
      <c r="C2585" s="163" t="s">
        <v>65</v>
      </c>
      <c r="D2585" s="163" t="s">
        <v>56</v>
      </c>
      <c r="E2585" s="163" t="s">
        <v>717</v>
      </c>
      <c r="F2585" s="163">
        <v>7.0460000000000003</v>
      </c>
      <c r="G2585" s="163" t="s">
        <v>719</v>
      </c>
    </row>
    <row r="2586" spans="1:7" x14ac:dyDescent="0.2">
      <c r="A2586" s="163">
        <v>2020</v>
      </c>
      <c r="B2586" s="163" t="s">
        <v>714</v>
      </c>
      <c r="C2586" s="163" t="s">
        <v>65</v>
      </c>
      <c r="D2586" s="163" t="s">
        <v>739</v>
      </c>
      <c r="E2586" s="163" t="s">
        <v>717</v>
      </c>
      <c r="F2586" s="163">
        <v>7.2460000000000004</v>
      </c>
      <c r="G2586" s="163" t="s">
        <v>719</v>
      </c>
    </row>
    <row r="2587" spans="1:7" x14ac:dyDescent="0.2">
      <c r="A2587" s="163">
        <v>2020</v>
      </c>
      <c r="B2587" s="163" t="s">
        <v>714</v>
      </c>
      <c r="C2587" s="163" t="s">
        <v>65</v>
      </c>
      <c r="D2587" s="163" t="s">
        <v>53</v>
      </c>
      <c r="E2587" s="163" t="s">
        <v>717</v>
      </c>
      <c r="F2587" s="163">
        <v>2.9000000000000001E-2</v>
      </c>
    </row>
    <row r="2588" spans="1:7" x14ac:dyDescent="0.2">
      <c r="A2588" s="163">
        <v>2020</v>
      </c>
      <c r="B2588" s="163" t="s">
        <v>714</v>
      </c>
      <c r="C2588" s="163" t="s">
        <v>64</v>
      </c>
      <c r="D2588" s="163" t="s">
        <v>60</v>
      </c>
      <c r="E2588" s="163" t="s">
        <v>717</v>
      </c>
      <c r="F2588" s="163">
        <v>0.84499999999999997</v>
      </c>
      <c r="G2588" s="163" t="s">
        <v>719</v>
      </c>
    </row>
    <row r="2589" spans="1:7" x14ac:dyDescent="0.2">
      <c r="A2589" s="163">
        <v>2020</v>
      </c>
      <c r="B2589" s="163" t="s">
        <v>714</v>
      </c>
      <c r="C2589" s="163" t="s">
        <v>64</v>
      </c>
      <c r="D2589" s="163" t="s">
        <v>59</v>
      </c>
      <c r="E2589" s="163" t="s">
        <v>717</v>
      </c>
      <c r="F2589" s="163">
        <v>2.1030000000000002</v>
      </c>
    </row>
    <row r="2590" spans="1:7" x14ac:dyDescent="0.2">
      <c r="A2590" s="163">
        <v>2020</v>
      </c>
      <c r="B2590" s="163" t="s">
        <v>714</v>
      </c>
      <c r="C2590" s="163" t="s">
        <v>64</v>
      </c>
      <c r="D2590" s="163" t="s">
        <v>58</v>
      </c>
      <c r="E2590" s="163" t="s">
        <v>717</v>
      </c>
      <c r="F2590" s="163">
        <v>0.498</v>
      </c>
    </row>
    <row r="2591" spans="1:7" x14ac:dyDescent="0.2">
      <c r="A2591" s="163">
        <v>2020</v>
      </c>
      <c r="B2591" s="163" t="s">
        <v>714</v>
      </c>
      <c r="C2591" s="163" t="s">
        <v>64</v>
      </c>
      <c r="D2591" s="163" t="s">
        <v>56</v>
      </c>
      <c r="E2591" s="163" t="s">
        <v>717</v>
      </c>
      <c r="F2591" s="163">
        <v>2.4500000000000002</v>
      </c>
      <c r="G2591" s="163" t="s">
        <v>719</v>
      </c>
    </row>
    <row r="2592" spans="1:7" x14ac:dyDescent="0.2">
      <c r="A2592" s="163">
        <v>2020</v>
      </c>
      <c r="B2592" s="163" t="s">
        <v>714</v>
      </c>
      <c r="C2592" s="163" t="s">
        <v>64</v>
      </c>
      <c r="D2592" s="163" t="s">
        <v>739</v>
      </c>
      <c r="E2592" s="163" t="s">
        <v>717</v>
      </c>
      <c r="F2592" s="163">
        <v>2.948</v>
      </c>
      <c r="G2592" s="163" t="s">
        <v>719</v>
      </c>
    </row>
    <row r="2593" spans="1:7" x14ac:dyDescent="0.2">
      <c r="A2593" s="163">
        <v>2020</v>
      </c>
      <c r="B2593" s="163" t="s">
        <v>714</v>
      </c>
      <c r="C2593" s="163" t="s">
        <v>64</v>
      </c>
      <c r="D2593" s="163" t="s">
        <v>53</v>
      </c>
      <c r="E2593" s="163" t="s">
        <v>717</v>
      </c>
      <c r="F2593" s="163">
        <v>1.605</v>
      </c>
    </row>
    <row r="2594" spans="1:7" x14ac:dyDescent="0.2">
      <c r="A2594" s="163">
        <v>2020</v>
      </c>
      <c r="B2594" s="163" t="s">
        <v>714</v>
      </c>
      <c r="C2594" s="163" t="s">
        <v>62</v>
      </c>
      <c r="D2594" s="163" t="s">
        <v>60</v>
      </c>
      <c r="E2594" s="163" t="s">
        <v>717</v>
      </c>
      <c r="F2594" s="163" t="s">
        <v>14</v>
      </c>
      <c r="G2594" s="163" t="s">
        <v>718</v>
      </c>
    </row>
    <row r="2595" spans="1:7" x14ac:dyDescent="0.2">
      <c r="A2595" s="163">
        <v>2020</v>
      </c>
      <c r="B2595" s="163" t="s">
        <v>714</v>
      </c>
      <c r="C2595" s="163" t="s">
        <v>62</v>
      </c>
      <c r="D2595" s="163" t="s">
        <v>59</v>
      </c>
      <c r="E2595" s="163" t="s">
        <v>717</v>
      </c>
      <c r="F2595" s="163">
        <v>0.153</v>
      </c>
    </row>
    <row r="2596" spans="1:7" x14ac:dyDescent="0.2">
      <c r="A2596" s="163">
        <v>2020</v>
      </c>
      <c r="B2596" s="163" t="s">
        <v>714</v>
      </c>
      <c r="C2596" s="163" t="s">
        <v>62</v>
      </c>
      <c r="D2596" s="163" t="s">
        <v>58</v>
      </c>
      <c r="E2596" s="163" t="s">
        <v>717</v>
      </c>
      <c r="F2596" s="163">
        <v>0.126</v>
      </c>
    </row>
    <row r="2597" spans="1:7" x14ac:dyDescent="0.2">
      <c r="A2597" s="163">
        <v>2020</v>
      </c>
      <c r="B2597" s="163" t="s">
        <v>714</v>
      </c>
      <c r="C2597" s="163" t="s">
        <v>62</v>
      </c>
      <c r="D2597" s="163" t="s">
        <v>56</v>
      </c>
      <c r="E2597" s="163" t="s">
        <v>717</v>
      </c>
      <c r="F2597" s="163">
        <v>2.5999999999999999E-2</v>
      </c>
    </row>
    <row r="2598" spans="1:7" x14ac:dyDescent="0.2">
      <c r="A2598" s="163">
        <v>2020</v>
      </c>
      <c r="B2598" s="163" t="s">
        <v>714</v>
      </c>
      <c r="C2598" s="163" t="s">
        <v>62</v>
      </c>
      <c r="D2598" s="163" t="s">
        <v>739</v>
      </c>
      <c r="E2598" s="163" t="s">
        <v>717</v>
      </c>
      <c r="F2598" s="163">
        <v>0.153</v>
      </c>
    </row>
    <row r="2599" spans="1:7" x14ac:dyDescent="0.2">
      <c r="A2599" s="163">
        <v>2020</v>
      </c>
      <c r="B2599" s="163" t="s">
        <v>714</v>
      </c>
      <c r="C2599" s="163" t="s">
        <v>62</v>
      </c>
      <c r="D2599" s="163" t="s">
        <v>53</v>
      </c>
      <c r="E2599" s="163" t="s">
        <v>717</v>
      </c>
      <c r="F2599" s="163">
        <v>2.5999999999999999E-2</v>
      </c>
    </row>
    <row r="2600" spans="1:7" x14ac:dyDescent="0.2">
      <c r="A2600" s="163">
        <v>2020</v>
      </c>
      <c r="B2600" s="163" t="s">
        <v>714</v>
      </c>
      <c r="C2600" s="163" t="s">
        <v>55</v>
      </c>
      <c r="D2600" s="163" t="s">
        <v>60</v>
      </c>
      <c r="E2600" s="163" t="s">
        <v>717</v>
      </c>
      <c r="F2600" s="163" t="s">
        <v>14</v>
      </c>
      <c r="G2600" s="163" t="s">
        <v>718</v>
      </c>
    </row>
    <row r="2601" spans="1:7" x14ac:dyDescent="0.2">
      <c r="A2601" s="163">
        <v>2020</v>
      </c>
      <c r="B2601" s="163" t="s">
        <v>714</v>
      </c>
      <c r="C2601" s="163" t="s">
        <v>55</v>
      </c>
      <c r="D2601" s="163" t="s">
        <v>59</v>
      </c>
      <c r="E2601" s="163" t="s">
        <v>717</v>
      </c>
      <c r="F2601" s="163">
        <v>4.0000000000000001E-3</v>
      </c>
    </row>
    <row r="2602" spans="1:7" x14ac:dyDescent="0.2">
      <c r="A2602" s="163">
        <v>2020</v>
      </c>
      <c r="B2602" s="163" t="s">
        <v>714</v>
      </c>
      <c r="C2602" s="163" t="s">
        <v>55</v>
      </c>
      <c r="D2602" s="163" t="s">
        <v>58</v>
      </c>
      <c r="E2602" s="163" t="s">
        <v>717</v>
      </c>
      <c r="F2602" s="163">
        <v>1E-3</v>
      </c>
    </row>
    <row r="2603" spans="1:7" x14ac:dyDescent="0.2">
      <c r="A2603" s="163">
        <v>2020</v>
      </c>
      <c r="B2603" s="163" t="s">
        <v>714</v>
      </c>
      <c r="C2603" s="163" t="s">
        <v>55</v>
      </c>
      <c r="D2603" s="163" t="s">
        <v>56</v>
      </c>
      <c r="E2603" s="163" t="s">
        <v>717</v>
      </c>
      <c r="F2603" s="163">
        <v>2E-3</v>
      </c>
    </row>
    <row r="2604" spans="1:7" x14ac:dyDescent="0.2">
      <c r="A2604" s="163">
        <v>2020</v>
      </c>
      <c r="B2604" s="163" t="s">
        <v>714</v>
      </c>
      <c r="C2604" s="163" t="s">
        <v>55</v>
      </c>
      <c r="D2604" s="163" t="s">
        <v>739</v>
      </c>
      <c r="E2604" s="163" t="s">
        <v>717</v>
      </c>
      <c r="F2604" s="163">
        <v>4.0000000000000001E-3</v>
      </c>
    </row>
    <row r="2605" spans="1:7" x14ac:dyDescent="0.2">
      <c r="A2605" s="163">
        <v>2020</v>
      </c>
      <c r="B2605" s="163" t="s">
        <v>714</v>
      </c>
      <c r="C2605" s="163" t="s">
        <v>55</v>
      </c>
      <c r="D2605" s="163" t="s">
        <v>53</v>
      </c>
      <c r="E2605" s="163" t="s">
        <v>717</v>
      </c>
      <c r="F2605" s="163">
        <v>2E-3</v>
      </c>
    </row>
    <row r="2606" spans="1:7" x14ac:dyDescent="0.2">
      <c r="A2606" s="163">
        <v>2020</v>
      </c>
      <c r="B2606" s="163" t="s">
        <v>714</v>
      </c>
      <c r="C2606" s="163" t="s">
        <v>69</v>
      </c>
      <c r="D2606" s="163" t="s">
        <v>60</v>
      </c>
      <c r="E2606" s="163" t="s">
        <v>143</v>
      </c>
      <c r="F2606" s="163">
        <v>93.893000000000001</v>
      </c>
      <c r="G2606" s="163" t="s">
        <v>719</v>
      </c>
    </row>
    <row r="2607" spans="1:7" x14ac:dyDescent="0.2">
      <c r="A2607" s="163">
        <v>2020</v>
      </c>
      <c r="B2607" s="163" t="s">
        <v>714</v>
      </c>
      <c r="C2607" s="163" t="s">
        <v>69</v>
      </c>
      <c r="D2607" s="163" t="s">
        <v>59</v>
      </c>
      <c r="E2607" s="163" t="s">
        <v>143</v>
      </c>
      <c r="F2607" s="163">
        <v>102.788</v>
      </c>
    </row>
    <row r="2608" spans="1:7" x14ac:dyDescent="0.2">
      <c r="A2608" s="163">
        <v>2020</v>
      </c>
      <c r="B2608" s="163" t="s">
        <v>714</v>
      </c>
      <c r="C2608" s="163" t="s">
        <v>69</v>
      </c>
      <c r="D2608" s="163" t="s">
        <v>58</v>
      </c>
      <c r="E2608" s="163" t="s">
        <v>143</v>
      </c>
      <c r="F2608" s="163">
        <v>162.15700000000001</v>
      </c>
    </row>
    <row r="2609" spans="1:7" x14ac:dyDescent="0.2">
      <c r="A2609" s="163">
        <v>2020</v>
      </c>
      <c r="B2609" s="163" t="s">
        <v>714</v>
      </c>
      <c r="C2609" s="163" t="s">
        <v>69</v>
      </c>
      <c r="D2609" s="163" t="s">
        <v>56</v>
      </c>
      <c r="E2609" s="163" t="s">
        <v>143</v>
      </c>
      <c r="F2609" s="163">
        <v>91.313999999999993</v>
      </c>
      <c r="G2609" s="163" t="s">
        <v>719</v>
      </c>
    </row>
    <row r="2610" spans="1:7" x14ac:dyDescent="0.2">
      <c r="A2610" s="163">
        <v>2020</v>
      </c>
      <c r="B2610" s="163" t="s">
        <v>714</v>
      </c>
      <c r="C2610" s="163" t="s">
        <v>69</v>
      </c>
      <c r="D2610" s="163" t="s">
        <v>739</v>
      </c>
      <c r="E2610" s="163" t="s">
        <v>143</v>
      </c>
      <c r="F2610" s="163">
        <v>95.769000000000005</v>
      </c>
      <c r="G2610" s="163" t="s">
        <v>719</v>
      </c>
    </row>
    <row r="2611" spans="1:7" x14ac:dyDescent="0.2">
      <c r="A2611" s="163">
        <v>2020</v>
      </c>
      <c r="B2611" s="163" t="s">
        <v>714</v>
      </c>
      <c r="C2611" s="163" t="s">
        <v>69</v>
      </c>
      <c r="D2611" s="163" t="s">
        <v>53</v>
      </c>
      <c r="E2611" s="163" t="s">
        <v>143</v>
      </c>
      <c r="F2611" s="163">
        <v>77.572999999999993</v>
      </c>
    </row>
    <row r="2612" spans="1:7" x14ac:dyDescent="0.2">
      <c r="A2612" s="163">
        <v>2020</v>
      </c>
      <c r="B2612" s="163" t="s">
        <v>714</v>
      </c>
      <c r="C2612" s="163" t="s">
        <v>68</v>
      </c>
      <c r="D2612" s="163" t="s">
        <v>60</v>
      </c>
      <c r="E2612" s="163" t="s">
        <v>143</v>
      </c>
      <c r="F2612" s="163" t="s">
        <v>14</v>
      </c>
    </row>
    <row r="2613" spans="1:7" x14ac:dyDescent="0.2">
      <c r="A2613" s="163">
        <v>2020</v>
      </c>
      <c r="B2613" s="163" t="s">
        <v>714</v>
      </c>
      <c r="C2613" s="163" t="s">
        <v>68</v>
      </c>
      <c r="D2613" s="163" t="s">
        <v>59</v>
      </c>
      <c r="E2613" s="163" t="s">
        <v>143</v>
      </c>
      <c r="F2613" s="163" t="s">
        <v>14</v>
      </c>
    </row>
    <row r="2614" spans="1:7" x14ac:dyDescent="0.2">
      <c r="A2614" s="163">
        <v>2020</v>
      </c>
      <c r="B2614" s="163" t="s">
        <v>714</v>
      </c>
      <c r="C2614" s="163" t="s">
        <v>68</v>
      </c>
      <c r="D2614" s="163" t="s">
        <v>58</v>
      </c>
      <c r="E2614" s="163" t="s">
        <v>143</v>
      </c>
      <c r="F2614" s="163" t="s">
        <v>14</v>
      </c>
    </row>
    <row r="2615" spans="1:7" x14ac:dyDescent="0.2">
      <c r="A2615" s="163">
        <v>2020</v>
      </c>
      <c r="B2615" s="163" t="s">
        <v>714</v>
      </c>
      <c r="C2615" s="163" t="s">
        <v>68</v>
      </c>
      <c r="D2615" s="163" t="s">
        <v>56</v>
      </c>
      <c r="E2615" s="163" t="s">
        <v>143</v>
      </c>
      <c r="F2615" s="163" t="s">
        <v>14</v>
      </c>
    </row>
    <row r="2616" spans="1:7" x14ac:dyDescent="0.2">
      <c r="A2616" s="163">
        <v>2020</v>
      </c>
      <c r="B2616" s="163" t="s">
        <v>714</v>
      </c>
      <c r="C2616" s="163" t="s">
        <v>68</v>
      </c>
      <c r="D2616" s="163" t="s">
        <v>739</v>
      </c>
      <c r="E2616" s="163" t="s">
        <v>143</v>
      </c>
      <c r="F2616" s="163" t="s">
        <v>14</v>
      </c>
    </row>
    <row r="2617" spans="1:7" x14ac:dyDescent="0.2">
      <c r="A2617" s="163">
        <v>2020</v>
      </c>
      <c r="B2617" s="163" t="s">
        <v>714</v>
      </c>
      <c r="C2617" s="163" t="s">
        <v>68</v>
      </c>
      <c r="D2617" s="163" t="s">
        <v>53</v>
      </c>
      <c r="E2617" s="163" t="s">
        <v>143</v>
      </c>
      <c r="F2617" s="163" t="s">
        <v>14</v>
      </c>
    </row>
    <row r="2618" spans="1:7" x14ac:dyDescent="0.2">
      <c r="A2618" s="163">
        <v>2020</v>
      </c>
      <c r="B2618" s="163" t="s">
        <v>714</v>
      </c>
      <c r="C2618" s="163" t="s">
        <v>67</v>
      </c>
      <c r="D2618" s="163" t="s">
        <v>60</v>
      </c>
      <c r="E2618" s="163" t="s">
        <v>143</v>
      </c>
      <c r="F2618" s="163" t="s">
        <v>14</v>
      </c>
    </row>
    <row r="2619" spans="1:7" x14ac:dyDescent="0.2">
      <c r="A2619" s="163">
        <v>2020</v>
      </c>
      <c r="B2619" s="163" t="s">
        <v>714</v>
      </c>
      <c r="C2619" s="163" t="s">
        <v>67</v>
      </c>
      <c r="D2619" s="163" t="s">
        <v>59</v>
      </c>
      <c r="E2619" s="163" t="s">
        <v>143</v>
      </c>
      <c r="F2619" s="163" t="s">
        <v>14</v>
      </c>
    </row>
    <row r="2620" spans="1:7" x14ac:dyDescent="0.2">
      <c r="A2620" s="163">
        <v>2020</v>
      </c>
      <c r="B2620" s="163" t="s">
        <v>714</v>
      </c>
      <c r="C2620" s="163" t="s">
        <v>67</v>
      </c>
      <c r="D2620" s="163" t="s">
        <v>58</v>
      </c>
      <c r="E2620" s="163" t="s">
        <v>143</v>
      </c>
      <c r="F2620" s="163" t="s">
        <v>14</v>
      </c>
    </row>
    <row r="2621" spans="1:7" x14ac:dyDescent="0.2">
      <c r="A2621" s="163">
        <v>2020</v>
      </c>
      <c r="B2621" s="163" t="s">
        <v>714</v>
      </c>
      <c r="C2621" s="163" t="s">
        <v>67</v>
      </c>
      <c r="D2621" s="163" t="s">
        <v>56</v>
      </c>
      <c r="E2621" s="163" t="s">
        <v>143</v>
      </c>
      <c r="F2621" s="163" t="s">
        <v>14</v>
      </c>
    </row>
    <row r="2622" spans="1:7" x14ac:dyDescent="0.2">
      <c r="A2622" s="163">
        <v>2020</v>
      </c>
      <c r="B2622" s="163" t="s">
        <v>714</v>
      </c>
      <c r="C2622" s="163" t="s">
        <v>67</v>
      </c>
      <c r="D2622" s="163" t="s">
        <v>739</v>
      </c>
      <c r="E2622" s="163" t="s">
        <v>143</v>
      </c>
      <c r="F2622" s="163" t="s">
        <v>14</v>
      </c>
    </row>
    <row r="2623" spans="1:7" x14ac:dyDescent="0.2">
      <c r="A2623" s="163">
        <v>2020</v>
      </c>
      <c r="B2623" s="163" t="s">
        <v>714</v>
      </c>
      <c r="C2623" s="163" t="s">
        <v>67</v>
      </c>
      <c r="D2623" s="163" t="s">
        <v>53</v>
      </c>
      <c r="E2623" s="163" t="s">
        <v>143</v>
      </c>
      <c r="F2623" s="163" t="s">
        <v>14</v>
      </c>
    </row>
    <row r="2624" spans="1:7" x14ac:dyDescent="0.2">
      <c r="A2624" s="163">
        <v>2020</v>
      </c>
      <c r="B2624" s="163" t="s">
        <v>714</v>
      </c>
      <c r="C2624" s="163" t="s">
        <v>65</v>
      </c>
      <c r="D2624" s="163" t="s">
        <v>60</v>
      </c>
      <c r="E2624" s="163" t="s">
        <v>143</v>
      </c>
      <c r="F2624" s="163" t="s">
        <v>14</v>
      </c>
    </row>
    <row r="2625" spans="1:6" x14ac:dyDescent="0.2">
      <c r="A2625" s="163">
        <v>2020</v>
      </c>
      <c r="B2625" s="163" t="s">
        <v>714</v>
      </c>
      <c r="C2625" s="163" t="s">
        <v>65</v>
      </c>
      <c r="D2625" s="163" t="s">
        <v>59</v>
      </c>
      <c r="E2625" s="163" t="s">
        <v>143</v>
      </c>
      <c r="F2625" s="163" t="s">
        <v>14</v>
      </c>
    </row>
    <row r="2626" spans="1:6" x14ac:dyDescent="0.2">
      <c r="A2626" s="163">
        <v>2020</v>
      </c>
      <c r="B2626" s="163" t="s">
        <v>714</v>
      </c>
      <c r="C2626" s="163" t="s">
        <v>65</v>
      </c>
      <c r="D2626" s="163" t="s">
        <v>58</v>
      </c>
      <c r="E2626" s="163" t="s">
        <v>143</v>
      </c>
      <c r="F2626" s="163" t="s">
        <v>14</v>
      </c>
    </row>
    <row r="2627" spans="1:6" x14ac:dyDescent="0.2">
      <c r="A2627" s="163">
        <v>2020</v>
      </c>
      <c r="B2627" s="163" t="s">
        <v>714</v>
      </c>
      <c r="C2627" s="163" t="s">
        <v>65</v>
      </c>
      <c r="D2627" s="163" t="s">
        <v>56</v>
      </c>
      <c r="E2627" s="163" t="s">
        <v>143</v>
      </c>
      <c r="F2627" s="163" t="s">
        <v>14</v>
      </c>
    </row>
    <row r="2628" spans="1:6" x14ac:dyDescent="0.2">
      <c r="A2628" s="163">
        <v>2020</v>
      </c>
      <c r="B2628" s="163" t="s">
        <v>714</v>
      </c>
      <c r="C2628" s="163" t="s">
        <v>65</v>
      </c>
      <c r="D2628" s="163" t="s">
        <v>739</v>
      </c>
      <c r="E2628" s="163" t="s">
        <v>143</v>
      </c>
      <c r="F2628" s="163" t="s">
        <v>14</v>
      </c>
    </row>
    <row r="2629" spans="1:6" x14ac:dyDescent="0.2">
      <c r="A2629" s="163">
        <v>2020</v>
      </c>
      <c r="B2629" s="163" t="s">
        <v>714</v>
      </c>
      <c r="C2629" s="163" t="s">
        <v>65</v>
      </c>
      <c r="D2629" s="163" t="s">
        <v>53</v>
      </c>
      <c r="E2629" s="163" t="s">
        <v>143</v>
      </c>
      <c r="F2629" s="163" t="s">
        <v>14</v>
      </c>
    </row>
    <row r="2630" spans="1:6" x14ac:dyDescent="0.2">
      <c r="A2630" s="163">
        <v>2020</v>
      </c>
      <c r="B2630" s="163" t="s">
        <v>714</v>
      </c>
      <c r="C2630" s="163" t="s">
        <v>64</v>
      </c>
      <c r="D2630" s="163" t="s">
        <v>60</v>
      </c>
      <c r="E2630" s="163" t="s">
        <v>143</v>
      </c>
      <c r="F2630" s="163" t="s">
        <v>14</v>
      </c>
    </row>
    <row r="2631" spans="1:6" x14ac:dyDescent="0.2">
      <c r="A2631" s="163">
        <v>2020</v>
      </c>
      <c r="B2631" s="163" t="s">
        <v>714</v>
      </c>
      <c r="C2631" s="163" t="s">
        <v>64</v>
      </c>
      <c r="D2631" s="163" t="s">
        <v>59</v>
      </c>
      <c r="E2631" s="163" t="s">
        <v>143</v>
      </c>
      <c r="F2631" s="163" t="s">
        <v>14</v>
      </c>
    </row>
    <row r="2632" spans="1:6" x14ac:dyDescent="0.2">
      <c r="A2632" s="163">
        <v>2020</v>
      </c>
      <c r="B2632" s="163" t="s">
        <v>714</v>
      </c>
      <c r="C2632" s="163" t="s">
        <v>64</v>
      </c>
      <c r="D2632" s="163" t="s">
        <v>58</v>
      </c>
      <c r="E2632" s="163" t="s">
        <v>143</v>
      </c>
      <c r="F2632" s="163" t="s">
        <v>14</v>
      </c>
    </row>
    <row r="2633" spans="1:6" x14ac:dyDescent="0.2">
      <c r="A2633" s="163">
        <v>2020</v>
      </c>
      <c r="B2633" s="163" t="s">
        <v>714</v>
      </c>
      <c r="C2633" s="163" t="s">
        <v>64</v>
      </c>
      <c r="D2633" s="163" t="s">
        <v>56</v>
      </c>
      <c r="E2633" s="163" t="s">
        <v>143</v>
      </c>
      <c r="F2633" s="163" t="s">
        <v>14</v>
      </c>
    </row>
    <row r="2634" spans="1:6" x14ac:dyDescent="0.2">
      <c r="A2634" s="163">
        <v>2020</v>
      </c>
      <c r="B2634" s="163" t="s">
        <v>714</v>
      </c>
      <c r="C2634" s="163" t="s">
        <v>64</v>
      </c>
      <c r="D2634" s="163" t="s">
        <v>739</v>
      </c>
      <c r="E2634" s="163" t="s">
        <v>143</v>
      </c>
      <c r="F2634" s="163" t="s">
        <v>14</v>
      </c>
    </row>
    <row r="2635" spans="1:6" x14ac:dyDescent="0.2">
      <c r="A2635" s="163">
        <v>2020</v>
      </c>
      <c r="B2635" s="163" t="s">
        <v>714</v>
      </c>
      <c r="C2635" s="163" t="s">
        <v>64</v>
      </c>
      <c r="D2635" s="163" t="s">
        <v>53</v>
      </c>
      <c r="E2635" s="163" t="s">
        <v>143</v>
      </c>
      <c r="F2635" s="163" t="s">
        <v>14</v>
      </c>
    </row>
    <row r="2636" spans="1:6" x14ac:dyDescent="0.2">
      <c r="A2636" s="163">
        <v>2020</v>
      </c>
      <c r="B2636" s="163" t="s">
        <v>714</v>
      </c>
      <c r="C2636" s="163" t="s">
        <v>62</v>
      </c>
      <c r="D2636" s="163" t="s">
        <v>60</v>
      </c>
      <c r="E2636" s="163" t="s">
        <v>143</v>
      </c>
      <c r="F2636" s="163" t="s">
        <v>14</v>
      </c>
    </row>
    <row r="2637" spans="1:6" x14ac:dyDescent="0.2">
      <c r="A2637" s="163">
        <v>2020</v>
      </c>
      <c r="B2637" s="163" t="s">
        <v>714</v>
      </c>
      <c r="C2637" s="163" t="s">
        <v>62</v>
      </c>
      <c r="D2637" s="163" t="s">
        <v>59</v>
      </c>
      <c r="E2637" s="163" t="s">
        <v>143</v>
      </c>
      <c r="F2637" s="163" t="s">
        <v>14</v>
      </c>
    </row>
    <row r="2638" spans="1:6" x14ac:dyDescent="0.2">
      <c r="A2638" s="163">
        <v>2020</v>
      </c>
      <c r="B2638" s="163" t="s">
        <v>714</v>
      </c>
      <c r="C2638" s="163" t="s">
        <v>62</v>
      </c>
      <c r="D2638" s="163" t="s">
        <v>58</v>
      </c>
      <c r="E2638" s="163" t="s">
        <v>143</v>
      </c>
      <c r="F2638" s="163" t="s">
        <v>14</v>
      </c>
    </row>
    <row r="2639" spans="1:6" x14ac:dyDescent="0.2">
      <c r="A2639" s="163">
        <v>2020</v>
      </c>
      <c r="B2639" s="163" t="s">
        <v>714</v>
      </c>
      <c r="C2639" s="163" t="s">
        <v>62</v>
      </c>
      <c r="D2639" s="163" t="s">
        <v>56</v>
      </c>
      <c r="E2639" s="163" t="s">
        <v>143</v>
      </c>
      <c r="F2639" s="163" t="s">
        <v>14</v>
      </c>
    </row>
    <row r="2640" spans="1:6" x14ac:dyDescent="0.2">
      <c r="A2640" s="163">
        <v>2020</v>
      </c>
      <c r="B2640" s="163" t="s">
        <v>714</v>
      </c>
      <c r="C2640" s="163" t="s">
        <v>62</v>
      </c>
      <c r="D2640" s="163" t="s">
        <v>739</v>
      </c>
      <c r="E2640" s="163" t="s">
        <v>143</v>
      </c>
      <c r="F2640" s="163" t="s">
        <v>14</v>
      </c>
    </row>
    <row r="2641" spans="1:6" x14ac:dyDescent="0.2">
      <c r="A2641" s="163">
        <v>2020</v>
      </c>
      <c r="B2641" s="163" t="s">
        <v>714</v>
      </c>
      <c r="C2641" s="163" t="s">
        <v>62</v>
      </c>
      <c r="D2641" s="163" t="s">
        <v>53</v>
      </c>
      <c r="E2641" s="163" t="s">
        <v>143</v>
      </c>
      <c r="F2641" s="163" t="s">
        <v>14</v>
      </c>
    </row>
    <row r="2642" spans="1:6" x14ac:dyDescent="0.2">
      <c r="A2642" s="163">
        <v>2020</v>
      </c>
      <c r="B2642" s="163" t="s">
        <v>714</v>
      </c>
      <c r="C2642" s="163" t="s">
        <v>55</v>
      </c>
      <c r="D2642" s="163" t="s">
        <v>60</v>
      </c>
      <c r="E2642" s="163" t="s">
        <v>143</v>
      </c>
      <c r="F2642" s="163" t="s">
        <v>14</v>
      </c>
    </row>
    <row r="2643" spans="1:6" x14ac:dyDescent="0.2">
      <c r="A2643" s="163">
        <v>2020</v>
      </c>
      <c r="B2643" s="163" t="s">
        <v>714</v>
      </c>
      <c r="C2643" s="163" t="s">
        <v>55</v>
      </c>
      <c r="D2643" s="163" t="s">
        <v>59</v>
      </c>
      <c r="E2643" s="163" t="s">
        <v>143</v>
      </c>
      <c r="F2643" s="163" t="s">
        <v>14</v>
      </c>
    </row>
    <row r="2644" spans="1:6" x14ac:dyDescent="0.2">
      <c r="A2644" s="163">
        <v>2020</v>
      </c>
      <c r="B2644" s="163" t="s">
        <v>714</v>
      </c>
      <c r="C2644" s="163" t="s">
        <v>55</v>
      </c>
      <c r="D2644" s="163" t="s">
        <v>58</v>
      </c>
      <c r="E2644" s="163" t="s">
        <v>143</v>
      </c>
      <c r="F2644" s="163" t="s">
        <v>14</v>
      </c>
    </row>
    <row r="2645" spans="1:6" x14ac:dyDescent="0.2">
      <c r="A2645" s="163">
        <v>2020</v>
      </c>
      <c r="B2645" s="163" t="s">
        <v>714</v>
      </c>
      <c r="C2645" s="163" t="s">
        <v>55</v>
      </c>
      <c r="D2645" s="163" t="s">
        <v>56</v>
      </c>
      <c r="E2645" s="163" t="s">
        <v>143</v>
      </c>
      <c r="F2645" s="163" t="s">
        <v>14</v>
      </c>
    </row>
    <row r="2646" spans="1:6" x14ac:dyDescent="0.2">
      <c r="A2646" s="163">
        <v>2020</v>
      </c>
      <c r="B2646" s="163" t="s">
        <v>714</v>
      </c>
      <c r="C2646" s="163" t="s">
        <v>55</v>
      </c>
      <c r="D2646" s="163" t="s">
        <v>739</v>
      </c>
      <c r="E2646" s="163" t="s">
        <v>143</v>
      </c>
      <c r="F2646" s="163" t="s">
        <v>14</v>
      </c>
    </row>
    <row r="2647" spans="1:6" x14ac:dyDescent="0.2">
      <c r="A2647" s="163">
        <v>2020</v>
      </c>
      <c r="B2647" s="163" t="s">
        <v>714</v>
      </c>
      <c r="C2647" s="163" t="s">
        <v>55</v>
      </c>
      <c r="D2647" s="163" t="s">
        <v>53</v>
      </c>
      <c r="E2647" s="163" t="s">
        <v>143</v>
      </c>
      <c r="F2647" s="163" t="s">
        <v>14</v>
      </c>
    </row>
  </sheetData>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F89"/>
  <sheetViews>
    <sheetView workbookViewId="0"/>
  </sheetViews>
  <sheetFormatPr defaultRowHeight="15" x14ac:dyDescent="0.2"/>
  <cols>
    <col min="1" max="1" width="5.5703125" style="163" bestFit="1" customWidth="1"/>
    <col min="2" max="2" width="11.140625" style="163" bestFit="1" customWidth="1"/>
    <col min="3" max="3" width="13.140625" style="163" bestFit="1" customWidth="1"/>
    <col min="4" max="4" width="8.5703125" style="163" bestFit="1" customWidth="1"/>
    <col min="5" max="5" width="13.5703125" style="163" bestFit="1" customWidth="1"/>
    <col min="6" max="6" width="16.42578125" style="163" bestFit="1" customWidth="1"/>
  </cols>
  <sheetData>
    <row r="1" spans="1:6" x14ac:dyDescent="0.2">
      <c r="A1" s="163" t="s">
        <v>141</v>
      </c>
      <c r="B1" s="163" t="s">
        <v>93</v>
      </c>
      <c r="C1" s="163" t="s">
        <v>94</v>
      </c>
      <c r="D1" s="163" t="s">
        <v>157</v>
      </c>
      <c r="E1" s="163" t="s">
        <v>712</v>
      </c>
      <c r="F1" s="163" t="s">
        <v>713</v>
      </c>
    </row>
    <row r="2" spans="1:6" x14ac:dyDescent="0.2">
      <c r="A2" s="163">
        <v>2000</v>
      </c>
      <c r="B2" s="163" t="s">
        <v>714</v>
      </c>
      <c r="C2" s="163" t="s">
        <v>740</v>
      </c>
      <c r="D2" s="163" t="s">
        <v>711</v>
      </c>
      <c r="E2" s="163">
        <v>83.42</v>
      </c>
    </row>
    <row r="3" spans="1:6" x14ac:dyDescent="0.2">
      <c r="A3" s="163">
        <v>2000</v>
      </c>
      <c r="B3" s="163" t="s">
        <v>714</v>
      </c>
      <c r="C3" s="163" t="s">
        <v>156</v>
      </c>
      <c r="D3" s="163" t="s">
        <v>711</v>
      </c>
      <c r="E3" s="163">
        <v>87.570999999999998</v>
      </c>
    </row>
    <row r="4" spans="1:6" x14ac:dyDescent="0.2">
      <c r="A4" s="163">
        <v>2000</v>
      </c>
      <c r="B4" s="163" t="s">
        <v>714</v>
      </c>
      <c r="C4" s="163" t="s">
        <v>741</v>
      </c>
      <c r="D4" s="163" t="s">
        <v>711</v>
      </c>
      <c r="E4" s="164">
        <v>10189386</v>
      </c>
    </row>
    <row r="5" spans="1:6" x14ac:dyDescent="0.2">
      <c r="A5" s="163">
        <v>2000</v>
      </c>
      <c r="B5" s="163" t="s">
        <v>714</v>
      </c>
      <c r="C5" s="163" t="s">
        <v>152</v>
      </c>
      <c r="D5" s="163" t="s">
        <v>711</v>
      </c>
      <c r="E5" s="164">
        <v>9615542.5</v>
      </c>
    </row>
    <row r="6" spans="1:6" x14ac:dyDescent="0.2">
      <c r="A6" s="163">
        <v>2001</v>
      </c>
      <c r="B6" s="163" t="s">
        <v>714</v>
      </c>
      <c r="C6" s="163" t="s">
        <v>740</v>
      </c>
      <c r="D6" s="163" t="s">
        <v>711</v>
      </c>
      <c r="E6" s="163">
        <v>85.198999999999998</v>
      </c>
    </row>
    <row r="7" spans="1:6" x14ac:dyDescent="0.2">
      <c r="A7" s="163">
        <v>2001</v>
      </c>
      <c r="B7" s="163" t="s">
        <v>714</v>
      </c>
      <c r="C7" s="163" t="s">
        <v>156</v>
      </c>
      <c r="D7" s="163" t="s">
        <v>711</v>
      </c>
      <c r="E7" s="163">
        <v>89.438999999999993</v>
      </c>
    </row>
    <row r="8" spans="1:6" x14ac:dyDescent="0.2">
      <c r="A8" s="163">
        <v>2001</v>
      </c>
      <c r="B8" s="163" t="s">
        <v>714</v>
      </c>
      <c r="C8" s="163" t="s">
        <v>741</v>
      </c>
      <c r="D8" s="163" t="s">
        <v>711</v>
      </c>
      <c r="E8" s="164">
        <v>10406741.699999999</v>
      </c>
    </row>
    <row r="9" spans="1:6" x14ac:dyDescent="0.2">
      <c r="A9" s="163">
        <v>2001</v>
      </c>
      <c r="B9" s="163" t="s">
        <v>714</v>
      </c>
      <c r="C9" s="163" t="s">
        <v>152</v>
      </c>
      <c r="D9" s="163" t="s">
        <v>711</v>
      </c>
      <c r="E9" s="164">
        <v>9820657.3000000007</v>
      </c>
    </row>
    <row r="10" spans="1:6" x14ac:dyDescent="0.2">
      <c r="A10" s="163">
        <v>2002</v>
      </c>
      <c r="B10" s="163" t="s">
        <v>714</v>
      </c>
      <c r="C10" s="163" t="s">
        <v>740</v>
      </c>
      <c r="D10" s="163" t="s">
        <v>711</v>
      </c>
      <c r="E10" s="163">
        <v>86.096999999999994</v>
      </c>
    </row>
    <row r="11" spans="1:6" x14ac:dyDescent="0.2">
      <c r="A11" s="163">
        <v>2002</v>
      </c>
      <c r="B11" s="163" t="s">
        <v>714</v>
      </c>
      <c r="C11" s="163" t="s">
        <v>156</v>
      </c>
      <c r="D11" s="163" t="s">
        <v>711</v>
      </c>
      <c r="E11" s="163">
        <v>90.381</v>
      </c>
    </row>
    <row r="12" spans="1:6" x14ac:dyDescent="0.2">
      <c r="A12" s="163">
        <v>2002</v>
      </c>
      <c r="B12" s="163" t="s">
        <v>714</v>
      </c>
      <c r="C12" s="163" t="s">
        <v>741</v>
      </c>
      <c r="D12" s="163" t="s">
        <v>711</v>
      </c>
      <c r="E12" s="164">
        <v>10516384.1</v>
      </c>
    </row>
    <row r="13" spans="1:6" x14ac:dyDescent="0.2">
      <c r="A13" s="163">
        <v>2002</v>
      </c>
      <c r="B13" s="163" t="s">
        <v>714</v>
      </c>
      <c r="C13" s="163" t="s">
        <v>152</v>
      </c>
      <c r="D13" s="163" t="s">
        <v>711</v>
      </c>
      <c r="E13" s="164">
        <v>9924124.8000000007</v>
      </c>
    </row>
    <row r="14" spans="1:6" x14ac:dyDescent="0.2">
      <c r="A14" s="163">
        <v>2003</v>
      </c>
      <c r="B14" s="163" t="s">
        <v>714</v>
      </c>
      <c r="C14" s="163" t="s">
        <v>740</v>
      </c>
      <c r="D14" s="163" t="s">
        <v>711</v>
      </c>
      <c r="E14" s="163">
        <v>86.837000000000003</v>
      </c>
    </row>
    <row r="15" spans="1:6" x14ac:dyDescent="0.2">
      <c r="A15" s="163">
        <v>2003</v>
      </c>
      <c r="B15" s="163" t="s">
        <v>714</v>
      </c>
      <c r="C15" s="163" t="s">
        <v>156</v>
      </c>
      <c r="D15" s="163" t="s">
        <v>711</v>
      </c>
      <c r="E15" s="163">
        <v>91.159000000000006</v>
      </c>
    </row>
    <row r="16" spans="1:6" x14ac:dyDescent="0.2">
      <c r="A16" s="163">
        <v>2003</v>
      </c>
      <c r="B16" s="163" t="s">
        <v>714</v>
      </c>
      <c r="C16" s="163" t="s">
        <v>741</v>
      </c>
      <c r="D16" s="163" t="s">
        <v>711</v>
      </c>
      <c r="E16" s="164">
        <v>10606866.300000001</v>
      </c>
    </row>
    <row r="17" spans="1:5" x14ac:dyDescent="0.2">
      <c r="A17" s="163">
        <v>2003</v>
      </c>
      <c r="B17" s="163" t="s">
        <v>714</v>
      </c>
      <c r="C17" s="163" t="s">
        <v>152</v>
      </c>
      <c r="D17" s="163" t="s">
        <v>711</v>
      </c>
      <c r="E17" s="164">
        <v>10009511.300000001</v>
      </c>
    </row>
    <row r="18" spans="1:5" x14ac:dyDescent="0.2">
      <c r="A18" s="163">
        <v>2004</v>
      </c>
      <c r="B18" s="163" t="s">
        <v>714</v>
      </c>
      <c r="C18" s="163" t="s">
        <v>740</v>
      </c>
      <c r="D18" s="163" t="s">
        <v>711</v>
      </c>
      <c r="E18" s="163">
        <v>89.031999999999996</v>
      </c>
    </row>
    <row r="19" spans="1:5" x14ac:dyDescent="0.2">
      <c r="A19" s="163">
        <v>2004</v>
      </c>
      <c r="B19" s="163" t="s">
        <v>714</v>
      </c>
      <c r="C19" s="163" t="s">
        <v>156</v>
      </c>
      <c r="D19" s="163" t="s">
        <v>711</v>
      </c>
      <c r="E19" s="163">
        <v>93.462999999999994</v>
      </c>
    </row>
    <row r="20" spans="1:5" x14ac:dyDescent="0.2">
      <c r="A20" s="163">
        <v>2004</v>
      </c>
      <c r="B20" s="163" t="s">
        <v>714</v>
      </c>
      <c r="C20" s="163" t="s">
        <v>741</v>
      </c>
      <c r="D20" s="163" t="s">
        <v>711</v>
      </c>
      <c r="E20" s="164">
        <v>10874936.300000001</v>
      </c>
    </row>
    <row r="21" spans="1:5" x14ac:dyDescent="0.2">
      <c r="A21" s="163">
        <v>2004</v>
      </c>
      <c r="B21" s="163" t="s">
        <v>714</v>
      </c>
      <c r="C21" s="163" t="s">
        <v>152</v>
      </c>
      <c r="D21" s="163" t="s">
        <v>711</v>
      </c>
      <c r="E21" s="164">
        <v>10262484.1</v>
      </c>
    </row>
    <row r="22" spans="1:5" x14ac:dyDescent="0.2">
      <c r="A22" s="163">
        <v>2005</v>
      </c>
      <c r="B22" s="163" t="s">
        <v>714</v>
      </c>
      <c r="C22" s="163" t="s">
        <v>740</v>
      </c>
      <c r="D22" s="163" t="s">
        <v>711</v>
      </c>
      <c r="E22" s="163">
        <v>90.703999999999994</v>
      </c>
    </row>
    <row r="23" spans="1:5" x14ac:dyDescent="0.2">
      <c r="A23" s="163">
        <v>2005</v>
      </c>
      <c r="B23" s="163" t="s">
        <v>714</v>
      </c>
      <c r="C23" s="163" t="s">
        <v>156</v>
      </c>
      <c r="D23" s="163" t="s">
        <v>711</v>
      </c>
      <c r="E23" s="163">
        <v>95.216999999999999</v>
      </c>
    </row>
    <row r="24" spans="1:5" x14ac:dyDescent="0.2">
      <c r="A24" s="163">
        <v>2005</v>
      </c>
      <c r="B24" s="163" t="s">
        <v>714</v>
      </c>
      <c r="C24" s="163" t="s">
        <v>741</v>
      </c>
      <c r="D24" s="163" t="s">
        <v>711</v>
      </c>
      <c r="E24" s="164">
        <v>11079096.800000001</v>
      </c>
    </row>
    <row r="25" spans="1:5" x14ac:dyDescent="0.2">
      <c r="A25" s="163">
        <v>2005</v>
      </c>
      <c r="B25" s="163" t="s">
        <v>714</v>
      </c>
      <c r="C25" s="163" t="s">
        <v>152</v>
      </c>
      <c r="D25" s="163" t="s">
        <v>711</v>
      </c>
      <c r="E25" s="164">
        <v>10455146.800000001</v>
      </c>
    </row>
    <row r="26" spans="1:5" x14ac:dyDescent="0.2">
      <c r="A26" s="163">
        <v>2006</v>
      </c>
      <c r="B26" s="163" t="s">
        <v>714</v>
      </c>
      <c r="C26" s="163" t="s">
        <v>740</v>
      </c>
      <c r="D26" s="163" t="s">
        <v>711</v>
      </c>
      <c r="E26" s="163">
        <v>93.843000000000004</v>
      </c>
    </row>
    <row r="27" spans="1:5" x14ac:dyDescent="0.2">
      <c r="A27" s="163">
        <v>2006</v>
      </c>
      <c r="B27" s="163" t="s">
        <v>714</v>
      </c>
      <c r="C27" s="163" t="s">
        <v>156</v>
      </c>
      <c r="D27" s="163" t="s">
        <v>711</v>
      </c>
      <c r="E27" s="163">
        <v>98.513000000000005</v>
      </c>
    </row>
    <row r="28" spans="1:5" x14ac:dyDescent="0.2">
      <c r="A28" s="163">
        <v>2006</v>
      </c>
      <c r="B28" s="163" t="s">
        <v>714</v>
      </c>
      <c r="C28" s="163" t="s">
        <v>741</v>
      </c>
      <c r="D28" s="163" t="s">
        <v>711</v>
      </c>
      <c r="E28" s="164">
        <v>11462544</v>
      </c>
    </row>
    <row r="29" spans="1:5" x14ac:dyDescent="0.2">
      <c r="A29" s="163">
        <v>2006</v>
      </c>
      <c r="B29" s="163" t="s">
        <v>714</v>
      </c>
      <c r="C29" s="163" t="s">
        <v>152</v>
      </c>
      <c r="D29" s="163" t="s">
        <v>711</v>
      </c>
      <c r="E29" s="164">
        <v>10816999.1</v>
      </c>
    </row>
    <row r="30" spans="1:5" x14ac:dyDescent="0.2">
      <c r="A30" s="163">
        <v>2007</v>
      </c>
      <c r="B30" s="163" t="s">
        <v>714</v>
      </c>
      <c r="C30" s="163" t="s">
        <v>740</v>
      </c>
      <c r="D30" s="163" t="s">
        <v>711</v>
      </c>
      <c r="E30" s="163">
        <v>96.781999999999996</v>
      </c>
    </row>
    <row r="31" spans="1:5" x14ac:dyDescent="0.2">
      <c r="A31" s="163">
        <v>2007</v>
      </c>
      <c r="B31" s="163" t="s">
        <v>714</v>
      </c>
      <c r="C31" s="163" t="s">
        <v>156</v>
      </c>
      <c r="D31" s="163" t="s">
        <v>711</v>
      </c>
      <c r="E31" s="163">
        <v>101.598</v>
      </c>
    </row>
    <row r="32" spans="1:5" x14ac:dyDescent="0.2">
      <c r="A32" s="163">
        <v>2007</v>
      </c>
      <c r="B32" s="163" t="s">
        <v>714</v>
      </c>
      <c r="C32" s="163" t="s">
        <v>741</v>
      </c>
      <c r="D32" s="163" t="s">
        <v>711</v>
      </c>
      <c r="E32" s="164">
        <v>11821519.800000001</v>
      </c>
    </row>
    <row r="33" spans="1:5" x14ac:dyDescent="0.2">
      <c r="A33" s="163">
        <v>2007</v>
      </c>
      <c r="B33" s="163" t="s">
        <v>714</v>
      </c>
      <c r="C33" s="163" t="s">
        <v>152</v>
      </c>
      <c r="D33" s="163" t="s">
        <v>711</v>
      </c>
      <c r="E33" s="164">
        <v>11155758.199999999</v>
      </c>
    </row>
    <row r="34" spans="1:5" x14ac:dyDescent="0.2">
      <c r="A34" s="163">
        <v>2008</v>
      </c>
      <c r="B34" s="163" t="s">
        <v>714</v>
      </c>
      <c r="C34" s="163" t="s">
        <v>740</v>
      </c>
      <c r="D34" s="163" t="s">
        <v>711</v>
      </c>
      <c r="E34" s="163">
        <v>97.4</v>
      </c>
    </row>
    <row r="35" spans="1:5" x14ac:dyDescent="0.2">
      <c r="A35" s="163">
        <v>2008</v>
      </c>
      <c r="B35" s="163" t="s">
        <v>714</v>
      </c>
      <c r="C35" s="163" t="s">
        <v>156</v>
      </c>
      <c r="D35" s="163" t="s">
        <v>711</v>
      </c>
      <c r="E35" s="163">
        <v>102.247</v>
      </c>
    </row>
    <row r="36" spans="1:5" x14ac:dyDescent="0.2">
      <c r="A36" s="163">
        <v>2008</v>
      </c>
      <c r="B36" s="163" t="s">
        <v>714</v>
      </c>
      <c r="C36" s="163" t="s">
        <v>741</v>
      </c>
      <c r="D36" s="163" t="s">
        <v>711</v>
      </c>
      <c r="E36" s="164">
        <v>11897064.6</v>
      </c>
    </row>
    <row r="37" spans="1:5" x14ac:dyDescent="0.2">
      <c r="A37" s="163">
        <v>2008</v>
      </c>
      <c r="B37" s="163" t="s">
        <v>714</v>
      </c>
      <c r="C37" s="163" t="s">
        <v>152</v>
      </c>
      <c r="D37" s="163" t="s">
        <v>711</v>
      </c>
      <c r="E37" s="164">
        <v>11227048.5</v>
      </c>
    </row>
    <row r="38" spans="1:5" x14ac:dyDescent="0.2">
      <c r="A38" s="163">
        <v>2009</v>
      </c>
      <c r="B38" s="163" t="s">
        <v>714</v>
      </c>
      <c r="C38" s="163" t="s">
        <v>740</v>
      </c>
      <c r="D38" s="163" t="s">
        <v>711</v>
      </c>
      <c r="E38" s="163">
        <v>93.210999999999999</v>
      </c>
    </row>
    <row r="39" spans="1:5" x14ac:dyDescent="0.2">
      <c r="A39" s="163">
        <v>2009</v>
      </c>
      <c r="B39" s="163" t="s">
        <v>714</v>
      </c>
      <c r="C39" s="163" t="s">
        <v>156</v>
      </c>
      <c r="D39" s="163" t="s">
        <v>711</v>
      </c>
      <c r="E39" s="163">
        <v>97.849000000000004</v>
      </c>
    </row>
    <row r="40" spans="1:5" x14ac:dyDescent="0.2">
      <c r="A40" s="163">
        <v>2009</v>
      </c>
      <c r="B40" s="163" t="s">
        <v>714</v>
      </c>
      <c r="C40" s="163" t="s">
        <v>741</v>
      </c>
      <c r="D40" s="163" t="s">
        <v>711</v>
      </c>
      <c r="E40" s="164">
        <v>11385315.300000001</v>
      </c>
    </row>
    <row r="41" spans="1:5" x14ac:dyDescent="0.2">
      <c r="A41" s="163">
        <v>2009</v>
      </c>
      <c r="B41" s="163" t="s">
        <v>714</v>
      </c>
      <c r="C41" s="163" t="s">
        <v>152</v>
      </c>
      <c r="D41" s="163" t="s">
        <v>711</v>
      </c>
      <c r="E41" s="164">
        <v>10744119.800000001</v>
      </c>
    </row>
    <row r="42" spans="1:5" x14ac:dyDescent="0.2">
      <c r="A42" s="163">
        <v>2010</v>
      </c>
      <c r="B42" s="163" t="s">
        <v>714</v>
      </c>
      <c r="C42" s="163" t="s">
        <v>740</v>
      </c>
      <c r="D42" s="163" t="s">
        <v>711</v>
      </c>
      <c r="E42" s="163">
        <v>95.26</v>
      </c>
    </row>
    <row r="43" spans="1:5" x14ac:dyDescent="0.2">
      <c r="A43" s="163">
        <v>2010</v>
      </c>
      <c r="B43" s="163" t="s">
        <v>714</v>
      </c>
      <c r="C43" s="163" t="s">
        <v>156</v>
      </c>
      <c r="D43" s="163" t="s">
        <v>711</v>
      </c>
      <c r="E43" s="163">
        <v>100</v>
      </c>
    </row>
    <row r="44" spans="1:5" x14ac:dyDescent="0.2">
      <c r="A44" s="163">
        <v>2010</v>
      </c>
      <c r="B44" s="163" t="s">
        <v>714</v>
      </c>
      <c r="C44" s="163" t="s">
        <v>741</v>
      </c>
      <c r="D44" s="163" t="s">
        <v>711</v>
      </c>
      <c r="E44" s="164">
        <v>11635596.4</v>
      </c>
    </row>
    <row r="45" spans="1:5" x14ac:dyDescent="0.2">
      <c r="A45" s="163">
        <v>2010</v>
      </c>
      <c r="B45" s="163" t="s">
        <v>714</v>
      </c>
      <c r="C45" s="163" t="s">
        <v>152</v>
      </c>
      <c r="D45" s="163" t="s">
        <v>711</v>
      </c>
      <c r="E45" s="164">
        <v>10980305.699999999</v>
      </c>
    </row>
    <row r="46" spans="1:5" x14ac:dyDescent="0.2">
      <c r="A46" s="163">
        <v>2011</v>
      </c>
      <c r="B46" s="163" t="s">
        <v>714</v>
      </c>
      <c r="C46" s="163" t="s">
        <v>740</v>
      </c>
      <c r="D46" s="163" t="s">
        <v>711</v>
      </c>
      <c r="E46" s="163">
        <v>97.004999999999995</v>
      </c>
    </row>
    <row r="47" spans="1:5" x14ac:dyDescent="0.2">
      <c r="A47" s="163">
        <v>2011</v>
      </c>
      <c r="B47" s="163" t="s">
        <v>714</v>
      </c>
      <c r="C47" s="163" t="s">
        <v>156</v>
      </c>
      <c r="D47" s="163" t="s">
        <v>711</v>
      </c>
      <c r="E47" s="163">
        <v>101.83199999999999</v>
      </c>
    </row>
    <row r="48" spans="1:5" x14ac:dyDescent="0.2">
      <c r="A48" s="163">
        <v>2011</v>
      </c>
      <c r="B48" s="163" t="s">
        <v>714</v>
      </c>
      <c r="C48" s="163" t="s">
        <v>741</v>
      </c>
      <c r="D48" s="163" t="s">
        <v>711</v>
      </c>
      <c r="E48" s="164">
        <v>11848798.5</v>
      </c>
    </row>
    <row r="49" spans="1:5" x14ac:dyDescent="0.2">
      <c r="A49" s="163">
        <v>2011</v>
      </c>
      <c r="B49" s="163" t="s">
        <v>714</v>
      </c>
      <c r="C49" s="163" t="s">
        <v>152</v>
      </c>
      <c r="D49" s="163" t="s">
        <v>711</v>
      </c>
      <c r="E49" s="164">
        <v>11181500.6</v>
      </c>
    </row>
    <row r="50" spans="1:5" x14ac:dyDescent="0.2">
      <c r="A50" s="163">
        <v>2012</v>
      </c>
      <c r="B50" s="163" t="s">
        <v>714</v>
      </c>
      <c r="C50" s="163" t="s">
        <v>740</v>
      </c>
      <c r="D50" s="163" t="s">
        <v>711</v>
      </c>
      <c r="E50" s="163">
        <v>96.293000000000006</v>
      </c>
    </row>
    <row r="51" spans="1:5" x14ac:dyDescent="0.2">
      <c r="A51" s="163">
        <v>2012</v>
      </c>
      <c r="B51" s="163" t="s">
        <v>714</v>
      </c>
      <c r="C51" s="163" t="s">
        <v>156</v>
      </c>
      <c r="D51" s="163" t="s">
        <v>711</v>
      </c>
      <c r="E51" s="163">
        <v>101.08499999999999</v>
      </c>
    </row>
    <row r="52" spans="1:5" x14ac:dyDescent="0.2">
      <c r="A52" s="163">
        <v>2012</v>
      </c>
      <c r="B52" s="163" t="s">
        <v>714</v>
      </c>
      <c r="C52" s="163" t="s">
        <v>741</v>
      </c>
      <c r="D52" s="163" t="s">
        <v>711</v>
      </c>
      <c r="E52" s="164">
        <v>11761819.800000001</v>
      </c>
    </row>
    <row r="53" spans="1:5" x14ac:dyDescent="0.2">
      <c r="A53" s="163">
        <v>2012</v>
      </c>
      <c r="B53" s="163" t="s">
        <v>714</v>
      </c>
      <c r="C53" s="163" t="s">
        <v>152</v>
      </c>
      <c r="D53" s="163" t="s">
        <v>711</v>
      </c>
      <c r="E53" s="164">
        <v>11099420.4</v>
      </c>
    </row>
    <row r="54" spans="1:5" x14ac:dyDescent="0.2">
      <c r="A54" s="163">
        <v>2013</v>
      </c>
      <c r="B54" s="163" t="s">
        <v>714</v>
      </c>
      <c r="C54" s="163" t="s">
        <v>740</v>
      </c>
      <c r="D54" s="163" t="s">
        <v>711</v>
      </c>
      <c r="E54" s="163">
        <v>96.253</v>
      </c>
    </row>
    <row r="55" spans="1:5" x14ac:dyDescent="0.2">
      <c r="A55" s="163">
        <v>2013</v>
      </c>
      <c r="B55" s="163" t="s">
        <v>714</v>
      </c>
      <c r="C55" s="163" t="s">
        <v>156</v>
      </c>
      <c r="D55" s="163" t="s">
        <v>711</v>
      </c>
      <c r="E55" s="163">
        <v>101.04300000000001</v>
      </c>
    </row>
    <row r="56" spans="1:5" x14ac:dyDescent="0.2">
      <c r="A56" s="163">
        <v>2013</v>
      </c>
      <c r="B56" s="163" t="s">
        <v>714</v>
      </c>
      <c r="C56" s="163" t="s">
        <v>741</v>
      </c>
      <c r="D56" s="163" t="s">
        <v>711</v>
      </c>
      <c r="E56" s="164">
        <v>11756933.199999999</v>
      </c>
    </row>
    <row r="57" spans="1:5" x14ac:dyDescent="0.2">
      <c r="A57" s="163">
        <v>2013</v>
      </c>
      <c r="B57" s="163" t="s">
        <v>714</v>
      </c>
      <c r="C57" s="163" t="s">
        <v>152</v>
      </c>
      <c r="D57" s="163" t="s">
        <v>711</v>
      </c>
      <c r="E57" s="164">
        <v>11094809</v>
      </c>
    </row>
    <row r="58" spans="1:5" x14ac:dyDescent="0.2">
      <c r="A58" s="163">
        <v>2014</v>
      </c>
      <c r="B58" s="163" t="s">
        <v>714</v>
      </c>
      <c r="C58" s="163" t="s">
        <v>740</v>
      </c>
      <c r="D58" s="163" t="s">
        <v>711</v>
      </c>
      <c r="E58" s="163">
        <v>97.762</v>
      </c>
    </row>
    <row r="59" spans="1:5" x14ac:dyDescent="0.2">
      <c r="A59" s="163">
        <v>2014</v>
      </c>
      <c r="B59" s="163" t="s">
        <v>714</v>
      </c>
      <c r="C59" s="163" t="s">
        <v>156</v>
      </c>
      <c r="D59" s="163" t="s">
        <v>711</v>
      </c>
      <c r="E59" s="163">
        <v>102.627</v>
      </c>
    </row>
    <row r="60" spans="1:5" x14ac:dyDescent="0.2">
      <c r="A60" s="163">
        <v>2014</v>
      </c>
      <c r="B60" s="163" t="s">
        <v>714</v>
      </c>
      <c r="C60" s="163" t="s">
        <v>741</v>
      </c>
      <c r="D60" s="163" t="s">
        <v>711</v>
      </c>
      <c r="E60" s="164">
        <v>11941285.9</v>
      </c>
    </row>
    <row r="61" spans="1:5" x14ac:dyDescent="0.2">
      <c r="A61" s="163">
        <v>2014</v>
      </c>
      <c r="B61" s="163" t="s">
        <v>714</v>
      </c>
      <c r="C61" s="163" t="s">
        <v>152</v>
      </c>
      <c r="D61" s="163" t="s">
        <v>711</v>
      </c>
      <c r="E61" s="164">
        <v>11268779.4</v>
      </c>
    </row>
    <row r="62" spans="1:5" x14ac:dyDescent="0.2">
      <c r="A62" s="163">
        <v>2015</v>
      </c>
      <c r="B62" s="163" t="s">
        <v>714</v>
      </c>
      <c r="C62" s="163" t="s">
        <v>740</v>
      </c>
      <c r="D62" s="163" t="s">
        <v>711</v>
      </c>
      <c r="E62" s="163">
        <v>100</v>
      </c>
    </row>
    <row r="63" spans="1:5" x14ac:dyDescent="0.2">
      <c r="A63" s="163">
        <v>2015</v>
      </c>
      <c r="B63" s="163" t="s">
        <v>714</v>
      </c>
      <c r="C63" s="163" t="s">
        <v>156</v>
      </c>
      <c r="D63" s="163" t="s">
        <v>711</v>
      </c>
      <c r="E63" s="163">
        <v>104.976</v>
      </c>
    </row>
    <row r="64" spans="1:5" x14ac:dyDescent="0.2">
      <c r="A64" s="163">
        <v>2015</v>
      </c>
      <c r="B64" s="163" t="s">
        <v>714</v>
      </c>
      <c r="C64" s="163" t="s">
        <v>741</v>
      </c>
      <c r="D64" s="163" t="s">
        <v>711</v>
      </c>
      <c r="E64" s="164">
        <v>12214623.9</v>
      </c>
    </row>
    <row r="65" spans="1:5" x14ac:dyDescent="0.2">
      <c r="A65" s="163">
        <v>2015</v>
      </c>
      <c r="B65" s="163" t="s">
        <v>714</v>
      </c>
      <c r="C65" s="163" t="s">
        <v>152</v>
      </c>
      <c r="D65" s="163" t="s">
        <v>711</v>
      </c>
      <c r="E65" s="164">
        <v>11526723.6</v>
      </c>
    </row>
    <row r="66" spans="1:5" x14ac:dyDescent="0.2">
      <c r="A66" s="163">
        <v>2016</v>
      </c>
      <c r="B66" s="163" t="s">
        <v>714</v>
      </c>
      <c r="C66" s="163" t="s">
        <v>740</v>
      </c>
      <c r="D66" s="163" t="s">
        <v>711</v>
      </c>
      <c r="E66" s="163">
        <v>102.008</v>
      </c>
    </row>
    <row r="67" spans="1:5" x14ac:dyDescent="0.2">
      <c r="A67" s="163">
        <v>2016</v>
      </c>
      <c r="B67" s="163" t="s">
        <v>714</v>
      </c>
      <c r="C67" s="163" t="s">
        <v>156</v>
      </c>
      <c r="D67" s="163" t="s">
        <v>711</v>
      </c>
      <c r="E67" s="163">
        <v>107.084</v>
      </c>
    </row>
    <row r="68" spans="1:5" x14ac:dyDescent="0.2">
      <c r="A68" s="163">
        <v>2016</v>
      </c>
      <c r="B68" s="163" t="s">
        <v>714</v>
      </c>
      <c r="C68" s="163" t="s">
        <v>741</v>
      </c>
      <c r="D68" s="163" t="s">
        <v>711</v>
      </c>
      <c r="E68" s="164">
        <v>12459855.4</v>
      </c>
    </row>
    <row r="69" spans="1:5" x14ac:dyDescent="0.2">
      <c r="A69" s="163">
        <v>2016</v>
      </c>
      <c r="B69" s="163" t="s">
        <v>714</v>
      </c>
      <c r="C69" s="163" t="s">
        <v>152</v>
      </c>
      <c r="D69" s="163" t="s">
        <v>711</v>
      </c>
      <c r="E69" s="164">
        <v>11758144.199999999</v>
      </c>
    </row>
    <row r="70" spans="1:5" x14ac:dyDescent="0.2">
      <c r="A70" s="163">
        <v>2017</v>
      </c>
      <c r="B70" s="163" t="s">
        <v>714</v>
      </c>
      <c r="C70" s="163" t="s">
        <v>740</v>
      </c>
      <c r="D70" s="163" t="s">
        <v>711</v>
      </c>
      <c r="E70" s="163">
        <v>104.877</v>
      </c>
    </row>
    <row r="71" spans="1:5" x14ac:dyDescent="0.2">
      <c r="A71" s="163">
        <v>2017</v>
      </c>
      <c r="B71" s="163" t="s">
        <v>714</v>
      </c>
      <c r="C71" s="163" t="s">
        <v>156</v>
      </c>
      <c r="D71" s="163" t="s">
        <v>711</v>
      </c>
      <c r="E71" s="163">
        <v>110.096</v>
      </c>
    </row>
    <row r="72" spans="1:5" x14ac:dyDescent="0.2">
      <c r="A72" s="163">
        <v>2017</v>
      </c>
      <c r="B72" s="163" t="s">
        <v>714</v>
      </c>
      <c r="C72" s="163" t="s">
        <v>741</v>
      </c>
      <c r="D72" s="163" t="s">
        <v>711</v>
      </c>
      <c r="E72" s="164">
        <v>12810339</v>
      </c>
    </row>
    <row r="73" spans="1:5" x14ac:dyDescent="0.2">
      <c r="A73" s="163">
        <v>2017</v>
      </c>
      <c r="B73" s="163" t="s">
        <v>714</v>
      </c>
      <c r="C73" s="163" t="s">
        <v>152</v>
      </c>
      <c r="D73" s="163" t="s">
        <v>711</v>
      </c>
      <c r="E73" s="164">
        <v>12088889.300000001</v>
      </c>
    </row>
    <row r="74" spans="1:5" x14ac:dyDescent="0.2">
      <c r="A74" s="163">
        <v>2018</v>
      </c>
      <c r="B74" s="163" t="s">
        <v>714</v>
      </c>
      <c r="C74" s="163" t="s">
        <v>740</v>
      </c>
      <c r="D74" s="163" t="s">
        <v>711</v>
      </c>
      <c r="E74" s="163">
        <v>107.044</v>
      </c>
    </row>
    <row r="75" spans="1:5" x14ac:dyDescent="0.2">
      <c r="A75" s="163">
        <v>2018</v>
      </c>
      <c r="B75" s="163" t="s">
        <v>714</v>
      </c>
      <c r="C75" s="163" t="s">
        <v>156</v>
      </c>
      <c r="D75" s="163" t="s">
        <v>711</v>
      </c>
      <c r="E75" s="163">
        <v>112.37</v>
      </c>
    </row>
    <row r="76" spans="1:5" x14ac:dyDescent="0.2">
      <c r="A76" s="163">
        <v>2018</v>
      </c>
      <c r="B76" s="163" t="s">
        <v>714</v>
      </c>
      <c r="C76" s="163" t="s">
        <v>741</v>
      </c>
      <c r="D76" s="163" t="s">
        <v>711</v>
      </c>
      <c r="E76" s="164">
        <v>13074967</v>
      </c>
    </row>
    <row r="77" spans="1:5" x14ac:dyDescent="0.2">
      <c r="A77" s="163">
        <v>2018</v>
      </c>
      <c r="B77" s="163" t="s">
        <v>714</v>
      </c>
      <c r="C77" s="163" t="s">
        <v>152</v>
      </c>
      <c r="D77" s="163" t="s">
        <v>711</v>
      </c>
      <c r="E77" s="164">
        <v>12338614.1</v>
      </c>
    </row>
    <row r="78" spans="1:5" x14ac:dyDescent="0.2">
      <c r="A78" s="163">
        <v>2019</v>
      </c>
      <c r="B78" s="163" t="s">
        <v>714</v>
      </c>
      <c r="C78" s="163" t="s">
        <v>740</v>
      </c>
      <c r="D78" s="163" t="s">
        <v>711</v>
      </c>
      <c r="E78" s="163">
        <v>109.003</v>
      </c>
    </row>
    <row r="79" spans="1:5" x14ac:dyDescent="0.2">
      <c r="A79" s="163">
        <v>2019</v>
      </c>
      <c r="B79" s="163" t="s">
        <v>714</v>
      </c>
      <c r="C79" s="163" t="s">
        <v>156</v>
      </c>
      <c r="D79" s="163" t="s">
        <v>711</v>
      </c>
      <c r="E79" s="163">
        <v>114.42700000000001</v>
      </c>
    </row>
    <row r="80" spans="1:5" x14ac:dyDescent="0.2">
      <c r="A80" s="163">
        <v>2019</v>
      </c>
      <c r="B80" s="163" t="s">
        <v>714</v>
      </c>
      <c r="C80" s="163" t="s">
        <v>741</v>
      </c>
      <c r="D80" s="163" t="s">
        <v>711</v>
      </c>
      <c r="E80" s="164">
        <v>13314252</v>
      </c>
    </row>
    <row r="81" spans="1:5" x14ac:dyDescent="0.2">
      <c r="A81" s="163">
        <v>2019</v>
      </c>
      <c r="B81" s="163" t="s">
        <v>714</v>
      </c>
      <c r="C81" s="163" t="s">
        <v>152</v>
      </c>
      <c r="D81" s="163" t="s">
        <v>711</v>
      </c>
      <c r="E81" s="164">
        <v>12564423.1</v>
      </c>
    </row>
    <row r="82" spans="1:5" x14ac:dyDescent="0.2">
      <c r="A82" s="163">
        <v>2020</v>
      </c>
      <c r="B82" s="163" t="s">
        <v>714</v>
      </c>
      <c r="C82" s="163" t="s">
        <v>740</v>
      </c>
      <c r="D82" s="163" t="s">
        <v>711</v>
      </c>
      <c r="E82" s="163">
        <v>102.532</v>
      </c>
    </row>
    <row r="83" spans="1:5" x14ac:dyDescent="0.2">
      <c r="A83" s="163">
        <v>2020</v>
      </c>
      <c r="B83" s="163" t="s">
        <v>714</v>
      </c>
      <c r="C83" s="163" t="s">
        <v>156</v>
      </c>
      <c r="D83" s="163" t="s">
        <v>711</v>
      </c>
      <c r="E83" s="163">
        <v>107.634</v>
      </c>
    </row>
    <row r="84" spans="1:5" x14ac:dyDescent="0.2">
      <c r="A84" s="163">
        <v>2020</v>
      </c>
      <c r="B84" s="163" t="s">
        <v>714</v>
      </c>
      <c r="C84" s="163" t="s">
        <v>741</v>
      </c>
      <c r="D84" s="163" t="s">
        <v>711</v>
      </c>
      <c r="E84" s="163">
        <v>12523879.6</v>
      </c>
    </row>
    <row r="85" spans="1:5" x14ac:dyDescent="0.2">
      <c r="A85" s="163">
        <v>2020</v>
      </c>
      <c r="B85" s="163" t="s">
        <v>714</v>
      </c>
      <c r="C85" s="163" t="s">
        <v>152</v>
      </c>
      <c r="D85" s="163" t="s">
        <v>711</v>
      </c>
      <c r="E85" s="163">
        <v>11818562.699999999</v>
      </c>
    </row>
    <row r="86" spans="1:5" x14ac:dyDescent="0.2">
      <c r="A86" s="163">
        <v>2021</v>
      </c>
      <c r="B86" s="163" t="s">
        <v>714</v>
      </c>
      <c r="C86" s="163" t="s">
        <v>740</v>
      </c>
      <c r="D86" s="163" t="s">
        <v>711</v>
      </c>
      <c r="E86" s="163">
        <v>107.979</v>
      </c>
    </row>
    <row r="87" spans="1:5" x14ac:dyDescent="0.2">
      <c r="A87" s="163">
        <v>2021</v>
      </c>
      <c r="B87" s="163" t="s">
        <v>714</v>
      </c>
      <c r="C87" s="163" t="s">
        <v>156</v>
      </c>
      <c r="D87" s="163" t="s">
        <v>711</v>
      </c>
      <c r="E87" s="163">
        <v>113.35299999999999</v>
      </c>
    </row>
    <row r="88" spans="1:5" x14ac:dyDescent="0.2">
      <c r="A88" s="163">
        <v>2021</v>
      </c>
      <c r="B88" s="163" t="s">
        <v>714</v>
      </c>
      <c r="C88" s="163" t="s">
        <v>741</v>
      </c>
      <c r="D88" s="163" t="s">
        <v>711</v>
      </c>
      <c r="E88" s="163">
        <v>13189243.699999999</v>
      </c>
    </row>
    <row r="89" spans="1:5" x14ac:dyDescent="0.2">
      <c r="A89" s="163">
        <v>2021</v>
      </c>
      <c r="B89" s="163" t="s">
        <v>714</v>
      </c>
      <c r="C89" s="163" t="s">
        <v>152</v>
      </c>
      <c r="D89" s="163" t="s">
        <v>711</v>
      </c>
      <c r="E89" s="163">
        <v>12446455</v>
      </c>
    </row>
  </sheetData>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E85"/>
  <sheetViews>
    <sheetView workbookViewId="0">
      <selection activeCell="J14" sqref="J14"/>
    </sheetView>
  </sheetViews>
  <sheetFormatPr defaultRowHeight="15" x14ac:dyDescent="0.2"/>
  <cols>
    <col min="1" max="1" width="5.140625" style="163" bestFit="1" customWidth="1"/>
    <col min="2" max="2" width="10.42578125" style="163" bestFit="1" customWidth="1"/>
    <col min="3" max="3" width="14.85546875" style="163" bestFit="1" customWidth="1"/>
    <col min="4" max="4" width="7.85546875" style="163" bestFit="1" customWidth="1"/>
    <col min="5" max="5" width="16.42578125" style="163" bestFit="1" customWidth="1"/>
  </cols>
  <sheetData>
    <row r="1" spans="1:5" x14ac:dyDescent="0.2">
      <c r="A1" s="163" t="s">
        <v>141</v>
      </c>
      <c r="B1" s="163" t="s">
        <v>93</v>
      </c>
      <c r="C1" s="163" t="s">
        <v>94</v>
      </c>
      <c r="D1" s="163" t="s">
        <v>712</v>
      </c>
      <c r="E1" s="163" t="s">
        <v>713</v>
      </c>
    </row>
    <row r="2" spans="1:5" x14ac:dyDescent="0.2">
      <c r="A2" s="163">
        <v>2000</v>
      </c>
      <c r="B2" s="163" t="s">
        <v>714</v>
      </c>
      <c r="C2" s="163" t="s">
        <v>148</v>
      </c>
      <c r="D2" s="163">
        <v>1.1937</v>
      </c>
      <c r="E2" s="163" t="s">
        <v>716</v>
      </c>
    </row>
    <row r="3" spans="1:5" x14ac:dyDescent="0.2">
      <c r="A3" s="163">
        <v>2000</v>
      </c>
      <c r="B3" s="163" t="s">
        <v>714</v>
      </c>
      <c r="C3" s="163" t="s">
        <v>742</v>
      </c>
      <c r="D3" s="163">
        <v>1.5456000000000001</v>
      </c>
      <c r="E3" s="163" t="s">
        <v>716</v>
      </c>
    </row>
    <row r="4" spans="1:5" x14ac:dyDescent="0.2">
      <c r="A4" s="163">
        <v>2000</v>
      </c>
      <c r="B4" s="163" t="s">
        <v>714</v>
      </c>
      <c r="C4" s="163" t="s">
        <v>145</v>
      </c>
      <c r="D4" s="163">
        <v>1.1937</v>
      </c>
      <c r="E4" s="163" t="s">
        <v>716</v>
      </c>
    </row>
    <row r="5" spans="1:5" x14ac:dyDescent="0.2">
      <c r="A5" s="163">
        <v>2000</v>
      </c>
      <c r="B5" s="163" t="s">
        <v>714</v>
      </c>
      <c r="C5" s="163" t="s">
        <v>143</v>
      </c>
      <c r="D5" s="163">
        <v>100</v>
      </c>
    </row>
    <row r="6" spans="1:5" x14ac:dyDescent="0.2">
      <c r="A6" s="163">
        <v>2001</v>
      </c>
      <c r="B6" s="163" t="s">
        <v>714</v>
      </c>
      <c r="C6" s="163" t="s">
        <v>148</v>
      </c>
      <c r="D6" s="163">
        <v>1.246</v>
      </c>
      <c r="E6" s="163" t="s">
        <v>716</v>
      </c>
    </row>
    <row r="7" spans="1:5" x14ac:dyDescent="0.2">
      <c r="A7" s="163">
        <v>2001</v>
      </c>
      <c r="B7" s="163" t="s">
        <v>714</v>
      </c>
      <c r="C7" s="163" t="s">
        <v>742</v>
      </c>
      <c r="D7" s="163">
        <v>1.5731999999999999</v>
      </c>
      <c r="E7" s="163" t="s">
        <v>716</v>
      </c>
    </row>
    <row r="8" spans="1:5" x14ac:dyDescent="0.2">
      <c r="A8" s="163">
        <v>2001</v>
      </c>
      <c r="B8" s="163" t="s">
        <v>714</v>
      </c>
      <c r="C8" s="163" t="s">
        <v>145</v>
      </c>
      <c r="D8" s="163">
        <v>1.246</v>
      </c>
      <c r="E8" s="163" t="s">
        <v>716</v>
      </c>
    </row>
    <row r="9" spans="1:5" x14ac:dyDescent="0.2">
      <c r="A9" s="163">
        <v>2001</v>
      </c>
      <c r="B9" s="163" t="s">
        <v>714</v>
      </c>
      <c r="C9" s="163" t="s">
        <v>143</v>
      </c>
      <c r="D9" s="163">
        <v>101.78700000000001</v>
      </c>
      <c r="E9" s="163" t="s">
        <v>716</v>
      </c>
    </row>
    <row r="10" spans="1:5" x14ac:dyDescent="0.2">
      <c r="A10" s="163">
        <v>2002</v>
      </c>
      <c r="B10" s="163" t="s">
        <v>714</v>
      </c>
      <c r="C10" s="163" t="s">
        <v>148</v>
      </c>
      <c r="D10" s="163">
        <v>1.2786999999999999</v>
      </c>
      <c r="E10" s="163" t="s">
        <v>716</v>
      </c>
    </row>
    <row r="11" spans="1:5" x14ac:dyDescent="0.2">
      <c r="A11" s="163">
        <v>2002</v>
      </c>
      <c r="B11" s="163" t="s">
        <v>714</v>
      </c>
      <c r="C11" s="163" t="s">
        <v>742</v>
      </c>
      <c r="D11" s="163">
        <v>1.5748</v>
      </c>
      <c r="E11" s="163" t="s">
        <v>716</v>
      </c>
    </row>
    <row r="12" spans="1:5" x14ac:dyDescent="0.2">
      <c r="A12" s="163">
        <v>2002</v>
      </c>
      <c r="B12" s="163" t="s">
        <v>714</v>
      </c>
      <c r="C12" s="163" t="s">
        <v>145</v>
      </c>
      <c r="D12" s="163">
        <v>1.2786999999999999</v>
      </c>
      <c r="E12" s="163" t="s">
        <v>716</v>
      </c>
    </row>
    <row r="13" spans="1:5" x14ac:dyDescent="0.2">
      <c r="A13" s="163">
        <v>2002</v>
      </c>
      <c r="B13" s="163" t="s">
        <v>714</v>
      </c>
      <c r="C13" s="163" t="s">
        <v>143</v>
      </c>
      <c r="D13" s="163">
        <v>101.89</v>
      </c>
      <c r="E13" s="163" t="s">
        <v>716</v>
      </c>
    </row>
    <row r="14" spans="1:5" x14ac:dyDescent="0.2">
      <c r="A14" s="163">
        <v>2003</v>
      </c>
      <c r="B14" s="163" t="s">
        <v>714</v>
      </c>
      <c r="C14" s="163" t="s">
        <v>148</v>
      </c>
      <c r="D14" s="163">
        <v>1.3007</v>
      </c>
      <c r="E14" s="163" t="s">
        <v>716</v>
      </c>
    </row>
    <row r="15" spans="1:5" x14ac:dyDescent="0.2">
      <c r="A15" s="163">
        <v>2003</v>
      </c>
      <c r="B15" s="163" t="s">
        <v>714</v>
      </c>
      <c r="C15" s="163" t="s">
        <v>742</v>
      </c>
      <c r="D15" s="163">
        <v>1.5736000000000001</v>
      </c>
      <c r="E15" s="163" t="s">
        <v>716</v>
      </c>
    </row>
    <row r="16" spans="1:5" x14ac:dyDescent="0.2">
      <c r="A16" s="163">
        <v>2003</v>
      </c>
      <c r="B16" s="163" t="s">
        <v>714</v>
      </c>
      <c r="C16" s="163" t="s">
        <v>145</v>
      </c>
      <c r="D16" s="163">
        <v>1.3007</v>
      </c>
      <c r="E16" s="163" t="s">
        <v>716</v>
      </c>
    </row>
    <row r="17" spans="1:5" x14ac:dyDescent="0.2">
      <c r="A17" s="163">
        <v>2003</v>
      </c>
      <c r="B17" s="163" t="s">
        <v>714</v>
      </c>
      <c r="C17" s="163" t="s">
        <v>143</v>
      </c>
      <c r="D17" s="163">
        <v>101.812</v>
      </c>
      <c r="E17" s="163" t="s">
        <v>716</v>
      </c>
    </row>
    <row r="18" spans="1:5" x14ac:dyDescent="0.2">
      <c r="A18" s="163">
        <v>2004</v>
      </c>
      <c r="B18" s="163" t="s">
        <v>714</v>
      </c>
      <c r="C18" s="163" t="s">
        <v>148</v>
      </c>
      <c r="D18" s="163">
        <v>1.3008</v>
      </c>
      <c r="E18" s="163" t="s">
        <v>716</v>
      </c>
    </row>
    <row r="19" spans="1:5" x14ac:dyDescent="0.2">
      <c r="A19" s="163">
        <v>2004</v>
      </c>
      <c r="B19" s="163" t="s">
        <v>714</v>
      </c>
      <c r="C19" s="163" t="s">
        <v>742</v>
      </c>
      <c r="D19" s="163">
        <v>1.5429999999999999</v>
      </c>
      <c r="E19" s="163" t="s">
        <v>716</v>
      </c>
    </row>
    <row r="20" spans="1:5" x14ac:dyDescent="0.2">
      <c r="A20" s="163">
        <v>2004</v>
      </c>
      <c r="B20" s="163" t="s">
        <v>714</v>
      </c>
      <c r="C20" s="163" t="s">
        <v>145</v>
      </c>
      <c r="D20" s="163">
        <v>1.3008</v>
      </c>
      <c r="E20" s="163" t="s">
        <v>716</v>
      </c>
    </row>
    <row r="21" spans="1:5" x14ac:dyDescent="0.2">
      <c r="A21" s="163">
        <v>2004</v>
      </c>
      <c r="B21" s="163" t="s">
        <v>714</v>
      </c>
      <c r="C21" s="163" t="s">
        <v>143</v>
      </c>
      <c r="D21" s="163">
        <v>99.834000000000003</v>
      </c>
      <c r="E21" s="163" t="s">
        <v>716</v>
      </c>
    </row>
    <row r="22" spans="1:5" x14ac:dyDescent="0.2">
      <c r="A22" s="163">
        <v>2005</v>
      </c>
      <c r="B22" s="163" t="s">
        <v>714</v>
      </c>
      <c r="C22" s="163" t="s">
        <v>148</v>
      </c>
      <c r="D22" s="163">
        <v>1.3448</v>
      </c>
      <c r="E22" s="163" t="s">
        <v>716</v>
      </c>
    </row>
    <row r="23" spans="1:5" x14ac:dyDescent="0.2">
      <c r="A23" s="163">
        <v>2005</v>
      </c>
      <c r="B23" s="163" t="s">
        <v>714</v>
      </c>
      <c r="C23" s="163" t="s">
        <v>742</v>
      </c>
      <c r="D23" s="163">
        <v>1.5584</v>
      </c>
      <c r="E23" s="163" t="s">
        <v>716</v>
      </c>
    </row>
    <row r="24" spans="1:5" x14ac:dyDescent="0.2">
      <c r="A24" s="163">
        <v>2005</v>
      </c>
      <c r="B24" s="163" t="s">
        <v>714</v>
      </c>
      <c r="C24" s="163" t="s">
        <v>145</v>
      </c>
      <c r="D24" s="163">
        <v>1.3448</v>
      </c>
      <c r="E24" s="163" t="s">
        <v>716</v>
      </c>
    </row>
    <row r="25" spans="1:5" x14ac:dyDescent="0.2">
      <c r="A25" s="163">
        <v>2005</v>
      </c>
      <c r="B25" s="163" t="s">
        <v>714</v>
      </c>
      <c r="C25" s="163" t="s">
        <v>143</v>
      </c>
      <c r="D25" s="163">
        <v>100.827</v>
      </c>
      <c r="E25" s="163" t="s">
        <v>716</v>
      </c>
    </row>
    <row r="26" spans="1:5" x14ac:dyDescent="0.2">
      <c r="A26" s="163">
        <v>2006</v>
      </c>
      <c r="B26" s="163" t="s">
        <v>714</v>
      </c>
      <c r="C26" s="163" t="s">
        <v>148</v>
      </c>
      <c r="D26" s="163">
        <v>1.3884000000000001</v>
      </c>
      <c r="E26" s="163" t="s">
        <v>716</v>
      </c>
    </row>
    <row r="27" spans="1:5" x14ac:dyDescent="0.2">
      <c r="A27" s="163">
        <v>2006</v>
      </c>
      <c r="B27" s="163" t="s">
        <v>714</v>
      </c>
      <c r="C27" s="163" t="s">
        <v>742</v>
      </c>
      <c r="D27" s="163">
        <v>1.5738000000000001</v>
      </c>
      <c r="E27" s="163" t="s">
        <v>716</v>
      </c>
    </row>
    <row r="28" spans="1:5" x14ac:dyDescent="0.2">
      <c r="A28" s="163">
        <v>2006</v>
      </c>
      <c r="B28" s="163" t="s">
        <v>714</v>
      </c>
      <c r="C28" s="163" t="s">
        <v>145</v>
      </c>
      <c r="D28" s="163">
        <v>1.3884000000000001</v>
      </c>
      <c r="E28" s="163" t="s">
        <v>716</v>
      </c>
    </row>
    <row r="29" spans="1:5" x14ac:dyDescent="0.2">
      <c r="A29" s="163">
        <v>2006</v>
      </c>
      <c r="B29" s="163" t="s">
        <v>714</v>
      </c>
      <c r="C29" s="163" t="s">
        <v>143</v>
      </c>
      <c r="D29" s="163">
        <v>101.824</v>
      </c>
      <c r="E29" s="163" t="s">
        <v>716</v>
      </c>
    </row>
    <row r="30" spans="1:5" x14ac:dyDescent="0.2">
      <c r="A30" s="163">
        <v>2007</v>
      </c>
      <c r="B30" s="163" t="s">
        <v>714</v>
      </c>
      <c r="C30" s="163" t="s">
        <v>148</v>
      </c>
      <c r="D30" s="163">
        <v>1.4222999999999999</v>
      </c>
      <c r="E30" s="163" t="s">
        <v>716</v>
      </c>
    </row>
    <row r="31" spans="1:5" x14ac:dyDescent="0.2">
      <c r="A31" s="163">
        <v>2007</v>
      </c>
      <c r="B31" s="163" t="s">
        <v>714</v>
      </c>
      <c r="C31" s="163" t="s">
        <v>742</v>
      </c>
      <c r="D31" s="163">
        <v>1.5657000000000001</v>
      </c>
      <c r="E31" s="163" t="s">
        <v>716</v>
      </c>
    </row>
    <row r="32" spans="1:5" x14ac:dyDescent="0.2">
      <c r="A32" s="163">
        <v>2007</v>
      </c>
      <c r="B32" s="163" t="s">
        <v>714</v>
      </c>
      <c r="C32" s="163" t="s">
        <v>145</v>
      </c>
      <c r="D32" s="163">
        <v>1.4222999999999999</v>
      </c>
      <c r="E32" s="163" t="s">
        <v>716</v>
      </c>
    </row>
    <row r="33" spans="1:5" x14ac:dyDescent="0.2">
      <c r="A33" s="163">
        <v>2007</v>
      </c>
      <c r="B33" s="163" t="s">
        <v>714</v>
      </c>
      <c r="C33" s="163" t="s">
        <v>143</v>
      </c>
      <c r="D33" s="163">
        <v>101.3</v>
      </c>
      <c r="E33" s="163" t="s">
        <v>716</v>
      </c>
    </row>
    <row r="34" spans="1:5" x14ac:dyDescent="0.2">
      <c r="A34" s="163">
        <v>2008</v>
      </c>
      <c r="B34" s="163" t="s">
        <v>714</v>
      </c>
      <c r="C34" s="163" t="s">
        <v>148</v>
      </c>
      <c r="D34" s="163">
        <v>1.4955000000000001</v>
      </c>
    </row>
    <row r="35" spans="1:5" x14ac:dyDescent="0.2">
      <c r="A35" s="163">
        <v>2008</v>
      </c>
      <c r="B35" s="163" t="s">
        <v>714</v>
      </c>
      <c r="C35" s="163" t="s">
        <v>742</v>
      </c>
      <c r="D35" s="163">
        <v>1.605</v>
      </c>
    </row>
    <row r="36" spans="1:5" x14ac:dyDescent="0.2">
      <c r="A36" s="163">
        <v>2008</v>
      </c>
      <c r="B36" s="163" t="s">
        <v>714</v>
      </c>
      <c r="C36" s="163" t="s">
        <v>145</v>
      </c>
      <c r="D36" s="163">
        <v>1.4955000000000001</v>
      </c>
    </row>
    <row r="37" spans="1:5" x14ac:dyDescent="0.2">
      <c r="A37" s="163">
        <v>2008</v>
      </c>
      <c r="B37" s="163" t="s">
        <v>714</v>
      </c>
      <c r="C37" s="163" t="s">
        <v>143</v>
      </c>
      <c r="D37" s="163">
        <v>103.84399999999999</v>
      </c>
      <c r="E37" s="163" t="s">
        <v>716</v>
      </c>
    </row>
    <row r="38" spans="1:5" x14ac:dyDescent="0.2">
      <c r="A38" s="163">
        <v>2009</v>
      </c>
      <c r="B38" s="163" t="s">
        <v>714</v>
      </c>
      <c r="C38" s="163" t="s">
        <v>148</v>
      </c>
      <c r="D38" s="163">
        <v>1.6266</v>
      </c>
      <c r="E38" s="163" t="s">
        <v>716</v>
      </c>
    </row>
    <row r="39" spans="1:5" x14ac:dyDescent="0.2">
      <c r="A39" s="163">
        <v>2009</v>
      </c>
      <c r="B39" s="163" t="s">
        <v>714</v>
      </c>
      <c r="C39" s="163" t="s">
        <v>742</v>
      </c>
      <c r="D39" s="163">
        <v>1.7492000000000001</v>
      </c>
      <c r="E39" s="163" t="s">
        <v>716</v>
      </c>
    </row>
    <row r="40" spans="1:5" x14ac:dyDescent="0.2">
      <c r="A40" s="163">
        <v>2009</v>
      </c>
      <c r="B40" s="163" t="s">
        <v>714</v>
      </c>
      <c r="C40" s="163" t="s">
        <v>145</v>
      </c>
      <c r="D40" s="163">
        <v>1.6266</v>
      </c>
      <c r="E40" s="163" t="s">
        <v>716</v>
      </c>
    </row>
    <row r="41" spans="1:5" x14ac:dyDescent="0.2">
      <c r="A41" s="163">
        <v>2009</v>
      </c>
      <c r="B41" s="163" t="s">
        <v>714</v>
      </c>
      <c r="C41" s="163" t="s">
        <v>143</v>
      </c>
      <c r="D41" s="163">
        <v>113.17</v>
      </c>
      <c r="E41" s="163" t="s">
        <v>716</v>
      </c>
    </row>
    <row r="42" spans="1:5" x14ac:dyDescent="0.2">
      <c r="A42" s="163">
        <v>2010</v>
      </c>
      <c r="B42" s="163" t="s">
        <v>714</v>
      </c>
      <c r="C42" s="163" t="s">
        <v>148</v>
      </c>
      <c r="D42" s="163">
        <v>1.7391000000000001</v>
      </c>
      <c r="E42" s="163" t="s">
        <v>716</v>
      </c>
    </row>
    <row r="43" spans="1:5" x14ac:dyDescent="0.2">
      <c r="A43" s="163">
        <v>2010</v>
      </c>
      <c r="B43" s="163" t="s">
        <v>714</v>
      </c>
      <c r="C43" s="163" t="s">
        <v>742</v>
      </c>
      <c r="D43" s="163">
        <v>1.8429</v>
      </c>
      <c r="E43" s="163" t="s">
        <v>716</v>
      </c>
    </row>
    <row r="44" spans="1:5" x14ac:dyDescent="0.2">
      <c r="A44" s="163">
        <v>2010</v>
      </c>
      <c r="B44" s="163" t="s">
        <v>714</v>
      </c>
      <c r="C44" s="163" t="s">
        <v>145</v>
      </c>
      <c r="D44" s="163">
        <v>1.7391000000000001</v>
      </c>
      <c r="E44" s="163" t="s">
        <v>716</v>
      </c>
    </row>
    <row r="45" spans="1:5" x14ac:dyDescent="0.2">
      <c r="A45" s="163">
        <v>2010</v>
      </c>
      <c r="B45" s="163" t="s">
        <v>714</v>
      </c>
      <c r="C45" s="163" t="s">
        <v>143</v>
      </c>
      <c r="D45" s="163">
        <v>119.23699999999999</v>
      </c>
      <c r="E45" s="163" t="s">
        <v>716</v>
      </c>
    </row>
    <row r="46" spans="1:5" x14ac:dyDescent="0.2">
      <c r="A46" s="163">
        <v>2011</v>
      </c>
      <c r="B46" s="163" t="s">
        <v>714</v>
      </c>
      <c r="C46" s="163" t="s">
        <v>148</v>
      </c>
      <c r="D46" s="163">
        <v>1.7038</v>
      </c>
      <c r="E46" s="163" t="s">
        <v>716</v>
      </c>
    </row>
    <row r="47" spans="1:5" x14ac:dyDescent="0.2">
      <c r="A47" s="163">
        <v>2011</v>
      </c>
      <c r="B47" s="163" t="s">
        <v>714</v>
      </c>
      <c r="C47" s="163" t="s">
        <v>742</v>
      </c>
      <c r="D47" s="163">
        <v>1.7827999999999999</v>
      </c>
      <c r="E47" s="163" t="s">
        <v>716</v>
      </c>
    </row>
    <row r="48" spans="1:5" x14ac:dyDescent="0.2">
      <c r="A48" s="163">
        <v>2011</v>
      </c>
      <c r="B48" s="163" t="s">
        <v>714</v>
      </c>
      <c r="C48" s="163" t="s">
        <v>145</v>
      </c>
      <c r="D48" s="163">
        <v>1.7038</v>
      </c>
      <c r="E48" s="163" t="s">
        <v>716</v>
      </c>
    </row>
    <row r="49" spans="1:5" x14ac:dyDescent="0.2">
      <c r="A49" s="163">
        <v>2011</v>
      </c>
      <c r="B49" s="163" t="s">
        <v>714</v>
      </c>
      <c r="C49" s="163" t="s">
        <v>143</v>
      </c>
      <c r="D49" s="163">
        <v>115.34699999999999</v>
      </c>
      <c r="E49" s="163" t="s">
        <v>716</v>
      </c>
    </row>
    <row r="50" spans="1:5" x14ac:dyDescent="0.2">
      <c r="A50" s="163">
        <v>2012</v>
      </c>
      <c r="B50" s="163" t="s">
        <v>714</v>
      </c>
      <c r="C50" s="163" t="s">
        <v>148</v>
      </c>
      <c r="D50" s="163">
        <v>1.8596999999999999</v>
      </c>
      <c r="E50" s="163" t="s">
        <v>716</v>
      </c>
    </row>
    <row r="51" spans="1:5" x14ac:dyDescent="0.2">
      <c r="A51" s="163">
        <v>2012</v>
      </c>
      <c r="B51" s="163" t="s">
        <v>714</v>
      </c>
      <c r="C51" s="163" t="s">
        <v>742</v>
      </c>
      <c r="D51" s="163">
        <v>1.9200999999999999</v>
      </c>
      <c r="E51" s="163" t="s">
        <v>716</v>
      </c>
    </row>
    <row r="52" spans="1:5" x14ac:dyDescent="0.2">
      <c r="A52" s="163">
        <v>2012</v>
      </c>
      <c r="B52" s="163" t="s">
        <v>714</v>
      </c>
      <c r="C52" s="163" t="s">
        <v>145</v>
      </c>
      <c r="D52" s="163">
        <v>1.8596999999999999</v>
      </c>
      <c r="E52" s="163" t="s">
        <v>716</v>
      </c>
    </row>
    <row r="53" spans="1:5" x14ac:dyDescent="0.2">
      <c r="A53" s="163">
        <v>2012</v>
      </c>
      <c r="B53" s="163" t="s">
        <v>714</v>
      </c>
      <c r="C53" s="163" t="s">
        <v>143</v>
      </c>
      <c r="D53" s="163">
        <v>124.23099999999999</v>
      </c>
      <c r="E53" s="163" t="s">
        <v>716</v>
      </c>
    </row>
    <row r="54" spans="1:5" x14ac:dyDescent="0.2">
      <c r="A54" s="163">
        <v>2013</v>
      </c>
      <c r="B54" s="163" t="s">
        <v>714</v>
      </c>
      <c r="C54" s="163" t="s">
        <v>148</v>
      </c>
      <c r="D54" s="163">
        <v>1.9286000000000001</v>
      </c>
      <c r="E54" s="163" t="s">
        <v>716</v>
      </c>
    </row>
    <row r="55" spans="1:5" x14ac:dyDescent="0.2">
      <c r="A55" s="163">
        <v>2013</v>
      </c>
      <c r="B55" s="163" t="s">
        <v>714</v>
      </c>
      <c r="C55" s="163" t="s">
        <v>742</v>
      </c>
      <c r="D55" s="163">
        <v>1.9682999999999999</v>
      </c>
      <c r="E55" s="163" t="s">
        <v>716</v>
      </c>
    </row>
    <row r="56" spans="1:5" x14ac:dyDescent="0.2">
      <c r="A56" s="163">
        <v>2013</v>
      </c>
      <c r="B56" s="163" t="s">
        <v>714</v>
      </c>
      <c r="C56" s="163" t="s">
        <v>145</v>
      </c>
      <c r="D56" s="163">
        <v>1.9286000000000001</v>
      </c>
      <c r="E56" s="163" t="s">
        <v>716</v>
      </c>
    </row>
    <row r="57" spans="1:5" x14ac:dyDescent="0.2">
      <c r="A57" s="163">
        <v>2013</v>
      </c>
      <c r="B57" s="163" t="s">
        <v>714</v>
      </c>
      <c r="C57" s="163" t="s">
        <v>143</v>
      </c>
      <c r="D57" s="163">
        <v>127.34699999999999</v>
      </c>
      <c r="E57" s="163" t="s">
        <v>716</v>
      </c>
    </row>
    <row r="58" spans="1:5" x14ac:dyDescent="0.2">
      <c r="A58" s="163">
        <v>2014</v>
      </c>
      <c r="B58" s="163" t="s">
        <v>714</v>
      </c>
      <c r="C58" s="163" t="s">
        <v>148</v>
      </c>
      <c r="D58" s="163">
        <v>1.9521999999999999</v>
      </c>
      <c r="E58" s="163" t="s">
        <v>716</v>
      </c>
    </row>
    <row r="59" spans="1:5" x14ac:dyDescent="0.2">
      <c r="A59" s="163">
        <v>2014</v>
      </c>
      <c r="B59" s="163" t="s">
        <v>714</v>
      </c>
      <c r="C59" s="163" t="s">
        <v>742</v>
      </c>
      <c r="D59" s="163">
        <v>1.9782999999999999</v>
      </c>
      <c r="E59" s="163" t="s">
        <v>716</v>
      </c>
    </row>
    <row r="60" spans="1:5" x14ac:dyDescent="0.2">
      <c r="A60" s="163">
        <v>2014</v>
      </c>
      <c r="B60" s="163" t="s">
        <v>714</v>
      </c>
      <c r="C60" s="163" t="s">
        <v>145</v>
      </c>
      <c r="D60" s="163">
        <v>1.9521999999999999</v>
      </c>
      <c r="E60" s="163" t="s">
        <v>716</v>
      </c>
    </row>
    <row r="61" spans="1:5" x14ac:dyDescent="0.2">
      <c r="A61" s="163">
        <v>2014</v>
      </c>
      <c r="B61" s="163" t="s">
        <v>714</v>
      </c>
      <c r="C61" s="163" t="s">
        <v>143</v>
      </c>
      <c r="D61" s="163">
        <v>127.997</v>
      </c>
      <c r="E61" s="163" t="s">
        <v>716</v>
      </c>
    </row>
    <row r="62" spans="1:5" x14ac:dyDescent="0.2">
      <c r="A62" s="163">
        <v>2015</v>
      </c>
      <c r="B62" s="163" t="s">
        <v>714</v>
      </c>
      <c r="C62" s="163" t="s">
        <v>148</v>
      </c>
      <c r="D62" s="163">
        <v>2.0142000000000002</v>
      </c>
      <c r="E62" s="163" t="s">
        <v>716</v>
      </c>
    </row>
    <row r="63" spans="1:5" x14ac:dyDescent="0.2">
      <c r="A63" s="163">
        <v>2015</v>
      </c>
      <c r="B63" s="163" t="s">
        <v>714</v>
      </c>
      <c r="C63" s="163" t="s">
        <v>742</v>
      </c>
      <c r="D63" s="163">
        <v>2.0142000000000002</v>
      </c>
      <c r="E63" s="163" t="s">
        <v>716</v>
      </c>
    </row>
    <row r="64" spans="1:5" x14ac:dyDescent="0.2">
      <c r="A64" s="163">
        <v>2015</v>
      </c>
      <c r="B64" s="163" t="s">
        <v>714</v>
      </c>
      <c r="C64" s="163" t="s">
        <v>145</v>
      </c>
      <c r="D64" s="163">
        <v>2.0142000000000002</v>
      </c>
      <c r="E64" s="163" t="s">
        <v>716</v>
      </c>
    </row>
    <row r="65" spans="1:5" x14ac:dyDescent="0.2">
      <c r="A65" s="163">
        <v>2015</v>
      </c>
      <c r="B65" s="163" t="s">
        <v>714</v>
      </c>
      <c r="C65" s="163" t="s">
        <v>143</v>
      </c>
      <c r="D65" s="163">
        <v>130.316</v>
      </c>
      <c r="E65" s="163" t="s">
        <v>716</v>
      </c>
    </row>
    <row r="66" spans="1:5" x14ac:dyDescent="0.2">
      <c r="A66" s="163">
        <v>2016</v>
      </c>
      <c r="B66" s="163" t="s">
        <v>714</v>
      </c>
      <c r="C66" s="163" t="s">
        <v>148</v>
      </c>
      <c r="D66" s="163">
        <v>2.0754000000000001</v>
      </c>
      <c r="E66" s="163" t="s">
        <v>716</v>
      </c>
    </row>
    <row r="67" spans="1:5" x14ac:dyDescent="0.2">
      <c r="A67" s="163">
        <v>2016</v>
      </c>
      <c r="B67" s="163" t="s">
        <v>714</v>
      </c>
      <c r="C67" s="163" t="s">
        <v>742</v>
      </c>
      <c r="D67" s="163">
        <v>2.0600999999999998</v>
      </c>
      <c r="E67" s="163" t="s">
        <v>716</v>
      </c>
    </row>
    <row r="68" spans="1:5" x14ac:dyDescent="0.2">
      <c r="A68" s="163">
        <v>2016</v>
      </c>
      <c r="B68" s="163" t="s">
        <v>714</v>
      </c>
      <c r="C68" s="163" t="s">
        <v>145</v>
      </c>
      <c r="D68" s="163">
        <v>2.0754000000000001</v>
      </c>
      <c r="E68" s="163" t="s">
        <v>716</v>
      </c>
    </row>
    <row r="69" spans="1:5" x14ac:dyDescent="0.2">
      <c r="A69" s="163">
        <v>2016</v>
      </c>
      <c r="B69" s="163" t="s">
        <v>714</v>
      </c>
      <c r="C69" s="163" t="s">
        <v>143</v>
      </c>
      <c r="D69" s="163">
        <v>133.286</v>
      </c>
      <c r="E69" s="163" t="s">
        <v>716</v>
      </c>
    </row>
    <row r="70" spans="1:5" x14ac:dyDescent="0.2">
      <c r="A70" s="163">
        <v>2017</v>
      </c>
      <c r="B70" s="163" t="s">
        <v>714</v>
      </c>
      <c r="C70" s="163" t="s">
        <v>148</v>
      </c>
      <c r="D70" s="163">
        <v>2.1059000000000001</v>
      </c>
      <c r="E70" s="163" t="s">
        <v>716</v>
      </c>
    </row>
    <row r="71" spans="1:5" x14ac:dyDescent="0.2">
      <c r="A71" s="163">
        <v>2017</v>
      </c>
      <c r="B71" s="163" t="s">
        <v>714</v>
      </c>
      <c r="C71" s="163" t="s">
        <v>742</v>
      </c>
      <c r="D71" s="163">
        <v>2.0630999999999999</v>
      </c>
      <c r="E71" s="163" t="s">
        <v>716</v>
      </c>
    </row>
    <row r="72" spans="1:5" x14ac:dyDescent="0.2">
      <c r="A72" s="163">
        <v>2017</v>
      </c>
      <c r="B72" s="163" t="s">
        <v>714</v>
      </c>
      <c r="C72" s="163" t="s">
        <v>145</v>
      </c>
      <c r="D72" s="163">
        <v>2.1059000000000001</v>
      </c>
      <c r="E72" s="163" t="s">
        <v>716</v>
      </c>
    </row>
    <row r="73" spans="1:5" x14ac:dyDescent="0.2">
      <c r="A73" s="163">
        <v>2017</v>
      </c>
      <c r="B73" s="163" t="s">
        <v>714</v>
      </c>
      <c r="C73" s="163" t="s">
        <v>143</v>
      </c>
      <c r="D73" s="163">
        <v>133.48400000000001</v>
      </c>
      <c r="E73" s="163" t="s">
        <v>716</v>
      </c>
    </row>
    <row r="74" spans="1:5" x14ac:dyDescent="0.2">
      <c r="A74" s="163">
        <v>2018</v>
      </c>
      <c r="B74" s="163" t="s">
        <v>714</v>
      </c>
      <c r="C74" s="163" t="s">
        <v>148</v>
      </c>
      <c r="D74" s="163">
        <v>2.1362000000000001</v>
      </c>
      <c r="E74" s="163" t="s">
        <v>716</v>
      </c>
    </row>
    <row r="75" spans="1:5" x14ac:dyDescent="0.2">
      <c r="A75" s="163">
        <v>2018</v>
      </c>
      <c r="B75" s="163" t="s">
        <v>714</v>
      </c>
      <c r="C75" s="163" t="s">
        <v>742</v>
      </c>
      <c r="D75" s="163">
        <v>2.0640999999999998</v>
      </c>
      <c r="E75" s="163" t="s">
        <v>716</v>
      </c>
    </row>
    <row r="76" spans="1:5" x14ac:dyDescent="0.2">
      <c r="A76" s="163">
        <v>2018</v>
      </c>
      <c r="B76" s="163" t="s">
        <v>714</v>
      </c>
      <c r="C76" s="163" t="s">
        <v>145</v>
      </c>
      <c r="D76" s="163">
        <v>2.1362000000000001</v>
      </c>
      <c r="E76" s="163" t="s">
        <v>716</v>
      </c>
    </row>
    <row r="77" spans="1:5" x14ac:dyDescent="0.2">
      <c r="A77" s="163">
        <v>2018</v>
      </c>
      <c r="B77" s="163" t="s">
        <v>714</v>
      </c>
      <c r="C77" s="163" t="s">
        <v>143</v>
      </c>
      <c r="D77" s="163">
        <v>133.54900000000001</v>
      </c>
      <c r="E77" s="163" t="s">
        <v>716</v>
      </c>
    </row>
    <row r="78" spans="1:5" x14ac:dyDescent="0.2">
      <c r="A78" s="163">
        <v>2019</v>
      </c>
      <c r="B78" s="163" t="s">
        <v>714</v>
      </c>
      <c r="C78" s="163" t="s">
        <v>148</v>
      </c>
      <c r="D78" s="163">
        <v>2.2109000000000001</v>
      </c>
      <c r="E78" s="163" t="s">
        <v>716</v>
      </c>
    </row>
    <row r="79" spans="1:5" x14ac:dyDescent="0.2">
      <c r="A79" s="163">
        <v>2019</v>
      </c>
      <c r="B79" s="163" t="s">
        <v>714</v>
      </c>
      <c r="C79" s="163" t="s">
        <v>742</v>
      </c>
      <c r="D79" s="163">
        <v>2.1000999999999999</v>
      </c>
      <c r="E79" s="163" t="s">
        <v>716</v>
      </c>
    </row>
    <row r="80" spans="1:5" x14ac:dyDescent="0.2">
      <c r="A80" s="163">
        <v>2019</v>
      </c>
      <c r="B80" s="163" t="s">
        <v>714</v>
      </c>
      <c r="C80" s="163" t="s">
        <v>145</v>
      </c>
      <c r="D80" s="163">
        <v>2.2109000000000001</v>
      </c>
      <c r="E80" s="163" t="s">
        <v>716</v>
      </c>
    </row>
    <row r="81" spans="1:5" x14ac:dyDescent="0.2">
      <c r="A81" s="163">
        <v>2019</v>
      </c>
      <c r="B81" s="163" t="s">
        <v>714</v>
      </c>
      <c r="C81" s="163" t="s">
        <v>143</v>
      </c>
      <c r="D81" s="163">
        <v>135.876</v>
      </c>
      <c r="E81" s="163" t="s">
        <v>716</v>
      </c>
    </row>
    <row r="82" spans="1:5" x14ac:dyDescent="0.2">
      <c r="A82" s="163">
        <v>2020</v>
      </c>
      <c r="B82" s="163" t="s">
        <v>714</v>
      </c>
      <c r="C82" s="163" t="s">
        <v>148</v>
      </c>
      <c r="D82" s="163">
        <v>2.2250000000000001</v>
      </c>
      <c r="E82" s="163" t="s">
        <v>719</v>
      </c>
    </row>
    <row r="83" spans="1:5" x14ac:dyDescent="0.2">
      <c r="A83" s="163">
        <v>2020</v>
      </c>
      <c r="B83" s="163" t="s">
        <v>714</v>
      </c>
      <c r="C83" s="163" t="s">
        <v>742</v>
      </c>
      <c r="D83" s="163">
        <v>2.0802</v>
      </c>
      <c r="E83" s="163" t="s">
        <v>719</v>
      </c>
    </row>
    <row r="84" spans="1:5" x14ac:dyDescent="0.2">
      <c r="A84" s="163">
        <v>2020</v>
      </c>
      <c r="B84" s="163" t="s">
        <v>714</v>
      </c>
      <c r="C84" s="163" t="s">
        <v>145</v>
      </c>
      <c r="D84" s="163">
        <v>2.2250000000000001</v>
      </c>
      <c r="E84" s="163" t="s">
        <v>719</v>
      </c>
    </row>
    <row r="85" spans="1:5" x14ac:dyDescent="0.2">
      <c r="A85" s="163">
        <v>2020</v>
      </c>
      <c r="B85" s="163" t="s">
        <v>714</v>
      </c>
      <c r="C85" s="163" t="s">
        <v>143</v>
      </c>
      <c r="D85" s="163">
        <v>134.59200000000001</v>
      </c>
      <c r="E85" s="163" t="s">
        <v>719</v>
      </c>
    </row>
  </sheetData>
  <pageMargins left="0.7" right="0.7" top="0.75" bottom="0.75"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I778"/>
  <sheetViews>
    <sheetView workbookViewId="0">
      <selection activeCell="O13" sqref="O13"/>
    </sheetView>
  </sheetViews>
  <sheetFormatPr defaultRowHeight="15" x14ac:dyDescent="0.2"/>
  <cols>
    <col min="1" max="1" width="5.7109375" style="163" bestFit="1" customWidth="1"/>
    <col min="2" max="2" width="10.42578125" style="163" bestFit="1" customWidth="1"/>
    <col min="3" max="3" width="9.7109375" style="163" bestFit="1" customWidth="1"/>
    <col min="4" max="4" width="6.7109375" style="163" bestFit="1" customWidth="1"/>
    <col min="5" max="5" width="10.140625" style="163" bestFit="1" customWidth="1"/>
    <col min="6" max="6" width="7" style="163" bestFit="1" customWidth="1"/>
    <col min="7" max="7" width="16.42578125" style="163" bestFit="1" customWidth="1"/>
  </cols>
  <sheetData>
    <row r="1" spans="1:9" x14ac:dyDescent="0.2">
      <c r="A1" s="163" t="s">
        <v>141</v>
      </c>
      <c r="B1" s="163" t="s">
        <v>93</v>
      </c>
      <c r="C1" s="163" t="s">
        <v>92</v>
      </c>
      <c r="D1" s="163" t="s">
        <v>94</v>
      </c>
      <c r="E1" s="163" t="s">
        <v>90</v>
      </c>
      <c r="F1" s="163" t="s">
        <v>712</v>
      </c>
      <c r="G1" s="163" t="s">
        <v>713</v>
      </c>
    </row>
    <row r="2" spans="1:9" x14ac:dyDescent="0.2">
      <c r="A2" s="163">
        <v>2018</v>
      </c>
      <c r="B2" s="163" t="s">
        <v>714</v>
      </c>
      <c r="C2" s="163" t="s">
        <v>69</v>
      </c>
      <c r="D2" s="163" t="s">
        <v>717</v>
      </c>
      <c r="E2" s="163" t="s">
        <v>56</v>
      </c>
      <c r="F2" s="163">
        <v>14.183999999999999</v>
      </c>
      <c r="G2" s="163" t="s">
        <v>716</v>
      </c>
      <c r="I2" s="163"/>
    </row>
    <row r="3" spans="1:9" x14ac:dyDescent="0.2">
      <c r="A3" s="163">
        <v>2018</v>
      </c>
      <c r="B3" s="163" t="s">
        <v>714</v>
      </c>
      <c r="C3" s="163" t="s">
        <v>68</v>
      </c>
      <c r="D3" s="163" t="s">
        <v>717</v>
      </c>
      <c r="E3" s="163" t="s">
        <v>56</v>
      </c>
      <c r="F3" s="163">
        <v>3.294</v>
      </c>
    </row>
    <row r="4" spans="1:9" x14ac:dyDescent="0.2">
      <c r="A4" s="163">
        <v>2018</v>
      </c>
      <c r="B4" s="163" t="s">
        <v>714</v>
      </c>
      <c r="C4" s="163" t="s">
        <v>67</v>
      </c>
      <c r="D4" s="163" t="s">
        <v>717</v>
      </c>
      <c r="E4" s="163" t="s">
        <v>56</v>
      </c>
      <c r="F4" s="163">
        <v>0.78400000000000003</v>
      </c>
      <c r="G4" s="163" t="s">
        <v>716</v>
      </c>
    </row>
    <row r="5" spans="1:9" x14ac:dyDescent="0.2">
      <c r="A5" s="163">
        <v>2018</v>
      </c>
      <c r="B5" s="163" t="s">
        <v>714</v>
      </c>
      <c r="C5" s="163" t="s">
        <v>65</v>
      </c>
      <c r="D5" s="163" t="s">
        <v>717</v>
      </c>
      <c r="E5" s="163" t="s">
        <v>56</v>
      </c>
      <c r="F5" s="163">
        <v>6.96</v>
      </c>
    </row>
    <row r="6" spans="1:9" x14ac:dyDescent="0.2">
      <c r="A6" s="163">
        <v>2018</v>
      </c>
      <c r="B6" s="163" t="s">
        <v>714</v>
      </c>
      <c r="C6" s="163" t="s">
        <v>64</v>
      </c>
      <c r="D6" s="163" t="s">
        <v>717</v>
      </c>
      <c r="E6" s="163" t="s">
        <v>56</v>
      </c>
      <c r="F6" s="163">
        <v>3.1269999999999998</v>
      </c>
    </row>
    <row r="7" spans="1:9" x14ac:dyDescent="0.2">
      <c r="A7" s="163">
        <v>2018</v>
      </c>
      <c r="B7" s="163" t="s">
        <v>714</v>
      </c>
      <c r="C7" s="163" t="s">
        <v>62</v>
      </c>
      <c r="D7" s="163" t="s">
        <v>717</v>
      </c>
      <c r="E7" s="163" t="s">
        <v>56</v>
      </c>
      <c r="F7" s="163">
        <v>1.7000000000000001E-2</v>
      </c>
    </row>
    <row r="8" spans="1:9" x14ac:dyDescent="0.2">
      <c r="A8" s="163">
        <v>2018</v>
      </c>
      <c r="B8" s="163" t="s">
        <v>714</v>
      </c>
      <c r="C8" s="163" t="s">
        <v>55</v>
      </c>
      <c r="D8" s="163" t="s">
        <v>717</v>
      </c>
      <c r="E8" s="163" t="s">
        <v>56</v>
      </c>
      <c r="F8" s="163">
        <v>2E-3</v>
      </c>
    </row>
    <row r="9" spans="1:9" x14ac:dyDescent="0.2">
      <c r="A9" s="163">
        <v>2018</v>
      </c>
      <c r="B9" s="163" t="s">
        <v>138</v>
      </c>
      <c r="C9" s="163" t="s">
        <v>69</v>
      </c>
      <c r="D9" s="163" t="s">
        <v>717</v>
      </c>
      <c r="E9" s="163" t="s">
        <v>56</v>
      </c>
      <c r="F9" s="163">
        <v>13.262</v>
      </c>
    </row>
    <row r="10" spans="1:9" x14ac:dyDescent="0.2">
      <c r="A10" s="163">
        <v>2018</v>
      </c>
      <c r="B10" s="163" t="s">
        <v>138</v>
      </c>
      <c r="C10" s="163" t="s">
        <v>68</v>
      </c>
      <c r="D10" s="163" t="s">
        <v>717</v>
      </c>
      <c r="E10" s="163" t="s">
        <v>56</v>
      </c>
      <c r="F10" s="163">
        <v>4.3029999999999999</v>
      </c>
    </row>
    <row r="11" spans="1:9" x14ac:dyDescent="0.2">
      <c r="A11" s="163">
        <v>2018</v>
      </c>
      <c r="B11" s="163" t="s">
        <v>138</v>
      </c>
      <c r="C11" s="163" t="s">
        <v>67</v>
      </c>
      <c r="D11" s="163" t="s">
        <v>717</v>
      </c>
      <c r="E11" s="163" t="s">
        <v>56</v>
      </c>
      <c r="F11" s="163">
        <v>0.72599999999999998</v>
      </c>
    </row>
    <row r="12" spans="1:9" x14ac:dyDescent="0.2">
      <c r="A12" s="163">
        <v>2018</v>
      </c>
      <c r="B12" s="163" t="s">
        <v>138</v>
      </c>
      <c r="C12" s="163" t="s">
        <v>65</v>
      </c>
      <c r="D12" s="163" t="s">
        <v>717</v>
      </c>
      <c r="E12" s="163" t="s">
        <v>56</v>
      </c>
      <c r="F12" s="163">
        <v>5.1459999999999999</v>
      </c>
    </row>
    <row r="13" spans="1:9" x14ac:dyDescent="0.2">
      <c r="A13" s="163">
        <v>2018</v>
      </c>
      <c r="B13" s="163" t="s">
        <v>138</v>
      </c>
      <c r="C13" s="163" t="s">
        <v>64</v>
      </c>
      <c r="D13" s="163" t="s">
        <v>717</v>
      </c>
      <c r="E13" s="163" t="s">
        <v>56</v>
      </c>
      <c r="F13" s="163">
        <v>3.2709999999999999</v>
      </c>
    </row>
    <row r="14" spans="1:9" x14ac:dyDescent="0.2">
      <c r="A14" s="163">
        <v>2018</v>
      </c>
      <c r="B14" s="163" t="s">
        <v>138</v>
      </c>
      <c r="C14" s="163" t="s">
        <v>62</v>
      </c>
      <c r="D14" s="163" t="s">
        <v>717</v>
      </c>
      <c r="E14" s="163" t="s">
        <v>56</v>
      </c>
      <c r="F14" s="163">
        <v>-0.18</v>
      </c>
    </row>
    <row r="15" spans="1:9" x14ac:dyDescent="0.2">
      <c r="A15" s="163">
        <v>2018</v>
      </c>
      <c r="B15" s="163" t="s">
        <v>138</v>
      </c>
      <c r="C15" s="163" t="s">
        <v>55</v>
      </c>
      <c r="D15" s="163" t="s">
        <v>717</v>
      </c>
      <c r="E15" s="163" t="s">
        <v>56</v>
      </c>
      <c r="F15" s="163">
        <v>-4.0000000000000001E-3</v>
      </c>
    </row>
    <row r="16" spans="1:9" x14ac:dyDescent="0.2">
      <c r="A16" s="163">
        <v>2018</v>
      </c>
      <c r="B16" s="163" t="s">
        <v>137</v>
      </c>
      <c r="C16" s="163" t="s">
        <v>69</v>
      </c>
      <c r="D16" s="163" t="s">
        <v>717</v>
      </c>
      <c r="E16" s="163" t="s">
        <v>56</v>
      </c>
      <c r="F16" s="163">
        <v>20.326000000000001</v>
      </c>
    </row>
    <row r="17" spans="1:6" x14ac:dyDescent="0.2">
      <c r="A17" s="163">
        <v>2018</v>
      </c>
      <c r="B17" s="163" t="s">
        <v>137</v>
      </c>
      <c r="C17" s="163" t="s">
        <v>68</v>
      </c>
      <c r="D17" s="163" t="s">
        <v>717</v>
      </c>
      <c r="E17" s="163" t="s">
        <v>56</v>
      </c>
      <c r="F17" s="163">
        <v>3.1869999999999998</v>
      </c>
    </row>
    <row r="18" spans="1:6" x14ac:dyDescent="0.2">
      <c r="A18" s="163">
        <v>2018</v>
      </c>
      <c r="B18" s="163" t="s">
        <v>137</v>
      </c>
      <c r="C18" s="163" t="s">
        <v>67</v>
      </c>
      <c r="D18" s="163" t="s">
        <v>717</v>
      </c>
      <c r="E18" s="163" t="s">
        <v>56</v>
      </c>
      <c r="F18" s="163">
        <v>4.6449999999999996</v>
      </c>
    </row>
    <row r="19" spans="1:6" x14ac:dyDescent="0.2">
      <c r="A19" s="163">
        <v>2018</v>
      </c>
      <c r="B19" s="163" t="s">
        <v>137</v>
      </c>
      <c r="C19" s="163" t="s">
        <v>65</v>
      </c>
      <c r="D19" s="163" t="s">
        <v>717</v>
      </c>
      <c r="E19" s="163" t="s">
        <v>56</v>
      </c>
      <c r="F19" s="163">
        <v>7.3730000000000002</v>
      </c>
    </row>
    <row r="20" spans="1:6" x14ac:dyDescent="0.2">
      <c r="A20" s="163">
        <v>2018</v>
      </c>
      <c r="B20" s="163" t="s">
        <v>137</v>
      </c>
      <c r="C20" s="163" t="s">
        <v>64</v>
      </c>
      <c r="D20" s="163" t="s">
        <v>717</v>
      </c>
      <c r="E20" s="163" t="s">
        <v>56</v>
      </c>
      <c r="F20" s="163">
        <v>5.4059999999999997</v>
      </c>
    </row>
    <row r="21" spans="1:6" x14ac:dyDescent="0.2">
      <c r="A21" s="163">
        <v>2018</v>
      </c>
      <c r="B21" s="163" t="s">
        <v>137</v>
      </c>
      <c r="C21" s="163" t="s">
        <v>62</v>
      </c>
      <c r="D21" s="163" t="s">
        <v>717</v>
      </c>
      <c r="E21" s="163" t="s">
        <v>56</v>
      </c>
      <c r="F21" s="163">
        <v>-0.28799999999999998</v>
      </c>
    </row>
    <row r="22" spans="1:6" x14ac:dyDescent="0.2">
      <c r="A22" s="163">
        <v>2018</v>
      </c>
      <c r="B22" s="163" t="s">
        <v>137</v>
      </c>
      <c r="C22" s="163" t="s">
        <v>55</v>
      </c>
      <c r="D22" s="163" t="s">
        <v>717</v>
      </c>
      <c r="E22" s="163" t="s">
        <v>56</v>
      </c>
      <c r="F22" s="163">
        <v>3.0000000000000001E-3</v>
      </c>
    </row>
    <row r="23" spans="1:6" x14ac:dyDescent="0.2">
      <c r="A23" s="163">
        <v>2018</v>
      </c>
      <c r="B23" s="163" t="s">
        <v>136</v>
      </c>
      <c r="C23" s="163" t="s">
        <v>69</v>
      </c>
      <c r="D23" s="163" t="s">
        <v>717</v>
      </c>
      <c r="E23" s="163" t="s">
        <v>56</v>
      </c>
      <c r="F23" s="163">
        <v>15.903</v>
      </c>
    </row>
    <row r="24" spans="1:6" x14ac:dyDescent="0.2">
      <c r="A24" s="163">
        <v>2018</v>
      </c>
      <c r="B24" s="163" t="s">
        <v>136</v>
      </c>
      <c r="C24" s="163" t="s">
        <v>68</v>
      </c>
      <c r="D24" s="163" t="s">
        <v>717</v>
      </c>
      <c r="E24" s="163" t="s">
        <v>56</v>
      </c>
      <c r="F24" s="163">
        <v>2.2010000000000001</v>
      </c>
    </row>
    <row r="25" spans="1:6" x14ac:dyDescent="0.2">
      <c r="A25" s="163">
        <v>2018</v>
      </c>
      <c r="B25" s="163" t="s">
        <v>136</v>
      </c>
      <c r="C25" s="163" t="s">
        <v>67</v>
      </c>
      <c r="D25" s="163" t="s">
        <v>717</v>
      </c>
      <c r="E25" s="163" t="s">
        <v>56</v>
      </c>
      <c r="F25" s="163">
        <v>0.311</v>
      </c>
    </row>
    <row r="26" spans="1:6" x14ac:dyDescent="0.2">
      <c r="A26" s="163">
        <v>2018</v>
      </c>
      <c r="B26" s="163" t="s">
        <v>136</v>
      </c>
      <c r="C26" s="163" t="s">
        <v>65</v>
      </c>
      <c r="D26" s="163" t="s">
        <v>717</v>
      </c>
      <c r="E26" s="163" t="s">
        <v>56</v>
      </c>
      <c r="F26" s="163">
        <v>7.66</v>
      </c>
    </row>
    <row r="27" spans="1:6" x14ac:dyDescent="0.2">
      <c r="A27" s="163">
        <v>2018</v>
      </c>
      <c r="B27" s="163" t="s">
        <v>136</v>
      </c>
      <c r="C27" s="163" t="s">
        <v>64</v>
      </c>
      <c r="D27" s="163" t="s">
        <v>717</v>
      </c>
      <c r="E27" s="163" t="s">
        <v>56</v>
      </c>
      <c r="F27" s="163">
        <v>5.6959999999999997</v>
      </c>
    </row>
    <row r="28" spans="1:6" x14ac:dyDescent="0.2">
      <c r="A28" s="163">
        <v>2018</v>
      </c>
      <c r="B28" s="163" t="s">
        <v>136</v>
      </c>
      <c r="C28" s="163" t="s">
        <v>62</v>
      </c>
      <c r="D28" s="163" t="s">
        <v>717</v>
      </c>
      <c r="E28" s="163" t="s">
        <v>56</v>
      </c>
      <c r="F28" s="163">
        <v>3.4000000000000002E-2</v>
      </c>
    </row>
    <row r="29" spans="1:6" x14ac:dyDescent="0.2">
      <c r="A29" s="163">
        <v>2018</v>
      </c>
      <c r="B29" s="163" t="s">
        <v>136</v>
      </c>
      <c r="C29" s="163" t="s">
        <v>55</v>
      </c>
      <c r="D29" s="163" t="s">
        <v>717</v>
      </c>
      <c r="E29" s="163" t="s">
        <v>56</v>
      </c>
      <c r="F29" s="163">
        <v>0</v>
      </c>
    </row>
    <row r="30" spans="1:6" x14ac:dyDescent="0.2">
      <c r="A30" s="163">
        <v>2018</v>
      </c>
      <c r="B30" s="163" t="s">
        <v>135</v>
      </c>
      <c r="C30" s="163" t="s">
        <v>69</v>
      </c>
      <c r="D30" s="163" t="s">
        <v>717</v>
      </c>
      <c r="E30" s="163" t="s">
        <v>56</v>
      </c>
      <c r="F30" s="163">
        <v>24.05</v>
      </c>
    </row>
    <row r="31" spans="1:6" x14ac:dyDescent="0.2">
      <c r="A31" s="163">
        <v>2018</v>
      </c>
      <c r="B31" s="163" t="s">
        <v>135</v>
      </c>
      <c r="C31" s="163" t="s">
        <v>68</v>
      </c>
      <c r="D31" s="163" t="s">
        <v>717</v>
      </c>
      <c r="E31" s="163" t="s">
        <v>56</v>
      </c>
      <c r="F31" s="163">
        <v>6.9640000000000004</v>
      </c>
    </row>
    <row r="32" spans="1:6" x14ac:dyDescent="0.2">
      <c r="A32" s="163">
        <v>2018</v>
      </c>
      <c r="B32" s="163" t="s">
        <v>135</v>
      </c>
      <c r="C32" s="163" t="s">
        <v>67</v>
      </c>
      <c r="D32" s="163" t="s">
        <v>717</v>
      </c>
      <c r="E32" s="163" t="s">
        <v>56</v>
      </c>
      <c r="F32" s="163">
        <v>0.14899999999999999</v>
      </c>
    </row>
    <row r="33" spans="1:6" x14ac:dyDescent="0.2">
      <c r="A33" s="163">
        <v>2018</v>
      </c>
      <c r="B33" s="163" t="s">
        <v>135</v>
      </c>
      <c r="C33" s="163" t="s">
        <v>65</v>
      </c>
      <c r="D33" s="163" t="s">
        <v>717</v>
      </c>
      <c r="E33" s="163" t="s">
        <v>56</v>
      </c>
      <c r="F33" s="163">
        <v>12.539</v>
      </c>
    </row>
    <row r="34" spans="1:6" x14ac:dyDescent="0.2">
      <c r="A34" s="163">
        <v>2018</v>
      </c>
      <c r="B34" s="163" t="s">
        <v>135</v>
      </c>
      <c r="C34" s="163" t="s">
        <v>64</v>
      </c>
      <c r="D34" s="163" t="s">
        <v>717</v>
      </c>
      <c r="E34" s="163" t="s">
        <v>56</v>
      </c>
      <c r="F34" s="163">
        <v>4.6150000000000002</v>
      </c>
    </row>
    <row r="35" spans="1:6" x14ac:dyDescent="0.2">
      <c r="A35" s="163">
        <v>2018</v>
      </c>
      <c r="B35" s="163" t="s">
        <v>135</v>
      </c>
      <c r="C35" s="163" t="s">
        <v>62</v>
      </c>
      <c r="D35" s="163" t="s">
        <v>717</v>
      </c>
      <c r="E35" s="163" t="s">
        <v>56</v>
      </c>
      <c r="F35" s="163">
        <v>2.1000000000000001E-2</v>
      </c>
    </row>
    <row r="36" spans="1:6" x14ac:dyDescent="0.2">
      <c r="A36" s="163">
        <v>2018</v>
      </c>
      <c r="B36" s="163" t="s">
        <v>135</v>
      </c>
      <c r="C36" s="163" t="s">
        <v>55</v>
      </c>
      <c r="D36" s="163" t="s">
        <v>717</v>
      </c>
      <c r="E36" s="163" t="s">
        <v>56</v>
      </c>
      <c r="F36" s="163">
        <v>-0.23899999999999999</v>
      </c>
    </row>
    <row r="37" spans="1:6" x14ac:dyDescent="0.2">
      <c r="A37" s="163">
        <v>2018</v>
      </c>
      <c r="B37" s="163" t="s">
        <v>60</v>
      </c>
      <c r="C37" s="163" t="s">
        <v>69</v>
      </c>
      <c r="D37" s="163" t="s">
        <v>717</v>
      </c>
      <c r="E37" s="163" t="s">
        <v>56</v>
      </c>
      <c r="F37" s="163">
        <v>14.818</v>
      </c>
    </row>
    <row r="38" spans="1:6" x14ac:dyDescent="0.2">
      <c r="A38" s="163">
        <v>2018</v>
      </c>
      <c r="B38" s="163" t="s">
        <v>60</v>
      </c>
      <c r="C38" s="163" t="s">
        <v>68</v>
      </c>
      <c r="D38" s="163" t="s">
        <v>717</v>
      </c>
      <c r="E38" s="163" t="s">
        <v>56</v>
      </c>
      <c r="F38" s="163">
        <v>2.609</v>
      </c>
    </row>
    <row r="39" spans="1:6" x14ac:dyDescent="0.2">
      <c r="A39" s="163">
        <v>2018</v>
      </c>
      <c r="B39" s="163" t="s">
        <v>60</v>
      </c>
      <c r="C39" s="163" t="s">
        <v>67</v>
      </c>
      <c r="D39" s="163" t="s">
        <v>717</v>
      </c>
      <c r="E39" s="163" t="s">
        <v>56</v>
      </c>
      <c r="F39" s="163">
        <v>0.51200000000000001</v>
      </c>
    </row>
    <row r="40" spans="1:6" x14ac:dyDescent="0.2">
      <c r="A40" s="163">
        <v>2018</v>
      </c>
      <c r="B40" s="163" t="s">
        <v>60</v>
      </c>
      <c r="C40" s="163" t="s">
        <v>65</v>
      </c>
      <c r="D40" s="163" t="s">
        <v>717</v>
      </c>
      <c r="E40" s="163" t="s">
        <v>56</v>
      </c>
      <c r="F40" s="163">
        <v>6.9649999999999999</v>
      </c>
    </row>
    <row r="41" spans="1:6" x14ac:dyDescent="0.2">
      <c r="A41" s="163">
        <v>2018</v>
      </c>
      <c r="B41" s="163" t="s">
        <v>60</v>
      </c>
      <c r="C41" s="163" t="s">
        <v>64</v>
      </c>
      <c r="D41" s="163" t="s">
        <v>717</v>
      </c>
      <c r="E41" s="163" t="s">
        <v>56</v>
      </c>
      <c r="F41" s="163">
        <v>4.806</v>
      </c>
    </row>
    <row r="42" spans="1:6" x14ac:dyDescent="0.2">
      <c r="A42" s="163">
        <v>2018</v>
      </c>
      <c r="B42" s="163" t="s">
        <v>60</v>
      </c>
      <c r="C42" s="163" t="s">
        <v>62</v>
      </c>
      <c r="D42" s="163" t="s">
        <v>717</v>
      </c>
      <c r="E42" s="163" t="s">
        <v>56</v>
      </c>
      <c r="F42" s="163">
        <v>-0.111</v>
      </c>
    </row>
    <row r="43" spans="1:6" x14ac:dyDescent="0.2">
      <c r="A43" s="163">
        <v>2018</v>
      </c>
      <c r="B43" s="163" t="s">
        <v>60</v>
      </c>
      <c r="C43" s="163" t="s">
        <v>55</v>
      </c>
      <c r="D43" s="163" t="s">
        <v>717</v>
      </c>
      <c r="E43" s="163" t="s">
        <v>56</v>
      </c>
      <c r="F43" s="163">
        <v>3.6999999999999998E-2</v>
      </c>
    </row>
    <row r="44" spans="1:6" x14ac:dyDescent="0.2">
      <c r="A44" s="163">
        <v>2018</v>
      </c>
      <c r="B44" s="163" t="s">
        <v>133</v>
      </c>
      <c r="C44" s="163" t="s">
        <v>69</v>
      </c>
      <c r="D44" s="163" t="s">
        <v>717</v>
      </c>
      <c r="E44" s="163" t="s">
        <v>56</v>
      </c>
      <c r="F44" s="163">
        <v>31.574000000000002</v>
      </c>
    </row>
    <row r="45" spans="1:6" x14ac:dyDescent="0.2">
      <c r="A45" s="163">
        <v>2018</v>
      </c>
      <c r="B45" s="163" t="s">
        <v>133</v>
      </c>
      <c r="C45" s="163" t="s">
        <v>68</v>
      </c>
      <c r="D45" s="163" t="s">
        <v>717</v>
      </c>
      <c r="E45" s="163" t="s">
        <v>56</v>
      </c>
      <c r="F45" s="163">
        <v>3.6880000000000002</v>
      </c>
    </row>
    <row r="46" spans="1:6" x14ac:dyDescent="0.2">
      <c r="A46" s="163">
        <v>2018</v>
      </c>
      <c r="B46" s="163" t="s">
        <v>133</v>
      </c>
      <c r="C46" s="163" t="s">
        <v>67</v>
      </c>
      <c r="D46" s="163" t="s">
        <v>717</v>
      </c>
      <c r="E46" s="163" t="s">
        <v>56</v>
      </c>
      <c r="F46" s="163">
        <v>0.251</v>
      </c>
    </row>
    <row r="47" spans="1:6" x14ac:dyDescent="0.2">
      <c r="A47" s="163">
        <v>2018</v>
      </c>
      <c r="B47" s="163" t="s">
        <v>133</v>
      </c>
      <c r="C47" s="163" t="s">
        <v>65</v>
      </c>
      <c r="D47" s="163" t="s">
        <v>717</v>
      </c>
      <c r="E47" s="163" t="s">
        <v>56</v>
      </c>
      <c r="F47" s="163">
        <v>15.177</v>
      </c>
    </row>
    <row r="48" spans="1:6" x14ac:dyDescent="0.2">
      <c r="A48" s="163">
        <v>2018</v>
      </c>
      <c r="B48" s="163" t="s">
        <v>133</v>
      </c>
      <c r="C48" s="163" t="s">
        <v>64</v>
      </c>
      <c r="D48" s="163" t="s">
        <v>717</v>
      </c>
      <c r="E48" s="163" t="s">
        <v>56</v>
      </c>
      <c r="F48" s="163">
        <v>12.596</v>
      </c>
    </row>
    <row r="49" spans="1:6" x14ac:dyDescent="0.2">
      <c r="A49" s="163">
        <v>2018</v>
      </c>
      <c r="B49" s="163" t="s">
        <v>133</v>
      </c>
      <c r="C49" s="163" t="s">
        <v>62</v>
      </c>
      <c r="D49" s="163" t="s">
        <v>717</v>
      </c>
      <c r="E49" s="163" t="s">
        <v>56</v>
      </c>
      <c r="F49" s="163">
        <v>-0.13800000000000001</v>
      </c>
    </row>
    <row r="50" spans="1:6" x14ac:dyDescent="0.2">
      <c r="A50" s="163">
        <v>2018</v>
      </c>
      <c r="B50" s="163" t="s">
        <v>133</v>
      </c>
      <c r="C50" s="163" t="s">
        <v>55</v>
      </c>
      <c r="D50" s="163" t="s">
        <v>717</v>
      </c>
      <c r="E50" s="163" t="s">
        <v>56</v>
      </c>
      <c r="F50" s="163">
        <v>0</v>
      </c>
    </row>
    <row r="51" spans="1:6" x14ac:dyDescent="0.2">
      <c r="A51" s="163">
        <v>2018</v>
      </c>
      <c r="B51" s="163" t="s">
        <v>132</v>
      </c>
      <c r="C51" s="163" t="s">
        <v>69</v>
      </c>
      <c r="D51" s="163" t="s">
        <v>717</v>
      </c>
      <c r="E51" s="163" t="s">
        <v>56</v>
      </c>
      <c r="F51" s="163">
        <v>24.271000000000001</v>
      </c>
    </row>
    <row r="52" spans="1:6" x14ac:dyDescent="0.2">
      <c r="A52" s="163">
        <v>2018</v>
      </c>
      <c r="B52" s="163" t="s">
        <v>132</v>
      </c>
      <c r="C52" s="163" t="s">
        <v>68</v>
      </c>
      <c r="D52" s="163" t="s">
        <v>717</v>
      </c>
      <c r="E52" s="163" t="s">
        <v>56</v>
      </c>
      <c r="F52" s="163">
        <v>8.032</v>
      </c>
    </row>
    <row r="53" spans="1:6" x14ac:dyDescent="0.2">
      <c r="A53" s="163">
        <v>2018</v>
      </c>
      <c r="B53" s="163" t="s">
        <v>132</v>
      </c>
      <c r="C53" s="163" t="s">
        <v>67</v>
      </c>
      <c r="D53" s="163" t="s">
        <v>717</v>
      </c>
      <c r="E53" s="163" t="s">
        <v>56</v>
      </c>
      <c r="F53" s="163">
        <v>1.2050000000000001</v>
      </c>
    </row>
    <row r="54" spans="1:6" x14ac:dyDescent="0.2">
      <c r="A54" s="163">
        <v>2018</v>
      </c>
      <c r="B54" s="163" t="s">
        <v>132</v>
      </c>
      <c r="C54" s="163" t="s">
        <v>65</v>
      </c>
      <c r="D54" s="163" t="s">
        <v>717</v>
      </c>
      <c r="E54" s="163" t="s">
        <v>56</v>
      </c>
      <c r="F54" s="163">
        <v>10.86</v>
      </c>
    </row>
    <row r="55" spans="1:6" x14ac:dyDescent="0.2">
      <c r="A55" s="163">
        <v>2018</v>
      </c>
      <c r="B55" s="163" t="s">
        <v>132</v>
      </c>
      <c r="C55" s="163" t="s">
        <v>64</v>
      </c>
      <c r="D55" s="163" t="s">
        <v>717</v>
      </c>
      <c r="E55" s="163" t="s">
        <v>56</v>
      </c>
      <c r="F55" s="163">
        <v>3.9380000000000002</v>
      </c>
    </row>
    <row r="56" spans="1:6" x14ac:dyDescent="0.2">
      <c r="A56" s="163">
        <v>2018</v>
      </c>
      <c r="B56" s="163" t="s">
        <v>132</v>
      </c>
      <c r="C56" s="163" t="s">
        <v>62</v>
      </c>
      <c r="D56" s="163" t="s">
        <v>717</v>
      </c>
      <c r="E56" s="163" t="s">
        <v>56</v>
      </c>
      <c r="F56" s="163">
        <v>0.23599999999999999</v>
      </c>
    </row>
    <row r="57" spans="1:6" x14ac:dyDescent="0.2">
      <c r="A57" s="163">
        <v>2018</v>
      </c>
      <c r="B57" s="163" t="s">
        <v>132</v>
      </c>
      <c r="C57" s="163" t="s">
        <v>55</v>
      </c>
      <c r="D57" s="163" t="s">
        <v>717</v>
      </c>
      <c r="E57" s="163" t="s">
        <v>56</v>
      </c>
      <c r="F57" s="163">
        <v>0</v>
      </c>
    </row>
    <row r="58" spans="1:6" x14ac:dyDescent="0.2">
      <c r="A58" s="163">
        <v>2018</v>
      </c>
      <c r="B58" s="163" t="s">
        <v>131</v>
      </c>
      <c r="C58" s="163" t="s">
        <v>69</v>
      </c>
      <c r="D58" s="163" t="s">
        <v>717</v>
      </c>
      <c r="E58" s="163" t="s">
        <v>56</v>
      </c>
      <c r="F58" s="163">
        <v>12.179</v>
      </c>
    </row>
    <row r="59" spans="1:6" x14ac:dyDescent="0.2">
      <c r="A59" s="163">
        <v>2018</v>
      </c>
      <c r="B59" s="163" t="s">
        <v>131</v>
      </c>
      <c r="C59" s="163" t="s">
        <v>68</v>
      </c>
      <c r="D59" s="163" t="s">
        <v>717</v>
      </c>
      <c r="E59" s="163" t="s">
        <v>56</v>
      </c>
      <c r="F59" s="163">
        <v>2.6970000000000001</v>
      </c>
    </row>
    <row r="60" spans="1:6" x14ac:dyDescent="0.2">
      <c r="A60" s="163">
        <v>2018</v>
      </c>
      <c r="B60" s="163" t="s">
        <v>131</v>
      </c>
      <c r="C60" s="163" t="s">
        <v>67</v>
      </c>
      <c r="D60" s="163" t="s">
        <v>717</v>
      </c>
      <c r="E60" s="163" t="s">
        <v>56</v>
      </c>
      <c r="F60" s="163">
        <v>0.53800000000000003</v>
      </c>
    </row>
    <row r="61" spans="1:6" x14ac:dyDescent="0.2">
      <c r="A61" s="163">
        <v>2018</v>
      </c>
      <c r="B61" s="163" t="s">
        <v>131</v>
      </c>
      <c r="C61" s="163" t="s">
        <v>65</v>
      </c>
      <c r="D61" s="163" t="s">
        <v>717</v>
      </c>
      <c r="E61" s="163" t="s">
        <v>56</v>
      </c>
      <c r="F61" s="163">
        <v>3.6389999999999998</v>
      </c>
    </row>
    <row r="62" spans="1:6" x14ac:dyDescent="0.2">
      <c r="A62" s="163">
        <v>2018</v>
      </c>
      <c r="B62" s="163" t="s">
        <v>131</v>
      </c>
      <c r="C62" s="163" t="s">
        <v>64</v>
      </c>
      <c r="D62" s="163" t="s">
        <v>717</v>
      </c>
      <c r="E62" s="163" t="s">
        <v>56</v>
      </c>
      <c r="F62" s="163">
        <v>5.3090000000000002</v>
      </c>
    </row>
    <row r="63" spans="1:6" x14ac:dyDescent="0.2">
      <c r="A63" s="163">
        <v>2018</v>
      </c>
      <c r="B63" s="163" t="s">
        <v>131</v>
      </c>
      <c r="C63" s="163" t="s">
        <v>62</v>
      </c>
      <c r="D63" s="163" t="s">
        <v>717</v>
      </c>
      <c r="E63" s="163" t="s">
        <v>56</v>
      </c>
      <c r="F63" s="163">
        <v>-4.0000000000000001E-3</v>
      </c>
    </row>
    <row r="64" spans="1:6" x14ac:dyDescent="0.2">
      <c r="A64" s="163">
        <v>2018</v>
      </c>
      <c r="B64" s="163" t="s">
        <v>131</v>
      </c>
      <c r="C64" s="163" t="s">
        <v>55</v>
      </c>
      <c r="D64" s="163" t="s">
        <v>717</v>
      </c>
      <c r="E64" s="163" t="s">
        <v>56</v>
      </c>
      <c r="F64" s="163">
        <v>0</v>
      </c>
    </row>
    <row r="65" spans="1:6" x14ac:dyDescent="0.2">
      <c r="A65" s="163">
        <v>2018</v>
      </c>
      <c r="B65" s="163" t="s">
        <v>130</v>
      </c>
      <c r="C65" s="163" t="s">
        <v>69</v>
      </c>
      <c r="D65" s="163" t="s">
        <v>717</v>
      </c>
      <c r="E65" s="163" t="s">
        <v>56</v>
      </c>
      <c r="F65" s="163">
        <v>9.5169999999999995</v>
      </c>
    </row>
    <row r="66" spans="1:6" x14ac:dyDescent="0.2">
      <c r="A66" s="163">
        <v>2018</v>
      </c>
      <c r="B66" s="163" t="s">
        <v>130</v>
      </c>
      <c r="C66" s="163" t="s">
        <v>68</v>
      </c>
      <c r="D66" s="163" t="s">
        <v>717</v>
      </c>
      <c r="E66" s="163" t="s">
        <v>56</v>
      </c>
      <c r="F66" s="163">
        <v>3.0649999999999999</v>
      </c>
    </row>
    <row r="67" spans="1:6" x14ac:dyDescent="0.2">
      <c r="A67" s="163">
        <v>2018</v>
      </c>
      <c r="B67" s="163" t="s">
        <v>130</v>
      </c>
      <c r="C67" s="163" t="s">
        <v>67</v>
      </c>
      <c r="D67" s="163" t="s">
        <v>717</v>
      </c>
      <c r="E67" s="163" t="s">
        <v>56</v>
      </c>
      <c r="F67" s="163">
        <v>0.72099999999999997</v>
      </c>
    </row>
    <row r="68" spans="1:6" x14ac:dyDescent="0.2">
      <c r="A68" s="163">
        <v>2018</v>
      </c>
      <c r="B68" s="163" t="s">
        <v>130</v>
      </c>
      <c r="C68" s="163" t="s">
        <v>65</v>
      </c>
      <c r="D68" s="163" t="s">
        <v>717</v>
      </c>
      <c r="E68" s="163" t="s">
        <v>56</v>
      </c>
      <c r="F68" s="163">
        <v>3.9510000000000001</v>
      </c>
    </row>
    <row r="69" spans="1:6" x14ac:dyDescent="0.2">
      <c r="A69" s="163">
        <v>2018</v>
      </c>
      <c r="B69" s="163" t="s">
        <v>130</v>
      </c>
      <c r="C69" s="163" t="s">
        <v>64</v>
      </c>
      <c r="D69" s="163" t="s">
        <v>717</v>
      </c>
      <c r="E69" s="163" t="s">
        <v>56</v>
      </c>
      <c r="F69" s="163">
        <v>1.835</v>
      </c>
    </row>
    <row r="70" spans="1:6" x14ac:dyDescent="0.2">
      <c r="A70" s="163">
        <v>2018</v>
      </c>
      <c r="B70" s="163" t="s">
        <v>130</v>
      </c>
      <c r="C70" s="163" t="s">
        <v>62</v>
      </c>
      <c r="D70" s="163" t="s">
        <v>717</v>
      </c>
      <c r="E70" s="163" t="s">
        <v>56</v>
      </c>
      <c r="F70" s="163">
        <v>-5.5E-2</v>
      </c>
    </row>
    <row r="71" spans="1:6" x14ac:dyDescent="0.2">
      <c r="A71" s="163">
        <v>2018</v>
      </c>
      <c r="B71" s="163" t="s">
        <v>130</v>
      </c>
      <c r="C71" s="163" t="s">
        <v>55</v>
      </c>
      <c r="D71" s="163" t="s">
        <v>717</v>
      </c>
      <c r="E71" s="163" t="s">
        <v>56</v>
      </c>
      <c r="F71" s="163">
        <v>0</v>
      </c>
    </row>
    <row r="72" spans="1:6" x14ac:dyDescent="0.2">
      <c r="A72" s="163">
        <v>2018</v>
      </c>
      <c r="B72" s="163" t="s">
        <v>129</v>
      </c>
      <c r="C72" s="163" t="s">
        <v>69</v>
      </c>
      <c r="D72" s="163" t="s">
        <v>717</v>
      </c>
      <c r="E72" s="163" t="s">
        <v>56</v>
      </c>
      <c r="F72" s="163">
        <v>11.426</v>
      </c>
    </row>
    <row r="73" spans="1:6" x14ac:dyDescent="0.2">
      <c r="A73" s="163">
        <v>2018</v>
      </c>
      <c r="B73" s="163" t="s">
        <v>129</v>
      </c>
      <c r="C73" s="163" t="s">
        <v>68</v>
      </c>
      <c r="D73" s="163" t="s">
        <v>717</v>
      </c>
      <c r="E73" s="163" t="s">
        <v>56</v>
      </c>
      <c r="F73" s="163">
        <v>3.35</v>
      </c>
    </row>
    <row r="74" spans="1:6" x14ac:dyDescent="0.2">
      <c r="A74" s="163">
        <v>2018</v>
      </c>
      <c r="B74" s="163" t="s">
        <v>129</v>
      </c>
      <c r="C74" s="163" t="s">
        <v>67</v>
      </c>
      <c r="D74" s="163" t="s">
        <v>717</v>
      </c>
      <c r="E74" s="163" t="s">
        <v>56</v>
      </c>
      <c r="F74" s="163">
        <v>0.312</v>
      </c>
    </row>
    <row r="75" spans="1:6" x14ac:dyDescent="0.2">
      <c r="A75" s="163">
        <v>2018</v>
      </c>
      <c r="B75" s="163" t="s">
        <v>129</v>
      </c>
      <c r="C75" s="163" t="s">
        <v>65</v>
      </c>
      <c r="D75" s="163" t="s">
        <v>717</v>
      </c>
      <c r="E75" s="163" t="s">
        <v>56</v>
      </c>
      <c r="F75" s="163">
        <v>5.8170000000000002</v>
      </c>
    </row>
    <row r="76" spans="1:6" x14ac:dyDescent="0.2">
      <c r="A76" s="163">
        <v>2018</v>
      </c>
      <c r="B76" s="163" t="s">
        <v>129</v>
      </c>
      <c r="C76" s="163" t="s">
        <v>64</v>
      </c>
      <c r="D76" s="163" t="s">
        <v>717</v>
      </c>
      <c r="E76" s="163" t="s">
        <v>56</v>
      </c>
      <c r="F76" s="163">
        <v>1.851</v>
      </c>
    </row>
    <row r="77" spans="1:6" x14ac:dyDescent="0.2">
      <c r="A77" s="163">
        <v>2018</v>
      </c>
      <c r="B77" s="163" t="s">
        <v>129</v>
      </c>
      <c r="C77" s="163" t="s">
        <v>62</v>
      </c>
      <c r="D77" s="163" t="s">
        <v>717</v>
      </c>
      <c r="E77" s="163" t="s">
        <v>56</v>
      </c>
      <c r="F77" s="163">
        <v>9.6000000000000002E-2</v>
      </c>
    </row>
    <row r="78" spans="1:6" x14ac:dyDescent="0.2">
      <c r="A78" s="163">
        <v>2018</v>
      </c>
      <c r="B78" s="163" t="s">
        <v>129</v>
      </c>
      <c r="C78" s="163" t="s">
        <v>55</v>
      </c>
      <c r="D78" s="163" t="s">
        <v>717</v>
      </c>
      <c r="E78" s="163" t="s">
        <v>56</v>
      </c>
      <c r="F78" s="163">
        <v>0</v>
      </c>
    </row>
    <row r="79" spans="1:6" x14ac:dyDescent="0.2">
      <c r="A79" s="163">
        <v>2018</v>
      </c>
      <c r="B79" s="163" t="s">
        <v>128</v>
      </c>
      <c r="C79" s="163" t="s">
        <v>69</v>
      </c>
      <c r="D79" s="163" t="s">
        <v>717</v>
      </c>
      <c r="E79" s="163" t="s">
        <v>56</v>
      </c>
      <c r="F79" s="163">
        <v>10.42</v>
      </c>
    </row>
    <row r="80" spans="1:6" x14ac:dyDescent="0.2">
      <c r="A80" s="163">
        <v>2018</v>
      </c>
      <c r="B80" s="163" t="s">
        <v>128</v>
      </c>
      <c r="C80" s="163" t="s">
        <v>68</v>
      </c>
      <c r="D80" s="163" t="s">
        <v>717</v>
      </c>
      <c r="E80" s="163" t="s">
        <v>56</v>
      </c>
      <c r="F80" s="163">
        <v>3.101</v>
      </c>
    </row>
    <row r="81" spans="1:6" x14ac:dyDescent="0.2">
      <c r="A81" s="163">
        <v>2018</v>
      </c>
      <c r="B81" s="163" t="s">
        <v>128</v>
      </c>
      <c r="C81" s="163" t="s">
        <v>67</v>
      </c>
      <c r="D81" s="163" t="s">
        <v>717</v>
      </c>
      <c r="E81" s="163" t="s">
        <v>56</v>
      </c>
      <c r="F81" s="163">
        <v>0.17699999999999999</v>
      </c>
    </row>
    <row r="82" spans="1:6" x14ac:dyDescent="0.2">
      <c r="A82" s="163">
        <v>2018</v>
      </c>
      <c r="B82" s="163" t="s">
        <v>128</v>
      </c>
      <c r="C82" s="163" t="s">
        <v>65</v>
      </c>
      <c r="D82" s="163" t="s">
        <v>717</v>
      </c>
      <c r="E82" s="163" t="s">
        <v>56</v>
      </c>
      <c r="F82" s="163">
        <v>5.532</v>
      </c>
    </row>
    <row r="83" spans="1:6" x14ac:dyDescent="0.2">
      <c r="A83" s="163">
        <v>2018</v>
      </c>
      <c r="B83" s="163" t="s">
        <v>128</v>
      </c>
      <c r="C83" s="163" t="s">
        <v>64</v>
      </c>
      <c r="D83" s="163" t="s">
        <v>717</v>
      </c>
      <c r="E83" s="163" t="s">
        <v>56</v>
      </c>
      <c r="F83" s="163">
        <v>1.4430000000000001</v>
      </c>
    </row>
    <row r="84" spans="1:6" x14ac:dyDescent="0.2">
      <c r="A84" s="163">
        <v>2018</v>
      </c>
      <c r="B84" s="163" t="s">
        <v>128</v>
      </c>
      <c r="C84" s="163" t="s">
        <v>62</v>
      </c>
      <c r="D84" s="163" t="s">
        <v>717</v>
      </c>
      <c r="E84" s="163" t="s">
        <v>56</v>
      </c>
      <c r="F84" s="163">
        <v>0.17</v>
      </c>
    </row>
    <row r="85" spans="1:6" x14ac:dyDescent="0.2">
      <c r="A85" s="163">
        <v>2018</v>
      </c>
      <c r="B85" s="163" t="s">
        <v>128</v>
      </c>
      <c r="C85" s="163" t="s">
        <v>55</v>
      </c>
      <c r="D85" s="163" t="s">
        <v>717</v>
      </c>
      <c r="E85" s="163" t="s">
        <v>56</v>
      </c>
      <c r="F85" s="163">
        <v>-3.0000000000000001E-3</v>
      </c>
    </row>
    <row r="86" spans="1:6" x14ac:dyDescent="0.2">
      <c r="A86" s="163">
        <v>2018</v>
      </c>
      <c r="B86" s="163" t="s">
        <v>127</v>
      </c>
      <c r="C86" s="163" t="s">
        <v>69</v>
      </c>
      <c r="D86" s="163" t="s">
        <v>717</v>
      </c>
      <c r="E86" s="163" t="s">
        <v>56</v>
      </c>
      <c r="F86" s="163">
        <v>8.0739999999999998</v>
      </c>
    </row>
    <row r="87" spans="1:6" x14ac:dyDescent="0.2">
      <c r="A87" s="163">
        <v>2018</v>
      </c>
      <c r="B87" s="163" t="s">
        <v>127</v>
      </c>
      <c r="C87" s="163" t="s">
        <v>68</v>
      </c>
      <c r="D87" s="163" t="s">
        <v>717</v>
      </c>
      <c r="E87" s="163" t="s">
        <v>56</v>
      </c>
      <c r="F87" s="163">
        <v>2.153</v>
      </c>
    </row>
    <row r="88" spans="1:6" x14ac:dyDescent="0.2">
      <c r="A88" s="163">
        <v>2018</v>
      </c>
      <c r="B88" s="163" t="s">
        <v>127</v>
      </c>
      <c r="C88" s="163" t="s">
        <v>67</v>
      </c>
      <c r="D88" s="163" t="s">
        <v>717</v>
      </c>
      <c r="E88" s="163" t="s">
        <v>56</v>
      </c>
      <c r="F88" s="163">
        <v>0.26800000000000002</v>
      </c>
    </row>
    <row r="89" spans="1:6" x14ac:dyDescent="0.2">
      <c r="A89" s="163">
        <v>2018</v>
      </c>
      <c r="B89" s="163" t="s">
        <v>127</v>
      </c>
      <c r="C89" s="163" t="s">
        <v>65</v>
      </c>
      <c r="D89" s="163" t="s">
        <v>717</v>
      </c>
      <c r="E89" s="163" t="s">
        <v>56</v>
      </c>
      <c r="F89" s="163">
        <v>3.4630000000000001</v>
      </c>
    </row>
    <row r="90" spans="1:6" x14ac:dyDescent="0.2">
      <c r="A90" s="163">
        <v>2018</v>
      </c>
      <c r="B90" s="163" t="s">
        <v>127</v>
      </c>
      <c r="C90" s="163" t="s">
        <v>64</v>
      </c>
      <c r="D90" s="163" t="s">
        <v>717</v>
      </c>
      <c r="E90" s="163" t="s">
        <v>56</v>
      </c>
      <c r="F90" s="163">
        <v>2.2410000000000001</v>
      </c>
    </row>
    <row r="91" spans="1:6" x14ac:dyDescent="0.2">
      <c r="A91" s="163">
        <v>2018</v>
      </c>
      <c r="B91" s="163" t="s">
        <v>127</v>
      </c>
      <c r="C91" s="163" t="s">
        <v>62</v>
      </c>
      <c r="D91" s="163" t="s">
        <v>717</v>
      </c>
      <c r="E91" s="163" t="s">
        <v>56</v>
      </c>
      <c r="F91" s="163">
        <v>-0.05</v>
      </c>
    </row>
    <row r="92" spans="1:6" x14ac:dyDescent="0.2">
      <c r="A92" s="163">
        <v>2018</v>
      </c>
      <c r="B92" s="163" t="s">
        <v>127</v>
      </c>
      <c r="C92" s="163" t="s">
        <v>55</v>
      </c>
      <c r="D92" s="163" t="s">
        <v>717</v>
      </c>
      <c r="E92" s="163" t="s">
        <v>56</v>
      </c>
      <c r="F92" s="163">
        <v>-1E-3</v>
      </c>
    </row>
    <row r="93" spans="1:6" x14ac:dyDescent="0.2">
      <c r="A93" s="163">
        <v>2018</v>
      </c>
      <c r="B93" s="163" t="s">
        <v>126</v>
      </c>
      <c r="C93" s="163" t="s">
        <v>69</v>
      </c>
      <c r="D93" s="163" t="s">
        <v>717</v>
      </c>
      <c r="E93" s="163" t="s">
        <v>56</v>
      </c>
      <c r="F93" s="163">
        <v>18.059999999999999</v>
      </c>
    </row>
    <row r="94" spans="1:6" x14ac:dyDescent="0.2">
      <c r="A94" s="163">
        <v>2018</v>
      </c>
      <c r="B94" s="163" t="s">
        <v>126</v>
      </c>
      <c r="C94" s="163" t="s">
        <v>68</v>
      </c>
      <c r="D94" s="163" t="s">
        <v>717</v>
      </c>
      <c r="E94" s="163" t="s">
        <v>56</v>
      </c>
      <c r="F94" s="163">
        <v>1.9379999999999999</v>
      </c>
    </row>
    <row r="95" spans="1:6" x14ac:dyDescent="0.2">
      <c r="A95" s="163">
        <v>2018</v>
      </c>
      <c r="B95" s="163" t="s">
        <v>126</v>
      </c>
      <c r="C95" s="163" t="s">
        <v>67</v>
      </c>
      <c r="D95" s="163" t="s">
        <v>717</v>
      </c>
      <c r="E95" s="163" t="s">
        <v>56</v>
      </c>
      <c r="F95" s="163">
        <v>1.181</v>
      </c>
    </row>
    <row r="96" spans="1:6" x14ac:dyDescent="0.2">
      <c r="A96" s="163">
        <v>2018</v>
      </c>
      <c r="B96" s="163" t="s">
        <v>126</v>
      </c>
      <c r="C96" s="163" t="s">
        <v>65</v>
      </c>
      <c r="D96" s="163" t="s">
        <v>717</v>
      </c>
      <c r="E96" s="163" t="s">
        <v>56</v>
      </c>
      <c r="F96" s="163">
        <v>12.036</v>
      </c>
    </row>
    <row r="97" spans="1:6" x14ac:dyDescent="0.2">
      <c r="A97" s="163">
        <v>2018</v>
      </c>
      <c r="B97" s="163" t="s">
        <v>126</v>
      </c>
      <c r="C97" s="163" t="s">
        <v>64</v>
      </c>
      <c r="D97" s="163" t="s">
        <v>717</v>
      </c>
      <c r="E97" s="163" t="s">
        <v>56</v>
      </c>
      <c r="F97" s="163">
        <v>2.4710000000000001</v>
      </c>
    </row>
    <row r="98" spans="1:6" x14ac:dyDescent="0.2">
      <c r="A98" s="163">
        <v>2018</v>
      </c>
      <c r="B98" s="163" t="s">
        <v>126</v>
      </c>
      <c r="C98" s="163" t="s">
        <v>62</v>
      </c>
      <c r="D98" s="163" t="s">
        <v>717</v>
      </c>
      <c r="E98" s="163" t="s">
        <v>56</v>
      </c>
      <c r="F98" s="163">
        <v>0.3</v>
      </c>
    </row>
    <row r="99" spans="1:6" x14ac:dyDescent="0.2">
      <c r="A99" s="163">
        <v>2018</v>
      </c>
      <c r="B99" s="163" t="s">
        <v>126</v>
      </c>
      <c r="C99" s="163" t="s">
        <v>55</v>
      </c>
      <c r="D99" s="163" t="s">
        <v>717</v>
      </c>
      <c r="E99" s="163" t="s">
        <v>56</v>
      </c>
      <c r="F99" s="163">
        <v>0.13500000000000001</v>
      </c>
    </row>
    <row r="100" spans="1:6" x14ac:dyDescent="0.2">
      <c r="A100" s="163">
        <v>2018</v>
      </c>
      <c r="B100" s="163" t="s">
        <v>125</v>
      </c>
      <c r="C100" s="163" t="s">
        <v>69</v>
      </c>
      <c r="D100" s="163" t="s">
        <v>717</v>
      </c>
      <c r="E100" s="163" t="s">
        <v>56</v>
      </c>
      <c r="F100" s="163">
        <v>14.522</v>
      </c>
    </row>
    <row r="101" spans="1:6" x14ac:dyDescent="0.2">
      <c r="A101" s="163">
        <v>2018</v>
      </c>
      <c r="B101" s="163" t="s">
        <v>125</v>
      </c>
      <c r="C101" s="163" t="s">
        <v>68</v>
      </c>
      <c r="D101" s="163" t="s">
        <v>717</v>
      </c>
      <c r="E101" s="163" t="s">
        <v>56</v>
      </c>
      <c r="F101" s="163">
        <v>3.0790000000000002</v>
      </c>
    </row>
    <row r="102" spans="1:6" x14ac:dyDescent="0.2">
      <c r="A102" s="163">
        <v>2018</v>
      </c>
      <c r="B102" s="163" t="s">
        <v>125</v>
      </c>
      <c r="C102" s="163" t="s">
        <v>67</v>
      </c>
      <c r="D102" s="163" t="s">
        <v>717</v>
      </c>
      <c r="E102" s="163" t="s">
        <v>56</v>
      </c>
      <c r="F102" s="163">
        <v>7.0000000000000007E-2</v>
      </c>
    </row>
    <row r="103" spans="1:6" x14ac:dyDescent="0.2">
      <c r="A103" s="163">
        <v>2018</v>
      </c>
      <c r="B103" s="163" t="s">
        <v>125</v>
      </c>
      <c r="C103" s="163" t="s">
        <v>65</v>
      </c>
      <c r="D103" s="163" t="s">
        <v>717</v>
      </c>
      <c r="E103" s="163" t="s">
        <v>56</v>
      </c>
      <c r="F103" s="163">
        <v>10.007999999999999</v>
      </c>
    </row>
    <row r="104" spans="1:6" x14ac:dyDescent="0.2">
      <c r="A104" s="163">
        <v>2018</v>
      </c>
      <c r="B104" s="163" t="s">
        <v>125</v>
      </c>
      <c r="C104" s="163" t="s">
        <v>64</v>
      </c>
      <c r="D104" s="163" t="s">
        <v>717</v>
      </c>
      <c r="E104" s="163" t="s">
        <v>56</v>
      </c>
      <c r="F104" s="163">
        <v>1.4650000000000001</v>
      </c>
    </row>
    <row r="105" spans="1:6" x14ac:dyDescent="0.2">
      <c r="A105" s="163">
        <v>2018</v>
      </c>
      <c r="B105" s="163" t="s">
        <v>125</v>
      </c>
      <c r="C105" s="163" t="s">
        <v>62</v>
      </c>
      <c r="D105" s="163" t="s">
        <v>717</v>
      </c>
      <c r="E105" s="163" t="s">
        <v>56</v>
      </c>
      <c r="F105" s="163">
        <v>7.0000000000000001E-3</v>
      </c>
    </row>
    <row r="106" spans="1:6" x14ac:dyDescent="0.2">
      <c r="A106" s="163">
        <v>2018</v>
      </c>
      <c r="B106" s="163" t="s">
        <v>125</v>
      </c>
      <c r="C106" s="163" t="s">
        <v>55</v>
      </c>
      <c r="D106" s="163" t="s">
        <v>717</v>
      </c>
      <c r="E106" s="163" t="s">
        <v>56</v>
      </c>
      <c r="F106" s="163">
        <v>-0.107</v>
      </c>
    </row>
    <row r="107" spans="1:6" x14ac:dyDescent="0.2">
      <c r="A107" s="163">
        <v>2018</v>
      </c>
      <c r="B107" s="163" t="s">
        <v>124</v>
      </c>
      <c r="C107" s="163" t="s">
        <v>69</v>
      </c>
      <c r="D107" s="163" t="s">
        <v>717</v>
      </c>
      <c r="E107" s="163" t="s">
        <v>56</v>
      </c>
      <c r="F107" s="163">
        <v>17.698</v>
      </c>
    </row>
    <row r="108" spans="1:6" x14ac:dyDescent="0.2">
      <c r="A108" s="163">
        <v>2018</v>
      </c>
      <c r="B108" s="163" t="s">
        <v>124</v>
      </c>
      <c r="C108" s="163" t="s">
        <v>68</v>
      </c>
      <c r="D108" s="163" t="s">
        <v>717</v>
      </c>
      <c r="E108" s="163" t="s">
        <v>56</v>
      </c>
      <c r="F108" s="163">
        <v>5.8390000000000004</v>
      </c>
    </row>
    <row r="109" spans="1:6" x14ac:dyDescent="0.2">
      <c r="A109" s="163">
        <v>2018</v>
      </c>
      <c r="B109" s="163" t="s">
        <v>124</v>
      </c>
      <c r="C109" s="163" t="s">
        <v>67</v>
      </c>
      <c r="D109" s="163" t="s">
        <v>717</v>
      </c>
      <c r="E109" s="163" t="s">
        <v>56</v>
      </c>
      <c r="F109" s="163">
        <v>0.114</v>
      </c>
    </row>
    <row r="110" spans="1:6" x14ac:dyDescent="0.2">
      <c r="A110" s="163">
        <v>2018</v>
      </c>
      <c r="B110" s="163" t="s">
        <v>124</v>
      </c>
      <c r="C110" s="163" t="s">
        <v>65</v>
      </c>
      <c r="D110" s="163" t="s">
        <v>717</v>
      </c>
      <c r="E110" s="163" t="s">
        <v>56</v>
      </c>
      <c r="F110" s="163">
        <v>10.092000000000001</v>
      </c>
    </row>
    <row r="111" spans="1:6" x14ac:dyDescent="0.2">
      <c r="A111" s="163">
        <v>2018</v>
      </c>
      <c r="B111" s="163" t="s">
        <v>124</v>
      </c>
      <c r="C111" s="163" t="s">
        <v>64</v>
      </c>
      <c r="D111" s="163" t="s">
        <v>717</v>
      </c>
      <c r="E111" s="163" t="s">
        <v>56</v>
      </c>
      <c r="F111" s="163">
        <v>2.0350000000000001</v>
      </c>
    </row>
    <row r="112" spans="1:6" x14ac:dyDescent="0.2">
      <c r="A112" s="163">
        <v>2018</v>
      </c>
      <c r="B112" s="163" t="s">
        <v>124</v>
      </c>
      <c r="C112" s="163" t="s">
        <v>62</v>
      </c>
      <c r="D112" s="163" t="s">
        <v>717</v>
      </c>
      <c r="E112" s="163" t="s">
        <v>56</v>
      </c>
      <c r="F112" s="163">
        <v>-0.38300000000000001</v>
      </c>
    </row>
    <row r="113" spans="1:6" x14ac:dyDescent="0.2">
      <c r="A113" s="163">
        <v>2018</v>
      </c>
      <c r="B113" s="163" t="s">
        <v>124</v>
      </c>
      <c r="C113" s="163" t="s">
        <v>55</v>
      </c>
      <c r="D113" s="163" t="s">
        <v>717</v>
      </c>
      <c r="E113" s="163" t="s">
        <v>56</v>
      </c>
      <c r="F113" s="163">
        <v>0</v>
      </c>
    </row>
    <row r="114" spans="1:6" x14ac:dyDescent="0.2">
      <c r="A114" s="163">
        <v>2018</v>
      </c>
      <c r="B114" s="163" t="s">
        <v>123</v>
      </c>
      <c r="C114" s="163" t="s">
        <v>69</v>
      </c>
      <c r="D114" s="163" t="s">
        <v>717</v>
      </c>
      <c r="E114" s="163" t="s">
        <v>56</v>
      </c>
      <c r="F114" s="163">
        <v>22.917000000000002</v>
      </c>
    </row>
    <row r="115" spans="1:6" x14ac:dyDescent="0.2">
      <c r="A115" s="163">
        <v>2018</v>
      </c>
      <c r="B115" s="163" t="s">
        <v>123</v>
      </c>
      <c r="C115" s="163" t="s">
        <v>68</v>
      </c>
      <c r="D115" s="163" t="s">
        <v>717</v>
      </c>
      <c r="E115" s="163" t="s">
        <v>56</v>
      </c>
      <c r="F115" s="163">
        <v>3.88</v>
      </c>
    </row>
    <row r="116" spans="1:6" x14ac:dyDescent="0.2">
      <c r="A116" s="163">
        <v>2018</v>
      </c>
      <c r="B116" s="163" t="s">
        <v>123</v>
      </c>
      <c r="C116" s="163" t="s">
        <v>67</v>
      </c>
      <c r="D116" s="163" t="s">
        <v>717</v>
      </c>
      <c r="E116" s="163" t="s">
        <v>56</v>
      </c>
      <c r="F116" s="163">
        <v>1.591</v>
      </c>
    </row>
    <row r="117" spans="1:6" x14ac:dyDescent="0.2">
      <c r="A117" s="163">
        <v>2018</v>
      </c>
      <c r="B117" s="163" t="s">
        <v>123</v>
      </c>
      <c r="C117" s="163" t="s">
        <v>65</v>
      </c>
      <c r="D117" s="163" t="s">
        <v>717</v>
      </c>
      <c r="E117" s="163" t="s">
        <v>56</v>
      </c>
      <c r="F117" s="163">
        <v>11.422000000000001</v>
      </c>
    </row>
    <row r="118" spans="1:6" x14ac:dyDescent="0.2">
      <c r="A118" s="163">
        <v>2018</v>
      </c>
      <c r="B118" s="163" t="s">
        <v>123</v>
      </c>
      <c r="C118" s="163" t="s">
        <v>64</v>
      </c>
      <c r="D118" s="163" t="s">
        <v>717</v>
      </c>
      <c r="E118" s="163" t="s">
        <v>56</v>
      </c>
      <c r="F118" s="163">
        <v>5.1139999999999999</v>
      </c>
    </row>
    <row r="119" spans="1:6" x14ac:dyDescent="0.2">
      <c r="A119" s="163">
        <v>2018</v>
      </c>
      <c r="B119" s="163" t="s">
        <v>123</v>
      </c>
      <c r="C119" s="163" t="s">
        <v>62</v>
      </c>
      <c r="D119" s="163" t="s">
        <v>717</v>
      </c>
      <c r="E119" s="163" t="s">
        <v>56</v>
      </c>
      <c r="F119" s="163">
        <v>0.89500000000000002</v>
      </c>
    </row>
    <row r="120" spans="1:6" x14ac:dyDescent="0.2">
      <c r="A120" s="163">
        <v>2018</v>
      </c>
      <c r="B120" s="163" t="s">
        <v>123</v>
      </c>
      <c r="C120" s="163" t="s">
        <v>55</v>
      </c>
      <c r="D120" s="163" t="s">
        <v>717</v>
      </c>
      <c r="E120" s="163" t="s">
        <v>56</v>
      </c>
      <c r="F120" s="163">
        <v>1.4999999999999999E-2</v>
      </c>
    </row>
    <row r="121" spans="1:6" x14ac:dyDescent="0.2">
      <c r="A121" s="163">
        <v>2018</v>
      </c>
      <c r="B121" s="163" t="s">
        <v>122</v>
      </c>
      <c r="C121" s="163" t="s">
        <v>69</v>
      </c>
      <c r="D121" s="163" t="s">
        <v>717</v>
      </c>
      <c r="E121" s="163" t="s">
        <v>56</v>
      </c>
      <c r="F121" s="163">
        <v>15.67</v>
      </c>
    </row>
    <row r="122" spans="1:6" x14ac:dyDescent="0.2">
      <c r="A122" s="163">
        <v>2018</v>
      </c>
      <c r="B122" s="163" t="s">
        <v>122</v>
      </c>
      <c r="C122" s="163" t="s">
        <v>68</v>
      </c>
      <c r="D122" s="163" t="s">
        <v>717</v>
      </c>
      <c r="E122" s="163" t="s">
        <v>56</v>
      </c>
      <c r="F122" s="163">
        <v>3.786</v>
      </c>
    </row>
    <row r="123" spans="1:6" x14ac:dyDescent="0.2">
      <c r="A123" s="163">
        <v>2018</v>
      </c>
      <c r="B123" s="163" t="s">
        <v>122</v>
      </c>
      <c r="C123" s="163" t="s">
        <v>67</v>
      </c>
      <c r="D123" s="163" t="s">
        <v>717</v>
      </c>
      <c r="E123" s="163" t="s">
        <v>56</v>
      </c>
      <c r="F123" s="163">
        <v>0.34100000000000003</v>
      </c>
    </row>
    <row r="124" spans="1:6" x14ac:dyDescent="0.2">
      <c r="A124" s="163">
        <v>2018</v>
      </c>
      <c r="B124" s="163" t="s">
        <v>122</v>
      </c>
      <c r="C124" s="163" t="s">
        <v>65</v>
      </c>
      <c r="D124" s="163" t="s">
        <v>717</v>
      </c>
      <c r="E124" s="163" t="s">
        <v>56</v>
      </c>
      <c r="F124" s="163">
        <v>9.3170000000000002</v>
      </c>
    </row>
    <row r="125" spans="1:6" x14ac:dyDescent="0.2">
      <c r="A125" s="163">
        <v>2018</v>
      </c>
      <c r="B125" s="163" t="s">
        <v>122</v>
      </c>
      <c r="C125" s="163" t="s">
        <v>64</v>
      </c>
      <c r="D125" s="163" t="s">
        <v>717</v>
      </c>
      <c r="E125" s="163" t="s">
        <v>56</v>
      </c>
      <c r="F125" s="163">
        <v>2.2229999999999999</v>
      </c>
    </row>
    <row r="126" spans="1:6" x14ac:dyDescent="0.2">
      <c r="A126" s="163">
        <v>2018</v>
      </c>
      <c r="B126" s="163" t="s">
        <v>122</v>
      </c>
      <c r="C126" s="163" t="s">
        <v>62</v>
      </c>
      <c r="D126" s="163" t="s">
        <v>717</v>
      </c>
      <c r="E126" s="163" t="s">
        <v>56</v>
      </c>
      <c r="F126" s="163">
        <v>2E-3</v>
      </c>
    </row>
    <row r="127" spans="1:6" x14ac:dyDescent="0.2">
      <c r="A127" s="163">
        <v>2018</v>
      </c>
      <c r="B127" s="163" t="s">
        <v>122</v>
      </c>
      <c r="C127" s="163" t="s">
        <v>55</v>
      </c>
      <c r="D127" s="163" t="s">
        <v>717</v>
      </c>
      <c r="E127" s="163" t="s">
        <v>56</v>
      </c>
      <c r="F127" s="163">
        <v>0</v>
      </c>
    </row>
    <row r="128" spans="1:6" x14ac:dyDescent="0.2">
      <c r="A128" s="163">
        <v>2018</v>
      </c>
      <c r="B128" s="163" t="s">
        <v>121</v>
      </c>
      <c r="C128" s="163" t="s">
        <v>69</v>
      </c>
      <c r="D128" s="163" t="s">
        <v>717</v>
      </c>
      <c r="E128" s="163" t="s">
        <v>56</v>
      </c>
      <c r="F128" s="163">
        <v>13.007</v>
      </c>
    </row>
    <row r="129" spans="1:6" x14ac:dyDescent="0.2">
      <c r="A129" s="163">
        <v>2018</v>
      </c>
      <c r="B129" s="163" t="s">
        <v>121</v>
      </c>
      <c r="C129" s="163" t="s">
        <v>68</v>
      </c>
      <c r="D129" s="163" t="s">
        <v>717</v>
      </c>
      <c r="E129" s="163" t="s">
        <v>56</v>
      </c>
      <c r="F129" s="163">
        <v>1.48</v>
      </c>
    </row>
    <row r="130" spans="1:6" x14ac:dyDescent="0.2">
      <c r="A130" s="163">
        <v>2018</v>
      </c>
      <c r="B130" s="163" t="s">
        <v>121</v>
      </c>
      <c r="C130" s="163" t="s">
        <v>67</v>
      </c>
      <c r="D130" s="163" t="s">
        <v>717</v>
      </c>
      <c r="E130" s="163" t="s">
        <v>56</v>
      </c>
      <c r="F130" s="163">
        <v>0.53600000000000003</v>
      </c>
    </row>
    <row r="131" spans="1:6" x14ac:dyDescent="0.2">
      <c r="A131" s="163">
        <v>2018</v>
      </c>
      <c r="B131" s="163" t="s">
        <v>121</v>
      </c>
      <c r="C131" s="163" t="s">
        <v>65</v>
      </c>
      <c r="D131" s="163" t="s">
        <v>717</v>
      </c>
      <c r="E131" s="163" t="s">
        <v>56</v>
      </c>
      <c r="F131" s="163">
        <v>5.2779999999999996</v>
      </c>
    </row>
    <row r="132" spans="1:6" x14ac:dyDescent="0.2">
      <c r="A132" s="163">
        <v>2018</v>
      </c>
      <c r="B132" s="163" t="s">
        <v>121</v>
      </c>
      <c r="C132" s="163" t="s">
        <v>64</v>
      </c>
      <c r="D132" s="163" t="s">
        <v>717</v>
      </c>
      <c r="E132" s="163" t="s">
        <v>56</v>
      </c>
      <c r="F132" s="163">
        <v>4.9800000000000004</v>
      </c>
    </row>
    <row r="133" spans="1:6" x14ac:dyDescent="0.2">
      <c r="A133" s="163">
        <v>2018</v>
      </c>
      <c r="B133" s="163" t="s">
        <v>121</v>
      </c>
      <c r="C133" s="163" t="s">
        <v>62</v>
      </c>
      <c r="D133" s="163" t="s">
        <v>717</v>
      </c>
      <c r="E133" s="163" t="s">
        <v>56</v>
      </c>
      <c r="F133" s="163">
        <v>0.76</v>
      </c>
    </row>
    <row r="134" spans="1:6" x14ac:dyDescent="0.2">
      <c r="A134" s="163">
        <v>2018</v>
      </c>
      <c r="B134" s="163" t="s">
        <v>121</v>
      </c>
      <c r="C134" s="163" t="s">
        <v>55</v>
      </c>
      <c r="D134" s="163" t="s">
        <v>717</v>
      </c>
      <c r="E134" s="163" t="s">
        <v>56</v>
      </c>
      <c r="F134" s="163">
        <v>-2.5999999999999999E-2</v>
      </c>
    </row>
    <row r="135" spans="1:6" x14ac:dyDescent="0.2">
      <c r="A135" s="163">
        <v>2018</v>
      </c>
      <c r="B135" s="163" t="s">
        <v>120</v>
      </c>
      <c r="C135" s="163" t="s">
        <v>69</v>
      </c>
      <c r="D135" s="163" t="s">
        <v>717</v>
      </c>
      <c r="E135" s="163" t="s">
        <v>56</v>
      </c>
      <c r="F135" s="163">
        <v>9.3710000000000004</v>
      </c>
    </row>
    <row r="136" spans="1:6" x14ac:dyDescent="0.2">
      <c r="A136" s="163">
        <v>2018</v>
      </c>
      <c r="B136" s="163" t="s">
        <v>120</v>
      </c>
      <c r="C136" s="163" t="s">
        <v>68</v>
      </c>
      <c r="D136" s="163" t="s">
        <v>717</v>
      </c>
      <c r="E136" s="163" t="s">
        <v>56</v>
      </c>
      <c r="F136" s="163">
        <v>2.887</v>
      </c>
    </row>
    <row r="137" spans="1:6" x14ac:dyDescent="0.2">
      <c r="A137" s="163">
        <v>2018</v>
      </c>
      <c r="B137" s="163" t="s">
        <v>120</v>
      </c>
      <c r="C137" s="163" t="s">
        <v>67</v>
      </c>
      <c r="D137" s="163" t="s">
        <v>717</v>
      </c>
      <c r="E137" s="163" t="s">
        <v>56</v>
      </c>
      <c r="F137" s="163">
        <v>0.497</v>
      </c>
    </row>
    <row r="138" spans="1:6" x14ac:dyDescent="0.2">
      <c r="A138" s="163">
        <v>2018</v>
      </c>
      <c r="B138" s="163" t="s">
        <v>120</v>
      </c>
      <c r="C138" s="163" t="s">
        <v>65</v>
      </c>
      <c r="D138" s="163" t="s">
        <v>717</v>
      </c>
      <c r="E138" s="163" t="s">
        <v>56</v>
      </c>
      <c r="F138" s="163">
        <v>2.2189999999999999</v>
      </c>
    </row>
    <row r="139" spans="1:6" x14ac:dyDescent="0.2">
      <c r="A139" s="163">
        <v>2018</v>
      </c>
      <c r="B139" s="163" t="s">
        <v>120</v>
      </c>
      <c r="C139" s="163" t="s">
        <v>64</v>
      </c>
      <c r="D139" s="163" t="s">
        <v>717</v>
      </c>
      <c r="E139" s="163" t="s">
        <v>56</v>
      </c>
      <c r="F139" s="163">
        <v>3.7130000000000001</v>
      </c>
    </row>
    <row r="140" spans="1:6" x14ac:dyDescent="0.2">
      <c r="A140" s="163">
        <v>2018</v>
      </c>
      <c r="B140" s="163" t="s">
        <v>120</v>
      </c>
      <c r="C140" s="163" t="s">
        <v>62</v>
      </c>
      <c r="D140" s="163" t="s">
        <v>717</v>
      </c>
      <c r="E140" s="163" t="s">
        <v>56</v>
      </c>
      <c r="F140" s="163">
        <v>-7.0000000000000007E-2</v>
      </c>
    </row>
    <row r="141" spans="1:6" x14ac:dyDescent="0.2">
      <c r="A141" s="163">
        <v>2018</v>
      </c>
      <c r="B141" s="163" t="s">
        <v>120</v>
      </c>
      <c r="C141" s="163" t="s">
        <v>55</v>
      </c>
      <c r="D141" s="163" t="s">
        <v>717</v>
      </c>
      <c r="E141" s="163" t="s">
        <v>56</v>
      </c>
      <c r="F141" s="163">
        <v>0.125</v>
      </c>
    </row>
    <row r="142" spans="1:6" x14ac:dyDescent="0.2">
      <c r="A142" s="163">
        <v>2018</v>
      </c>
      <c r="B142" s="163" t="s">
        <v>119</v>
      </c>
      <c r="C142" s="163" t="s">
        <v>69</v>
      </c>
      <c r="D142" s="163" t="s">
        <v>717</v>
      </c>
      <c r="E142" s="163" t="s">
        <v>56</v>
      </c>
      <c r="F142" s="163">
        <v>19.062999999999999</v>
      </c>
    </row>
    <row r="143" spans="1:6" x14ac:dyDescent="0.2">
      <c r="A143" s="163">
        <v>2018</v>
      </c>
      <c r="B143" s="163" t="s">
        <v>119</v>
      </c>
      <c r="C143" s="163" t="s">
        <v>68</v>
      </c>
      <c r="D143" s="163" t="s">
        <v>717</v>
      </c>
      <c r="E143" s="163" t="s">
        <v>56</v>
      </c>
      <c r="F143" s="163">
        <v>4.4000000000000004</v>
      </c>
    </row>
    <row r="144" spans="1:6" x14ac:dyDescent="0.2">
      <c r="A144" s="163">
        <v>2018</v>
      </c>
      <c r="B144" s="163" t="s">
        <v>119</v>
      </c>
      <c r="C144" s="163" t="s">
        <v>67</v>
      </c>
      <c r="D144" s="163" t="s">
        <v>717</v>
      </c>
      <c r="E144" s="163" t="s">
        <v>56</v>
      </c>
      <c r="F144" s="163">
        <v>1.0449999999999999</v>
      </c>
    </row>
    <row r="145" spans="1:6" x14ac:dyDescent="0.2">
      <c r="A145" s="163">
        <v>2018</v>
      </c>
      <c r="B145" s="163" t="s">
        <v>119</v>
      </c>
      <c r="C145" s="163" t="s">
        <v>65</v>
      </c>
      <c r="D145" s="163" t="s">
        <v>717</v>
      </c>
      <c r="E145" s="163" t="s">
        <v>56</v>
      </c>
      <c r="F145" s="163">
        <v>10.974</v>
      </c>
    </row>
    <row r="146" spans="1:6" x14ac:dyDescent="0.2">
      <c r="A146" s="163">
        <v>2018</v>
      </c>
      <c r="B146" s="163" t="s">
        <v>119</v>
      </c>
      <c r="C146" s="163" t="s">
        <v>64</v>
      </c>
      <c r="D146" s="163" t="s">
        <v>717</v>
      </c>
      <c r="E146" s="163" t="s">
        <v>56</v>
      </c>
      <c r="F146" s="163">
        <v>2.617</v>
      </c>
    </row>
    <row r="147" spans="1:6" x14ac:dyDescent="0.2">
      <c r="A147" s="163">
        <v>2018</v>
      </c>
      <c r="B147" s="163" t="s">
        <v>119</v>
      </c>
      <c r="C147" s="163" t="s">
        <v>62</v>
      </c>
      <c r="D147" s="163" t="s">
        <v>717</v>
      </c>
      <c r="E147" s="163" t="s">
        <v>56</v>
      </c>
      <c r="F147" s="163">
        <v>4.3999999999999997E-2</v>
      </c>
    </row>
    <row r="148" spans="1:6" x14ac:dyDescent="0.2">
      <c r="A148" s="163">
        <v>2018</v>
      </c>
      <c r="B148" s="163" t="s">
        <v>119</v>
      </c>
      <c r="C148" s="163" t="s">
        <v>55</v>
      </c>
      <c r="D148" s="163" t="s">
        <v>717</v>
      </c>
      <c r="E148" s="163" t="s">
        <v>56</v>
      </c>
      <c r="F148" s="163">
        <v>-1.7000000000000001E-2</v>
      </c>
    </row>
    <row r="149" spans="1:6" x14ac:dyDescent="0.2">
      <c r="A149" s="163">
        <v>2018</v>
      </c>
      <c r="B149" s="163" t="s">
        <v>118</v>
      </c>
      <c r="C149" s="163" t="s">
        <v>69</v>
      </c>
      <c r="D149" s="163" t="s">
        <v>717</v>
      </c>
      <c r="E149" s="163" t="s">
        <v>56</v>
      </c>
      <c r="F149" s="163">
        <v>18.523</v>
      </c>
    </row>
    <row r="150" spans="1:6" x14ac:dyDescent="0.2">
      <c r="A150" s="163">
        <v>2018</v>
      </c>
      <c r="B150" s="163" t="s">
        <v>118</v>
      </c>
      <c r="C150" s="163" t="s">
        <v>68</v>
      </c>
      <c r="D150" s="163" t="s">
        <v>717</v>
      </c>
      <c r="E150" s="163" t="s">
        <v>56</v>
      </c>
      <c r="F150" s="163">
        <v>3.7589999999999999</v>
      </c>
    </row>
    <row r="151" spans="1:6" x14ac:dyDescent="0.2">
      <c r="A151" s="163">
        <v>2018</v>
      </c>
      <c r="B151" s="163" t="s">
        <v>118</v>
      </c>
      <c r="C151" s="163" t="s">
        <v>67</v>
      </c>
      <c r="D151" s="163" t="s">
        <v>717</v>
      </c>
      <c r="E151" s="163" t="s">
        <v>56</v>
      </c>
      <c r="F151" s="163">
        <v>1.1020000000000001</v>
      </c>
    </row>
    <row r="152" spans="1:6" x14ac:dyDescent="0.2">
      <c r="A152" s="163">
        <v>2018</v>
      </c>
      <c r="B152" s="163" t="s">
        <v>118</v>
      </c>
      <c r="C152" s="163" t="s">
        <v>65</v>
      </c>
      <c r="D152" s="163" t="s">
        <v>717</v>
      </c>
      <c r="E152" s="163" t="s">
        <v>56</v>
      </c>
      <c r="F152" s="163">
        <v>9.2460000000000004</v>
      </c>
    </row>
    <row r="153" spans="1:6" x14ac:dyDescent="0.2">
      <c r="A153" s="163">
        <v>2018</v>
      </c>
      <c r="B153" s="163" t="s">
        <v>118</v>
      </c>
      <c r="C153" s="163" t="s">
        <v>64</v>
      </c>
      <c r="D153" s="163" t="s">
        <v>717</v>
      </c>
      <c r="E153" s="163" t="s">
        <v>56</v>
      </c>
      <c r="F153" s="163">
        <v>4.5570000000000004</v>
      </c>
    </row>
    <row r="154" spans="1:6" x14ac:dyDescent="0.2">
      <c r="A154" s="163">
        <v>2018</v>
      </c>
      <c r="B154" s="163" t="s">
        <v>118</v>
      </c>
      <c r="C154" s="163" t="s">
        <v>62</v>
      </c>
      <c r="D154" s="163" t="s">
        <v>717</v>
      </c>
      <c r="E154" s="163" t="s">
        <v>56</v>
      </c>
      <c r="F154" s="163">
        <v>-0.14099999999999999</v>
      </c>
    </row>
    <row r="155" spans="1:6" x14ac:dyDescent="0.2">
      <c r="A155" s="163">
        <v>2018</v>
      </c>
      <c r="B155" s="163" t="s">
        <v>118</v>
      </c>
      <c r="C155" s="163" t="s">
        <v>55</v>
      </c>
      <c r="D155" s="163" t="s">
        <v>717</v>
      </c>
      <c r="E155" s="163" t="s">
        <v>56</v>
      </c>
      <c r="F155" s="163">
        <v>0</v>
      </c>
    </row>
    <row r="156" spans="1:6" x14ac:dyDescent="0.2">
      <c r="A156" s="163">
        <v>2018</v>
      </c>
      <c r="B156" s="163" t="s">
        <v>117</v>
      </c>
      <c r="C156" s="163" t="s">
        <v>69</v>
      </c>
      <c r="D156" s="163" t="s">
        <v>717</v>
      </c>
      <c r="E156" s="163" t="s">
        <v>56</v>
      </c>
      <c r="F156" s="163">
        <v>16.419</v>
      </c>
    </row>
    <row r="157" spans="1:6" x14ac:dyDescent="0.2">
      <c r="A157" s="163">
        <v>2018</v>
      </c>
      <c r="B157" s="163" t="s">
        <v>117</v>
      </c>
      <c r="C157" s="163" t="s">
        <v>68</v>
      </c>
      <c r="D157" s="163" t="s">
        <v>717</v>
      </c>
      <c r="E157" s="163" t="s">
        <v>56</v>
      </c>
      <c r="F157" s="163">
        <v>3.3740000000000001</v>
      </c>
    </row>
    <row r="158" spans="1:6" x14ac:dyDescent="0.2">
      <c r="A158" s="163">
        <v>2018</v>
      </c>
      <c r="B158" s="163" t="s">
        <v>117</v>
      </c>
      <c r="C158" s="163" t="s">
        <v>67</v>
      </c>
      <c r="D158" s="163" t="s">
        <v>717</v>
      </c>
      <c r="E158" s="163" t="s">
        <v>56</v>
      </c>
      <c r="F158" s="163">
        <v>1.075</v>
      </c>
    </row>
    <row r="159" spans="1:6" x14ac:dyDescent="0.2">
      <c r="A159" s="163">
        <v>2018</v>
      </c>
      <c r="B159" s="163" t="s">
        <v>117</v>
      </c>
      <c r="C159" s="163" t="s">
        <v>65</v>
      </c>
      <c r="D159" s="163" t="s">
        <v>717</v>
      </c>
      <c r="E159" s="163" t="s">
        <v>56</v>
      </c>
      <c r="F159" s="163">
        <v>10.054</v>
      </c>
    </row>
    <row r="160" spans="1:6" x14ac:dyDescent="0.2">
      <c r="A160" s="163">
        <v>2018</v>
      </c>
      <c r="B160" s="163" t="s">
        <v>117</v>
      </c>
      <c r="C160" s="163" t="s">
        <v>64</v>
      </c>
      <c r="D160" s="163" t="s">
        <v>717</v>
      </c>
      <c r="E160" s="163" t="s">
        <v>56</v>
      </c>
      <c r="F160" s="163">
        <v>1.6579999999999999</v>
      </c>
    </row>
    <row r="161" spans="1:7" x14ac:dyDescent="0.2">
      <c r="A161" s="163">
        <v>2018</v>
      </c>
      <c r="B161" s="163" t="s">
        <v>117</v>
      </c>
      <c r="C161" s="163" t="s">
        <v>62</v>
      </c>
      <c r="D161" s="163" t="s">
        <v>717</v>
      </c>
      <c r="E161" s="163" t="s">
        <v>56</v>
      </c>
      <c r="F161" s="163">
        <v>0.127</v>
      </c>
    </row>
    <row r="162" spans="1:7" x14ac:dyDescent="0.2">
      <c r="A162" s="163">
        <v>2018</v>
      </c>
      <c r="B162" s="163" t="s">
        <v>117</v>
      </c>
      <c r="C162" s="163" t="s">
        <v>55</v>
      </c>
      <c r="D162" s="163" t="s">
        <v>717</v>
      </c>
      <c r="E162" s="163" t="s">
        <v>56</v>
      </c>
      <c r="F162" s="163">
        <v>0.13100000000000001</v>
      </c>
    </row>
    <row r="163" spans="1:7" x14ac:dyDescent="0.2">
      <c r="A163" s="163">
        <v>2018</v>
      </c>
      <c r="B163" s="163" t="s">
        <v>116</v>
      </c>
      <c r="C163" s="163" t="s">
        <v>69</v>
      </c>
      <c r="D163" s="163" t="s">
        <v>717</v>
      </c>
      <c r="E163" s="163" t="s">
        <v>56</v>
      </c>
      <c r="F163" s="163">
        <v>23.105</v>
      </c>
      <c r="G163" s="163" t="s">
        <v>716</v>
      </c>
    </row>
    <row r="164" spans="1:7" x14ac:dyDescent="0.2">
      <c r="A164" s="163">
        <v>2018</v>
      </c>
      <c r="B164" s="163" t="s">
        <v>116</v>
      </c>
      <c r="C164" s="163" t="s">
        <v>68</v>
      </c>
      <c r="D164" s="163" t="s">
        <v>717</v>
      </c>
      <c r="E164" s="163" t="s">
        <v>56</v>
      </c>
      <c r="F164" s="163">
        <v>4.1769999999999996</v>
      </c>
    </row>
    <row r="165" spans="1:7" x14ac:dyDescent="0.2">
      <c r="A165" s="163">
        <v>2018</v>
      </c>
      <c r="B165" s="163" t="s">
        <v>116</v>
      </c>
      <c r="C165" s="163" t="s">
        <v>67</v>
      </c>
      <c r="D165" s="163" t="s">
        <v>717</v>
      </c>
      <c r="E165" s="163" t="s">
        <v>56</v>
      </c>
      <c r="F165" s="163">
        <v>0.41199999999999998</v>
      </c>
      <c r="G165" s="163" t="s">
        <v>716</v>
      </c>
    </row>
    <row r="166" spans="1:7" x14ac:dyDescent="0.2">
      <c r="A166" s="163">
        <v>2018</v>
      </c>
      <c r="B166" s="163" t="s">
        <v>116</v>
      </c>
      <c r="C166" s="163" t="s">
        <v>65</v>
      </c>
      <c r="D166" s="163" t="s">
        <v>717</v>
      </c>
      <c r="E166" s="163" t="s">
        <v>56</v>
      </c>
      <c r="F166" s="163">
        <v>16.137</v>
      </c>
    </row>
    <row r="167" spans="1:7" x14ac:dyDescent="0.2">
      <c r="A167" s="163">
        <v>2018</v>
      </c>
      <c r="B167" s="163" t="s">
        <v>116</v>
      </c>
      <c r="C167" s="163" t="s">
        <v>64</v>
      </c>
      <c r="D167" s="163" t="s">
        <v>717</v>
      </c>
      <c r="E167" s="163" t="s">
        <v>56</v>
      </c>
      <c r="F167" s="163">
        <v>2.319</v>
      </c>
    </row>
    <row r="168" spans="1:7" x14ac:dyDescent="0.2">
      <c r="A168" s="163">
        <v>2018</v>
      </c>
      <c r="B168" s="163" t="s">
        <v>116</v>
      </c>
      <c r="C168" s="163" t="s">
        <v>62</v>
      </c>
      <c r="D168" s="163" t="s">
        <v>717</v>
      </c>
      <c r="E168" s="163" t="s">
        <v>56</v>
      </c>
      <c r="F168" s="163">
        <v>0.06</v>
      </c>
    </row>
    <row r="169" spans="1:7" x14ac:dyDescent="0.2">
      <c r="A169" s="163">
        <v>2018</v>
      </c>
      <c r="B169" s="163" t="s">
        <v>116</v>
      </c>
      <c r="C169" s="163" t="s">
        <v>55</v>
      </c>
      <c r="D169" s="163" t="s">
        <v>717</v>
      </c>
      <c r="E169" s="163" t="s">
        <v>56</v>
      </c>
      <c r="F169" s="163">
        <v>0</v>
      </c>
    </row>
    <row r="170" spans="1:7" x14ac:dyDescent="0.2">
      <c r="A170" s="163">
        <v>2018</v>
      </c>
      <c r="B170" s="163" t="s">
        <v>115</v>
      </c>
      <c r="C170" s="163" t="s">
        <v>69</v>
      </c>
      <c r="D170" s="163" t="s">
        <v>717</v>
      </c>
      <c r="E170" s="163" t="s">
        <v>56</v>
      </c>
      <c r="F170" s="163">
        <v>14.397</v>
      </c>
    </row>
    <row r="171" spans="1:7" x14ac:dyDescent="0.2">
      <c r="A171" s="163">
        <v>2018</v>
      </c>
      <c r="B171" s="163" t="s">
        <v>115</v>
      </c>
      <c r="C171" s="163" t="s">
        <v>68</v>
      </c>
      <c r="D171" s="163" t="s">
        <v>717</v>
      </c>
      <c r="E171" s="163" t="s">
        <v>56</v>
      </c>
      <c r="F171" s="163">
        <v>2.3330000000000002</v>
      </c>
    </row>
    <row r="172" spans="1:7" x14ac:dyDescent="0.2">
      <c r="A172" s="163">
        <v>2018</v>
      </c>
      <c r="B172" s="163" t="s">
        <v>115</v>
      </c>
      <c r="C172" s="163" t="s">
        <v>67</v>
      </c>
      <c r="D172" s="163" t="s">
        <v>717</v>
      </c>
      <c r="E172" s="163" t="s">
        <v>56</v>
      </c>
      <c r="F172" s="163">
        <v>0.32700000000000001</v>
      </c>
    </row>
    <row r="173" spans="1:7" x14ac:dyDescent="0.2">
      <c r="A173" s="163">
        <v>2018</v>
      </c>
      <c r="B173" s="163" t="s">
        <v>115</v>
      </c>
      <c r="C173" s="163" t="s">
        <v>65</v>
      </c>
      <c r="D173" s="163" t="s">
        <v>717</v>
      </c>
      <c r="E173" s="163" t="s">
        <v>56</v>
      </c>
      <c r="F173" s="163">
        <v>8.5489999999999995</v>
      </c>
    </row>
    <row r="174" spans="1:7" x14ac:dyDescent="0.2">
      <c r="A174" s="163">
        <v>2018</v>
      </c>
      <c r="B174" s="163" t="s">
        <v>115</v>
      </c>
      <c r="C174" s="163" t="s">
        <v>64</v>
      </c>
      <c r="D174" s="163" t="s">
        <v>717</v>
      </c>
      <c r="E174" s="163" t="s">
        <v>56</v>
      </c>
      <c r="F174" s="163">
        <v>3.2890000000000001</v>
      </c>
    </row>
    <row r="175" spans="1:7" x14ac:dyDescent="0.2">
      <c r="A175" s="163">
        <v>2018</v>
      </c>
      <c r="B175" s="163" t="s">
        <v>115</v>
      </c>
      <c r="C175" s="163" t="s">
        <v>62</v>
      </c>
      <c r="D175" s="163" t="s">
        <v>717</v>
      </c>
      <c r="E175" s="163" t="s">
        <v>56</v>
      </c>
      <c r="F175" s="163">
        <v>-9.7000000000000003E-2</v>
      </c>
    </row>
    <row r="176" spans="1:7" x14ac:dyDescent="0.2">
      <c r="A176" s="163">
        <v>2018</v>
      </c>
      <c r="B176" s="163" t="s">
        <v>115</v>
      </c>
      <c r="C176" s="163" t="s">
        <v>55</v>
      </c>
      <c r="D176" s="163" t="s">
        <v>717</v>
      </c>
      <c r="E176" s="163" t="s">
        <v>56</v>
      </c>
      <c r="F176" s="163">
        <v>-5.0000000000000001E-3</v>
      </c>
    </row>
    <row r="177" spans="1:6" x14ac:dyDescent="0.2">
      <c r="A177" s="163">
        <v>2018</v>
      </c>
      <c r="B177" s="163" t="s">
        <v>114</v>
      </c>
      <c r="C177" s="163" t="s">
        <v>69</v>
      </c>
      <c r="D177" s="163" t="s">
        <v>717</v>
      </c>
      <c r="E177" s="163" t="s">
        <v>56</v>
      </c>
      <c r="F177" s="163">
        <v>13.502000000000001</v>
      </c>
    </row>
    <row r="178" spans="1:6" x14ac:dyDescent="0.2">
      <c r="A178" s="163">
        <v>2018</v>
      </c>
      <c r="B178" s="163" t="s">
        <v>114</v>
      </c>
      <c r="C178" s="163" t="s">
        <v>68</v>
      </c>
      <c r="D178" s="163" t="s">
        <v>717</v>
      </c>
      <c r="E178" s="163" t="s">
        <v>56</v>
      </c>
      <c r="F178" s="163">
        <v>3.4209999999999998</v>
      </c>
    </row>
    <row r="179" spans="1:6" x14ac:dyDescent="0.2">
      <c r="A179" s="163">
        <v>2018</v>
      </c>
      <c r="B179" s="163" t="s">
        <v>114</v>
      </c>
      <c r="C179" s="163" t="s">
        <v>67</v>
      </c>
      <c r="D179" s="163" t="s">
        <v>717</v>
      </c>
      <c r="E179" s="163" t="s">
        <v>56</v>
      </c>
      <c r="F179" s="163">
        <v>0.69799999999999995</v>
      </c>
    </row>
    <row r="180" spans="1:6" x14ac:dyDescent="0.2">
      <c r="A180" s="163">
        <v>2018</v>
      </c>
      <c r="B180" s="163" t="s">
        <v>114</v>
      </c>
      <c r="C180" s="163" t="s">
        <v>65</v>
      </c>
      <c r="D180" s="163" t="s">
        <v>717</v>
      </c>
      <c r="E180" s="163" t="s">
        <v>56</v>
      </c>
      <c r="F180" s="163">
        <v>6.75</v>
      </c>
    </row>
    <row r="181" spans="1:6" x14ac:dyDescent="0.2">
      <c r="A181" s="163">
        <v>2018</v>
      </c>
      <c r="B181" s="163" t="s">
        <v>114</v>
      </c>
      <c r="C181" s="163" t="s">
        <v>64</v>
      </c>
      <c r="D181" s="163" t="s">
        <v>717</v>
      </c>
      <c r="E181" s="163" t="s">
        <v>56</v>
      </c>
      <c r="F181" s="163">
        <v>2.42</v>
      </c>
    </row>
    <row r="182" spans="1:6" x14ac:dyDescent="0.2">
      <c r="A182" s="163">
        <v>2018</v>
      </c>
      <c r="B182" s="163" t="s">
        <v>114</v>
      </c>
      <c r="C182" s="163" t="s">
        <v>62</v>
      </c>
      <c r="D182" s="163" t="s">
        <v>717</v>
      </c>
      <c r="E182" s="163" t="s">
        <v>56</v>
      </c>
      <c r="F182" s="163">
        <v>0.21299999999999999</v>
      </c>
    </row>
    <row r="183" spans="1:6" x14ac:dyDescent="0.2">
      <c r="A183" s="163">
        <v>2018</v>
      </c>
      <c r="B183" s="163" t="s">
        <v>114</v>
      </c>
      <c r="C183" s="163" t="s">
        <v>55</v>
      </c>
      <c r="D183" s="163" t="s">
        <v>717</v>
      </c>
      <c r="E183" s="163" t="s">
        <v>56</v>
      </c>
      <c r="F183" s="163">
        <v>0</v>
      </c>
    </row>
    <row r="184" spans="1:6" x14ac:dyDescent="0.2">
      <c r="A184" s="163">
        <v>2018</v>
      </c>
      <c r="B184" s="163" t="s">
        <v>113</v>
      </c>
      <c r="C184" s="163" t="s">
        <v>69</v>
      </c>
      <c r="D184" s="163" t="s">
        <v>717</v>
      </c>
      <c r="E184" s="163" t="s">
        <v>56</v>
      </c>
      <c r="F184" s="163">
        <v>34.567</v>
      </c>
    </row>
    <row r="185" spans="1:6" x14ac:dyDescent="0.2">
      <c r="A185" s="163">
        <v>2018</v>
      </c>
      <c r="B185" s="163" t="s">
        <v>113</v>
      </c>
      <c r="C185" s="163" t="s">
        <v>68</v>
      </c>
      <c r="D185" s="163" t="s">
        <v>717</v>
      </c>
      <c r="E185" s="163" t="s">
        <v>56</v>
      </c>
      <c r="F185" s="163">
        <v>7</v>
      </c>
    </row>
    <row r="186" spans="1:6" x14ac:dyDescent="0.2">
      <c r="A186" s="163">
        <v>2018</v>
      </c>
      <c r="B186" s="163" t="s">
        <v>113</v>
      </c>
      <c r="C186" s="163" t="s">
        <v>67</v>
      </c>
      <c r="D186" s="163" t="s">
        <v>717</v>
      </c>
      <c r="E186" s="163" t="s">
        <v>56</v>
      </c>
      <c r="F186" s="163">
        <v>6.0519999999999996</v>
      </c>
    </row>
    <row r="187" spans="1:6" x14ac:dyDescent="0.2">
      <c r="A187" s="163">
        <v>2018</v>
      </c>
      <c r="B187" s="163" t="s">
        <v>113</v>
      </c>
      <c r="C187" s="163" t="s">
        <v>65</v>
      </c>
      <c r="D187" s="163" t="s">
        <v>717</v>
      </c>
      <c r="E187" s="163" t="s">
        <v>56</v>
      </c>
      <c r="F187" s="163">
        <v>17.405999999999999</v>
      </c>
    </row>
    <row r="188" spans="1:6" x14ac:dyDescent="0.2">
      <c r="A188" s="163">
        <v>2018</v>
      </c>
      <c r="B188" s="163" t="s">
        <v>113</v>
      </c>
      <c r="C188" s="163" t="s">
        <v>64</v>
      </c>
      <c r="D188" s="163" t="s">
        <v>717</v>
      </c>
      <c r="E188" s="163" t="s">
        <v>56</v>
      </c>
      <c r="F188" s="163">
        <v>3.948</v>
      </c>
    </row>
    <row r="189" spans="1:6" x14ac:dyDescent="0.2">
      <c r="A189" s="163">
        <v>2018</v>
      </c>
      <c r="B189" s="163" t="s">
        <v>113</v>
      </c>
      <c r="C189" s="163" t="s">
        <v>62</v>
      </c>
      <c r="D189" s="163" t="s">
        <v>717</v>
      </c>
      <c r="E189" s="163" t="s">
        <v>56</v>
      </c>
      <c r="F189" s="163">
        <v>0.16300000000000001</v>
      </c>
    </row>
    <row r="190" spans="1:6" x14ac:dyDescent="0.2">
      <c r="A190" s="163">
        <v>2018</v>
      </c>
      <c r="B190" s="163" t="s">
        <v>113</v>
      </c>
      <c r="C190" s="163" t="s">
        <v>55</v>
      </c>
      <c r="D190" s="163" t="s">
        <v>717</v>
      </c>
      <c r="E190" s="163" t="s">
        <v>56</v>
      </c>
      <c r="F190" s="163">
        <v>-2E-3</v>
      </c>
    </row>
    <row r="191" spans="1:6" x14ac:dyDescent="0.2">
      <c r="A191" s="163">
        <v>2018</v>
      </c>
      <c r="B191" s="163" t="s">
        <v>112</v>
      </c>
      <c r="C191" s="163" t="s">
        <v>69</v>
      </c>
      <c r="D191" s="163" t="s">
        <v>717</v>
      </c>
      <c r="E191" s="163" t="s">
        <v>56</v>
      </c>
      <c r="F191" s="163">
        <v>24.684999999999999</v>
      </c>
    </row>
    <row r="192" spans="1:6" x14ac:dyDescent="0.2">
      <c r="A192" s="163">
        <v>2018</v>
      </c>
      <c r="B192" s="163" t="s">
        <v>112</v>
      </c>
      <c r="C192" s="163" t="s">
        <v>68</v>
      </c>
      <c r="D192" s="163" t="s">
        <v>717</v>
      </c>
      <c r="E192" s="163" t="s">
        <v>56</v>
      </c>
      <c r="F192" s="163">
        <v>5.7030000000000003</v>
      </c>
    </row>
    <row r="193" spans="1:6" x14ac:dyDescent="0.2">
      <c r="A193" s="163">
        <v>2018</v>
      </c>
      <c r="B193" s="163" t="s">
        <v>112</v>
      </c>
      <c r="C193" s="163" t="s">
        <v>67</v>
      </c>
      <c r="D193" s="163" t="s">
        <v>717</v>
      </c>
      <c r="E193" s="163" t="s">
        <v>56</v>
      </c>
      <c r="F193" s="163">
        <v>5.7779999999999996</v>
      </c>
    </row>
    <row r="194" spans="1:6" x14ac:dyDescent="0.2">
      <c r="A194" s="163">
        <v>2018</v>
      </c>
      <c r="B194" s="163" t="s">
        <v>112</v>
      </c>
      <c r="C194" s="163" t="s">
        <v>65</v>
      </c>
      <c r="D194" s="163" t="s">
        <v>717</v>
      </c>
      <c r="E194" s="163" t="s">
        <v>56</v>
      </c>
      <c r="F194" s="163">
        <v>10.887</v>
      </c>
    </row>
    <row r="195" spans="1:6" x14ac:dyDescent="0.2">
      <c r="A195" s="163">
        <v>2018</v>
      </c>
      <c r="B195" s="163" t="s">
        <v>112</v>
      </c>
      <c r="C195" s="163" t="s">
        <v>64</v>
      </c>
      <c r="D195" s="163" t="s">
        <v>717</v>
      </c>
      <c r="E195" s="163" t="s">
        <v>56</v>
      </c>
      <c r="F195" s="163">
        <v>1.8240000000000001</v>
      </c>
    </row>
    <row r="196" spans="1:6" x14ac:dyDescent="0.2">
      <c r="A196" s="163">
        <v>2018</v>
      </c>
      <c r="B196" s="163" t="s">
        <v>112</v>
      </c>
      <c r="C196" s="163" t="s">
        <v>62</v>
      </c>
      <c r="D196" s="163" t="s">
        <v>717</v>
      </c>
      <c r="E196" s="163" t="s">
        <v>56</v>
      </c>
      <c r="F196" s="163">
        <v>0.42099999999999999</v>
      </c>
    </row>
    <row r="197" spans="1:6" x14ac:dyDescent="0.2">
      <c r="A197" s="163">
        <v>2018</v>
      </c>
      <c r="B197" s="163" t="s">
        <v>112</v>
      </c>
      <c r="C197" s="163" t="s">
        <v>55</v>
      </c>
      <c r="D197" s="163" t="s">
        <v>717</v>
      </c>
      <c r="E197" s="163" t="s">
        <v>56</v>
      </c>
      <c r="F197" s="163">
        <v>7.1999999999999995E-2</v>
      </c>
    </row>
    <row r="198" spans="1:6" x14ac:dyDescent="0.2">
      <c r="A198" s="163">
        <v>2018</v>
      </c>
      <c r="B198" s="163" t="s">
        <v>672</v>
      </c>
      <c r="C198" s="163" t="s">
        <v>69</v>
      </c>
      <c r="D198" s="163" t="s">
        <v>717</v>
      </c>
      <c r="E198" s="163" t="s">
        <v>56</v>
      </c>
      <c r="F198" s="163">
        <v>24.827000000000002</v>
      </c>
    </row>
    <row r="199" spans="1:6" x14ac:dyDescent="0.2">
      <c r="A199" s="163">
        <v>2018</v>
      </c>
      <c r="B199" s="163" t="s">
        <v>672</v>
      </c>
      <c r="C199" s="163" t="s">
        <v>68</v>
      </c>
      <c r="D199" s="163" t="s">
        <v>717</v>
      </c>
      <c r="E199" s="163" t="s">
        <v>56</v>
      </c>
      <c r="F199" s="163">
        <v>5.2069999999999999</v>
      </c>
    </row>
    <row r="200" spans="1:6" x14ac:dyDescent="0.2">
      <c r="A200" s="163">
        <v>2018</v>
      </c>
      <c r="B200" s="163" t="s">
        <v>672</v>
      </c>
      <c r="C200" s="163" t="s">
        <v>67</v>
      </c>
      <c r="D200" s="163" t="s">
        <v>717</v>
      </c>
      <c r="E200" s="163" t="s">
        <v>56</v>
      </c>
      <c r="F200" s="163">
        <v>2.577</v>
      </c>
    </row>
    <row r="201" spans="1:6" x14ac:dyDescent="0.2">
      <c r="A201" s="163">
        <v>2018</v>
      </c>
      <c r="B201" s="163" t="s">
        <v>672</v>
      </c>
      <c r="C201" s="163" t="s">
        <v>65</v>
      </c>
      <c r="D201" s="163" t="s">
        <v>717</v>
      </c>
      <c r="E201" s="163" t="s">
        <v>56</v>
      </c>
      <c r="F201" s="163">
        <v>11.393000000000001</v>
      </c>
    </row>
    <row r="202" spans="1:6" x14ac:dyDescent="0.2">
      <c r="A202" s="163">
        <v>2018</v>
      </c>
      <c r="B202" s="163" t="s">
        <v>672</v>
      </c>
      <c r="C202" s="163" t="s">
        <v>64</v>
      </c>
      <c r="D202" s="163" t="s">
        <v>717</v>
      </c>
      <c r="E202" s="163" t="s">
        <v>56</v>
      </c>
      <c r="F202" s="163">
        <v>4.5659999999999998</v>
      </c>
    </row>
    <row r="203" spans="1:6" x14ac:dyDescent="0.2">
      <c r="A203" s="163">
        <v>2018</v>
      </c>
      <c r="B203" s="163" t="s">
        <v>672</v>
      </c>
      <c r="C203" s="163" t="s">
        <v>62</v>
      </c>
      <c r="D203" s="163" t="s">
        <v>717</v>
      </c>
      <c r="E203" s="163" t="s">
        <v>56</v>
      </c>
      <c r="F203" s="163">
        <v>1.4350000000000001</v>
      </c>
    </row>
    <row r="204" spans="1:6" x14ac:dyDescent="0.2">
      <c r="A204" s="163">
        <v>2018</v>
      </c>
      <c r="B204" s="163" t="s">
        <v>672</v>
      </c>
      <c r="C204" s="163" t="s">
        <v>55</v>
      </c>
      <c r="D204" s="163" t="s">
        <v>717</v>
      </c>
      <c r="E204" s="163" t="s">
        <v>56</v>
      </c>
      <c r="F204" s="163">
        <v>-0.35199999999999998</v>
      </c>
    </row>
    <row r="205" spans="1:6" x14ac:dyDescent="0.2">
      <c r="A205" s="163">
        <v>2018</v>
      </c>
      <c r="B205" s="163" t="s">
        <v>110</v>
      </c>
      <c r="C205" s="163" t="s">
        <v>69</v>
      </c>
      <c r="D205" s="163" t="s">
        <v>717</v>
      </c>
      <c r="E205" s="163" t="s">
        <v>56</v>
      </c>
      <c r="F205" s="163">
        <v>26.431000000000001</v>
      </c>
    </row>
    <row r="206" spans="1:6" x14ac:dyDescent="0.2">
      <c r="A206" s="163">
        <v>2018</v>
      </c>
      <c r="B206" s="163" t="s">
        <v>110</v>
      </c>
      <c r="C206" s="163" t="s">
        <v>68</v>
      </c>
      <c r="D206" s="163" t="s">
        <v>717</v>
      </c>
      <c r="E206" s="163" t="s">
        <v>56</v>
      </c>
      <c r="F206" s="163">
        <v>2.0760000000000001</v>
      </c>
    </row>
    <row r="207" spans="1:6" x14ac:dyDescent="0.2">
      <c r="A207" s="163">
        <v>2018</v>
      </c>
      <c r="B207" s="163" t="s">
        <v>110</v>
      </c>
      <c r="C207" s="163" t="s">
        <v>67</v>
      </c>
      <c r="D207" s="163" t="s">
        <v>717</v>
      </c>
      <c r="E207" s="163" t="s">
        <v>56</v>
      </c>
      <c r="F207" s="163">
        <v>0.86399999999999999</v>
      </c>
    </row>
    <row r="208" spans="1:6" x14ac:dyDescent="0.2">
      <c r="A208" s="163">
        <v>2018</v>
      </c>
      <c r="B208" s="163" t="s">
        <v>110</v>
      </c>
      <c r="C208" s="163" t="s">
        <v>65</v>
      </c>
      <c r="D208" s="163" t="s">
        <v>717</v>
      </c>
      <c r="E208" s="163" t="s">
        <v>56</v>
      </c>
      <c r="F208" s="163">
        <v>14.792999999999999</v>
      </c>
    </row>
    <row r="209" spans="1:7" x14ac:dyDescent="0.2">
      <c r="A209" s="163">
        <v>2018</v>
      </c>
      <c r="B209" s="163" t="s">
        <v>110</v>
      </c>
      <c r="C209" s="163" t="s">
        <v>64</v>
      </c>
      <c r="D209" s="163" t="s">
        <v>717</v>
      </c>
      <c r="E209" s="163" t="s">
        <v>56</v>
      </c>
      <c r="F209" s="163">
        <v>9.141</v>
      </c>
    </row>
    <row r="210" spans="1:7" x14ac:dyDescent="0.2">
      <c r="A210" s="163">
        <v>2018</v>
      </c>
      <c r="B210" s="163" t="s">
        <v>110</v>
      </c>
      <c r="C210" s="163" t="s">
        <v>62</v>
      </c>
      <c r="D210" s="163" t="s">
        <v>717</v>
      </c>
      <c r="E210" s="163" t="s">
        <v>56</v>
      </c>
      <c r="F210" s="163">
        <v>-0.26300000000000001</v>
      </c>
    </row>
    <row r="211" spans="1:7" x14ac:dyDescent="0.2">
      <c r="A211" s="163">
        <v>2018</v>
      </c>
      <c r="B211" s="163" t="s">
        <v>110</v>
      </c>
      <c r="C211" s="163" t="s">
        <v>55</v>
      </c>
      <c r="D211" s="163" t="s">
        <v>717</v>
      </c>
      <c r="E211" s="163" t="s">
        <v>56</v>
      </c>
      <c r="F211" s="163">
        <v>-0.18099999999999999</v>
      </c>
    </row>
    <row r="212" spans="1:7" x14ac:dyDescent="0.2">
      <c r="A212" s="163">
        <v>2018</v>
      </c>
      <c r="B212" s="163" t="s">
        <v>109</v>
      </c>
      <c r="C212" s="163" t="s">
        <v>69</v>
      </c>
      <c r="D212" s="163" t="s">
        <v>717</v>
      </c>
      <c r="E212" s="163" t="s">
        <v>56</v>
      </c>
      <c r="F212" s="163">
        <v>10.943</v>
      </c>
    </row>
    <row r="213" spans="1:7" x14ac:dyDescent="0.2">
      <c r="A213" s="163">
        <v>2018</v>
      </c>
      <c r="B213" s="163" t="s">
        <v>109</v>
      </c>
      <c r="C213" s="163" t="s">
        <v>68</v>
      </c>
      <c r="D213" s="163" t="s">
        <v>717</v>
      </c>
      <c r="E213" s="163" t="s">
        <v>56</v>
      </c>
      <c r="F213" s="163">
        <v>1.9279999999999999</v>
      </c>
    </row>
    <row r="214" spans="1:7" x14ac:dyDescent="0.2">
      <c r="A214" s="163">
        <v>2018</v>
      </c>
      <c r="B214" s="163" t="s">
        <v>109</v>
      </c>
      <c r="C214" s="163" t="s">
        <v>67</v>
      </c>
      <c r="D214" s="163" t="s">
        <v>717</v>
      </c>
      <c r="E214" s="163" t="s">
        <v>56</v>
      </c>
      <c r="F214" s="163">
        <v>0.29599999999999999</v>
      </c>
    </row>
    <row r="215" spans="1:7" x14ac:dyDescent="0.2">
      <c r="A215" s="163">
        <v>2018</v>
      </c>
      <c r="B215" s="163" t="s">
        <v>109</v>
      </c>
      <c r="C215" s="163" t="s">
        <v>65</v>
      </c>
      <c r="D215" s="163" t="s">
        <v>717</v>
      </c>
      <c r="E215" s="163" t="s">
        <v>56</v>
      </c>
      <c r="F215" s="163">
        <v>6.7130000000000001</v>
      </c>
    </row>
    <row r="216" spans="1:7" x14ac:dyDescent="0.2">
      <c r="A216" s="163">
        <v>2018</v>
      </c>
      <c r="B216" s="163" t="s">
        <v>109</v>
      </c>
      <c r="C216" s="163" t="s">
        <v>64</v>
      </c>
      <c r="D216" s="163" t="s">
        <v>717</v>
      </c>
      <c r="E216" s="163" t="s">
        <v>56</v>
      </c>
      <c r="F216" s="163">
        <v>1.6579999999999999</v>
      </c>
    </row>
    <row r="217" spans="1:7" x14ac:dyDescent="0.2">
      <c r="A217" s="163">
        <v>2018</v>
      </c>
      <c r="B217" s="163" t="s">
        <v>109</v>
      </c>
      <c r="C217" s="163" t="s">
        <v>62</v>
      </c>
      <c r="D217" s="163" t="s">
        <v>717</v>
      </c>
      <c r="E217" s="163" t="s">
        <v>56</v>
      </c>
      <c r="F217" s="163">
        <v>0.38200000000000001</v>
      </c>
    </row>
    <row r="218" spans="1:7" x14ac:dyDescent="0.2">
      <c r="A218" s="163">
        <v>2018</v>
      </c>
      <c r="B218" s="163" t="s">
        <v>109</v>
      </c>
      <c r="C218" s="163" t="s">
        <v>55</v>
      </c>
      <c r="D218" s="163" t="s">
        <v>717</v>
      </c>
      <c r="E218" s="163" t="s">
        <v>56</v>
      </c>
      <c r="F218" s="163">
        <v>-3.4000000000000002E-2</v>
      </c>
    </row>
    <row r="219" spans="1:7" x14ac:dyDescent="0.2">
      <c r="A219" s="163">
        <v>2018</v>
      </c>
      <c r="B219" s="163" t="s">
        <v>111</v>
      </c>
      <c r="C219" s="163" t="s">
        <v>69</v>
      </c>
      <c r="D219" s="163" t="s">
        <v>717</v>
      </c>
      <c r="E219" s="163" t="s">
        <v>56</v>
      </c>
      <c r="F219" s="163">
        <v>8.5679999999999996</v>
      </c>
      <c r="G219" s="163" t="s">
        <v>743</v>
      </c>
    </row>
    <row r="220" spans="1:7" x14ac:dyDescent="0.2">
      <c r="A220" s="163">
        <v>2018</v>
      </c>
      <c r="B220" s="163" t="s">
        <v>111</v>
      </c>
      <c r="C220" s="163" t="s">
        <v>68</v>
      </c>
      <c r="D220" s="163" t="s">
        <v>717</v>
      </c>
      <c r="E220" s="163" t="s">
        <v>56</v>
      </c>
      <c r="F220" s="163">
        <v>2.6309999999999998</v>
      </c>
    </row>
    <row r="221" spans="1:7" x14ac:dyDescent="0.2">
      <c r="A221" s="163">
        <v>2018</v>
      </c>
      <c r="B221" s="163" t="s">
        <v>111</v>
      </c>
      <c r="C221" s="163" t="s">
        <v>67</v>
      </c>
      <c r="D221" s="163" t="s">
        <v>717</v>
      </c>
      <c r="E221" s="163" t="s">
        <v>56</v>
      </c>
      <c r="F221" s="163">
        <v>0.16900000000000001</v>
      </c>
      <c r="G221" s="163" t="s">
        <v>743</v>
      </c>
    </row>
    <row r="222" spans="1:7" x14ac:dyDescent="0.2">
      <c r="A222" s="163">
        <v>2018</v>
      </c>
      <c r="B222" s="163" t="s">
        <v>111</v>
      </c>
      <c r="C222" s="163" t="s">
        <v>65</v>
      </c>
      <c r="D222" s="163" t="s">
        <v>717</v>
      </c>
      <c r="E222" s="163" t="s">
        <v>56</v>
      </c>
      <c r="F222" s="163">
        <v>3.4060000000000001</v>
      </c>
      <c r="G222" s="163" t="s">
        <v>743</v>
      </c>
    </row>
    <row r="223" spans="1:7" x14ac:dyDescent="0.2">
      <c r="A223" s="163">
        <v>2018</v>
      </c>
      <c r="B223" s="163" t="s">
        <v>111</v>
      </c>
      <c r="C223" s="163" t="s">
        <v>64</v>
      </c>
      <c r="D223" s="163" t="s">
        <v>717</v>
      </c>
      <c r="E223" s="163" t="s">
        <v>56</v>
      </c>
      <c r="F223" s="163">
        <v>2.2280000000000002</v>
      </c>
    </row>
    <row r="224" spans="1:7" x14ac:dyDescent="0.2">
      <c r="A224" s="163">
        <v>2018</v>
      </c>
      <c r="B224" s="163" t="s">
        <v>111</v>
      </c>
      <c r="C224" s="163" t="s">
        <v>62</v>
      </c>
      <c r="D224" s="163" t="s">
        <v>717</v>
      </c>
      <c r="E224" s="163" t="s">
        <v>56</v>
      </c>
      <c r="F224" s="163">
        <v>0.13500000000000001</v>
      </c>
    </row>
    <row r="225" spans="1:6" x14ac:dyDescent="0.2">
      <c r="A225" s="163">
        <v>2018</v>
      </c>
      <c r="B225" s="163" t="s">
        <v>111</v>
      </c>
      <c r="C225" s="163" t="s">
        <v>55</v>
      </c>
      <c r="D225" s="163" t="s">
        <v>717</v>
      </c>
      <c r="E225" s="163" t="s">
        <v>56</v>
      </c>
      <c r="F225" s="163">
        <v>-2E-3</v>
      </c>
    </row>
    <row r="226" spans="1:6" x14ac:dyDescent="0.2">
      <c r="A226" s="163">
        <v>2018</v>
      </c>
      <c r="B226" s="163" t="s">
        <v>107</v>
      </c>
      <c r="C226" s="163" t="s">
        <v>69</v>
      </c>
      <c r="D226" s="163" t="s">
        <v>717</v>
      </c>
      <c r="E226" s="163" t="s">
        <v>56</v>
      </c>
      <c r="F226" s="163">
        <v>8.4480000000000004</v>
      </c>
    </row>
    <row r="227" spans="1:6" x14ac:dyDescent="0.2">
      <c r="A227" s="163">
        <v>2018</v>
      </c>
      <c r="B227" s="163" t="s">
        <v>107</v>
      </c>
      <c r="C227" s="163" t="s">
        <v>68</v>
      </c>
      <c r="D227" s="163" t="s">
        <v>717</v>
      </c>
      <c r="E227" s="163" t="s">
        <v>56</v>
      </c>
      <c r="F227" s="163">
        <v>2.3279999999999998</v>
      </c>
    </row>
    <row r="228" spans="1:6" x14ac:dyDescent="0.2">
      <c r="A228" s="163">
        <v>2018</v>
      </c>
      <c r="B228" s="163" t="s">
        <v>107</v>
      </c>
      <c r="C228" s="163" t="s">
        <v>67</v>
      </c>
      <c r="D228" s="163" t="s">
        <v>717</v>
      </c>
      <c r="E228" s="163" t="s">
        <v>56</v>
      </c>
      <c r="F228" s="163">
        <v>1.37</v>
      </c>
    </row>
    <row r="229" spans="1:6" x14ac:dyDescent="0.2">
      <c r="A229" s="163">
        <v>2018</v>
      </c>
      <c r="B229" s="163" t="s">
        <v>107</v>
      </c>
      <c r="C229" s="163" t="s">
        <v>65</v>
      </c>
      <c r="D229" s="163" t="s">
        <v>717</v>
      </c>
      <c r="E229" s="163" t="s">
        <v>56</v>
      </c>
      <c r="F229" s="163">
        <v>1.6140000000000001</v>
      </c>
    </row>
    <row r="230" spans="1:6" x14ac:dyDescent="0.2">
      <c r="A230" s="163">
        <v>2018</v>
      </c>
      <c r="B230" s="163" t="s">
        <v>107</v>
      </c>
      <c r="C230" s="163" t="s">
        <v>64</v>
      </c>
      <c r="D230" s="163" t="s">
        <v>717</v>
      </c>
      <c r="E230" s="163" t="s">
        <v>56</v>
      </c>
      <c r="F230" s="163">
        <v>3.1059999999999999</v>
      </c>
    </row>
    <row r="231" spans="1:6" x14ac:dyDescent="0.2">
      <c r="A231" s="163">
        <v>2018</v>
      </c>
      <c r="B231" s="163" t="s">
        <v>107</v>
      </c>
      <c r="C231" s="163" t="s">
        <v>62</v>
      </c>
      <c r="D231" s="163" t="s">
        <v>717</v>
      </c>
      <c r="E231" s="163" t="s">
        <v>56</v>
      </c>
      <c r="F231" s="163">
        <v>0.03</v>
      </c>
    </row>
    <row r="232" spans="1:6" x14ac:dyDescent="0.2">
      <c r="A232" s="163">
        <v>2018</v>
      </c>
      <c r="B232" s="163" t="s">
        <v>107</v>
      </c>
      <c r="C232" s="163" t="s">
        <v>55</v>
      </c>
      <c r="D232" s="163" t="s">
        <v>717</v>
      </c>
      <c r="E232" s="163" t="s">
        <v>56</v>
      </c>
      <c r="F232" s="163">
        <v>0</v>
      </c>
    </row>
    <row r="233" spans="1:6" x14ac:dyDescent="0.2">
      <c r="A233" s="163">
        <v>2018</v>
      </c>
      <c r="B233" s="163" t="s">
        <v>106</v>
      </c>
      <c r="C233" s="163" t="s">
        <v>69</v>
      </c>
      <c r="D233" s="163" t="s">
        <v>717</v>
      </c>
      <c r="E233" s="163" t="s">
        <v>56</v>
      </c>
      <c r="F233" s="163">
        <v>8.0020000000000007</v>
      </c>
    </row>
    <row r="234" spans="1:6" x14ac:dyDescent="0.2">
      <c r="A234" s="163">
        <v>2018</v>
      </c>
      <c r="B234" s="163" t="s">
        <v>106</v>
      </c>
      <c r="C234" s="163" t="s">
        <v>68</v>
      </c>
      <c r="D234" s="163" t="s">
        <v>717</v>
      </c>
      <c r="E234" s="163" t="s">
        <v>56</v>
      </c>
      <c r="F234" s="163">
        <v>3.1619999999999999</v>
      </c>
    </row>
    <row r="235" spans="1:6" x14ac:dyDescent="0.2">
      <c r="A235" s="163">
        <v>2018</v>
      </c>
      <c r="B235" s="163" t="s">
        <v>106</v>
      </c>
      <c r="C235" s="163" t="s">
        <v>67</v>
      </c>
      <c r="D235" s="163" t="s">
        <v>717</v>
      </c>
      <c r="E235" s="163" t="s">
        <v>56</v>
      </c>
      <c r="F235" s="163">
        <v>0.52600000000000002</v>
      </c>
    </row>
    <row r="236" spans="1:6" x14ac:dyDescent="0.2">
      <c r="A236" s="163">
        <v>2018</v>
      </c>
      <c r="B236" s="163" t="s">
        <v>106</v>
      </c>
      <c r="C236" s="163" t="s">
        <v>65</v>
      </c>
      <c r="D236" s="163" t="s">
        <v>717</v>
      </c>
      <c r="E236" s="163" t="s">
        <v>56</v>
      </c>
      <c r="F236" s="163">
        <v>3.665</v>
      </c>
    </row>
    <row r="237" spans="1:6" x14ac:dyDescent="0.2">
      <c r="A237" s="163">
        <v>2018</v>
      </c>
      <c r="B237" s="163" t="s">
        <v>106</v>
      </c>
      <c r="C237" s="163" t="s">
        <v>64</v>
      </c>
      <c r="D237" s="163" t="s">
        <v>717</v>
      </c>
      <c r="E237" s="163" t="s">
        <v>56</v>
      </c>
      <c r="F237" s="163">
        <v>0.60599999999999998</v>
      </c>
    </row>
    <row r="238" spans="1:6" x14ac:dyDescent="0.2">
      <c r="A238" s="163">
        <v>2018</v>
      </c>
      <c r="B238" s="163" t="s">
        <v>106</v>
      </c>
      <c r="C238" s="163" t="s">
        <v>62</v>
      </c>
      <c r="D238" s="163" t="s">
        <v>717</v>
      </c>
      <c r="E238" s="163" t="s">
        <v>56</v>
      </c>
      <c r="F238" s="163">
        <v>4.2999999999999997E-2</v>
      </c>
    </row>
    <row r="239" spans="1:6" x14ac:dyDescent="0.2">
      <c r="A239" s="163">
        <v>2018</v>
      </c>
      <c r="B239" s="163" t="s">
        <v>106</v>
      </c>
      <c r="C239" s="163" t="s">
        <v>55</v>
      </c>
      <c r="D239" s="163" t="s">
        <v>717</v>
      </c>
      <c r="E239" s="163" t="s">
        <v>56</v>
      </c>
      <c r="F239" s="163">
        <v>0</v>
      </c>
    </row>
    <row r="240" spans="1:6" x14ac:dyDescent="0.2">
      <c r="A240" s="163">
        <v>2018</v>
      </c>
      <c r="B240" s="163" t="s">
        <v>104</v>
      </c>
      <c r="C240" s="163" t="s">
        <v>69</v>
      </c>
      <c r="D240" s="163" t="s">
        <v>717</v>
      </c>
      <c r="E240" s="163" t="s">
        <v>56</v>
      </c>
      <c r="F240" s="163">
        <v>16.928000000000001</v>
      </c>
    </row>
    <row r="241" spans="1:6" x14ac:dyDescent="0.2">
      <c r="A241" s="163">
        <v>2018</v>
      </c>
      <c r="B241" s="163" t="s">
        <v>104</v>
      </c>
      <c r="C241" s="163" t="s">
        <v>68</v>
      </c>
      <c r="D241" s="163" t="s">
        <v>717</v>
      </c>
      <c r="E241" s="163" t="s">
        <v>56</v>
      </c>
      <c r="F241" s="163">
        <v>5.173</v>
      </c>
    </row>
    <row r="242" spans="1:6" x14ac:dyDescent="0.2">
      <c r="A242" s="163">
        <v>2018</v>
      </c>
      <c r="B242" s="163" t="s">
        <v>104</v>
      </c>
      <c r="C242" s="163" t="s">
        <v>67</v>
      </c>
      <c r="D242" s="163" t="s">
        <v>717</v>
      </c>
      <c r="E242" s="163" t="s">
        <v>56</v>
      </c>
      <c r="F242" s="163">
        <v>2.597</v>
      </c>
    </row>
    <row r="243" spans="1:6" x14ac:dyDescent="0.2">
      <c r="A243" s="163">
        <v>2018</v>
      </c>
      <c r="B243" s="163" t="s">
        <v>104</v>
      </c>
      <c r="C243" s="163" t="s">
        <v>65</v>
      </c>
      <c r="D243" s="163" t="s">
        <v>717</v>
      </c>
      <c r="E243" s="163" t="s">
        <v>56</v>
      </c>
      <c r="F243" s="163">
        <v>2.7749999999999999</v>
      </c>
    </row>
    <row r="244" spans="1:6" x14ac:dyDescent="0.2">
      <c r="A244" s="163">
        <v>2018</v>
      </c>
      <c r="B244" s="163" t="s">
        <v>104</v>
      </c>
      <c r="C244" s="163" t="s">
        <v>64</v>
      </c>
      <c r="D244" s="163" t="s">
        <v>717</v>
      </c>
      <c r="E244" s="163" t="s">
        <v>56</v>
      </c>
      <c r="F244" s="163">
        <v>6.3849999999999998</v>
      </c>
    </row>
    <row r="245" spans="1:6" x14ac:dyDescent="0.2">
      <c r="A245" s="163">
        <v>2018</v>
      </c>
      <c r="B245" s="163" t="s">
        <v>104</v>
      </c>
      <c r="C245" s="163" t="s">
        <v>62</v>
      </c>
      <c r="D245" s="163" t="s">
        <v>717</v>
      </c>
      <c r="E245" s="163" t="s">
        <v>56</v>
      </c>
      <c r="F245" s="163">
        <v>-3.0000000000000001E-3</v>
      </c>
    </row>
    <row r="246" spans="1:6" x14ac:dyDescent="0.2">
      <c r="A246" s="163">
        <v>2018</v>
      </c>
      <c r="B246" s="163" t="s">
        <v>104</v>
      </c>
      <c r="C246" s="163" t="s">
        <v>55</v>
      </c>
      <c r="D246" s="163" t="s">
        <v>717</v>
      </c>
      <c r="E246" s="163" t="s">
        <v>56</v>
      </c>
      <c r="F246" s="163">
        <v>0</v>
      </c>
    </row>
    <row r="247" spans="1:6" x14ac:dyDescent="0.2">
      <c r="A247" s="163">
        <v>2018</v>
      </c>
      <c r="B247" s="163" t="s">
        <v>103</v>
      </c>
      <c r="C247" s="163" t="s">
        <v>69</v>
      </c>
      <c r="D247" s="163" t="s">
        <v>717</v>
      </c>
      <c r="E247" s="163" t="s">
        <v>56</v>
      </c>
      <c r="F247" s="163">
        <v>12.134</v>
      </c>
    </row>
    <row r="248" spans="1:6" x14ac:dyDescent="0.2">
      <c r="A248" s="163">
        <v>2018</v>
      </c>
      <c r="B248" s="163" t="s">
        <v>103</v>
      </c>
      <c r="C248" s="163" t="s">
        <v>68</v>
      </c>
      <c r="D248" s="163" t="s">
        <v>717</v>
      </c>
      <c r="E248" s="163" t="s">
        <v>56</v>
      </c>
      <c r="F248" s="163">
        <v>3.4089999999999998</v>
      </c>
    </row>
    <row r="249" spans="1:6" x14ac:dyDescent="0.2">
      <c r="A249" s="163">
        <v>2018</v>
      </c>
      <c r="B249" s="163" t="s">
        <v>103</v>
      </c>
      <c r="C249" s="163" t="s">
        <v>67</v>
      </c>
      <c r="D249" s="163" t="s">
        <v>717</v>
      </c>
      <c r="E249" s="163" t="s">
        <v>56</v>
      </c>
      <c r="F249" s="163">
        <v>0.68400000000000005</v>
      </c>
    </row>
    <row r="250" spans="1:6" x14ac:dyDescent="0.2">
      <c r="A250" s="163">
        <v>2018</v>
      </c>
      <c r="B250" s="163" t="s">
        <v>103</v>
      </c>
      <c r="C250" s="163" t="s">
        <v>65</v>
      </c>
      <c r="D250" s="163" t="s">
        <v>717</v>
      </c>
      <c r="E250" s="163" t="s">
        <v>56</v>
      </c>
      <c r="F250" s="163">
        <v>5.9630000000000001</v>
      </c>
    </row>
    <row r="251" spans="1:6" x14ac:dyDescent="0.2">
      <c r="A251" s="163">
        <v>2018</v>
      </c>
      <c r="B251" s="163" t="s">
        <v>103</v>
      </c>
      <c r="C251" s="163" t="s">
        <v>64</v>
      </c>
      <c r="D251" s="163" t="s">
        <v>717</v>
      </c>
      <c r="E251" s="163" t="s">
        <v>56</v>
      </c>
      <c r="F251" s="163">
        <v>2.1749999999999998</v>
      </c>
    </row>
    <row r="252" spans="1:6" x14ac:dyDescent="0.2">
      <c r="A252" s="163">
        <v>2018</v>
      </c>
      <c r="B252" s="163" t="s">
        <v>103</v>
      </c>
      <c r="C252" s="163" t="s">
        <v>62</v>
      </c>
      <c r="D252" s="163" t="s">
        <v>717</v>
      </c>
      <c r="E252" s="163" t="s">
        <v>56</v>
      </c>
      <c r="F252" s="163">
        <v>-9.6000000000000002E-2</v>
      </c>
    </row>
    <row r="253" spans="1:6" x14ac:dyDescent="0.2">
      <c r="A253" s="163">
        <v>2018</v>
      </c>
      <c r="B253" s="163" t="s">
        <v>103</v>
      </c>
      <c r="C253" s="163" t="s">
        <v>55</v>
      </c>
      <c r="D253" s="163" t="s">
        <v>717</v>
      </c>
      <c r="E253" s="163" t="s">
        <v>56</v>
      </c>
      <c r="F253" s="163">
        <v>0</v>
      </c>
    </row>
    <row r="254" spans="1:6" x14ac:dyDescent="0.2">
      <c r="A254" s="163">
        <v>2018</v>
      </c>
      <c r="B254" s="163" t="s">
        <v>101</v>
      </c>
      <c r="C254" s="163" t="s">
        <v>69</v>
      </c>
      <c r="D254" s="163" t="s">
        <v>717</v>
      </c>
      <c r="E254" s="163" t="s">
        <v>56</v>
      </c>
      <c r="F254" s="163">
        <v>11.211</v>
      </c>
    </row>
    <row r="255" spans="1:6" x14ac:dyDescent="0.2">
      <c r="A255" s="163">
        <v>2018</v>
      </c>
      <c r="B255" s="163" t="s">
        <v>101</v>
      </c>
      <c r="C255" s="163" t="s">
        <v>68</v>
      </c>
      <c r="D255" s="163" t="s">
        <v>717</v>
      </c>
      <c r="E255" s="163" t="s">
        <v>56</v>
      </c>
      <c r="F255" s="163">
        <v>2.952</v>
      </c>
    </row>
    <row r="256" spans="1:6" x14ac:dyDescent="0.2">
      <c r="A256" s="163">
        <v>2018</v>
      </c>
      <c r="B256" s="163" t="s">
        <v>101</v>
      </c>
      <c r="C256" s="163" t="s">
        <v>67</v>
      </c>
      <c r="D256" s="163" t="s">
        <v>717</v>
      </c>
      <c r="E256" s="163" t="s">
        <v>56</v>
      </c>
      <c r="F256" s="163">
        <v>0.71499999999999997</v>
      </c>
    </row>
    <row r="257" spans="1:7" x14ac:dyDescent="0.2">
      <c r="A257" s="163">
        <v>2018</v>
      </c>
      <c r="B257" s="163" t="s">
        <v>101</v>
      </c>
      <c r="C257" s="163" t="s">
        <v>65</v>
      </c>
      <c r="D257" s="163" t="s">
        <v>717</v>
      </c>
      <c r="E257" s="163" t="s">
        <v>56</v>
      </c>
      <c r="F257" s="163">
        <v>2.74</v>
      </c>
    </row>
    <row r="258" spans="1:7" x14ac:dyDescent="0.2">
      <c r="A258" s="163">
        <v>2018</v>
      </c>
      <c r="B258" s="163" t="s">
        <v>101</v>
      </c>
      <c r="C258" s="163" t="s">
        <v>64</v>
      </c>
      <c r="D258" s="163" t="s">
        <v>717</v>
      </c>
      <c r="E258" s="163" t="s">
        <v>56</v>
      </c>
      <c r="F258" s="163">
        <v>4.9870000000000001</v>
      </c>
    </row>
    <row r="259" spans="1:7" x14ac:dyDescent="0.2">
      <c r="A259" s="163">
        <v>2018</v>
      </c>
      <c r="B259" s="163" t="s">
        <v>101</v>
      </c>
      <c r="C259" s="163" t="s">
        <v>62</v>
      </c>
      <c r="D259" s="163" t="s">
        <v>717</v>
      </c>
      <c r="E259" s="163" t="s">
        <v>56</v>
      </c>
      <c r="F259" s="163">
        <v>-0.19</v>
      </c>
    </row>
    <row r="260" spans="1:7" x14ac:dyDescent="0.2">
      <c r="A260" s="163">
        <v>2018</v>
      </c>
      <c r="B260" s="163" t="s">
        <v>101</v>
      </c>
      <c r="C260" s="163" t="s">
        <v>55</v>
      </c>
      <c r="D260" s="163" t="s">
        <v>717</v>
      </c>
      <c r="E260" s="163" t="s">
        <v>56</v>
      </c>
      <c r="F260" s="163">
        <v>8.0000000000000002E-3</v>
      </c>
    </row>
    <row r="261" spans="1:7" x14ac:dyDescent="0.2">
      <c r="A261" s="163">
        <v>2019</v>
      </c>
      <c r="B261" s="163" t="s">
        <v>714</v>
      </c>
      <c r="C261" s="163" t="s">
        <v>69</v>
      </c>
      <c r="D261" s="163" t="s">
        <v>717</v>
      </c>
      <c r="E261" s="163" t="s">
        <v>56</v>
      </c>
      <c r="F261" s="163">
        <v>14.185</v>
      </c>
      <c r="G261" s="163" t="s">
        <v>716</v>
      </c>
    </row>
    <row r="262" spans="1:7" x14ac:dyDescent="0.2">
      <c r="A262" s="163">
        <v>2019</v>
      </c>
      <c r="B262" s="163" t="s">
        <v>714</v>
      </c>
      <c r="C262" s="163" t="s">
        <v>68</v>
      </c>
      <c r="D262" s="163" t="s">
        <v>717</v>
      </c>
      <c r="E262" s="163" t="s">
        <v>56</v>
      </c>
      <c r="F262" s="163">
        <v>3.331</v>
      </c>
    </row>
    <row r="263" spans="1:7" x14ac:dyDescent="0.2">
      <c r="A263" s="163">
        <v>2019</v>
      </c>
      <c r="B263" s="163" t="s">
        <v>714</v>
      </c>
      <c r="C263" s="163" t="s">
        <v>67</v>
      </c>
      <c r="D263" s="163" t="s">
        <v>717</v>
      </c>
      <c r="E263" s="163" t="s">
        <v>56</v>
      </c>
      <c r="F263" s="163">
        <v>0.748</v>
      </c>
      <c r="G263" s="163" t="s">
        <v>716</v>
      </c>
    </row>
    <row r="264" spans="1:7" x14ac:dyDescent="0.2">
      <c r="A264" s="163">
        <v>2019</v>
      </c>
      <c r="B264" s="163" t="s">
        <v>714</v>
      </c>
      <c r="C264" s="163" t="s">
        <v>65</v>
      </c>
      <c r="D264" s="163" t="s">
        <v>717</v>
      </c>
      <c r="E264" s="163" t="s">
        <v>56</v>
      </c>
      <c r="F264" s="163">
        <v>7.1719999999999997</v>
      </c>
    </row>
    <row r="265" spans="1:7" x14ac:dyDescent="0.2">
      <c r="A265" s="163">
        <v>2019</v>
      </c>
      <c r="B265" s="163" t="s">
        <v>714</v>
      </c>
      <c r="C265" s="163" t="s">
        <v>64</v>
      </c>
      <c r="D265" s="163" t="s">
        <v>717</v>
      </c>
      <c r="E265" s="163" t="s">
        <v>56</v>
      </c>
      <c r="F265" s="163">
        <v>2.8980000000000001</v>
      </c>
    </row>
    <row r="266" spans="1:7" x14ac:dyDescent="0.2">
      <c r="A266" s="163">
        <v>2019</v>
      </c>
      <c r="B266" s="163" t="s">
        <v>714</v>
      </c>
      <c r="C266" s="163" t="s">
        <v>62</v>
      </c>
      <c r="D266" s="163" t="s">
        <v>717</v>
      </c>
      <c r="E266" s="163" t="s">
        <v>56</v>
      </c>
      <c r="F266" s="163">
        <v>3.3000000000000002E-2</v>
      </c>
    </row>
    <row r="267" spans="1:7" x14ac:dyDescent="0.2">
      <c r="A267" s="163">
        <v>2019</v>
      </c>
      <c r="B267" s="163" t="s">
        <v>714</v>
      </c>
      <c r="C267" s="163" t="s">
        <v>55</v>
      </c>
      <c r="D267" s="163" t="s">
        <v>717</v>
      </c>
      <c r="E267" s="163" t="s">
        <v>56</v>
      </c>
      <c r="F267" s="163">
        <v>2E-3</v>
      </c>
    </row>
    <row r="268" spans="1:7" x14ac:dyDescent="0.2">
      <c r="A268" s="163">
        <v>2019</v>
      </c>
      <c r="B268" s="163" t="s">
        <v>138</v>
      </c>
      <c r="C268" s="163" t="s">
        <v>69</v>
      </c>
      <c r="D268" s="163" t="s">
        <v>717</v>
      </c>
      <c r="E268" s="163" t="s">
        <v>56</v>
      </c>
      <c r="F268" s="163">
        <v>13.625</v>
      </c>
    </row>
    <row r="269" spans="1:7" x14ac:dyDescent="0.2">
      <c r="A269" s="163">
        <v>2019</v>
      </c>
      <c r="B269" s="163" t="s">
        <v>138</v>
      </c>
      <c r="C269" s="163" t="s">
        <v>68</v>
      </c>
      <c r="D269" s="163" t="s">
        <v>717</v>
      </c>
      <c r="E269" s="163" t="s">
        <v>56</v>
      </c>
      <c r="F269" s="163">
        <v>4.5860000000000003</v>
      </c>
    </row>
    <row r="270" spans="1:7" x14ac:dyDescent="0.2">
      <c r="A270" s="163">
        <v>2019</v>
      </c>
      <c r="B270" s="163" t="s">
        <v>138</v>
      </c>
      <c r="C270" s="163" t="s">
        <v>67</v>
      </c>
      <c r="D270" s="163" t="s">
        <v>717</v>
      </c>
      <c r="E270" s="163" t="s">
        <v>56</v>
      </c>
      <c r="F270" s="163">
        <v>0.99</v>
      </c>
    </row>
    <row r="271" spans="1:7" x14ac:dyDescent="0.2">
      <c r="A271" s="163">
        <v>2019</v>
      </c>
      <c r="B271" s="163" t="s">
        <v>138</v>
      </c>
      <c r="C271" s="163" t="s">
        <v>65</v>
      </c>
      <c r="D271" s="163" t="s">
        <v>717</v>
      </c>
      <c r="E271" s="163" t="s">
        <v>56</v>
      </c>
      <c r="F271" s="163">
        <v>4.8940000000000001</v>
      </c>
    </row>
    <row r="272" spans="1:7" x14ac:dyDescent="0.2">
      <c r="A272" s="163">
        <v>2019</v>
      </c>
      <c r="B272" s="163" t="s">
        <v>138</v>
      </c>
      <c r="C272" s="163" t="s">
        <v>64</v>
      </c>
      <c r="D272" s="163" t="s">
        <v>717</v>
      </c>
      <c r="E272" s="163" t="s">
        <v>56</v>
      </c>
      <c r="F272" s="163">
        <v>3.3410000000000002</v>
      </c>
    </row>
    <row r="273" spans="1:6" x14ac:dyDescent="0.2">
      <c r="A273" s="163">
        <v>2019</v>
      </c>
      <c r="B273" s="163" t="s">
        <v>138</v>
      </c>
      <c r="C273" s="163" t="s">
        <v>62</v>
      </c>
      <c r="D273" s="163" t="s">
        <v>717</v>
      </c>
      <c r="E273" s="163" t="s">
        <v>56</v>
      </c>
      <c r="F273" s="163">
        <v>-0.184</v>
      </c>
    </row>
    <row r="274" spans="1:6" x14ac:dyDescent="0.2">
      <c r="A274" s="163">
        <v>2019</v>
      </c>
      <c r="B274" s="163" t="s">
        <v>138</v>
      </c>
      <c r="C274" s="163" t="s">
        <v>55</v>
      </c>
      <c r="D274" s="163" t="s">
        <v>717</v>
      </c>
      <c r="E274" s="163" t="s">
        <v>56</v>
      </c>
      <c r="F274" s="163">
        <v>-2E-3</v>
      </c>
    </row>
    <row r="275" spans="1:6" x14ac:dyDescent="0.2">
      <c r="A275" s="163">
        <v>2019</v>
      </c>
      <c r="B275" s="163" t="s">
        <v>137</v>
      </c>
      <c r="C275" s="163" t="s">
        <v>69</v>
      </c>
      <c r="D275" s="163" t="s">
        <v>717</v>
      </c>
      <c r="E275" s="163" t="s">
        <v>56</v>
      </c>
      <c r="F275" s="163">
        <v>20.625</v>
      </c>
    </row>
    <row r="276" spans="1:6" x14ac:dyDescent="0.2">
      <c r="A276" s="163">
        <v>2019</v>
      </c>
      <c r="B276" s="163" t="s">
        <v>137</v>
      </c>
      <c r="C276" s="163" t="s">
        <v>68</v>
      </c>
      <c r="D276" s="163" t="s">
        <v>717</v>
      </c>
      <c r="E276" s="163" t="s">
        <v>56</v>
      </c>
      <c r="F276" s="163">
        <v>3.137</v>
      </c>
    </row>
    <row r="277" spans="1:6" x14ac:dyDescent="0.2">
      <c r="A277" s="163">
        <v>2019</v>
      </c>
      <c r="B277" s="163" t="s">
        <v>137</v>
      </c>
      <c r="C277" s="163" t="s">
        <v>67</v>
      </c>
      <c r="D277" s="163" t="s">
        <v>717</v>
      </c>
      <c r="E277" s="163" t="s">
        <v>56</v>
      </c>
      <c r="F277" s="163">
        <v>4.8470000000000004</v>
      </c>
    </row>
    <row r="278" spans="1:6" x14ac:dyDescent="0.2">
      <c r="A278" s="163">
        <v>2019</v>
      </c>
      <c r="B278" s="163" t="s">
        <v>137</v>
      </c>
      <c r="C278" s="163" t="s">
        <v>65</v>
      </c>
      <c r="D278" s="163" t="s">
        <v>717</v>
      </c>
      <c r="E278" s="163" t="s">
        <v>56</v>
      </c>
      <c r="F278" s="163">
        <v>7.7809999999999997</v>
      </c>
    </row>
    <row r="279" spans="1:6" x14ac:dyDescent="0.2">
      <c r="A279" s="163">
        <v>2019</v>
      </c>
      <c r="B279" s="163" t="s">
        <v>137</v>
      </c>
      <c r="C279" s="163" t="s">
        <v>64</v>
      </c>
      <c r="D279" s="163" t="s">
        <v>717</v>
      </c>
      <c r="E279" s="163" t="s">
        <v>56</v>
      </c>
      <c r="F279" s="163">
        <v>5.1139999999999999</v>
      </c>
    </row>
    <row r="280" spans="1:6" x14ac:dyDescent="0.2">
      <c r="A280" s="163">
        <v>2019</v>
      </c>
      <c r="B280" s="163" t="s">
        <v>137</v>
      </c>
      <c r="C280" s="163" t="s">
        <v>62</v>
      </c>
      <c r="D280" s="163" t="s">
        <v>717</v>
      </c>
      <c r="E280" s="163" t="s">
        <v>56</v>
      </c>
      <c r="F280" s="163">
        <v>-0.25800000000000001</v>
      </c>
    </row>
    <row r="281" spans="1:6" x14ac:dyDescent="0.2">
      <c r="A281" s="163">
        <v>2019</v>
      </c>
      <c r="B281" s="163" t="s">
        <v>137</v>
      </c>
      <c r="C281" s="163" t="s">
        <v>55</v>
      </c>
      <c r="D281" s="163" t="s">
        <v>717</v>
      </c>
      <c r="E281" s="163" t="s">
        <v>56</v>
      </c>
      <c r="F281" s="163">
        <v>4.0000000000000001E-3</v>
      </c>
    </row>
    <row r="282" spans="1:6" x14ac:dyDescent="0.2">
      <c r="A282" s="163">
        <v>2019</v>
      </c>
      <c r="B282" s="163" t="s">
        <v>136</v>
      </c>
      <c r="C282" s="163" t="s">
        <v>69</v>
      </c>
      <c r="D282" s="163" t="s">
        <v>717</v>
      </c>
      <c r="E282" s="163" t="s">
        <v>56</v>
      </c>
      <c r="F282" s="163">
        <v>15.962</v>
      </c>
    </row>
    <row r="283" spans="1:6" x14ac:dyDescent="0.2">
      <c r="A283" s="163">
        <v>2019</v>
      </c>
      <c r="B283" s="163" t="s">
        <v>136</v>
      </c>
      <c r="C283" s="163" t="s">
        <v>68</v>
      </c>
      <c r="D283" s="163" t="s">
        <v>717</v>
      </c>
      <c r="E283" s="163" t="s">
        <v>56</v>
      </c>
      <c r="F283" s="163">
        <v>2.242</v>
      </c>
    </row>
    <row r="284" spans="1:6" x14ac:dyDescent="0.2">
      <c r="A284" s="163">
        <v>2019</v>
      </c>
      <c r="B284" s="163" t="s">
        <v>136</v>
      </c>
      <c r="C284" s="163" t="s">
        <v>67</v>
      </c>
      <c r="D284" s="163" t="s">
        <v>717</v>
      </c>
      <c r="E284" s="163" t="s">
        <v>56</v>
      </c>
      <c r="F284" s="163">
        <v>0.42299999999999999</v>
      </c>
    </row>
    <row r="285" spans="1:6" x14ac:dyDescent="0.2">
      <c r="A285" s="163">
        <v>2019</v>
      </c>
      <c r="B285" s="163" t="s">
        <v>136</v>
      </c>
      <c r="C285" s="163" t="s">
        <v>65</v>
      </c>
      <c r="D285" s="163" t="s">
        <v>717</v>
      </c>
      <c r="E285" s="163" t="s">
        <v>56</v>
      </c>
      <c r="F285" s="163">
        <v>7.6429999999999998</v>
      </c>
    </row>
    <row r="286" spans="1:6" x14ac:dyDescent="0.2">
      <c r="A286" s="163">
        <v>2019</v>
      </c>
      <c r="B286" s="163" t="s">
        <v>136</v>
      </c>
      <c r="C286" s="163" t="s">
        <v>64</v>
      </c>
      <c r="D286" s="163" t="s">
        <v>717</v>
      </c>
      <c r="E286" s="163" t="s">
        <v>56</v>
      </c>
      <c r="F286" s="163">
        <v>5.6029999999999998</v>
      </c>
    </row>
    <row r="287" spans="1:6" x14ac:dyDescent="0.2">
      <c r="A287" s="163">
        <v>2019</v>
      </c>
      <c r="B287" s="163" t="s">
        <v>136</v>
      </c>
      <c r="C287" s="163" t="s">
        <v>62</v>
      </c>
      <c r="D287" s="163" t="s">
        <v>717</v>
      </c>
      <c r="E287" s="163" t="s">
        <v>56</v>
      </c>
      <c r="F287" s="163">
        <v>5.0999999999999997E-2</v>
      </c>
    </row>
    <row r="288" spans="1:6" x14ac:dyDescent="0.2">
      <c r="A288" s="163">
        <v>2019</v>
      </c>
      <c r="B288" s="163" t="s">
        <v>136</v>
      </c>
      <c r="C288" s="163" t="s">
        <v>55</v>
      </c>
      <c r="D288" s="163" t="s">
        <v>717</v>
      </c>
      <c r="E288" s="163" t="s">
        <v>56</v>
      </c>
      <c r="F288" s="163">
        <v>0</v>
      </c>
    </row>
    <row r="289" spans="1:6" x14ac:dyDescent="0.2">
      <c r="A289" s="163">
        <v>2019</v>
      </c>
      <c r="B289" s="163" t="s">
        <v>135</v>
      </c>
      <c r="C289" s="163" t="s">
        <v>69</v>
      </c>
      <c r="D289" s="163" t="s">
        <v>717</v>
      </c>
      <c r="E289" s="163" t="s">
        <v>56</v>
      </c>
      <c r="F289" s="163">
        <v>24.236000000000001</v>
      </c>
    </row>
    <row r="290" spans="1:6" x14ac:dyDescent="0.2">
      <c r="A290" s="163">
        <v>2019</v>
      </c>
      <c r="B290" s="163" t="s">
        <v>135</v>
      </c>
      <c r="C290" s="163" t="s">
        <v>68</v>
      </c>
      <c r="D290" s="163" t="s">
        <v>717</v>
      </c>
      <c r="E290" s="163" t="s">
        <v>56</v>
      </c>
      <c r="F290" s="163">
        <v>7.4980000000000002</v>
      </c>
    </row>
    <row r="291" spans="1:6" x14ac:dyDescent="0.2">
      <c r="A291" s="163">
        <v>2019</v>
      </c>
      <c r="B291" s="163" t="s">
        <v>135</v>
      </c>
      <c r="C291" s="163" t="s">
        <v>67</v>
      </c>
      <c r="D291" s="163" t="s">
        <v>717</v>
      </c>
      <c r="E291" s="163" t="s">
        <v>56</v>
      </c>
      <c r="F291" s="163">
        <v>0.18</v>
      </c>
    </row>
    <row r="292" spans="1:6" x14ac:dyDescent="0.2">
      <c r="A292" s="163">
        <v>2019</v>
      </c>
      <c r="B292" s="163" t="s">
        <v>135</v>
      </c>
      <c r="C292" s="163" t="s">
        <v>65</v>
      </c>
      <c r="D292" s="163" t="s">
        <v>717</v>
      </c>
      <c r="E292" s="163" t="s">
        <v>56</v>
      </c>
      <c r="F292" s="163">
        <v>12.507</v>
      </c>
    </row>
    <row r="293" spans="1:6" x14ac:dyDescent="0.2">
      <c r="A293" s="163">
        <v>2019</v>
      </c>
      <c r="B293" s="163" t="s">
        <v>135</v>
      </c>
      <c r="C293" s="163" t="s">
        <v>64</v>
      </c>
      <c r="D293" s="163" t="s">
        <v>717</v>
      </c>
      <c r="E293" s="163" t="s">
        <v>56</v>
      </c>
      <c r="F293" s="163">
        <v>4.3529999999999998</v>
      </c>
    </row>
    <row r="294" spans="1:6" x14ac:dyDescent="0.2">
      <c r="A294" s="163">
        <v>2019</v>
      </c>
      <c r="B294" s="163" t="s">
        <v>135</v>
      </c>
      <c r="C294" s="163" t="s">
        <v>62</v>
      </c>
      <c r="D294" s="163" t="s">
        <v>717</v>
      </c>
      <c r="E294" s="163" t="s">
        <v>56</v>
      </c>
      <c r="F294" s="163">
        <v>-0.14799999999999999</v>
      </c>
    </row>
    <row r="295" spans="1:6" x14ac:dyDescent="0.2">
      <c r="A295" s="163">
        <v>2019</v>
      </c>
      <c r="B295" s="163" t="s">
        <v>135</v>
      </c>
      <c r="C295" s="163" t="s">
        <v>55</v>
      </c>
      <c r="D295" s="163" t="s">
        <v>717</v>
      </c>
      <c r="E295" s="163" t="s">
        <v>56</v>
      </c>
      <c r="F295" s="163">
        <v>-0.154</v>
      </c>
    </row>
    <row r="296" spans="1:6" x14ac:dyDescent="0.2">
      <c r="A296" s="163">
        <v>2019</v>
      </c>
      <c r="B296" s="163" t="s">
        <v>60</v>
      </c>
      <c r="C296" s="163" t="s">
        <v>69</v>
      </c>
      <c r="D296" s="163" t="s">
        <v>717</v>
      </c>
      <c r="E296" s="163" t="s">
        <v>56</v>
      </c>
      <c r="F296" s="163">
        <v>14.273</v>
      </c>
    </row>
    <row r="297" spans="1:6" x14ac:dyDescent="0.2">
      <c r="A297" s="163">
        <v>2019</v>
      </c>
      <c r="B297" s="163" t="s">
        <v>60</v>
      </c>
      <c r="C297" s="163" t="s">
        <v>68</v>
      </c>
      <c r="D297" s="163" t="s">
        <v>717</v>
      </c>
      <c r="E297" s="163" t="s">
        <v>56</v>
      </c>
      <c r="F297" s="163">
        <v>2.7280000000000002</v>
      </c>
    </row>
    <row r="298" spans="1:6" x14ac:dyDescent="0.2">
      <c r="A298" s="163">
        <v>2019</v>
      </c>
      <c r="B298" s="163" t="s">
        <v>60</v>
      </c>
      <c r="C298" s="163" t="s">
        <v>67</v>
      </c>
      <c r="D298" s="163" t="s">
        <v>717</v>
      </c>
      <c r="E298" s="163" t="s">
        <v>56</v>
      </c>
      <c r="F298" s="163">
        <v>0.46899999999999997</v>
      </c>
    </row>
    <row r="299" spans="1:6" x14ac:dyDescent="0.2">
      <c r="A299" s="163">
        <v>2019</v>
      </c>
      <c r="B299" s="163" t="s">
        <v>60</v>
      </c>
      <c r="C299" s="163" t="s">
        <v>65</v>
      </c>
      <c r="D299" s="163" t="s">
        <v>717</v>
      </c>
      <c r="E299" s="163" t="s">
        <v>56</v>
      </c>
      <c r="F299" s="163">
        <v>6.7530000000000001</v>
      </c>
    </row>
    <row r="300" spans="1:6" x14ac:dyDescent="0.2">
      <c r="A300" s="163">
        <v>2019</v>
      </c>
      <c r="B300" s="163" t="s">
        <v>60</v>
      </c>
      <c r="C300" s="163" t="s">
        <v>64</v>
      </c>
      <c r="D300" s="163" t="s">
        <v>717</v>
      </c>
      <c r="E300" s="163" t="s">
        <v>56</v>
      </c>
      <c r="F300" s="163">
        <v>4.3040000000000003</v>
      </c>
    </row>
    <row r="301" spans="1:6" x14ac:dyDescent="0.2">
      <c r="A301" s="163">
        <v>2019</v>
      </c>
      <c r="B301" s="163" t="s">
        <v>60</v>
      </c>
      <c r="C301" s="163" t="s">
        <v>62</v>
      </c>
      <c r="D301" s="163" t="s">
        <v>717</v>
      </c>
      <c r="E301" s="163" t="s">
        <v>56</v>
      </c>
      <c r="F301" s="163">
        <v>-1.4E-2</v>
      </c>
    </row>
    <row r="302" spans="1:6" x14ac:dyDescent="0.2">
      <c r="A302" s="163">
        <v>2019</v>
      </c>
      <c r="B302" s="163" t="s">
        <v>60</v>
      </c>
      <c r="C302" s="163" t="s">
        <v>55</v>
      </c>
      <c r="D302" s="163" t="s">
        <v>717</v>
      </c>
      <c r="E302" s="163" t="s">
        <v>56</v>
      </c>
      <c r="F302" s="163">
        <v>3.2000000000000001E-2</v>
      </c>
    </row>
    <row r="303" spans="1:6" x14ac:dyDescent="0.2">
      <c r="A303" s="163">
        <v>2019</v>
      </c>
      <c r="B303" s="163" t="s">
        <v>133</v>
      </c>
      <c r="C303" s="163" t="s">
        <v>69</v>
      </c>
      <c r="D303" s="163" t="s">
        <v>717</v>
      </c>
      <c r="E303" s="163" t="s">
        <v>56</v>
      </c>
      <c r="F303" s="163">
        <v>28.183</v>
      </c>
    </row>
    <row r="304" spans="1:6" x14ac:dyDescent="0.2">
      <c r="A304" s="163">
        <v>2019</v>
      </c>
      <c r="B304" s="163" t="s">
        <v>133</v>
      </c>
      <c r="C304" s="163" t="s">
        <v>68</v>
      </c>
      <c r="D304" s="163" t="s">
        <v>717</v>
      </c>
      <c r="E304" s="163" t="s">
        <v>56</v>
      </c>
      <c r="F304" s="163">
        <v>4.0229999999999997</v>
      </c>
    </row>
    <row r="305" spans="1:6" x14ac:dyDescent="0.2">
      <c r="A305" s="163">
        <v>2019</v>
      </c>
      <c r="B305" s="163" t="s">
        <v>133</v>
      </c>
      <c r="C305" s="163" t="s">
        <v>67</v>
      </c>
      <c r="D305" s="163" t="s">
        <v>717</v>
      </c>
      <c r="E305" s="163" t="s">
        <v>56</v>
      </c>
      <c r="F305" s="163">
        <v>0.20300000000000001</v>
      </c>
    </row>
    <row r="306" spans="1:6" x14ac:dyDescent="0.2">
      <c r="A306" s="163">
        <v>2019</v>
      </c>
      <c r="B306" s="163" t="s">
        <v>133</v>
      </c>
      <c r="C306" s="163" t="s">
        <v>65</v>
      </c>
      <c r="D306" s="163" t="s">
        <v>717</v>
      </c>
      <c r="E306" s="163" t="s">
        <v>56</v>
      </c>
      <c r="F306" s="163">
        <v>14.683999999999999</v>
      </c>
    </row>
    <row r="307" spans="1:6" x14ac:dyDescent="0.2">
      <c r="A307" s="163">
        <v>2019</v>
      </c>
      <c r="B307" s="163" t="s">
        <v>133</v>
      </c>
      <c r="C307" s="163" t="s">
        <v>64</v>
      </c>
      <c r="D307" s="163" t="s">
        <v>717</v>
      </c>
      <c r="E307" s="163" t="s">
        <v>56</v>
      </c>
      <c r="F307" s="163">
        <v>9.4600000000000009</v>
      </c>
    </row>
    <row r="308" spans="1:6" x14ac:dyDescent="0.2">
      <c r="A308" s="163">
        <v>2019</v>
      </c>
      <c r="B308" s="163" t="s">
        <v>133</v>
      </c>
      <c r="C308" s="163" t="s">
        <v>62</v>
      </c>
      <c r="D308" s="163" t="s">
        <v>717</v>
      </c>
      <c r="E308" s="163" t="s">
        <v>56</v>
      </c>
      <c r="F308" s="163">
        <v>-0.186</v>
      </c>
    </row>
    <row r="309" spans="1:6" x14ac:dyDescent="0.2">
      <c r="A309" s="163">
        <v>2019</v>
      </c>
      <c r="B309" s="163" t="s">
        <v>133</v>
      </c>
      <c r="C309" s="163" t="s">
        <v>55</v>
      </c>
      <c r="D309" s="163" t="s">
        <v>717</v>
      </c>
      <c r="E309" s="163" t="s">
        <v>56</v>
      </c>
      <c r="F309" s="163">
        <v>-1E-3</v>
      </c>
    </row>
    <row r="310" spans="1:6" x14ac:dyDescent="0.2">
      <c r="A310" s="163">
        <v>2019</v>
      </c>
      <c r="B310" s="163" t="s">
        <v>132</v>
      </c>
      <c r="C310" s="163" t="s">
        <v>69</v>
      </c>
      <c r="D310" s="163" t="s">
        <v>717</v>
      </c>
      <c r="E310" s="163" t="s">
        <v>56</v>
      </c>
      <c r="F310" s="163">
        <v>24.640999999999998</v>
      </c>
    </row>
    <row r="311" spans="1:6" x14ac:dyDescent="0.2">
      <c r="A311" s="163">
        <v>2019</v>
      </c>
      <c r="B311" s="163" t="s">
        <v>132</v>
      </c>
      <c r="C311" s="163" t="s">
        <v>68</v>
      </c>
      <c r="D311" s="163" t="s">
        <v>717</v>
      </c>
      <c r="E311" s="163" t="s">
        <v>56</v>
      </c>
      <c r="F311" s="163">
        <v>7.84</v>
      </c>
    </row>
    <row r="312" spans="1:6" x14ac:dyDescent="0.2">
      <c r="A312" s="163">
        <v>2019</v>
      </c>
      <c r="B312" s="163" t="s">
        <v>132</v>
      </c>
      <c r="C312" s="163" t="s">
        <v>67</v>
      </c>
      <c r="D312" s="163" t="s">
        <v>717</v>
      </c>
      <c r="E312" s="163" t="s">
        <v>56</v>
      </c>
      <c r="F312" s="163">
        <v>1.363</v>
      </c>
    </row>
    <row r="313" spans="1:6" x14ac:dyDescent="0.2">
      <c r="A313" s="163">
        <v>2019</v>
      </c>
      <c r="B313" s="163" t="s">
        <v>132</v>
      </c>
      <c r="C313" s="163" t="s">
        <v>65</v>
      </c>
      <c r="D313" s="163" t="s">
        <v>717</v>
      </c>
      <c r="E313" s="163" t="s">
        <v>56</v>
      </c>
      <c r="F313" s="163">
        <v>12.177</v>
      </c>
    </row>
    <row r="314" spans="1:6" x14ac:dyDescent="0.2">
      <c r="A314" s="163">
        <v>2019</v>
      </c>
      <c r="B314" s="163" t="s">
        <v>132</v>
      </c>
      <c r="C314" s="163" t="s">
        <v>64</v>
      </c>
      <c r="D314" s="163" t="s">
        <v>717</v>
      </c>
      <c r="E314" s="163" t="s">
        <v>56</v>
      </c>
      <c r="F314" s="163">
        <v>3.0270000000000001</v>
      </c>
    </row>
    <row r="315" spans="1:6" x14ac:dyDescent="0.2">
      <c r="A315" s="163">
        <v>2019</v>
      </c>
      <c r="B315" s="163" t="s">
        <v>132</v>
      </c>
      <c r="C315" s="163" t="s">
        <v>62</v>
      </c>
      <c r="D315" s="163" t="s">
        <v>717</v>
      </c>
      <c r="E315" s="163" t="s">
        <v>56</v>
      </c>
      <c r="F315" s="163">
        <v>0.23400000000000001</v>
      </c>
    </row>
    <row r="316" spans="1:6" x14ac:dyDescent="0.2">
      <c r="A316" s="163">
        <v>2019</v>
      </c>
      <c r="B316" s="163" t="s">
        <v>132</v>
      </c>
      <c r="C316" s="163" t="s">
        <v>55</v>
      </c>
      <c r="D316" s="163" t="s">
        <v>717</v>
      </c>
      <c r="E316" s="163" t="s">
        <v>56</v>
      </c>
      <c r="F316" s="163">
        <v>0</v>
      </c>
    </row>
    <row r="317" spans="1:6" x14ac:dyDescent="0.2">
      <c r="A317" s="163">
        <v>2019</v>
      </c>
      <c r="B317" s="163" t="s">
        <v>131</v>
      </c>
      <c r="C317" s="163" t="s">
        <v>69</v>
      </c>
      <c r="D317" s="163" t="s">
        <v>717</v>
      </c>
      <c r="E317" s="163" t="s">
        <v>56</v>
      </c>
      <c r="F317" s="163">
        <v>11.586</v>
      </c>
    </row>
    <row r="318" spans="1:6" x14ac:dyDescent="0.2">
      <c r="A318" s="163">
        <v>2019</v>
      </c>
      <c r="B318" s="163" t="s">
        <v>131</v>
      </c>
      <c r="C318" s="163" t="s">
        <v>68</v>
      </c>
      <c r="D318" s="163" t="s">
        <v>717</v>
      </c>
      <c r="E318" s="163" t="s">
        <v>56</v>
      </c>
      <c r="F318" s="163">
        <v>2.6549999999999998</v>
      </c>
    </row>
    <row r="319" spans="1:6" x14ac:dyDescent="0.2">
      <c r="A319" s="163">
        <v>2019</v>
      </c>
      <c r="B319" s="163" t="s">
        <v>131</v>
      </c>
      <c r="C319" s="163" t="s">
        <v>67</v>
      </c>
      <c r="D319" s="163" t="s">
        <v>717</v>
      </c>
      <c r="E319" s="163" t="s">
        <v>56</v>
      </c>
      <c r="F319" s="163">
        <v>0.52500000000000002</v>
      </c>
    </row>
    <row r="320" spans="1:6" x14ac:dyDescent="0.2">
      <c r="A320" s="163">
        <v>2019</v>
      </c>
      <c r="B320" s="163" t="s">
        <v>131</v>
      </c>
      <c r="C320" s="163" t="s">
        <v>65</v>
      </c>
      <c r="D320" s="163" t="s">
        <v>717</v>
      </c>
      <c r="E320" s="163" t="s">
        <v>56</v>
      </c>
      <c r="F320" s="163">
        <v>4.0490000000000004</v>
      </c>
    </row>
    <row r="321" spans="1:6" x14ac:dyDescent="0.2">
      <c r="A321" s="163">
        <v>2019</v>
      </c>
      <c r="B321" s="163" t="s">
        <v>131</v>
      </c>
      <c r="C321" s="163" t="s">
        <v>64</v>
      </c>
      <c r="D321" s="163" t="s">
        <v>717</v>
      </c>
      <c r="E321" s="163" t="s">
        <v>56</v>
      </c>
      <c r="F321" s="163">
        <v>4.3579999999999997</v>
      </c>
    </row>
    <row r="322" spans="1:6" x14ac:dyDescent="0.2">
      <c r="A322" s="163">
        <v>2019</v>
      </c>
      <c r="B322" s="163" t="s">
        <v>131</v>
      </c>
      <c r="C322" s="163" t="s">
        <v>62</v>
      </c>
      <c r="D322" s="163" t="s">
        <v>717</v>
      </c>
      <c r="E322" s="163" t="s">
        <v>56</v>
      </c>
      <c r="F322" s="163">
        <v>-1E-3</v>
      </c>
    </row>
    <row r="323" spans="1:6" x14ac:dyDescent="0.2">
      <c r="A323" s="163">
        <v>2019</v>
      </c>
      <c r="B323" s="163" t="s">
        <v>131</v>
      </c>
      <c r="C323" s="163" t="s">
        <v>55</v>
      </c>
      <c r="D323" s="163" t="s">
        <v>717</v>
      </c>
      <c r="E323" s="163" t="s">
        <v>56</v>
      </c>
      <c r="F323" s="163">
        <v>0</v>
      </c>
    </row>
    <row r="324" spans="1:6" x14ac:dyDescent="0.2">
      <c r="A324" s="163">
        <v>2019</v>
      </c>
      <c r="B324" s="163" t="s">
        <v>130</v>
      </c>
      <c r="C324" s="163" t="s">
        <v>69</v>
      </c>
      <c r="D324" s="163" t="s">
        <v>717</v>
      </c>
      <c r="E324" s="163" t="s">
        <v>56</v>
      </c>
      <c r="F324" s="163">
        <v>9.2530000000000001</v>
      </c>
    </row>
    <row r="325" spans="1:6" x14ac:dyDescent="0.2">
      <c r="A325" s="163">
        <v>2019</v>
      </c>
      <c r="B325" s="163" t="s">
        <v>130</v>
      </c>
      <c r="C325" s="163" t="s">
        <v>68</v>
      </c>
      <c r="D325" s="163" t="s">
        <v>717</v>
      </c>
      <c r="E325" s="163" t="s">
        <v>56</v>
      </c>
      <c r="F325" s="163">
        <v>2.8180000000000001</v>
      </c>
    </row>
    <row r="326" spans="1:6" x14ac:dyDescent="0.2">
      <c r="A326" s="163">
        <v>2019</v>
      </c>
      <c r="B326" s="163" t="s">
        <v>130</v>
      </c>
      <c r="C326" s="163" t="s">
        <v>67</v>
      </c>
      <c r="D326" s="163" t="s">
        <v>717</v>
      </c>
      <c r="E326" s="163" t="s">
        <v>56</v>
      </c>
      <c r="F326" s="163">
        <v>0.71899999999999997</v>
      </c>
    </row>
    <row r="327" spans="1:6" x14ac:dyDescent="0.2">
      <c r="A327" s="163">
        <v>2019</v>
      </c>
      <c r="B327" s="163" t="s">
        <v>130</v>
      </c>
      <c r="C327" s="163" t="s">
        <v>65</v>
      </c>
      <c r="D327" s="163" t="s">
        <v>717</v>
      </c>
      <c r="E327" s="163" t="s">
        <v>56</v>
      </c>
      <c r="F327" s="163">
        <v>4.12</v>
      </c>
    </row>
    <row r="328" spans="1:6" x14ac:dyDescent="0.2">
      <c r="A328" s="163">
        <v>2019</v>
      </c>
      <c r="B328" s="163" t="s">
        <v>130</v>
      </c>
      <c r="C328" s="163" t="s">
        <v>64</v>
      </c>
      <c r="D328" s="163" t="s">
        <v>717</v>
      </c>
      <c r="E328" s="163" t="s">
        <v>56</v>
      </c>
      <c r="F328" s="163">
        <v>1.7689999999999999</v>
      </c>
    </row>
    <row r="329" spans="1:6" x14ac:dyDescent="0.2">
      <c r="A329" s="163">
        <v>2019</v>
      </c>
      <c r="B329" s="163" t="s">
        <v>130</v>
      </c>
      <c r="C329" s="163" t="s">
        <v>62</v>
      </c>
      <c r="D329" s="163" t="s">
        <v>717</v>
      </c>
      <c r="E329" s="163" t="s">
        <v>56</v>
      </c>
      <c r="F329" s="163">
        <v>-0.17299999999999999</v>
      </c>
    </row>
    <row r="330" spans="1:6" x14ac:dyDescent="0.2">
      <c r="A330" s="163">
        <v>2019</v>
      </c>
      <c r="B330" s="163" t="s">
        <v>130</v>
      </c>
      <c r="C330" s="163" t="s">
        <v>55</v>
      </c>
      <c r="D330" s="163" t="s">
        <v>717</v>
      </c>
      <c r="E330" s="163" t="s">
        <v>56</v>
      </c>
      <c r="F330" s="163">
        <v>0</v>
      </c>
    </row>
    <row r="331" spans="1:6" x14ac:dyDescent="0.2">
      <c r="A331" s="163">
        <v>2019</v>
      </c>
      <c r="B331" s="163" t="s">
        <v>129</v>
      </c>
      <c r="C331" s="163" t="s">
        <v>69</v>
      </c>
      <c r="D331" s="163" t="s">
        <v>717</v>
      </c>
      <c r="E331" s="163" t="s">
        <v>56</v>
      </c>
      <c r="F331" s="163">
        <v>11.487</v>
      </c>
    </row>
    <row r="332" spans="1:6" x14ac:dyDescent="0.2">
      <c r="A332" s="163">
        <v>2019</v>
      </c>
      <c r="B332" s="163" t="s">
        <v>129</v>
      </c>
      <c r="C332" s="163" t="s">
        <v>68</v>
      </c>
      <c r="D332" s="163" t="s">
        <v>717</v>
      </c>
      <c r="E332" s="163" t="s">
        <v>56</v>
      </c>
      <c r="F332" s="163">
        <v>3.444</v>
      </c>
    </row>
    <row r="333" spans="1:6" x14ac:dyDescent="0.2">
      <c r="A333" s="163">
        <v>2019</v>
      </c>
      <c r="B333" s="163" t="s">
        <v>129</v>
      </c>
      <c r="C333" s="163" t="s">
        <v>67</v>
      </c>
      <c r="D333" s="163" t="s">
        <v>717</v>
      </c>
      <c r="E333" s="163" t="s">
        <v>56</v>
      </c>
      <c r="F333" s="163">
        <v>0.28499999999999998</v>
      </c>
    </row>
    <row r="334" spans="1:6" x14ac:dyDescent="0.2">
      <c r="A334" s="163">
        <v>2019</v>
      </c>
      <c r="B334" s="163" t="s">
        <v>129</v>
      </c>
      <c r="C334" s="163" t="s">
        <v>65</v>
      </c>
      <c r="D334" s="163" t="s">
        <v>717</v>
      </c>
      <c r="E334" s="163" t="s">
        <v>56</v>
      </c>
      <c r="F334" s="163">
        <v>5.8209999999999997</v>
      </c>
    </row>
    <row r="335" spans="1:6" x14ac:dyDescent="0.2">
      <c r="A335" s="163">
        <v>2019</v>
      </c>
      <c r="B335" s="163" t="s">
        <v>129</v>
      </c>
      <c r="C335" s="163" t="s">
        <v>64</v>
      </c>
      <c r="D335" s="163" t="s">
        <v>717</v>
      </c>
      <c r="E335" s="163" t="s">
        <v>56</v>
      </c>
      <c r="F335" s="163">
        <v>1.8620000000000001</v>
      </c>
    </row>
    <row r="336" spans="1:6" x14ac:dyDescent="0.2">
      <c r="A336" s="163">
        <v>2019</v>
      </c>
      <c r="B336" s="163" t="s">
        <v>129</v>
      </c>
      <c r="C336" s="163" t="s">
        <v>62</v>
      </c>
      <c r="D336" s="163" t="s">
        <v>717</v>
      </c>
      <c r="E336" s="163" t="s">
        <v>56</v>
      </c>
      <c r="F336" s="163">
        <v>7.3999999999999996E-2</v>
      </c>
    </row>
    <row r="337" spans="1:6" x14ac:dyDescent="0.2">
      <c r="A337" s="163">
        <v>2019</v>
      </c>
      <c r="B337" s="163" t="s">
        <v>129</v>
      </c>
      <c r="C337" s="163" t="s">
        <v>55</v>
      </c>
      <c r="D337" s="163" t="s">
        <v>717</v>
      </c>
      <c r="E337" s="163" t="s">
        <v>56</v>
      </c>
      <c r="F337" s="163">
        <v>1E-3</v>
      </c>
    </row>
    <row r="338" spans="1:6" x14ac:dyDescent="0.2">
      <c r="A338" s="163">
        <v>2019</v>
      </c>
      <c r="B338" s="163" t="s">
        <v>128</v>
      </c>
      <c r="C338" s="163" t="s">
        <v>69</v>
      </c>
      <c r="D338" s="163" t="s">
        <v>717</v>
      </c>
      <c r="E338" s="163" t="s">
        <v>56</v>
      </c>
      <c r="F338" s="163">
        <v>10.818</v>
      </c>
    </row>
    <row r="339" spans="1:6" x14ac:dyDescent="0.2">
      <c r="A339" s="163">
        <v>2019</v>
      </c>
      <c r="B339" s="163" t="s">
        <v>128</v>
      </c>
      <c r="C339" s="163" t="s">
        <v>68</v>
      </c>
      <c r="D339" s="163" t="s">
        <v>717</v>
      </c>
      <c r="E339" s="163" t="s">
        <v>56</v>
      </c>
      <c r="F339" s="163">
        <v>3.13</v>
      </c>
    </row>
    <row r="340" spans="1:6" x14ac:dyDescent="0.2">
      <c r="A340" s="163">
        <v>2019</v>
      </c>
      <c r="B340" s="163" t="s">
        <v>128</v>
      </c>
      <c r="C340" s="163" t="s">
        <v>67</v>
      </c>
      <c r="D340" s="163" t="s">
        <v>717</v>
      </c>
      <c r="E340" s="163" t="s">
        <v>56</v>
      </c>
      <c r="F340" s="163">
        <v>0.215</v>
      </c>
    </row>
    <row r="341" spans="1:6" x14ac:dyDescent="0.2">
      <c r="A341" s="163">
        <v>2019</v>
      </c>
      <c r="B341" s="163" t="s">
        <v>128</v>
      </c>
      <c r="C341" s="163" t="s">
        <v>65</v>
      </c>
      <c r="D341" s="163" t="s">
        <v>717</v>
      </c>
      <c r="E341" s="163" t="s">
        <v>56</v>
      </c>
      <c r="F341" s="163">
        <v>5.86</v>
      </c>
    </row>
    <row r="342" spans="1:6" x14ac:dyDescent="0.2">
      <c r="A342" s="163">
        <v>2019</v>
      </c>
      <c r="B342" s="163" t="s">
        <v>128</v>
      </c>
      <c r="C342" s="163" t="s">
        <v>64</v>
      </c>
      <c r="D342" s="163" t="s">
        <v>717</v>
      </c>
      <c r="E342" s="163" t="s">
        <v>56</v>
      </c>
      <c r="F342" s="163">
        <v>1.4370000000000001</v>
      </c>
    </row>
    <row r="343" spans="1:6" x14ac:dyDescent="0.2">
      <c r="A343" s="163">
        <v>2019</v>
      </c>
      <c r="B343" s="163" t="s">
        <v>128</v>
      </c>
      <c r="C343" s="163" t="s">
        <v>62</v>
      </c>
      <c r="D343" s="163" t="s">
        <v>717</v>
      </c>
      <c r="E343" s="163" t="s">
        <v>56</v>
      </c>
      <c r="F343" s="163">
        <v>0.17599999999999999</v>
      </c>
    </row>
    <row r="344" spans="1:6" x14ac:dyDescent="0.2">
      <c r="A344" s="163">
        <v>2019</v>
      </c>
      <c r="B344" s="163" t="s">
        <v>128</v>
      </c>
      <c r="C344" s="163" t="s">
        <v>55</v>
      </c>
      <c r="D344" s="163" t="s">
        <v>717</v>
      </c>
      <c r="E344" s="163" t="s">
        <v>56</v>
      </c>
      <c r="F344" s="163">
        <v>-1E-3</v>
      </c>
    </row>
    <row r="345" spans="1:6" x14ac:dyDescent="0.2">
      <c r="A345" s="163">
        <v>2019</v>
      </c>
      <c r="B345" s="163" t="s">
        <v>127</v>
      </c>
      <c r="C345" s="163" t="s">
        <v>69</v>
      </c>
      <c r="D345" s="163" t="s">
        <v>717</v>
      </c>
      <c r="E345" s="163" t="s">
        <v>56</v>
      </c>
      <c r="F345" s="163">
        <v>8.3239999999999998</v>
      </c>
    </row>
    <row r="346" spans="1:6" x14ac:dyDescent="0.2">
      <c r="A346" s="163">
        <v>2019</v>
      </c>
      <c r="B346" s="163" t="s">
        <v>127</v>
      </c>
      <c r="C346" s="163" t="s">
        <v>68</v>
      </c>
      <c r="D346" s="163" t="s">
        <v>717</v>
      </c>
      <c r="E346" s="163" t="s">
        <v>56</v>
      </c>
      <c r="F346" s="163">
        <v>2.2559999999999998</v>
      </c>
    </row>
    <row r="347" spans="1:6" x14ac:dyDescent="0.2">
      <c r="A347" s="163">
        <v>2019</v>
      </c>
      <c r="B347" s="163" t="s">
        <v>127</v>
      </c>
      <c r="C347" s="163" t="s">
        <v>67</v>
      </c>
      <c r="D347" s="163" t="s">
        <v>717</v>
      </c>
      <c r="E347" s="163" t="s">
        <v>56</v>
      </c>
      <c r="F347" s="163">
        <v>0.23499999999999999</v>
      </c>
    </row>
    <row r="348" spans="1:6" x14ac:dyDescent="0.2">
      <c r="A348" s="163">
        <v>2019</v>
      </c>
      <c r="B348" s="163" t="s">
        <v>127</v>
      </c>
      <c r="C348" s="163" t="s">
        <v>65</v>
      </c>
      <c r="D348" s="163" t="s">
        <v>717</v>
      </c>
      <c r="E348" s="163" t="s">
        <v>56</v>
      </c>
      <c r="F348" s="163">
        <v>3.6890000000000001</v>
      </c>
    </row>
    <row r="349" spans="1:6" x14ac:dyDescent="0.2">
      <c r="A349" s="163">
        <v>2019</v>
      </c>
      <c r="B349" s="163" t="s">
        <v>127</v>
      </c>
      <c r="C349" s="163" t="s">
        <v>64</v>
      </c>
      <c r="D349" s="163" t="s">
        <v>717</v>
      </c>
      <c r="E349" s="163" t="s">
        <v>56</v>
      </c>
      <c r="F349" s="163">
        <v>2.2370000000000001</v>
      </c>
    </row>
    <row r="350" spans="1:6" x14ac:dyDescent="0.2">
      <c r="A350" s="163">
        <v>2019</v>
      </c>
      <c r="B350" s="163" t="s">
        <v>127</v>
      </c>
      <c r="C350" s="163" t="s">
        <v>62</v>
      </c>
      <c r="D350" s="163" t="s">
        <v>717</v>
      </c>
      <c r="E350" s="163" t="s">
        <v>56</v>
      </c>
      <c r="F350" s="163">
        <v>-9.1999999999999998E-2</v>
      </c>
    </row>
    <row r="351" spans="1:6" x14ac:dyDescent="0.2">
      <c r="A351" s="163">
        <v>2019</v>
      </c>
      <c r="B351" s="163" t="s">
        <v>127</v>
      </c>
      <c r="C351" s="163" t="s">
        <v>55</v>
      </c>
      <c r="D351" s="163" t="s">
        <v>717</v>
      </c>
      <c r="E351" s="163" t="s">
        <v>56</v>
      </c>
      <c r="F351" s="163">
        <v>-1E-3</v>
      </c>
    </row>
    <row r="352" spans="1:6" x14ac:dyDescent="0.2">
      <c r="A352" s="163">
        <v>2019</v>
      </c>
      <c r="B352" s="163" t="s">
        <v>126</v>
      </c>
      <c r="C352" s="163" t="s">
        <v>69</v>
      </c>
      <c r="D352" s="163" t="s">
        <v>717</v>
      </c>
      <c r="E352" s="163" t="s">
        <v>56</v>
      </c>
      <c r="F352" s="163">
        <v>19.190999999999999</v>
      </c>
    </row>
    <row r="353" spans="1:6" x14ac:dyDescent="0.2">
      <c r="A353" s="163">
        <v>2019</v>
      </c>
      <c r="B353" s="163" t="s">
        <v>126</v>
      </c>
      <c r="C353" s="163" t="s">
        <v>68</v>
      </c>
      <c r="D353" s="163" t="s">
        <v>717</v>
      </c>
      <c r="E353" s="163" t="s">
        <v>56</v>
      </c>
      <c r="F353" s="163">
        <v>2.0299999999999998</v>
      </c>
    </row>
    <row r="354" spans="1:6" x14ac:dyDescent="0.2">
      <c r="A354" s="163">
        <v>2019</v>
      </c>
      <c r="B354" s="163" t="s">
        <v>126</v>
      </c>
      <c r="C354" s="163" t="s">
        <v>67</v>
      </c>
      <c r="D354" s="163" t="s">
        <v>717</v>
      </c>
      <c r="E354" s="163" t="s">
        <v>56</v>
      </c>
      <c r="F354" s="163">
        <v>1.157</v>
      </c>
    </row>
    <row r="355" spans="1:6" x14ac:dyDescent="0.2">
      <c r="A355" s="163">
        <v>2019</v>
      </c>
      <c r="B355" s="163" t="s">
        <v>126</v>
      </c>
      <c r="C355" s="163" t="s">
        <v>65</v>
      </c>
      <c r="D355" s="163" t="s">
        <v>717</v>
      </c>
      <c r="E355" s="163" t="s">
        <v>56</v>
      </c>
      <c r="F355" s="163">
        <v>13.082000000000001</v>
      </c>
    </row>
    <row r="356" spans="1:6" x14ac:dyDescent="0.2">
      <c r="A356" s="163">
        <v>2019</v>
      </c>
      <c r="B356" s="163" t="s">
        <v>126</v>
      </c>
      <c r="C356" s="163" t="s">
        <v>64</v>
      </c>
      <c r="D356" s="163" t="s">
        <v>717</v>
      </c>
      <c r="E356" s="163" t="s">
        <v>56</v>
      </c>
      <c r="F356" s="163">
        <v>2.4300000000000002</v>
      </c>
    </row>
    <row r="357" spans="1:6" x14ac:dyDescent="0.2">
      <c r="A357" s="163">
        <v>2019</v>
      </c>
      <c r="B357" s="163" t="s">
        <v>126</v>
      </c>
      <c r="C357" s="163" t="s">
        <v>62</v>
      </c>
      <c r="D357" s="163" t="s">
        <v>717</v>
      </c>
      <c r="E357" s="163" t="s">
        <v>56</v>
      </c>
      <c r="F357" s="163">
        <v>0.32400000000000001</v>
      </c>
    </row>
    <row r="358" spans="1:6" x14ac:dyDescent="0.2">
      <c r="A358" s="163">
        <v>2019</v>
      </c>
      <c r="B358" s="163" t="s">
        <v>126</v>
      </c>
      <c r="C358" s="163" t="s">
        <v>55</v>
      </c>
      <c r="D358" s="163" t="s">
        <v>717</v>
      </c>
      <c r="E358" s="163" t="s">
        <v>56</v>
      </c>
      <c r="F358" s="163">
        <v>0.16700000000000001</v>
      </c>
    </row>
    <row r="359" spans="1:6" x14ac:dyDescent="0.2">
      <c r="A359" s="163">
        <v>2019</v>
      </c>
      <c r="B359" s="163" t="s">
        <v>125</v>
      </c>
      <c r="C359" s="163" t="s">
        <v>69</v>
      </c>
      <c r="D359" s="163" t="s">
        <v>717</v>
      </c>
      <c r="E359" s="163" t="s">
        <v>56</v>
      </c>
      <c r="F359" s="163">
        <v>14.773</v>
      </c>
    </row>
    <row r="360" spans="1:6" x14ac:dyDescent="0.2">
      <c r="A360" s="163">
        <v>2019</v>
      </c>
      <c r="B360" s="163" t="s">
        <v>125</v>
      </c>
      <c r="C360" s="163" t="s">
        <v>68</v>
      </c>
      <c r="D360" s="163" t="s">
        <v>717</v>
      </c>
      <c r="E360" s="163" t="s">
        <v>56</v>
      </c>
      <c r="F360" s="163">
        <v>3.82</v>
      </c>
    </row>
    <row r="361" spans="1:6" x14ac:dyDescent="0.2">
      <c r="A361" s="163">
        <v>2019</v>
      </c>
      <c r="B361" s="163" t="s">
        <v>125</v>
      </c>
      <c r="C361" s="163" t="s">
        <v>67</v>
      </c>
      <c r="D361" s="163" t="s">
        <v>717</v>
      </c>
      <c r="E361" s="163" t="s">
        <v>56</v>
      </c>
      <c r="F361" s="163">
        <v>5.8000000000000003E-2</v>
      </c>
    </row>
    <row r="362" spans="1:6" x14ac:dyDescent="0.2">
      <c r="A362" s="163">
        <v>2019</v>
      </c>
      <c r="B362" s="163" t="s">
        <v>125</v>
      </c>
      <c r="C362" s="163" t="s">
        <v>65</v>
      </c>
      <c r="D362" s="163" t="s">
        <v>717</v>
      </c>
      <c r="E362" s="163" t="s">
        <v>56</v>
      </c>
      <c r="F362" s="163">
        <v>9.6080000000000005</v>
      </c>
    </row>
    <row r="363" spans="1:6" x14ac:dyDescent="0.2">
      <c r="A363" s="163">
        <v>2019</v>
      </c>
      <c r="B363" s="163" t="s">
        <v>125</v>
      </c>
      <c r="C363" s="163" t="s">
        <v>64</v>
      </c>
      <c r="D363" s="163" t="s">
        <v>717</v>
      </c>
      <c r="E363" s="163" t="s">
        <v>56</v>
      </c>
      <c r="F363" s="163">
        <v>1.3140000000000001</v>
      </c>
    </row>
    <row r="364" spans="1:6" x14ac:dyDescent="0.2">
      <c r="A364" s="163">
        <v>2019</v>
      </c>
      <c r="B364" s="163" t="s">
        <v>125</v>
      </c>
      <c r="C364" s="163" t="s">
        <v>62</v>
      </c>
      <c r="D364" s="163" t="s">
        <v>717</v>
      </c>
      <c r="E364" s="163" t="s">
        <v>56</v>
      </c>
      <c r="F364" s="163">
        <v>2.5000000000000001E-2</v>
      </c>
    </row>
    <row r="365" spans="1:6" x14ac:dyDescent="0.2">
      <c r="A365" s="163">
        <v>2019</v>
      </c>
      <c r="B365" s="163" t="s">
        <v>125</v>
      </c>
      <c r="C365" s="163" t="s">
        <v>55</v>
      </c>
      <c r="D365" s="163" t="s">
        <v>717</v>
      </c>
      <c r="E365" s="163" t="s">
        <v>56</v>
      </c>
      <c r="F365" s="163">
        <v>-5.1999999999999998E-2</v>
      </c>
    </row>
    <row r="366" spans="1:6" x14ac:dyDescent="0.2">
      <c r="A366" s="163">
        <v>2019</v>
      </c>
      <c r="B366" s="163" t="s">
        <v>124</v>
      </c>
      <c r="C366" s="163" t="s">
        <v>69</v>
      </c>
      <c r="D366" s="163" t="s">
        <v>717</v>
      </c>
      <c r="E366" s="163" t="s">
        <v>56</v>
      </c>
      <c r="F366" s="163">
        <v>18.954999999999998</v>
      </c>
    </row>
    <row r="367" spans="1:6" x14ac:dyDescent="0.2">
      <c r="A367" s="163">
        <v>2019</v>
      </c>
      <c r="B367" s="163" t="s">
        <v>124</v>
      </c>
      <c r="C367" s="163" t="s">
        <v>68</v>
      </c>
      <c r="D367" s="163" t="s">
        <v>717</v>
      </c>
      <c r="E367" s="163" t="s">
        <v>56</v>
      </c>
      <c r="F367" s="163">
        <v>6.3890000000000002</v>
      </c>
    </row>
    <row r="368" spans="1:6" x14ac:dyDescent="0.2">
      <c r="A368" s="163">
        <v>2019</v>
      </c>
      <c r="B368" s="163" t="s">
        <v>124</v>
      </c>
      <c r="C368" s="163" t="s">
        <v>67</v>
      </c>
      <c r="D368" s="163" t="s">
        <v>717</v>
      </c>
      <c r="E368" s="163" t="s">
        <v>56</v>
      </c>
      <c r="F368" s="163">
        <v>0.17699999999999999</v>
      </c>
    </row>
    <row r="369" spans="1:6" x14ac:dyDescent="0.2">
      <c r="A369" s="163">
        <v>2019</v>
      </c>
      <c r="B369" s="163" t="s">
        <v>124</v>
      </c>
      <c r="C369" s="163" t="s">
        <v>65</v>
      </c>
      <c r="D369" s="163" t="s">
        <v>717</v>
      </c>
      <c r="E369" s="163" t="s">
        <v>56</v>
      </c>
      <c r="F369" s="163">
        <v>10.725</v>
      </c>
    </row>
    <row r="370" spans="1:6" x14ac:dyDescent="0.2">
      <c r="A370" s="163">
        <v>2019</v>
      </c>
      <c r="B370" s="163" t="s">
        <v>124</v>
      </c>
      <c r="C370" s="163" t="s">
        <v>64</v>
      </c>
      <c r="D370" s="163" t="s">
        <v>717</v>
      </c>
      <c r="E370" s="163" t="s">
        <v>56</v>
      </c>
      <c r="F370" s="163">
        <v>2.069</v>
      </c>
    </row>
    <row r="371" spans="1:6" x14ac:dyDescent="0.2">
      <c r="A371" s="163">
        <v>2019</v>
      </c>
      <c r="B371" s="163" t="s">
        <v>124</v>
      </c>
      <c r="C371" s="163" t="s">
        <v>62</v>
      </c>
      <c r="D371" s="163" t="s">
        <v>717</v>
      </c>
      <c r="E371" s="163" t="s">
        <v>56</v>
      </c>
      <c r="F371" s="163">
        <v>-0.40400000000000003</v>
      </c>
    </row>
    <row r="372" spans="1:6" x14ac:dyDescent="0.2">
      <c r="A372" s="163">
        <v>2019</v>
      </c>
      <c r="B372" s="163" t="s">
        <v>124</v>
      </c>
      <c r="C372" s="163" t="s">
        <v>55</v>
      </c>
      <c r="D372" s="163" t="s">
        <v>717</v>
      </c>
      <c r="E372" s="163" t="s">
        <v>56</v>
      </c>
      <c r="F372" s="163">
        <v>0</v>
      </c>
    </row>
    <row r="373" spans="1:6" x14ac:dyDescent="0.2">
      <c r="A373" s="163">
        <v>2019</v>
      </c>
      <c r="B373" s="163" t="s">
        <v>123</v>
      </c>
      <c r="C373" s="163" t="s">
        <v>69</v>
      </c>
      <c r="D373" s="163" t="s">
        <v>717</v>
      </c>
      <c r="E373" s="163" t="s">
        <v>56</v>
      </c>
      <c r="F373" s="163">
        <v>23.094999999999999</v>
      </c>
    </row>
    <row r="374" spans="1:6" x14ac:dyDescent="0.2">
      <c r="A374" s="163">
        <v>2019</v>
      </c>
      <c r="B374" s="163" t="s">
        <v>123</v>
      </c>
      <c r="C374" s="163" t="s">
        <v>68</v>
      </c>
      <c r="D374" s="163" t="s">
        <v>717</v>
      </c>
      <c r="E374" s="163" t="s">
        <v>56</v>
      </c>
      <c r="F374" s="163">
        <v>3.8839999999999999</v>
      </c>
    </row>
    <row r="375" spans="1:6" x14ac:dyDescent="0.2">
      <c r="A375" s="163">
        <v>2019</v>
      </c>
      <c r="B375" s="163" t="s">
        <v>123</v>
      </c>
      <c r="C375" s="163" t="s">
        <v>67</v>
      </c>
      <c r="D375" s="163" t="s">
        <v>717</v>
      </c>
      <c r="E375" s="163" t="s">
        <v>56</v>
      </c>
      <c r="F375" s="163">
        <v>1.591</v>
      </c>
    </row>
    <row r="376" spans="1:6" x14ac:dyDescent="0.2">
      <c r="A376" s="163">
        <v>2019</v>
      </c>
      <c r="B376" s="163" t="s">
        <v>123</v>
      </c>
      <c r="C376" s="163" t="s">
        <v>65</v>
      </c>
      <c r="D376" s="163" t="s">
        <v>717</v>
      </c>
      <c r="E376" s="163" t="s">
        <v>56</v>
      </c>
      <c r="F376" s="163">
        <v>10.891</v>
      </c>
    </row>
    <row r="377" spans="1:6" x14ac:dyDescent="0.2">
      <c r="A377" s="163">
        <v>2019</v>
      </c>
      <c r="B377" s="163" t="s">
        <v>123</v>
      </c>
      <c r="C377" s="163" t="s">
        <v>64</v>
      </c>
      <c r="D377" s="163" t="s">
        <v>717</v>
      </c>
      <c r="E377" s="163" t="s">
        <v>56</v>
      </c>
      <c r="F377" s="163">
        <v>5.8630000000000004</v>
      </c>
    </row>
    <row r="378" spans="1:6" x14ac:dyDescent="0.2">
      <c r="A378" s="163">
        <v>2019</v>
      </c>
      <c r="B378" s="163" t="s">
        <v>123</v>
      </c>
      <c r="C378" s="163" t="s">
        <v>62</v>
      </c>
      <c r="D378" s="163" t="s">
        <v>717</v>
      </c>
      <c r="E378" s="163" t="s">
        <v>56</v>
      </c>
      <c r="F378" s="163">
        <v>0.84599999999999997</v>
      </c>
    </row>
    <row r="379" spans="1:6" x14ac:dyDescent="0.2">
      <c r="A379" s="163">
        <v>2019</v>
      </c>
      <c r="B379" s="163" t="s">
        <v>123</v>
      </c>
      <c r="C379" s="163" t="s">
        <v>55</v>
      </c>
      <c r="D379" s="163" t="s">
        <v>717</v>
      </c>
      <c r="E379" s="163" t="s">
        <v>56</v>
      </c>
      <c r="F379" s="163">
        <v>0.02</v>
      </c>
    </row>
    <row r="380" spans="1:6" x14ac:dyDescent="0.2">
      <c r="A380" s="163">
        <v>2019</v>
      </c>
      <c r="B380" s="163" t="s">
        <v>122</v>
      </c>
      <c r="C380" s="163" t="s">
        <v>69</v>
      </c>
      <c r="D380" s="163" t="s">
        <v>717</v>
      </c>
      <c r="E380" s="163" t="s">
        <v>56</v>
      </c>
      <c r="F380" s="163">
        <v>16.28</v>
      </c>
    </row>
    <row r="381" spans="1:6" x14ac:dyDescent="0.2">
      <c r="A381" s="163">
        <v>2019</v>
      </c>
      <c r="B381" s="163" t="s">
        <v>122</v>
      </c>
      <c r="C381" s="163" t="s">
        <v>68</v>
      </c>
      <c r="D381" s="163" t="s">
        <v>717</v>
      </c>
      <c r="E381" s="163" t="s">
        <v>56</v>
      </c>
      <c r="F381" s="163">
        <v>3.706</v>
      </c>
    </row>
    <row r="382" spans="1:6" x14ac:dyDescent="0.2">
      <c r="A382" s="163">
        <v>2019</v>
      </c>
      <c r="B382" s="163" t="s">
        <v>122</v>
      </c>
      <c r="C382" s="163" t="s">
        <v>67</v>
      </c>
      <c r="D382" s="163" t="s">
        <v>717</v>
      </c>
      <c r="E382" s="163" t="s">
        <v>56</v>
      </c>
      <c r="F382" s="163">
        <v>0.307</v>
      </c>
    </row>
    <row r="383" spans="1:6" x14ac:dyDescent="0.2">
      <c r="A383" s="163">
        <v>2019</v>
      </c>
      <c r="B383" s="163" t="s">
        <v>122</v>
      </c>
      <c r="C383" s="163" t="s">
        <v>65</v>
      </c>
      <c r="D383" s="163" t="s">
        <v>717</v>
      </c>
      <c r="E383" s="163" t="s">
        <v>56</v>
      </c>
      <c r="F383" s="163">
        <v>9.8800000000000008</v>
      </c>
    </row>
    <row r="384" spans="1:6" x14ac:dyDescent="0.2">
      <c r="A384" s="163">
        <v>2019</v>
      </c>
      <c r="B384" s="163" t="s">
        <v>122</v>
      </c>
      <c r="C384" s="163" t="s">
        <v>64</v>
      </c>
      <c r="D384" s="163" t="s">
        <v>717</v>
      </c>
      <c r="E384" s="163" t="s">
        <v>56</v>
      </c>
      <c r="F384" s="163">
        <v>2.4060000000000001</v>
      </c>
    </row>
    <row r="385" spans="1:7" x14ac:dyDescent="0.2">
      <c r="A385" s="163">
        <v>2019</v>
      </c>
      <c r="B385" s="163" t="s">
        <v>122</v>
      </c>
      <c r="C385" s="163" t="s">
        <v>62</v>
      </c>
      <c r="D385" s="163" t="s">
        <v>717</v>
      </c>
      <c r="E385" s="163" t="s">
        <v>56</v>
      </c>
      <c r="F385" s="163">
        <v>-1.9E-2</v>
      </c>
    </row>
    <row r="386" spans="1:7" x14ac:dyDescent="0.2">
      <c r="A386" s="163">
        <v>2019</v>
      </c>
      <c r="B386" s="163" t="s">
        <v>122</v>
      </c>
      <c r="C386" s="163" t="s">
        <v>55</v>
      </c>
      <c r="D386" s="163" t="s">
        <v>717</v>
      </c>
      <c r="E386" s="163" t="s">
        <v>56</v>
      </c>
      <c r="F386" s="163">
        <v>0</v>
      </c>
    </row>
    <row r="387" spans="1:7" x14ac:dyDescent="0.2">
      <c r="A387" s="163">
        <v>2019</v>
      </c>
      <c r="B387" s="163" t="s">
        <v>121</v>
      </c>
      <c r="C387" s="163" t="s">
        <v>69</v>
      </c>
      <c r="D387" s="163" t="s">
        <v>717</v>
      </c>
      <c r="E387" s="163" t="s">
        <v>56</v>
      </c>
      <c r="F387" s="163">
        <v>11.913</v>
      </c>
    </row>
    <row r="388" spans="1:7" x14ac:dyDescent="0.2">
      <c r="A388" s="163">
        <v>2019</v>
      </c>
      <c r="B388" s="163" t="s">
        <v>121</v>
      </c>
      <c r="C388" s="163" t="s">
        <v>68</v>
      </c>
      <c r="D388" s="163" t="s">
        <v>717</v>
      </c>
      <c r="E388" s="163" t="s">
        <v>56</v>
      </c>
      <c r="F388" s="163">
        <v>1.343</v>
      </c>
    </row>
    <row r="389" spans="1:7" x14ac:dyDescent="0.2">
      <c r="A389" s="163">
        <v>2019</v>
      </c>
      <c r="B389" s="163" t="s">
        <v>121</v>
      </c>
      <c r="C389" s="163" t="s">
        <v>67</v>
      </c>
      <c r="D389" s="163" t="s">
        <v>717</v>
      </c>
      <c r="E389" s="163" t="s">
        <v>56</v>
      </c>
      <c r="F389" s="163">
        <v>0.29499999999999998</v>
      </c>
    </row>
    <row r="390" spans="1:7" x14ac:dyDescent="0.2">
      <c r="A390" s="163">
        <v>2019</v>
      </c>
      <c r="B390" s="163" t="s">
        <v>121</v>
      </c>
      <c r="C390" s="163" t="s">
        <v>65</v>
      </c>
      <c r="D390" s="163" t="s">
        <v>717</v>
      </c>
      <c r="E390" s="163" t="s">
        <v>56</v>
      </c>
      <c r="F390" s="163">
        <v>6.5030000000000001</v>
      </c>
    </row>
    <row r="391" spans="1:7" x14ac:dyDescent="0.2">
      <c r="A391" s="163">
        <v>2019</v>
      </c>
      <c r="B391" s="163" t="s">
        <v>121</v>
      </c>
      <c r="C391" s="163" t="s">
        <v>64</v>
      </c>
      <c r="D391" s="163" t="s">
        <v>717</v>
      </c>
      <c r="E391" s="163" t="s">
        <v>56</v>
      </c>
      <c r="F391" s="163">
        <v>3.5960000000000001</v>
      </c>
    </row>
    <row r="392" spans="1:7" x14ac:dyDescent="0.2">
      <c r="A392" s="163">
        <v>2019</v>
      </c>
      <c r="B392" s="163" t="s">
        <v>121</v>
      </c>
      <c r="C392" s="163" t="s">
        <v>62</v>
      </c>
      <c r="D392" s="163" t="s">
        <v>717</v>
      </c>
      <c r="E392" s="163" t="s">
        <v>56</v>
      </c>
      <c r="F392" s="163">
        <v>0.27500000000000002</v>
      </c>
    </row>
    <row r="393" spans="1:7" x14ac:dyDescent="0.2">
      <c r="A393" s="163">
        <v>2019</v>
      </c>
      <c r="B393" s="163" t="s">
        <v>121</v>
      </c>
      <c r="C393" s="163" t="s">
        <v>55</v>
      </c>
      <c r="D393" s="163" t="s">
        <v>717</v>
      </c>
      <c r="E393" s="163" t="s">
        <v>56</v>
      </c>
      <c r="F393" s="163">
        <v>-9.8000000000000004E-2</v>
      </c>
    </row>
    <row r="394" spans="1:7" x14ac:dyDescent="0.2">
      <c r="A394" s="163">
        <v>2019</v>
      </c>
      <c r="B394" s="163" t="s">
        <v>120</v>
      </c>
      <c r="C394" s="163" t="s">
        <v>69</v>
      </c>
      <c r="D394" s="163" t="s">
        <v>717</v>
      </c>
      <c r="E394" s="163" t="s">
        <v>56</v>
      </c>
      <c r="F394" s="163">
        <v>8.7829999999999995</v>
      </c>
      <c r="G394" s="163" t="s">
        <v>724</v>
      </c>
    </row>
    <row r="395" spans="1:7" x14ac:dyDescent="0.2">
      <c r="A395" s="163">
        <v>2019</v>
      </c>
      <c r="B395" s="163" t="s">
        <v>120</v>
      </c>
      <c r="C395" s="163" t="s">
        <v>68</v>
      </c>
      <c r="D395" s="163" t="s">
        <v>717</v>
      </c>
      <c r="E395" s="163" t="s">
        <v>56</v>
      </c>
      <c r="F395" s="163">
        <v>2.8210000000000002</v>
      </c>
      <c r="G395" s="163" t="s">
        <v>723</v>
      </c>
    </row>
    <row r="396" spans="1:7" x14ac:dyDescent="0.2">
      <c r="A396" s="163">
        <v>2019</v>
      </c>
      <c r="B396" s="163" t="s">
        <v>120</v>
      </c>
      <c r="C396" s="163" t="s">
        <v>67</v>
      </c>
      <c r="D396" s="163" t="s">
        <v>717</v>
      </c>
      <c r="E396" s="163" t="s">
        <v>56</v>
      </c>
      <c r="F396" s="163">
        <v>0.45700000000000002</v>
      </c>
      <c r="G396" s="163" t="s">
        <v>723</v>
      </c>
    </row>
    <row r="397" spans="1:7" x14ac:dyDescent="0.2">
      <c r="A397" s="163">
        <v>2019</v>
      </c>
      <c r="B397" s="163" t="s">
        <v>120</v>
      </c>
      <c r="C397" s="163" t="s">
        <v>65</v>
      </c>
      <c r="D397" s="163" t="s">
        <v>717</v>
      </c>
      <c r="E397" s="163" t="s">
        <v>56</v>
      </c>
      <c r="F397" s="163">
        <v>2.2530000000000001</v>
      </c>
      <c r="G397" s="163" t="s">
        <v>723</v>
      </c>
    </row>
    <row r="398" spans="1:7" x14ac:dyDescent="0.2">
      <c r="A398" s="163">
        <v>2019</v>
      </c>
      <c r="B398" s="163" t="s">
        <v>120</v>
      </c>
      <c r="C398" s="163" t="s">
        <v>64</v>
      </c>
      <c r="D398" s="163" t="s">
        <v>717</v>
      </c>
      <c r="E398" s="163" t="s">
        <v>56</v>
      </c>
      <c r="F398" s="163">
        <v>3.1110000000000002</v>
      </c>
      <c r="G398" s="163" t="s">
        <v>723</v>
      </c>
    </row>
    <row r="399" spans="1:7" x14ac:dyDescent="0.2">
      <c r="A399" s="163">
        <v>2019</v>
      </c>
      <c r="B399" s="163" t="s">
        <v>120</v>
      </c>
      <c r="C399" s="163" t="s">
        <v>62</v>
      </c>
      <c r="D399" s="163" t="s">
        <v>717</v>
      </c>
      <c r="E399" s="163" t="s">
        <v>56</v>
      </c>
      <c r="F399" s="163">
        <v>-4.0000000000000001E-3</v>
      </c>
      <c r="G399" s="163" t="s">
        <v>723</v>
      </c>
    </row>
    <row r="400" spans="1:7" x14ac:dyDescent="0.2">
      <c r="A400" s="163">
        <v>2019</v>
      </c>
      <c r="B400" s="163" t="s">
        <v>120</v>
      </c>
      <c r="C400" s="163" t="s">
        <v>55</v>
      </c>
      <c r="D400" s="163" t="s">
        <v>717</v>
      </c>
      <c r="E400" s="163" t="s">
        <v>56</v>
      </c>
      <c r="F400" s="163">
        <v>0.14499999999999999</v>
      </c>
      <c r="G400" s="163" t="s">
        <v>724</v>
      </c>
    </row>
    <row r="401" spans="1:6" x14ac:dyDescent="0.2">
      <c r="A401" s="163">
        <v>2019</v>
      </c>
      <c r="B401" s="163" t="s">
        <v>119</v>
      </c>
      <c r="C401" s="163" t="s">
        <v>69</v>
      </c>
      <c r="D401" s="163" t="s">
        <v>717</v>
      </c>
      <c r="E401" s="163" t="s">
        <v>56</v>
      </c>
      <c r="F401" s="163">
        <v>19.027000000000001</v>
      </c>
    </row>
    <row r="402" spans="1:6" x14ac:dyDescent="0.2">
      <c r="A402" s="163">
        <v>2019</v>
      </c>
      <c r="B402" s="163" t="s">
        <v>119</v>
      </c>
      <c r="C402" s="163" t="s">
        <v>68</v>
      </c>
      <c r="D402" s="163" t="s">
        <v>717</v>
      </c>
      <c r="E402" s="163" t="s">
        <v>56</v>
      </c>
      <c r="F402" s="163">
        <v>4.3940000000000001</v>
      </c>
    </row>
    <row r="403" spans="1:6" x14ac:dyDescent="0.2">
      <c r="A403" s="163">
        <v>2019</v>
      </c>
      <c r="B403" s="163" t="s">
        <v>119</v>
      </c>
      <c r="C403" s="163" t="s">
        <v>67</v>
      </c>
      <c r="D403" s="163" t="s">
        <v>717</v>
      </c>
      <c r="E403" s="163" t="s">
        <v>56</v>
      </c>
      <c r="F403" s="163">
        <v>0.94599999999999995</v>
      </c>
    </row>
    <row r="404" spans="1:6" x14ac:dyDescent="0.2">
      <c r="A404" s="163">
        <v>2019</v>
      </c>
      <c r="B404" s="163" t="s">
        <v>119</v>
      </c>
      <c r="C404" s="163" t="s">
        <v>65</v>
      </c>
      <c r="D404" s="163" t="s">
        <v>717</v>
      </c>
      <c r="E404" s="163" t="s">
        <v>56</v>
      </c>
      <c r="F404" s="163">
        <v>10.811999999999999</v>
      </c>
    </row>
    <row r="405" spans="1:6" x14ac:dyDescent="0.2">
      <c r="A405" s="163">
        <v>2019</v>
      </c>
      <c r="B405" s="163" t="s">
        <v>119</v>
      </c>
      <c r="C405" s="163" t="s">
        <v>64</v>
      </c>
      <c r="D405" s="163" t="s">
        <v>717</v>
      </c>
      <c r="E405" s="163" t="s">
        <v>56</v>
      </c>
      <c r="F405" s="163">
        <v>2.6930000000000001</v>
      </c>
    </row>
    <row r="406" spans="1:6" x14ac:dyDescent="0.2">
      <c r="A406" s="163">
        <v>2019</v>
      </c>
      <c r="B406" s="163" t="s">
        <v>119</v>
      </c>
      <c r="C406" s="163" t="s">
        <v>62</v>
      </c>
      <c r="D406" s="163" t="s">
        <v>717</v>
      </c>
      <c r="E406" s="163" t="s">
        <v>56</v>
      </c>
      <c r="F406" s="163">
        <v>0.19800000000000001</v>
      </c>
    </row>
    <row r="407" spans="1:6" x14ac:dyDescent="0.2">
      <c r="A407" s="163">
        <v>2019</v>
      </c>
      <c r="B407" s="163" t="s">
        <v>119</v>
      </c>
      <c r="C407" s="163" t="s">
        <v>55</v>
      </c>
      <c r="D407" s="163" t="s">
        <v>717</v>
      </c>
      <c r="E407" s="163" t="s">
        <v>56</v>
      </c>
      <c r="F407" s="163">
        <v>-1.6E-2</v>
      </c>
    </row>
    <row r="408" spans="1:6" x14ac:dyDescent="0.2">
      <c r="A408" s="163">
        <v>2019</v>
      </c>
      <c r="B408" s="163" t="s">
        <v>118</v>
      </c>
      <c r="C408" s="163" t="s">
        <v>69</v>
      </c>
      <c r="D408" s="163" t="s">
        <v>717</v>
      </c>
      <c r="E408" s="163" t="s">
        <v>56</v>
      </c>
      <c r="F408" s="163">
        <v>17.692</v>
      </c>
    </row>
    <row r="409" spans="1:6" x14ac:dyDescent="0.2">
      <c r="A409" s="163">
        <v>2019</v>
      </c>
      <c r="B409" s="163" t="s">
        <v>118</v>
      </c>
      <c r="C409" s="163" t="s">
        <v>68</v>
      </c>
      <c r="D409" s="163" t="s">
        <v>717</v>
      </c>
      <c r="E409" s="163" t="s">
        <v>56</v>
      </c>
      <c r="F409" s="163">
        <v>3.7749999999999999</v>
      </c>
    </row>
    <row r="410" spans="1:6" x14ac:dyDescent="0.2">
      <c r="A410" s="163">
        <v>2019</v>
      </c>
      <c r="B410" s="163" t="s">
        <v>118</v>
      </c>
      <c r="C410" s="163" t="s">
        <v>67</v>
      </c>
      <c r="D410" s="163" t="s">
        <v>717</v>
      </c>
      <c r="E410" s="163" t="s">
        <v>56</v>
      </c>
      <c r="F410" s="163">
        <v>0.92</v>
      </c>
    </row>
    <row r="411" spans="1:6" x14ac:dyDescent="0.2">
      <c r="A411" s="163">
        <v>2019</v>
      </c>
      <c r="B411" s="163" t="s">
        <v>118</v>
      </c>
      <c r="C411" s="163" t="s">
        <v>65</v>
      </c>
      <c r="D411" s="163" t="s">
        <v>717</v>
      </c>
      <c r="E411" s="163" t="s">
        <v>56</v>
      </c>
      <c r="F411" s="163">
        <v>8.8559999999999999</v>
      </c>
    </row>
    <row r="412" spans="1:6" x14ac:dyDescent="0.2">
      <c r="A412" s="163">
        <v>2019</v>
      </c>
      <c r="B412" s="163" t="s">
        <v>118</v>
      </c>
      <c r="C412" s="163" t="s">
        <v>64</v>
      </c>
      <c r="D412" s="163" t="s">
        <v>717</v>
      </c>
      <c r="E412" s="163" t="s">
        <v>56</v>
      </c>
      <c r="F412" s="163">
        <v>4.2770000000000001</v>
      </c>
    </row>
    <row r="413" spans="1:6" x14ac:dyDescent="0.2">
      <c r="A413" s="163">
        <v>2019</v>
      </c>
      <c r="B413" s="163" t="s">
        <v>118</v>
      </c>
      <c r="C413" s="163" t="s">
        <v>62</v>
      </c>
      <c r="D413" s="163" t="s">
        <v>717</v>
      </c>
      <c r="E413" s="163" t="s">
        <v>56</v>
      </c>
      <c r="F413" s="163">
        <v>-0.13600000000000001</v>
      </c>
    </row>
    <row r="414" spans="1:6" x14ac:dyDescent="0.2">
      <c r="A414" s="163">
        <v>2019</v>
      </c>
      <c r="B414" s="163" t="s">
        <v>118</v>
      </c>
      <c r="C414" s="163" t="s">
        <v>55</v>
      </c>
      <c r="D414" s="163" t="s">
        <v>717</v>
      </c>
      <c r="E414" s="163" t="s">
        <v>56</v>
      </c>
      <c r="F414" s="163">
        <v>0</v>
      </c>
    </row>
    <row r="415" spans="1:6" x14ac:dyDescent="0.2">
      <c r="A415" s="163">
        <v>2019</v>
      </c>
      <c r="B415" s="163" t="s">
        <v>117</v>
      </c>
      <c r="C415" s="163" t="s">
        <v>69</v>
      </c>
      <c r="D415" s="163" t="s">
        <v>717</v>
      </c>
      <c r="E415" s="163" t="s">
        <v>56</v>
      </c>
      <c r="F415" s="163">
        <v>16.59</v>
      </c>
    </row>
    <row r="416" spans="1:6" x14ac:dyDescent="0.2">
      <c r="A416" s="163">
        <v>2019</v>
      </c>
      <c r="B416" s="163" t="s">
        <v>117</v>
      </c>
      <c r="C416" s="163" t="s">
        <v>68</v>
      </c>
      <c r="D416" s="163" t="s">
        <v>717</v>
      </c>
      <c r="E416" s="163" t="s">
        <v>56</v>
      </c>
      <c r="F416" s="163">
        <v>3.363</v>
      </c>
    </row>
    <row r="417" spans="1:7" x14ac:dyDescent="0.2">
      <c r="A417" s="163">
        <v>2019</v>
      </c>
      <c r="B417" s="163" t="s">
        <v>117</v>
      </c>
      <c r="C417" s="163" t="s">
        <v>67</v>
      </c>
      <c r="D417" s="163" t="s">
        <v>717</v>
      </c>
      <c r="E417" s="163" t="s">
        <v>56</v>
      </c>
      <c r="F417" s="163">
        <v>1.077</v>
      </c>
    </row>
    <row r="418" spans="1:7" x14ac:dyDescent="0.2">
      <c r="A418" s="163">
        <v>2019</v>
      </c>
      <c r="B418" s="163" t="s">
        <v>117</v>
      </c>
      <c r="C418" s="163" t="s">
        <v>65</v>
      </c>
      <c r="D418" s="163" t="s">
        <v>717</v>
      </c>
      <c r="E418" s="163" t="s">
        <v>56</v>
      </c>
      <c r="F418" s="163">
        <v>10.36</v>
      </c>
    </row>
    <row r="419" spans="1:7" x14ac:dyDescent="0.2">
      <c r="A419" s="163">
        <v>2019</v>
      </c>
      <c r="B419" s="163" t="s">
        <v>117</v>
      </c>
      <c r="C419" s="163" t="s">
        <v>64</v>
      </c>
      <c r="D419" s="163" t="s">
        <v>717</v>
      </c>
      <c r="E419" s="163" t="s">
        <v>56</v>
      </c>
      <c r="F419" s="163">
        <v>1.532</v>
      </c>
    </row>
    <row r="420" spans="1:7" x14ac:dyDescent="0.2">
      <c r="A420" s="163">
        <v>2019</v>
      </c>
      <c r="B420" s="163" t="s">
        <v>117</v>
      </c>
      <c r="C420" s="163" t="s">
        <v>62</v>
      </c>
      <c r="D420" s="163" t="s">
        <v>717</v>
      </c>
      <c r="E420" s="163" t="s">
        <v>56</v>
      </c>
      <c r="F420" s="163">
        <v>0.14299999999999999</v>
      </c>
    </row>
    <row r="421" spans="1:7" x14ac:dyDescent="0.2">
      <c r="A421" s="163">
        <v>2019</v>
      </c>
      <c r="B421" s="163" t="s">
        <v>117</v>
      </c>
      <c r="C421" s="163" t="s">
        <v>55</v>
      </c>
      <c r="D421" s="163" t="s">
        <v>717</v>
      </c>
      <c r="E421" s="163" t="s">
        <v>56</v>
      </c>
      <c r="F421" s="163">
        <v>0.115</v>
      </c>
    </row>
    <row r="422" spans="1:7" x14ac:dyDescent="0.2">
      <c r="A422" s="163">
        <v>2019</v>
      </c>
      <c r="B422" s="163" t="s">
        <v>116</v>
      </c>
      <c r="C422" s="163" t="s">
        <v>69</v>
      </c>
      <c r="D422" s="163" t="s">
        <v>717</v>
      </c>
      <c r="E422" s="163" t="s">
        <v>56</v>
      </c>
      <c r="F422" s="163">
        <v>27.611999999999998</v>
      </c>
      <c r="G422" s="163" t="s">
        <v>716</v>
      </c>
    </row>
    <row r="423" spans="1:7" x14ac:dyDescent="0.2">
      <c r="A423" s="163">
        <v>2019</v>
      </c>
      <c r="B423" s="163" t="s">
        <v>116</v>
      </c>
      <c r="C423" s="163" t="s">
        <v>68</v>
      </c>
      <c r="D423" s="163" t="s">
        <v>717</v>
      </c>
      <c r="E423" s="163" t="s">
        <v>56</v>
      </c>
      <c r="F423" s="163">
        <v>3.8279999999999998</v>
      </c>
    </row>
    <row r="424" spans="1:7" x14ac:dyDescent="0.2">
      <c r="A424" s="163">
        <v>2019</v>
      </c>
      <c r="B424" s="163" t="s">
        <v>116</v>
      </c>
      <c r="C424" s="163" t="s">
        <v>67</v>
      </c>
      <c r="D424" s="163" t="s">
        <v>717</v>
      </c>
      <c r="E424" s="163" t="s">
        <v>56</v>
      </c>
      <c r="F424" s="163">
        <v>0.39500000000000002</v>
      </c>
      <c r="G424" s="163" t="s">
        <v>716</v>
      </c>
    </row>
    <row r="425" spans="1:7" x14ac:dyDescent="0.2">
      <c r="A425" s="163">
        <v>2019</v>
      </c>
      <c r="B425" s="163" t="s">
        <v>116</v>
      </c>
      <c r="C425" s="163" t="s">
        <v>65</v>
      </c>
      <c r="D425" s="163" t="s">
        <v>717</v>
      </c>
      <c r="E425" s="163" t="s">
        <v>56</v>
      </c>
      <c r="F425" s="163">
        <v>21.036999999999999</v>
      </c>
    </row>
    <row r="426" spans="1:7" x14ac:dyDescent="0.2">
      <c r="A426" s="163">
        <v>2019</v>
      </c>
      <c r="B426" s="163" t="s">
        <v>116</v>
      </c>
      <c r="C426" s="163" t="s">
        <v>64</v>
      </c>
      <c r="D426" s="163" t="s">
        <v>717</v>
      </c>
      <c r="E426" s="163" t="s">
        <v>56</v>
      </c>
      <c r="F426" s="163">
        <v>2.2810000000000001</v>
      </c>
    </row>
    <row r="427" spans="1:7" x14ac:dyDescent="0.2">
      <c r="A427" s="163">
        <v>2019</v>
      </c>
      <c r="B427" s="163" t="s">
        <v>116</v>
      </c>
      <c r="C427" s="163" t="s">
        <v>62</v>
      </c>
      <c r="D427" s="163" t="s">
        <v>717</v>
      </c>
      <c r="E427" s="163" t="s">
        <v>56</v>
      </c>
      <c r="F427" s="163">
        <v>7.0999999999999994E-2</v>
      </c>
    </row>
    <row r="428" spans="1:7" x14ac:dyDescent="0.2">
      <c r="A428" s="163">
        <v>2019</v>
      </c>
      <c r="B428" s="163" t="s">
        <v>116</v>
      </c>
      <c r="C428" s="163" t="s">
        <v>55</v>
      </c>
      <c r="D428" s="163" t="s">
        <v>717</v>
      </c>
      <c r="E428" s="163" t="s">
        <v>56</v>
      </c>
      <c r="F428" s="163">
        <v>0</v>
      </c>
    </row>
    <row r="429" spans="1:7" x14ac:dyDescent="0.2">
      <c r="A429" s="163">
        <v>2019</v>
      </c>
      <c r="B429" s="163" t="s">
        <v>115</v>
      </c>
      <c r="C429" s="163" t="s">
        <v>69</v>
      </c>
      <c r="D429" s="163" t="s">
        <v>717</v>
      </c>
      <c r="E429" s="163" t="s">
        <v>56</v>
      </c>
      <c r="F429" s="163">
        <v>13.537000000000001</v>
      </c>
    </row>
    <row r="430" spans="1:7" x14ac:dyDescent="0.2">
      <c r="A430" s="163">
        <v>2019</v>
      </c>
      <c r="B430" s="163" t="s">
        <v>115</v>
      </c>
      <c r="C430" s="163" t="s">
        <v>68</v>
      </c>
      <c r="D430" s="163" t="s">
        <v>717</v>
      </c>
      <c r="E430" s="163" t="s">
        <v>56</v>
      </c>
      <c r="F430" s="163">
        <v>2.6819999999999999</v>
      </c>
    </row>
    <row r="431" spans="1:7" x14ac:dyDescent="0.2">
      <c r="A431" s="163">
        <v>2019</v>
      </c>
      <c r="B431" s="163" t="s">
        <v>115</v>
      </c>
      <c r="C431" s="163" t="s">
        <v>67</v>
      </c>
      <c r="D431" s="163" t="s">
        <v>717</v>
      </c>
      <c r="E431" s="163" t="s">
        <v>56</v>
      </c>
      <c r="F431" s="163">
        <v>0.307</v>
      </c>
    </row>
    <row r="432" spans="1:7" x14ac:dyDescent="0.2">
      <c r="A432" s="163">
        <v>2019</v>
      </c>
      <c r="B432" s="163" t="s">
        <v>115</v>
      </c>
      <c r="C432" s="163" t="s">
        <v>65</v>
      </c>
      <c r="D432" s="163" t="s">
        <v>717</v>
      </c>
      <c r="E432" s="163" t="s">
        <v>56</v>
      </c>
      <c r="F432" s="163">
        <v>7.234</v>
      </c>
    </row>
    <row r="433" spans="1:6" x14ac:dyDescent="0.2">
      <c r="A433" s="163">
        <v>2019</v>
      </c>
      <c r="B433" s="163" t="s">
        <v>115</v>
      </c>
      <c r="C433" s="163" t="s">
        <v>64</v>
      </c>
      <c r="D433" s="163" t="s">
        <v>717</v>
      </c>
      <c r="E433" s="163" t="s">
        <v>56</v>
      </c>
      <c r="F433" s="163">
        <v>3.419</v>
      </c>
    </row>
    <row r="434" spans="1:6" x14ac:dyDescent="0.2">
      <c r="A434" s="163">
        <v>2019</v>
      </c>
      <c r="B434" s="163" t="s">
        <v>115</v>
      </c>
      <c r="C434" s="163" t="s">
        <v>62</v>
      </c>
      <c r="D434" s="163" t="s">
        <v>717</v>
      </c>
      <c r="E434" s="163" t="s">
        <v>56</v>
      </c>
      <c r="F434" s="163">
        <v>-0.10299999999999999</v>
      </c>
    </row>
    <row r="435" spans="1:6" x14ac:dyDescent="0.2">
      <c r="A435" s="163">
        <v>2019</v>
      </c>
      <c r="B435" s="163" t="s">
        <v>115</v>
      </c>
      <c r="C435" s="163" t="s">
        <v>55</v>
      </c>
      <c r="D435" s="163" t="s">
        <v>717</v>
      </c>
      <c r="E435" s="163" t="s">
        <v>56</v>
      </c>
      <c r="F435" s="163">
        <v>-2E-3</v>
      </c>
    </row>
    <row r="436" spans="1:6" x14ac:dyDescent="0.2">
      <c r="A436" s="163">
        <v>2019</v>
      </c>
      <c r="B436" s="163" t="s">
        <v>114</v>
      </c>
      <c r="C436" s="163" t="s">
        <v>69</v>
      </c>
      <c r="D436" s="163" t="s">
        <v>717</v>
      </c>
      <c r="E436" s="163" t="s">
        <v>56</v>
      </c>
      <c r="F436" s="163">
        <v>12.281000000000001</v>
      </c>
    </row>
    <row r="437" spans="1:6" x14ac:dyDescent="0.2">
      <c r="A437" s="163">
        <v>2019</v>
      </c>
      <c r="B437" s="163" t="s">
        <v>114</v>
      </c>
      <c r="C437" s="163" t="s">
        <v>68</v>
      </c>
      <c r="D437" s="163" t="s">
        <v>717</v>
      </c>
      <c r="E437" s="163" t="s">
        <v>56</v>
      </c>
      <c r="F437" s="163">
        <v>3.3</v>
      </c>
    </row>
    <row r="438" spans="1:6" x14ac:dyDescent="0.2">
      <c r="A438" s="163">
        <v>2019</v>
      </c>
      <c r="B438" s="163" t="s">
        <v>114</v>
      </c>
      <c r="C438" s="163" t="s">
        <v>67</v>
      </c>
      <c r="D438" s="163" t="s">
        <v>717</v>
      </c>
      <c r="E438" s="163" t="s">
        <v>56</v>
      </c>
      <c r="F438" s="163">
        <v>0.46800000000000003</v>
      </c>
    </row>
    <row r="439" spans="1:6" x14ac:dyDescent="0.2">
      <c r="A439" s="163">
        <v>2019</v>
      </c>
      <c r="B439" s="163" t="s">
        <v>114</v>
      </c>
      <c r="C439" s="163" t="s">
        <v>65</v>
      </c>
      <c r="D439" s="163" t="s">
        <v>717</v>
      </c>
      <c r="E439" s="163" t="s">
        <v>56</v>
      </c>
      <c r="F439" s="163">
        <v>6.0579999999999998</v>
      </c>
    </row>
    <row r="440" spans="1:6" x14ac:dyDescent="0.2">
      <c r="A440" s="163">
        <v>2019</v>
      </c>
      <c r="B440" s="163" t="s">
        <v>114</v>
      </c>
      <c r="C440" s="163" t="s">
        <v>64</v>
      </c>
      <c r="D440" s="163" t="s">
        <v>717</v>
      </c>
      <c r="E440" s="163" t="s">
        <v>56</v>
      </c>
      <c r="F440" s="163">
        <v>2.2269999999999999</v>
      </c>
    </row>
    <row r="441" spans="1:6" x14ac:dyDescent="0.2">
      <c r="A441" s="163">
        <v>2019</v>
      </c>
      <c r="B441" s="163" t="s">
        <v>114</v>
      </c>
      <c r="C441" s="163" t="s">
        <v>62</v>
      </c>
      <c r="D441" s="163" t="s">
        <v>717</v>
      </c>
      <c r="E441" s="163" t="s">
        <v>56</v>
      </c>
      <c r="F441" s="163">
        <v>0.22600000000000001</v>
      </c>
    </row>
    <row r="442" spans="1:6" x14ac:dyDescent="0.2">
      <c r="A442" s="163">
        <v>2019</v>
      </c>
      <c r="B442" s="163" t="s">
        <v>114</v>
      </c>
      <c r="C442" s="163" t="s">
        <v>55</v>
      </c>
      <c r="D442" s="163" t="s">
        <v>717</v>
      </c>
      <c r="E442" s="163" t="s">
        <v>56</v>
      </c>
      <c r="F442" s="163">
        <v>2E-3</v>
      </c>
    </row>
    <row r="443" spans="1:6" x14ac:dyDescent="0.2">
      <c r="A443" s="163">
        <v>2019</v>
      </c>
      <c r="B443" s="163" t="s">
        <v>113</v>
      </c>
      <c r="C443" s="163" t="s">
        <v>69</v>
      </c>
      <c r="D443" s="163" t="s">
        <v>717</v>
      </c>
      <c r="E443" s="163" t="s">
        <v>56</v>
      </c>
      <c r="F443" s="163">
        <v>31.581</v>
      </c>
    </row>
    <row r="444" spans="1:6" x14ac:dyDescent="0.2">
      <c r="A444" s="163">
        <v>2019</v>
      </c>
      <c r="B444" s="163" t="s">
        <v>113</v>
      </c>
      <c r="C444" s="163" t="s">
        <v>68</v>
      </c>
      <c r="D444" s="163" t="s">
        <v>717</v>
      </c>
      <c r="E444" s="163" t="s">
        <v>56</v>
      </c>
      <c r="F444" s="163">
        <v>6.9210000000000003</v>
      </c>
    </row>
    <row r="445" spans="1:6" x14ac:dyDescent="0.2">
      <c r="A445" s="163">
        <v>2019</v>
      </c>
      <c r="B445" s="163" t="s">
        <v>113</v>
      </c>
      <c r="C445" s="163" t="s">
        <v>67</v>
      </c>
      <c r="D445" s="163" t="s">
        <v>717</v>
      </c>
      <c r="E445" s="163" t="s">
        <v>56</v>
      </c>
      <c r="F445" s="163">
        <v>5.0869999999999997</v>
      </c>
    </row>
    <row r="446" spans="1:6" x14ac:dyDescent="0.2">
      <c r="A446" s="163">
        <v>2019</v>
      </c>
      <c r="B446" s="163" t="s">
        <v>113</v>
      </c>
      <c r="C446" s="163" t="s">
        <v>65</v>
      </c>
      <c r="D446" s="163" t="s">
        <v>717</v>
      </c>
      <c r="E446" s="163" t="s">
        <v>56</v>
      </c>
      <c r="F446" s="163">
        <v>16.225000000000001</v>
      </c>
    </row>
    <row r="447" spans="1:6" x14ac:dyDescent="0.2">
      <c r="A447" s="163">
        <v>2019</v>
      </c>
      <c r="B447" s="163" t="s">
        <v>113</v>
      </c>
      <c r="C447" s="163" t="s">
        <v>64</v>
      </c>
      <c r="D447" s="163" t="s">
        <v>717</v>
      </c>
      <c r="E447" s="163" t="s">
        <v>56</v>
      </c>
      <c r="F447" s="163">
        <v>3.1669999999999998</v>
      </c>
    </row>
    <row r="448" spans="1:6" x14ac:dyDescent="0.2">
      <c r="A448" s="163">
        <v>2019</v>
      </c>
      <c r="B448" s="163" t="s">
        <v>113</v>
      </c>
      <c r="C448" s="163" t="s">
        <v>62</v>
      </c>
      <c r="D448" s="163" t="s">
        <v>717</v>
      </c>
      <c r="E448" s="163" t="s">
        <v>56</v>
      </c>
      <c r="F448" s="163">
        <v>0.182</v>
      </c>
    </row>
    <row r="449" spans="1:6" x14ac:dyDescent="0.2">
      <c r="A449" s="163">
        <v>2019</v>
      </c>
      <c r="B449" s="163" t="s">
        <v>113</v>
      </c>
      <c r="C449" s="163" t="s">
        <v>55</v>
      </c>
      <c r="D449" s="163" t="s">
        <v>717</v>
      </c>
      <c r="E449" s="163" t="s">
        <v>56</v>
      </c>
      <c r="F449" s="163">
        <v>-2E-3</v>
      </c>
    </row>
    <row r="450" spans="1:6" x14ac:dyDescent="0.2">
      <c r="A450" s="163">
        <v>2019</v>
      </c>
      <c r="B450" s="163" t="s">
        <v>112</v>
      </c>
      <c r="C450" s="163" t="s">
        <v>69</v>
      </c>
      <c r="D450" s="163" t="s">
        <v>717</v>
      </c>
      <c r="E450" s="163" t="s">
        <v>56</v>
      </c>
      <c r="F450" s="163">
        <v>25.658000000000001</v>
      </c>
    </row>
    <row r="451" spans="1:6" x14ac:dyDescent="0.2">
      <c r="A451" s="163">
        <v>2019</v>
      </c>
      <c r="B451" s="163" t="s">
        <v>112</v>
      </c>
      <c r="C451" s="163" t="s">
        <v>68</v>
      </c>
      <c r="D451" s="163" t="s">
        <v>717</v>
      </c>
      <c r="E451" s="163" t="s">
        <v>56</v>
      </c>
      <c r="F451" s="163">
        <v>6.2939999999999996</v>
      </c>
    </row>
    <row r="452" spans="1:6" x14ac:dyDescent="0.2">
      <c r="A452" s="163">
        <v>2019</v>
      </c>
      <c r="B452" s="163" t="s">
        <v>112</v>
      </c>
      <c r="C452" s="163" t="s">
        <v>67</v>
      </c>
      <c r="D452" s="163" t="s">
        <v>717</v>
      </c>
      <c r="E452" s="163" t="s">
        <v>56</v>
      </c>
      <c r="F452" s="163">
        <v>6.1379999999999999</v>
      </c>
    </row>
    <row r="453" spans="1:6" x14ac:dyDescent="0.2">
      <c r="A453" s="163">
        <v>2019</v>
      </c>
      <c r="B453" s="163" t="s">
        <v>112</v>
      </c>
      <c r="C453" s="163" t="s">
        <v>65</v>
      </c>
      <c r="D453" s="163" t="s">
        <v>717</v>
      </c>
      <c r="E453" s="163" t="s">
        <v>56</v>
      </c>
      <c r="F453" s="163">
        <v>11.074999999999999</v>
      </c>
    </row>
    <row r="454" spans="1:6" x14ac:dyDescent="0.2">
      <c r="A454" s="163">
        <v>2019</v>
      </c>
      <c r="B454" s="163" t="s">
        <v>112</v>
      </c>
      <c r="C454" s="163" t="s">
        <v>64</v>
      </c>
      <c r="D454" s="163" t="s">
        <v>717</v>
      </c>
      <c r="E454" s="163" t="s">
        <v>56</v>
      </c>
      <c r="F454" s="163">
        <v>1.651</v>
      </c>
    </row>
    <row r="455" spans="1:6" x14ac:dyDescent="0.2">
      <c r="A455" s="163">
        <v>2019</v>
      </c>
      <c r="B455" s="163" t="s">
        <v>112</v>
      </c>
      <c r="C455" s="163" t="s">
        <v>62</v>
      </c>
      <c r="D455" s="163" t="s">
        <v>717</v>
      </c>
      <c r="E455" s="163" t="s">
        <v>56</v>
      </c>
      <c r="F455" s="163">
        <v>0.42399999999999999</v>
      </c>
    </row>
    <row r="456" spans="1:6" x14ac:dyDescent="0.2">
      <c r="A456" s="163">
        <v>2019</v>
      </c>
      <c r="B456" s="163" t="s">
        <v>112</v>
      </c>
      <c r="C456" s="163" t="s">
        <v>55</v>
      </c>
      <c r="D456" s="163" t="s">
        <v>717</v>
      </c>
      <c r="E456" s="163" t="s">
        <v>56</v>
      </c>
      <c r="F456" s="163">
        <v>7.4999999999999997E-2</v>
      </c>
    </row>
    <row r="457" spans="1:6" x14ac:dyDescent="0.2">
      <c r="A457" s="163">
        <v>2019</v>
      </c>
      <c r="B457" s="163" t="s">
        <v>672</v>
      </c>
      <c r="C457" s="163" t="s">
        <v>69</v>
      </c>
      <c r="D457" s="163" t="s">
        <v>717</v>
      </c>
      <c r="E457" s="163" t="s">
        <v>56</v>
      </c>
      <c r="F457" s="163">
        <v>20.024000000000001</v>
      </c>
    </row>
    <row r="458" spans="1:6" x14ac:dyDescent="0.2">
      <c r="A458" s="163">
        <v>2019</v>
      </c>
      <c r="B458" s="163" t="s">
        <v>672</v>
      </c>
      <c r="C458" s="163" t="s">
        <v>68</v>
      </c>
      <c r="D458" s="163" t="s">
        <v>717</v>
      </c>
      <c r="E458" s="163" t="s">
        <v>56</v>
      </c>
      <c r="F458" s="163">
        <v>4.484</v>
      </c>
    </row>
    <row r="459" spans="1:6" x14ac:dyDescent="0.2">
      <c r="A459" s="163">
        <v>2019</v>
      </c>
      <c r="B459" s="163" t="s">
        <v>672</v>
      </c>
      <c r="C459" s="163" t="s">
        <v>67</v>
      </c>
      <c r="D459" s="163" t="s">
        <v>717</v>
      </c>
      <c r="E459" s="163" t="s">
        <v>56</v>
      </c>
      <c r="F459" s="163">
        <v>2.4500000000000002</v>
      </c>
    </row>
    <row r="460" spans="1:6" x14ac:dyDescent="0.2">
      <c r="A460" s="163">
        <v>2019</v>
      </c>
      <c r="B460" s="163" t="s">
        <v>672</v>
      </c>
      <c r="C460" s="163" t="s">
        <v>65</v>
      </c>
      <c r="D460" s="163" t="s">
        <v>717</v>
      </c>
      <c r="E460" s="163" t="s">
        <v>56</v>
      </c>
      <c r="F460" s="163">
        <v>8.4369999999999994</v>
      </c>
    </row>
    <row r="461" spans="1:6" x14ac:dyDescent="0.2">
      <c r="A461" s="163">
        <v>2019</v>
      </c>
      <c r="B461" s="163" t="s">
        <v>672</v>
      </c>
      <c r="C461" s="163" t="s">
        <v>64</v>
      </c>
      <c r="D461" s="163" t="s">
        <v>717</v>
      </c>
      <c r="E461" s="163" t="s">
        <v>56</v>
      </c>
      <c r="F461" s="163">
        <v>3.5110000000000001</v>
      </c>
    </row>
    <row r="462" spans="1:6" x14ac:dyDescent="0.2">
      <c r="A462" s="163">
        <v>2019</v>
      </c>
      <c r="B462" s="163" t="s">
        <v>672</v>
      </c>
      <c r="C462" s="163" t="s">
        <v>62</v>
      </c>
      <c r="D462" s="163" t="s">
        <v>717</v>
      </c>
      <c r="E462" s="163" t="s">
        <v>56</v>
      </c>
      <c r="F462" s="163">
        <v>1.36</v>
      </c>
    </row>
    <row r="463" spans="1:6" x14ac:dyDescent="0.2">
      <c r="A463" s="163">
        <v>2019</v>
      </c>
      <c r="B463" s="163" t="s">
        <v>672</v>
      </c>
      <c r="C463" s="163" t="s">
        <v>55</v>
      </c>
      <c r="D463" s="163" t="s">
        <v>717</v>
      </c>
      <c r="E463" s="163" t="s">
        <v>56</v>
      </c>
      <c r="F463" s="163">
        <v>-0.218</v>
      </c>
    </row>
    <row r="464" spans="1:6" x14ac:dyDescent="0.2">
      <c r="A464" s="163">
        <v>2019</v>
      </c>
      <c r="B464" s="163" t="s">
        <v>110</v>
      </c>
      <c r="C464" s="163" t="s">
        <v>69</v>
      </c>
      <c r="D464" s="163" t="s">
        <v>717</v>
      </c>
      <c r="E464" s="163" t="s">
        <v>56</v>
      </c>
      <c r="F464" s="163">
        <v>30.786000000000001</v>
      </c>
    </row>
    <row r="465" spans="1:6" x14ac:dyDescent="0.2">
      <c r="A465" s="163">
        <v>2019</v>
      </c>
      <c r="B465" s="163" t="s">
        <v>110</v>
      </c>
      <c r="C465" s="163" t="s">
        <v>68</v>
      </c>
      <c r="D465" s="163" t="s">
        <v>717</v>
      </c>
      <c r="E465" s="163" t="s">
        <v>56</v>
      </c>
      <c r="F465" s="163">
        <v>2.39</v>
      </c>
    </row>
    <row r="466" spans="1:6" x14ac:dyDescent="0.2">
      <c r="A466" s="163">
        <v>2019</v>
      </c>
      <c r="B466" s="163" t="s">
        <v>110</v>
      </c>
      <c r="C466" s="163" t="s">
        <v>67</v>
      </c>
      <c r="D466" s="163" t="s">
        <v>717</v>
      </c>
      <c r="E466" s="163" t="s">
        <v>56</v>
      </c>
      <c r="F466" s="163">
        <v>0.80500000000000005</v>
      </c>
    </row>
    <row r="467" spans="1:6" x14ac:dyDescent="0.2">
      <c r="A467" s="163">
        <v>2019</v>
      </c>
      <c r="B467" s="163" t="s">
        <v>110</v>
      </c>
      <c r="C467" s="163" t="s">
        <v>65</v>
      </c>
      <c r="D467" s="163" t="s">
        <v>717</v>
      </c>
      <c r="E467" s="163" t="s">
        <v>56</v>
      </c>
      <c r="F467" s="163">
        <v>15.468999999999999</v>
      </c>
    </row>
    <row r="468" spans="1:6" x14ac:dyDescent="0.2">
      <c r="A468" s="163">
        <v>2019</v>
      </c>
      <c r="B468" s="163" t="s">
        <v>110</v>
      </c>
      <c r="C468" s="163" t="s">
        <v>64</v>
      </c>
      <c r="D468" s="163" t="s">
        <v>717</v>
      </c>
      <c r="E468" s="163" t="s">
        <v>56</v>
      </c>
      <c r="F468" s="163">
        <v>12.589</v>
      </c>
    </row>
    <row r="469" spans="1:6" x14ac:dyDescent="0.2">
      <c r="A469" s="163">
        <v>2019</v>
      </c>
      <c r="B469" s="163" t="s">
        <v>110</v>
      </c>
      <c r="C469" s="163" t="s">
        <v>62</v>
      </c>
      <c r="D469" s="163" t="s">
        <v>717</v>
      </c>
      <c r="E469" s="163" t="s">
        <v>56</v>
      </c>
      <c r="F469" s="163">
        <v>-0.187</v>
      </c>
    </row>
    <row r="470" spans="1:6" x14ac:dyDescent="0.2">
      <c r="A470" s="163">
        <v>2019</v>
      </c>
      <c r="B470" s="163" t="s">
        <v>110</v>
      </c>
      <c r="C470" s="163" t="s">
        <v>55</v>
      </c>
      <c r="D470" s="163" t="s">
        <v>717</v>
      </c>
      <c r="E470" s="163" t="s">
        <v>56</v>
      </c>
      <c r="F470" s="163">
        <v>-0.27900000000000003</v>
      </c>
    </row>
    <row r="471" spans="1:6" x14ac:dyDescent="0.2">
      <c r="A471" s="163">
        <v>2019</v>
      </c>
      <c r="B471" s="163" t="s">
        <v>109</v>
      </c>
      <c r="C471" s="163" t="s">
        <v>69</v>
      </c>
      <c r="D471" s="163" t="s">
        <v>717</v>
      </c>
      <c r="E471" s="163" t="s">
        <v>56</v>
      </c>
      <c r="F471" s="163">
        <v>11.06</v>
      </c>
    </row>
    <row r="472" spans="1:6" x14ac:dyDescent="0.2">
      <c r="A472" s="163">
        <v>2019</v>
      </c>
      <c r="B472" s="163" t="s">
        <v>109</v>
      </c>
      <c r="C472" s="163" t="s">
        <v>68</v>
      </c>
      <c r="D472" s="163" t="s">
        <v>717</v>
      </c>
      <c r="E472" s="163" t="s">
        <v>56</v>
      </c>
      <c r="F472" s="163">
        <v>2.0150000000000001</v>
      </c>
    </row>
    <row r="473" spans="1:6" x14ac:dyDescent="0.2">
      <c r="A473" s="163">
        <v>2019</v>
      </c>
      <c r="B473" s="163" t="s">
        <v>109</v>
      </c>
      <c r="C473" s="163" t="s">
        <v>67</v>
      </c>
      <c r="D473" s="163" t="s">
        <v>717</v>
      </c>
      <c r="E473" s="163" t="s">
        <v>56</v>
      </c>
      <c r="F473" s="163">
        <v>0.29299999999999998</v>
      </c>
    </row>
    <row r="474" spans="1:6" x14ac:dyDescent="0.2">
      <c r="A474" s="163">
        <v>2019</v>
      </c>
      <c r="B474" s="163" t="s">
        <v>109</v>
      </c>
      <c r="C474" s="163" t="s">
        <v>65</v>
      </c>
      <c r="D474" s="163" t="s">
        <v>717</v>
      </c>
      <c r="E474" s="163" t="s">
        <v>56</v>
      </c>
      <c r="F474" s="163">
        <v>6.6449999999999996</v>
      </c>
    </row>
    <row r="475" spans="1:6" x14ac:dyDescent="0.2">
      <c r="A475" s="163">
        <v>2019</v>
      </c>
      <c r="B475" s="163" t="s">
        <v>109</v>
      </c>
      <c r="C475" s="163" t="s">
        <v>64</v>
      </c>
      <c r="D475" s="163" t="s">
        <v>717</v>
      </c>
      <c r="E475" s="163" t="s">
        <v>56</v>
      </c>
      <c r="F475" s="163">
        <v>1.766</v>
      </c>
    </row>
    <row r="476" spans="1:6" x14ac:dyDescent="0.2">
      <c r="A476" s="163">
        <v>2019</v>
      </c>
      <c r="B476" s="163" t="s">
        <v>109</v>
      </c>
      <c r="C476" s="163" t="s">
        <v>62</v>
      </c>
      <c r="D476" s="163" t="s">
        <v>717</v>
      </c>
      <c r="E476" s="163" t="s">
        <v>56</v>
      </c>
      <c r="F476" s="163">
        <v>0.37</v>
      </c>
    </row>
    <row r="477" spans="1:6" x14ac:dyDescent="0.2">
      <c r="A477" s="163">
        <v>2019</v>
      </c>
      <c r="B477" s="163" t="s">
        <v>109</v>
      </c>
      <c r="C477" s="163" t="s">
        <v>55</v>
      </c>
      <c r="D477" s="163" t="s">
        <v>717</v>
      </c>
      <c r="E477" s="163" t="s">
        <v>56</v>
      </c>
      <c r="F477" s="163">
        <v>-2.8000000000000001E-2</v>
      </c>
    </row>
    <row r="478" spans="1:6" x14ac:dyDescent="0.2">
      <c r="A478" s="163">
        <v>2019</v>
      </c>
      <c r="B478" s="163" t="s">
        <v>111</v>
      </c>
      <c r="C478" s="163" t="s">
        <v>69</v>
      </c>
      <c r="D478" s="163" t="s">
        <v>717</v>
      </c>
      <c r="E478" s="163" t="s">
        <v>56</v>
      </c>
      <c r="F478" s="163">
        <v>8.48</v>
      </c>
    </row>
    <row r="479" spans="1:6" x14ac:dyDescent="0.2">
      <c r="A479" s="163">
        <v>2019</v>
      </c>
      <c r="B479" s="163" t="s">
        <v>111</v>
      </c>
      <c r="C479" s="163" t="s">
        <v>68</v>
      </c>
      <c r="D479" s="163" t="s">
        <v>717</v>
      </c>
      <c r="E479" s="163" t="s">
        <v>56</v>
      </c>
      <c r="F479" s="163">
        <v>2.754</v>
      </c>
    </row>
    <row r="480" spans="1:6" x14ac:dyDescent="0.2">
      <c r="A480" s="163">
        <v>2019</v>
      </c>
      <c r="B480" s="163" t="s">
        <v>111</v>
      </c>
      <c r="C480" s="163" t="s">
        <v>67</v>
      </c>
      <c r="D480" s="163" t="s">
        <v>717</v>
      </c>
      <c r="E480" s="163" t="s">
        <v>56</v>
      </c>
      <c r="F480" s="163">
        <v>0.2</v>
      </c>
    </row>
    <row r="481" spans="1:6" x14ac:dyDescent="0.2">
      <c r="A481" s="163">
        <v>2019</v>
      </c>
      <c r="B481" s="163" t="s">
        <v>111</v>
      </c>
      <c r="C481" s="163" t="s">
        <v>65</v>
      </c>
      <c r="D481" s="163" t="s">
        <v>717</v>
      </c>
      <c r="E481" s="163" t="s">
        <v>56</v>
      </c>
      <c r="F481" s="163">
        <v>3.2429999999999999</v>
      </c>
    </row>
    <row r="482" spans="1:6" x14ac:dyDescent="0.2">
      <c r="A482" s="163">
        <v>2019</v>
      </c>
      <c r="B482" s="163" t="s">
        <v>111</v>
      </c>
      <c r="C482" s="163" t="s">
        <v>64</v>
      </c>
      <c r="D482" s="163" t="s">
        <v>717</v>
      </c>
      <c r="E482" s="163" t="s">
        <v>56</v>
      </c>
      <c r="F482" s="163">
        <v>2.13</v>
      </c>
    </row>
    <row r="483" spans="1:6" x14ac:dyDescent="0.2">
      <c r="A483" s="163">
        <v>2019</v>
      </c>
      <c r="B483" s="163" t="s">
        <v>111</v>
      </c>
      <c r="C483" s="163" t="s">
        <v>62</v>
      </c>
      <c r="D483" s="163" t="s">
        <v>717</v>
      </c>
      <c r="E483" s="163" t="s">
        <v>56</v>
      </c>
      <c r="F483" s="163">
        <v>0.155</v>
      </c>
    </row>
    <row r="484" spans="1:6" x14ac:dyDescent="0.2">
      <c r="A484" s="163">
        <v>2019</v>
      </c>
      <c r="B484" s="163" t="s">
        <v>111</v>
      </c>
      <c r="C484" s="163" t="s">
        <v>55</v>
      </c>
      <c r="D484" s="163" t="s">
        <v>717</v>
      </c>
      <c r="E484" s="163" t="s">
        <v>56</v>
      </c>
      <c r="F484" s="163">
        <v>-2E-3</v>
      </c>
    </row>
    <row r="485" spans="1:6" x14ac:dyDescent="0.2">
      <c r="A485" s="163">
        <v>2019</v>
      </c>
      <c r="B485" s="163" t="s">
        <v>107</v>
      </c>
      <c r="C485" s="163" t="s">
        <v>69</v>
      </c>
      <c r="D485" s="163" t="s">
        <v>717</v>
      </c>
      <c r="E485" s="163" t="s">
        <v>56</v>
      </c>
      <c r="F485" s="163">
        <v>9.1720000000000006</v>
      </c>
    </row>
    <row r="486" spans="1:6" x14ac:dyDescent="0.2">
      <c r="A486" s="163">
        <v>2019</v>
      </c>
      <c r="B486" s="163" t="s">
        <v>107</v>
      </c>
      <c r="C486" s="163" t="s">
        <v>68</v>
      </c>
      <c r="D486" s="163" t="s">
        <v>717</v>
      </c>
      <c r="E486" s="163" t="s">
        <v>56</v>
      </c>
      <c r="F486" s="163">
        <v>2.36</v>
      </c>
    </row>
    <row r="487" spans="1:6" x14ac:dyDescent="0.2">
      <c r="A487" s="163">
        <v>2019</v>
      </c>
      <c r="B487" s="163" t="s">
        <v>107</v>
      </c>
      <c r="C487" s="163" t="s">
        <v>67</v>
      </c>
      <c r="D487" s="163" t="s">
        <v>717</v>
      </c>
      <c r="E487" s="163" t="s">
        <v>56</v>
      </c>
      <c r="F487" s="163">
        <v>1.5720000000000001</v>
      </c>
    </row>
    <row r="488" spans="1:6" x14ac:dyDescent="0.2">
      <c r="A488" s="163">
        <v>2019</v>
      </c>
      <c r="B488" s="163" t="s">
        <v>107</v>
      </c>
      <c r="C488" s="163" t="s">
        <v>65</v>
      </c>
      <c r="D488" s="163" t="s">
        <v>717</v>
      </c>
      <c r="E488" s="163" t="s">
        <v>56</v>
      </c>
      <c r="F488" s="163">
        <v>1.843</v>
      </c>
    </row>
    <row r="489" spans="1:6" x14ac:dyDescent="0.2">
      <c r="A489" s="163">
        <v>2019</v>
      </c>
      <c r="B489" s="163" t="s">
        <v>107</v>
      </c>
      <c r="C489" s="163" t="s">
        <v>64</v>
      </c>
      <c r="D489" s="163" t="s">
        <v>717</v>
      </c>
      <c r="E489" s="163" t="s">
        <v>56</v>
      </c>
      <c r="F489" s="163">
        <v>3.383</v>
      </c>
    </row>
    <row r="490" spans="1:6" x14ac:dyDescent="0.2">
      <c r="A490" s="163">
        <v>2019</v>
      </c>
      <c r="B490" s="163" t="s">
        <v>107</v>
      </c>
      <c r="C490" s="163" t="s">
        <v>62</v>
      </c>
      <c r="D490" s="163" t="s">
        <v>717</v>
      </c>
      <c r="E490" s="163" t="s">
        <v>56</v>
      </c>
      <c r="F490" s="163">
        <v>1.0999999999999999E-2</v>
      </c>
    </row>
    <row r="491" spans="1:6" x14ac:dyDescent="0.2">
      <c r="A491" s="163">
        <v>2019</v>
      </c>
      <c r="B491" s="163" t="s">
        <v>107</v>
      </c>
      <c r="C491" s="163" t="s">
        <v>55</v>
      </c>
      <c r="D491" s="163" t="s">
        <v>717</v>
      </c>
      <c r="E491" s="163" t="s">
        <v>56</v>
      </c>
      <c r="F491" s="163">
        <v>3.0000000000000001E-3</v>
      </c>
    </row>
    <row r="492" spans="1:6" x14ac:dyDescent="0.2">
      <c r="A492" s="163">
        <v>2019</v>
      </c>
      <c r="B492" s="163" t="s">
        <v>106</v>
      </c>
      <c r="C492" s="163" t="s">
        <v>69</v>
      </c>
      <c r="D492" s="163" t="s">
        <v>717</v>
      </c>
      <c r="E492" s="163" t="s">
        <v>56</v>
      </c>
      <c r="F492" s="163">
        <v>7.8579999999999997</v>
      </c>
    </row>
    <row r="493" spans="1:6" x14ac:dyDescent="0.2">
      <c r="A493" s="163">
        <v>2019</v>
      </c>
      <c r="B493" s="163" t="s">
        <v>106</v>
      </c>
      <c r="C493" s="163" t="s">
        <v>68</v>
      </c>
      <c r="D493" s="163" t="s">
        <v>717</v>
      </c>
      <c r="E493" s="163" t="s">
        <v>56</v>
      </c>
      <c r="F493" s="163">
        <v>3.0840000000000001</v>
      </c>
    </row>
    <row r="494" spans="1:6" x14ac:dyDescent="0.2">
      <c r="A494" s="163">
        <v>2019</v>
      </c>
      <c r="B494" s="163" t="s">
        <v>106</v>
      </c>
      <c r="C494" s="163" t="s">
        <v>67</v>
      </c>
      <c r="D494" s="163" t="s">
        <v>717</v>
      </c>
      <c r="E494" s="163" t="s">
        <v>56</v>
      </c>
      <c r="F494" s="163">
        <v>0.63900000000000001</v>
      </c>
    </row>
    <row r="495" spans="1:6" x14ac:dyDescent="0.2">
      <c r="A495" s="163">
        <v>2019</v>
      </c>
      <c r="B495" s="163" t="s">
        <v>106</v>
      </c>
      <c r="C495" s="163" t="s">
        <v>65</v>
      </c>
      <c r="D495" s="163" t="s">
        <v>717</v>
      </c>
      <c r="E495" s="163" t="s">
        <v>56</v>
      </c>
      <c r="F495" s="163">
        <v>3.5950000000000002</v>
      </c>
    </row>
    <row r="496" spans="1:6" x14ac:dyDescent="0.2">
      <c r="A496" s="163">
        <v>2019</v>
      </c>
      <c r="B496" s="163" t="s">
        <v>106</v>
      </c>
      <c r="C496" s="163" t="s">
        <v>64</v>
      </c>
      <c r="D496" s="163" t="s">
        <v>717</v>
      </c>
      <c r="E496" s="163" t="s">
        <v>56</v>
      </c>
      <c r="F496" s="163">
        <v>0.499</v>
      </c>
    </row>
    <row r="497" spans="1:6" x14ac:dyDescent="0.2">
      <c r="A497" s="163">
        <v>2019</v>
      </c>
      <c r="B497" s="163" t="s">
        <v>106</v>
      </c>
      <c r="C497" s="163" t="s">
        <v>62</v>
      </c>
      <c r="D497" s="163" t="s">
        <v>717</v>
      </c>
      <c r="E497" s="163" t="s">
        <v>56</v>
      </c>
      <c r="F497" s="163">
        <v>0.04</v>
      </c>
    </row>
    <row r="498" spans="1:6" x14ac:dyDescent="0.2">
      <c r="A498" s="163">
        <v>2019</v>
      </c>
      <c r="B498" s="163" t="s">
        <v>106</v>
      </c>
      <c r="C498" s="163" t="s">
        <v>55</v>
      </c>
      <c r="D498" s="163" t="s">
        <v>717</v>
      </c>
      <c r="E498" s="163" t="s">
        <v>56</v>
      </c>
      <c r="F498" s="163">
        <v>0</v>
      </c>
    </row>
    <row r="499" spans="1:6" x14ac:dyDescent="0.2">
      <c r="A499" s="163">
        <v>2019</v>
      </c>
      <c r="B499" s="163" t="s">
        <v>104</v>
      </c>
      <c r="C499" s="163" t="s">
        <v>69</v>
      </c>
      <c r="D499" s="163" t="s">
        <v>717</v>
      </c>
      <c r="E499" s="163" t="s">
        <v>56</v>
      </c>
      <c r="F499" s="163">
        <v>18.12</v>
      </c>
    </row>
    <row r="500" spans="1:6" x14ac:dyDescent="0.2">
      <c r="A500" s="163">
        <v>2019</v>
      </c>
      <c r="B500" s="163" t="s">
        <v>104</v>
      </c>
      <c r="C500" s="163" t="s">
        <v>68</v>
      </c>
      <c r="D500" s="163" t="s">
        <v>717</v>
      </c>
      <c r="E500" s="163" t="s">
        <v>56</v>
      </c>
      <c r="F500" s="163">
        <v>5.1130000000000004</v>
      </c>
    </row>
    <row r="501" spans="1:6" x14ac:dyDescent="0.2">
      <c r="A501" s="163">
        <v>2019</v>
      </c>
      <c r="B501" s="163" t="s">
        <v>104</v>
      </c>
      <c r="C501" s="163" t="s">
        <v>67</v>
      </c>
      <c r="D501" s="163" t="s">
        <v>717</v>
      </c>
      <c r="E501" s="163" t="s">
        <v>56</v>
      </c>
      <c r="F501" s="163">
        <v>2.7690000000000001</v>
      </c>
    </row>
    <row r="502" spans="1:6" x14ac:dyDescent="0.2">
      <c r="A502" s="163">
        <v>2019</v>
      </c>
      <c r="B502" s="163" t="s">
        <v>104</v>
      </c>
      <c r="C502" s="163" t="s">
        <v>65</v>
      </c>
      <c r="D502" s="163" t="s">
        <v>717</v>
      </c>
      <c r="E502" s="163" t="s">
        <v>56</v>
      </c>
      <c r="F502" s="163">
        <v>3.6259999999999999</v>
      </c>
    </row>
    <row r="503" spans="1:6" x14ac:dyDescent="0.2">
      <c r="A503" s="163">
        <v>2019</v>
      </c>
      <c r="B503" s="163" t="s">
        <v>104</v>
      </c>
      <c r="C503" s="163" t="s">
        <v>64</v>
      </c>
      <c r="D503" s="163" t="s">
        <v>717</v>
      </c>
      <c r="E503" s="163" t="s">
        <v>56</v>
      </c>
      <c r="F503" s="163">
        <v>6.617</v>
      </c>
    </row>
    <row r="504" spans="1:6" x14ac:dyDescent="0.2">
      <c r="A504" s="163">
        <v>2019</v>
      </c>
      <c r="B504" s="163" t="s">
        <v>104</v>
      </c>
      <c r="C504" s="163" t="s">
        <v>62</v>
      </c>
      <c r="D504" s="163" t="s">
        <v>717</v>
      </c>
      <c r="E504" s="163" t="s">
        <v>56</v>
      </c>
      <c r="F504" s="163">
        <v>-4.0000000000000001E-3</v>
      </c>
    </row>
    <row r="505" spans="1:6" x14ac:dyDescent="0.2">
      <c r="A505" s="163">
        <v>2019</v>
      </c>
      <c r="B505" s="163" t="s">
        <v>104</v>
      </c>
      <c r="C505" s="163" t="s">
        <v>55</v>
      </c>
      <c r="D505" s="163" t="s">
        <v>717</v>
      </c>
      <c r="E505" s="163" t="s">
        <v>56</v>
      </c>
      <c r="F505" s="163">
        <v>-1E-3</v>
      </c>
    </row>
    <row r="506" spans="1:6" x14ac:dyDescent="0.2">
      <c r="A506" s="163">
        <v>2019</v>
      </c>
      <c r="B506" s="163" t="s">
        <v>103</v>
      </c>
      <c r="C506" s="163" t="s">
        <v>69</v>
      </c>
      <c r="D506" s="163" t="s">
        <v>717</v>
      </c>
      <c r="E506" s="163" t="s">
        <v>56</v>
      </c>
      <c r="F506" s="163">
        <v>10.643000000000001</v>
      </c>
    </row>
    <row r="507" spans="1:6" x14ac:dyDescent="0.2">
      <c r="A507" s="163">
        <v>2019</v>
      </c>
      <c r="B507" s="163" t="s">
        <v>103</v>
      </c>
      <c r="C507" s="163" t="s">
        <v>68</v>
      </c>
      <c r="D507" s="163" t="s">
        <v>717</v>
      </c>
      <c r="E507" s="163" t="s">
        <v>56</v>
      </c>
      <c r="F507" s="163">
        <v>3.6080000000000001</v>
      </c>
    </row>
    <row r="508" spans="1:6" x14ac:dyDescent="0.2">
      <c r="A508" s="163">
        <v>2019</v>
      </c>
      <c r="B508" s="163" t="s">
        <v>103</v>
      </c>
      <c r="C508" s="163" t="s">
        <v>67</v>
      </c>
      <c r="D508" s="163" t="s">
        <v>717</v>
      </c>
      <c r="E508" s="163" t="s">
        <v>56</v>
      </c>
      <c r="F508" s="163">
        <v>0.79400000000000004</v>
      </c>
    </row>
    <row r="509" spans="1:6" x14ac:dyDescent="0.2">
      <c r="A509" s="163">
        <v>2019</v>
      </c>
      <c r="B509" s="163" t="s">
        <v>103</v>
      </c>
      <c r="C509" s="163" t="s">
        <v>65</v>
      </c>
      <c r="D509" s="163" t="s">
        <v>717</v>
      </c>
      <c r="E509" s="163" t="s">
        <v>56</v>
      </c>
      <c r="F509" s="163">
        <v>4.1870000000000003</v>
      </c>
    </row>
    <row r="510" spans="1:6" x14ac:dyDescent="0.2">
      <c r="A510" s="163">
        <v>2019</v>
      </c>
      <c r="B510" s="163" t="s">
        <v>103</v>
      </c>
      <c r="C510" s="163" t="s">
        <v>64</v>
      </c>
      <c r="D510" s="163" t="s">
        <v>717</v>
      </c>
      <c r="E510" s="163" t="s">
        <v>56</v>
      </c>
      <c r="F510" s="163">
        <v>2.153</v>
      </c>
    </row>
    <row r="511" spans="1:6" x14ac:dyDescent="0.2">
      <c r="A511" s="163">
        <v>2019</v>
      </c>
      <c r="B511" s="163" t="s">
        <v>103</v>
      </c>
      <c r="C511" s="163" t="s">
        <v>62</v>
      </c>
      <c r="D511" s="163" t="s">
        <v>717</v>
      </c>
      <c r="E511" s="163" t="s">
        <v>56</v>
      </c>
      <c r="F511" s="163">
        <v>-9.9000000000000005E-2</v>
      </c>
    </row>
    <row r="512" spans="1:6" x14ac:dyDescent="0.2">
      <c r="A512" s="163">
        <v>2019</v>
      </c>
      <c r="B512" s="163" t="s">
        <v>103</v>
      </c>
      <c r="C512" s="163" t="s">
        <v>55</v>
      </c>
      <c r="D512" s="163" t="s">
        <v>717</v>
      </c>
      <c r="E512" s="163" t="s">
        <v>56</v>
      </c>
      <c r="F512" s="163">
        <v>0</v>
      </c>
    </row>
    <row r="513" spans="1:7" x14ac:dyDescent="0.2">
      <c r="A513" s="163">
        <v>2019</v>
      </c>
      <c r="B513" s="163" t="s">
        <v>101</v>
      </c>
      <c r="C513" s="163" t="s">
        <v>69</v>
      </c>
      <c r="D513" s="163" t="s">
        <v>717</v>
      </c>
      <c r="E513" s="163" t="s">
        <v>56</v>
      </c>
      <c r="F513" s="163">
        <v>11.249000000000001</v>
      </c>
    </row>
    <row r="514" spans="1:7" x14ac:dyDescent="0.2">
      <c r="A514" s="163">
        <v>2019</v>
      </c>
      <c r="B514" s="163" t="s">
        <v>101</v>
      </c>
      <c r="C514" s="163" t="s">
        <v>68</v>
      </c>
      <c r="D514" s="163" t="s">
        <v>717</v>
      </c>
      <c r="E514" s="163" t="s">
        <v>56</v>
      </c>
      <c r="F514" s="163">
        <v>2.9470000000000001</v>
      </c>
    </row>
    <row r="515" spans="1:7" x14ac:dyDescent="0.2">
      <c r="A515" s="163">
        <v>2019</v>
      </c>
      <c r="B515" s="163" t="s">
        <v>101</v>
      </c>
      <c r="C515" s="163" t="s">
        <v>67</v>
      </c>
      <c r="D515" s="163" t="s">
        <v>717</v>
      </c>
      <c r="E515" s="163" t="s">
        <v>56</v>
      </c>
      <c r="F515" s="163">
        <v>0.84399999999999997</v>
      </c>
    </row>
    <row r="516" spans="1:7" x14ac:dyDescent="0.2">
      <c r="A516" s="163">
        <v>2019</v>
      </c>
      <c r="B516" s="163" t="s">
        <v>101</v>
      </c>
      <c r="C516" s="163" t="s">
        <v>65</v>
      </c>
      <c r="D516" s="163" t="s">
        <v>717</v>
      </c>
      <c r="E516" s="163" t="s">
        <v>56</v>
      </c>
      <c r="F516" s="163">
        <v>2.9409999999999998</v>
      </c>
    </row>
    <row r="517" spans="1:7" x14ac:dyDescent="0.2">
      <c r="A517" s="163">
        <v>2019</v>
      </c>
      <c r="B517" s="163" t="s">
        <v>101</v>
      </c>
      <c r="C517" s="163" t="s">
        <v>64</v>
      </c>
      <c r="D517" s="163" t="s">
        <v>717</v>
      </c>
      <c r="E517" s="163" t="s">
        <v>56</v>
      </c>
      <c r="F517" s="163">
        <v>4.6970000000000001</v>
      </c>
    </row>
    <row r="518" spans="1:7" x14ac:dyDescent="0.2">
      <c r="A518" s="163">
        <v>2019</v>
      </c>
      <c r="B518" s="163" t="s">
        <v>101</v>
      </c>
      <c r="C518" s="163" t="s">
        <v>62</v>
      </c>
      <c r="D518" s="163" t="s">
        <v>717</v>
      </c>
      <c r="E518" s="163" t="s">
        <v>56</v>
      </c>
      <c r="F518" s="163">
        <v>-0.188</v>
      </c>
    </row>
    <row r="519" spans="1:7" x14ac:dyDescent="0.2">
      <c r="A519" s="163">
        <v>2019</v>
      </c>
      <c r="B519" s="163" t="s">
        <v>101</v>
      </c>
      <c r="C519" s="163" t="s">
        <v>55</v>
      </c>
      <c r="D519" s="163" t="s">
        <v>717</v>
      </c>
      <c r="E519" s="163" t="s">
        <v>56</v>
      </c>
      <c r="F519" s="163">
        <v>0.01</v>
      </c>
    </row>
    <row r="520" spans="1:7" x14ac:dyDescent="0.2">
      <c r="A520" s="163">
        <v>2020</v>
      </c>
      <c r="B520" s="163" t="s">
        <v>714</v>
      </c>
      <c r="C520" s="163" t="s">
        <v>69</v>
      </c>
      <c r="D520" s="163" t="s">
        <v>717</v>
      </c>
      <c r="E520" s="163" t="s">
        <v>56</v>
      </c>
      <c r="F520" s="163">
        <v>13.462</v>
      </c>
      <c r="G520" s="163" t="s">
        <v>719</v>
      </c>
    </row>
    <row r="521" spans="1:7" x14ac:dyDescent="0.2">
      <c r="A521" s="163">
        <v>2020</v>
      </c>
      <c r="B521" s="163" t="s">
        <v>714</v>
      </c>
      <c r="C521" s="163" t="s">
        <v>68</v>
      </c>
      <c r="D521" s="163" t="s">
        <v>717</v>
      </c>
      <c r="E521" s="163" t="s">
        <v>56</v>
      </c>
      <c r="F521" s="163">
        <v>3.2269999999999999</v>
      </c>
      <c r="G521" s="163" t="s">
        <v>719</v>
      </c>
    </row>
    <row r="522" spans="1:7" x14ac:dyDescent="0.2">
      <c r="A522" s="163">
        <v>2020</v>
      </c>
      <c r="B522" s="163" t="s">
        <v>714</v>
      </c>
      <c r="C522" s="163" t="s">
        <v>67</v>
      </c>
      <c r="D522" s="163" t="s">
        <v>717</v>
      </c>
      <c r="E522" s="163" t="s">
        <v>56</v>
      </c>
      <c r="F522" s="163">
        <v>0.71199999999999997</v>
      </c>
      <c r="G522" s="163" t="s">
        <v>719</v>
      </c>
    </row>
    <row r="523" spans="1:7" x14ac:dyDescent="0.2">
      <c r="A523" s="163">
        <v>2020</v>
      </c>
      <c r="B523" s="163" t="s">
        <v>714</v>
      </c>
      <c r="C523" s="163" t="s">
        <v>65</v>
      </c>
      <c r="D523" s="163" t="s">
        <v>717</v>
      </c>
      <c r="E523" s="163" t="s">
        <v>56</v>
      </c>
      <c r="F523" s="163">
        <v>7.0460000000000003</v>
      </c>
      <c r="G523" s="163" t="s">
        <v>719</v>
      </c>
    </row>
    <row r="524" spans="1:7" x14ac:dyDescent="0.2">
      <c r="A524" s="163">
        <v>2020</v>
      </c>
      <c r="B524" s="163" t="s">
        <v>714</v>
      </c>
      <c r="C524" s="163" t="s">
        <v>64</v>
      </c>
      <c r="D524" s="163" t="s">
        <v>717</v>
      </c>
      <c r="E524" s="163" t="s">
        <v>56</v>
      </c>
      <c r="F524" s="163">
        <v>2.4500000000000002</v>
      </c>
      <c r="G524" s="163" t="s">
        <v>719</v>
      </c>
    </row>
    <row r="525" spans="1:7" x14ac:dyDescent="0.2">
      <c r="A525" s="163">
        <v>2020</v>
      </c>
      <c r="B525" s="163" t="s">
        <v>714</v>
      </c>
      <c r="C525" s="163" t="s">
        <v>62</v>
      </c>
      <c r="D525" s="163" t="s">
        <v>717</v>
      </c>
      <c r="E525" s="163" t="s">
        <v>56</v>
      </c>
      <c r="F525" s="163">
        <v>2.5999999999999999E-2</v>
      </c>
    </row>
    <row r="526" spans="1:7" x14ac:dyDescent="0.2">
      <c r="A526" s="163">
        <v>2020</v>
      </c>
      <c r="B526" s="163" t="s">
        <v>714</v>
      </c>
      <c r="C526" s="163" t="s">
        <v>55</v>
      </c>
      <c r="D526" s="163" t="s">
        <v>717</v>
      </c>
      <c r="E526" s="163" t="s">
        <v>56</v>
      </c>
      <c r="F526" s="163">
        <v>2E-3</v>
      </c>
    </row>
    <row r="527" spans="1:7" x14ac:dyDescent="0.2">
      <c r="A527" s="163">
        <v>2020</v>
      </c>
      <c r="B527" s="163" t="s">
        <v>138</v>
      </c>
      <c r="C527" s="163" t="s">
        <v>69</v>
      </c>
      <c r="D527" s="163" t="s">
        <v>717</v>
      </c>
      <c r="E527" s="163" t="s">
        <v>56</v>
      </c>
      <c r="F527" s="163">
        <v>13.256</v>
      </c>
      <c r="G527" s="163" t="s">
        <v>719</v>
      </c>
    </row>
    <row r="528" spans="1:7" x14ac:dyDescent="0.2">
      <c r="A528" s="163">
        <v>2020</v>
      </c>
      <c r="B528" s="163" t="s">
        <v>138</v>
      </c>
      <c r="C528" s="163" t="s">
        <v>68</v>
      </c>
      <c r="D528" s="163" t="s">
        <v>717</v>
      </c>
      <c r="E528" s="163" t="s">
        <v>56</v>
      </c>
      <c r="F528" s="163">
        <v>4.1630000000000003</v>
      </c>
      <c r="G528" s="163" t="s">
        <v>719</v>
      </c>
    </row>
    <row r="529" spans="1:7" x14ac:dyDescent="0.2">
      <c r="A529" s="163">
        <v>2020</v>
      </c>
      <c r="B529" s="163" t="s">
        <v>138</v>
      </c>
      <c r="C529" s="163" t="s">
        <v>67</v>
      </c>
      <c r="D529" s="163" t="s">
        <v>717</v>
      </c>
      <c r="E529" s="163" t="s">
        <v>56</v>
      </c>
      <c r="F529" s="163">
        <v>1.004</v>
      </c>
      <c r="G529" s="163" t="s">
        <v>719</v>
      </c>
    </row>
    <row r="530" spans="1:7" x14ac:dyDescent="0.2">
      <c r="A530" s="163">
        <v>2020</v>
      </c>
      <c r="B530" s="163" t="s">
        <v>138</v>
      </c>
      <c r="C530" s="163" t="s">
        <v>65</v>
      </c>
      <c r="D530" s="163" t="s">
        <v>717</v>
      </c>
      <c r="E530" s="163" t="s">
        <v>56</v>
      </c>
      <c r="F530" s="163">
        <v>5.0250000000000004</v>
      </c>
      <c r="G530" s="163" t="s">
        <v>719</v>
      </c>
    </row>
    <row r="531" spans="1:7" x14ac:dyDescent="0.2">
      <c r="A531" s="163">
        <v>2020</v>
      </c>
      <c r="B531" s="163" t="s">
        <v>138</v>
      </c>
      <c r="C531" s="163" t="s">
        <v>64</v>
      </c>
      <c r="D531" s="163" t="s">
        <v>717</v>
      </c>
      <c r="E531" s="163" t="s">
        <v>56</v>
      </c>
      <c r="F531" s="163">
        <v>3.33</v>
      </c>
      <c r="G531" s="163" t="s">
        <v>719</v>
      </c>
    </row>
    <row r="532" spans="1:7" x14ac:dyDescent="0.2">
      <c r="A532" s="163">
        <v>2020</v>
      </c>
      <c r="B532" s="163" t="s">
        <v>138</v>
      </c>
      <c r="C532" s="163" t="s">
        <v>62</v>
      </c>
      <c r="D532" s="163" t="s">
        <v>717</v>
      </c>
      <c r="E532" s="163" t="s">
        <v>56</v>
      </c>
      <c r="F532" s="163">
        <v>-0.26900000000000002</v>
      </c>
      <c r="G532" s="163" t="s">
        <v>719</v>
      </c>
    </row>
    <row r="533" spans="1:7" x14ac:dyDescent="0.2">
      <c r="A533" s="163">
        <v>2020</v>
      </c>
      <c r="B533" s="163" t="s">
        <v>138</v>
      </c>
      <c r="C533" s="163" t="s">
        <v>55</v>
      </c>
      <c r="D533" s="163" t="s">
        <v>717</v>
      </c>
      <c r="E533" s="163" t="s">
        <v>56</v>
      </c>
      <c r="F533" s="163">
        <v>4.0000000000000001E-3</v>
      </c>
      <c r="G533" s="163" t="s">
        <v>719</v>
      </c>
    </row>
    <row r="534" spans="1:7" x14ac:dyDescent="0.2">
      <c r="A534" s="163">
        <v>2020</v>
      </c>
      <c r="B534" s="163" t="s">
        <v>137</v>
      </c>
      <c r="C534" s="163" t="s">
        <v>69</v>
      </c>
      <c r="D534" s="163" t="s">
        <v>717</v>
      </c>
      <c r="E534" s="163" t="s">
        <v>56</v>
      </c>
      <c r="F534" s="163">
        <v>20.417000000000002</v>
      </c>
      <c r="G534" s="163" t="s">
        <v>723</v>
      </c>
    </row>
    <row r="535" spans="1:7" x14ac:dyDescent="0.2">
      <c r="A535" s="163">
        <v>2020</v>
      </c>
      <c r="B535" s="163" t="s">
        <v>137</v>
      </c>
      <c r="C535" s="163" t="s">
        <v>68</v>
      </c>
      <c r="D535" s="163" t="s">
        <v>717</v>
      </c>
      <c r="E535" s="163" t="s">
        <v>56</v>
      </c>
      <c r="F535" s="163">
        <v>2.633</v>
      </c>
    </row>
    <row r="536" spans="1:7" x14ac:dyDescent="0.2">
      <c r="A536" s="163">
        <v>2020</v>
      </c>
      <c r="B536" s="163" t="s">
        <v>137</v>
      </c>
      <c r="C536" s="163" t="s">
        <v>67</v>
      </c>
      <c r="D536" s="163" t="s">
        <v>717</v>
      </c>
      <c r="E536" s="163" t="s">
        <v>56</v>
      </c>
      <c r="F536" s="163">
        <v>5.0590000000000002</v>
      </c>
      <c r="G536" s="163" t="s">
        <v>723</v>
      </c>
    </row>
    <row r="537" spans="1:7" x14ac:dyDescent="0.2">
      <c r="A537" s="163">
        <v>2020</v>
      </c>
      <c r="B537" s="163" t="s">
        <v>137</v>
      </c>
      <c r="C537" s="163" t="s">
        <v>65</v>
      </c>
      <c r="D537" s="163" t="s">
        <v>717</v>
      </c>
      <c r="E537" s="163" t="s">
        <v>56</v>
      </c>
      <c r="F537" s="163">
        <v>8.6590000000000007</v>
      </c>
      <c r="G537" s="163" t="s">
        <v>723</v>
      </c>
    </row>
    <row r="538" spans="1:7" x14ac:dyDescent="0.2">
      <c r="A538" s="163">
        <v>2020</v>
      </c>
      <c r="B538" s="163" t="s">
        <v>137</v>
      </c>
      <c r="C538" s="163" t="s">
        <v>64</v>
      </c>
      <c r="D538" s="163" t="s">
        <v>717</v>
      </c>
      <c r="E538" s="163" t="s">
        <v>56</v>
      </c>
      <c r="F538" s="163">
        <v>4.2969999999999997</v>
      </c>
    </row>
    <row r="539" spans="1:7" x14ac:dyDescent="0.2">
      <c r="A539" s="163">
        <v>2020</v>
      </c>
      <c r="B539" s="163" t="s">
        <v>137</v>
      </c>
      <c r="C539" s="163" t="s">
        <v>62</v>
      </c>
      <c r="D539" s="163" t="s">
        <v>717</v>
      </c>
      <c r="E539" s="163" t="s">
        <v>56</v>
      </c>
      <c r="F539" s="163">
        <v>-0.23300000000000001</v>
      </c>
    </row>
    <row r="540" spans="1:7" x14ac:dyDescent="0.2">
      <c r="A540" s="163">
        <v>2020</v>
      </c>
      <c r="B540" s="163" t="s">
        <v>137</v>
      </c>
      <c r="C540" s="163" t="s">
        <v>55</v>
      </c>
      <c r="D540" s="163" t="s">
        <v>717</v>
      </c>
      <c r="E540" s="163" t="s">
        <v>56</v>
      </c>
      <c r="F540" s="163">
        <v>3.0000000000000001E-3</v>
      </c>
    </row>
    <row r="541" spans="1:7" x14ac:dyDescent="0.2">
      <c r="A541" s="163">
        <v>2020</v>
      </c>
      <c r="B541" s="163" t="s">
        <v>136</v>
      </c>
      <c r="C541" s="163" t="s">
        <v>69</v>
      </c>
      <c r="D541" s="163" t="s">
        <v>717</v>
      </c>
      <c r="E541" s="163" t="s">
        <v>56</v>
      </c>
      <c r="F541" s="163">
        <v>14.737</v>
      </c>
    </row>
    <row r="542" spans="1:7" x14ac:dyDescent="0.2">
      <c r="A542" s="163">
        <v>2020</v>
      </c>
      <c r="B542" s="163" t="s">
        <v>136</v>
      </c>
      <c r="C542" s="163" t="s">
        <v>68</v>
      </c>
      <c r="D542" s="163" t="s">
        <v>717</v>
      </c>
      <c r="E542" s="163" t="s">
        <v>56</v>
      </c>
      <c r="F542" s="163">
        <v>2.2149999999999999</v>
      </c>
    </row>
    <row r="543" spans="1:7" x14ac:dyDescent="0.2">
      <c r="A543" s="163">
        <v>2020</v>
      </c>
      <c r="B543" s="163" t="s">
        <v>136</v>
      </c>
      <c r="C543" s="163" t="s">
        <v>67</v>
      </c>
      <c r="D543" s="163" t="s">
        <v>717</v>
      </c>
      <c r="E543" s="163" t="s">
        <v>56</v>
      </c>
      <c r="F543" s="163">
        <v>0.32800000000000001</v>
      </c>
    </row>
    <row r="544" spans="1:7" x14ac:dyDescent="0.2">
      <c r="A544" s="163">
        <v>2020</v>
      </c>
      <c r="B544" s="163" t="s">
        <v>136</v>
      </c>
      <c r="C544" s="163" t="s">
        <v>65</v>
      </c>
      <c r="D544" s="163" t="s">
        <v>717</v>
      </c>
      <c r="E544" s="163" t="s">
        <v>56</v>
      </c>
      <c r="F544" s="163">
        <v>7.6070000000000002</v>
      </c>
    </row>
    <row r="545" spans="1:7" x14ac:dyDescent="0.2">
      <c r="A545" s="163">
        <v>2020</v>
      </c>
      <c r="B545" s="163" t="s">
        <v>136</v>
      </c>
      <c r="C545" s="163" t="s">
        <v>64</v>
      </c>
      <c r="D545" s="163" t="s">
        <v>717</v>
      </c>
      <c r="E545" s="163" t="s">
        <v>56</v>
      </c>
      <c r="F545" s="163">
        <v>4.5759999999999996</v>
      </c>
    </row>
    <row r="546" spans="1:7" x14ac:dyDescent="0.2">
      <c r="A546" s="163">
        <v>2020</v>
      </c>
      <c r="B546" s="163" t="s">
        <v>136</v>
      </c>
      <c r="C546" s="163" t="s">
        <v>62</v>
      </c>
      <c r="D546" s="163" t="s">
        <v>717</v>
      </c>
      <c r="E546" s="163" t="s">
        <v>56</v>
      </c>
      <c r="F546" s="163">
        <v>1.2E-2</v>
      </c>
    </row>
    <row r="547" spans="1:7" x14ac:dyDescent="0.2">
      <c r="A547" s="163">
        <v>2020</v>
      </c>
      <c r="B547" s="163" t="s">
        <v>136</v>
      </c>
      <c r="C547" s="163" t="s">
        <v>55</v>
      </c>
      <c r="D547" s="163" t="s">
        <v>717</v>
      </c>
      <c r="E547" s="163" t="s">
        <v>56</v>
      </c>
      <c r="F547" s="163">
        <v>0</v>
      </c>
    </row>
    <row r="548" spans="1:7" x14ac:dyDescent="0.2">
      <c r="A548" s="163">
        <v>2020</v>
      </c>
      <c r="B548" s="163" t="s">
        <v>135</v>
      </c>
      <c r="C548" s="163" t="s">
        <v>69</v>
      </c>
      <c r="D548" s="163" t="s">
        <v>717</v>
      </c>
      <c r="E548" s="163" t="s">
        <v>56</v>
      </c>
      <c r="F548" s="163">
        <v>23.913</v>
      </c>
    </row>
    <row r="549" spans="1:7" x14ac:dyDescent="0.2">
      <c r="A549" s="163">
        <v>2020</v>
      </c>
      <c r="B549" s="163" t="s">
        <v>135</v>
      </c>
      <c r="C549" s="163" t="s">
        <v>68</v>
      </c>
      <c r="D549" s="163" t="s">
        <v>717</v>
      </c>
      <c r="E549" s="163" t="s">
        <v>56</v>
      </c>
      <c r="F549" s="163">
        <v>7.3380000000000001</v>
      </c>
    </row>
    <row r="550" spans="1:7" x14ac:dyDescent="0.2">
      <c r="A550" s="163">
        <v>2020</v>
      </c>
      <c r="B550" s="163" t="s">
        <v>135</v>
      </c>
      <c r="C550" s="163" t="s">
        <v>67</v>
      </c>
      <c r="D550" s="163" t="s">
        <v>717</v>
      </c>
      <c r="E550" s="163" t="s">
        <v>56</v>
      </c>
      <c r="F550" s="163">
        <v>0.23400000000000001</v>
      </c>
    </row>
    <row r="551" spans="1:7" x14ac:dyDescent="0.2">
      <c r="A551" s="163">
        <v>2020</v>
      </c>
      <c r="B551" s="163" t="s">
        <v>135</v>
      </c>
      <c r="C551" s="163" t="s">
        <v>65</v>
      </c>
      <c r="D551" s="163" t="s">
        <v>717</v>
      </c>
      <c r="E551" s="163" t="s">
        <v>56</v>
      </c>
      <c r="F551" s="163">
        <v>12.413</v>
      </c>
    </row>
    <row r="552" spans="1:7" x14ac:dyDescent="0.2">
      <c r="A552" s="163">
        <v>2020</v>
      </c>
      <c r="B552" s="163" t="s">
        <v>135</v>
      </c>
      <c r="C552" s="163" t="s">
        <v>64</v>
      </c>
      <c r="D552" s="163" t="s">
        <v>717</v>
      </c>
      <c r="E552" s="163" t="s">
        <v>56</v>
      </c>
      <c r="F552" s="163">
        <v>4.04</v>
      </c>
    </row>
    <row r="553" spans="1:7" x14ac:dyDescent="0.2">
      <c r="A553" s="163">
        <v>2020</v>
      </c>
      <c r="B553" s="163" t="s">
        <v>135</v>
      </c>
      <c r="C553" s="163" t="s">
        <v>62</v>
      </c>
      <c r="D553" s="163" t="s">
        <v>717</v>
      </c>
      <c r="E553" s="163" t="s">
        <v>56</v>
      </c>
      <c r="F553" s="163">
        <v>0.04</v>
      </c>
    </row>
    <row r="554" spans="1:7" x14ac:dyDescent="0.2">
      <c r="A554" s="163">
        <v>2020</v>
      </c>
      <c r="B554" s="163" t="s">
        <v>135</v>
      </c>
      <c r="C554" s="163" t="s">
        <v>55</v>
      </c>
      <c r="D554" s="163" t="s">
        <v>717</v>
      </c>
      <c r="E554" s="163" t="s">
        <v>56</v>
      </c>
      <c r="F554" s="163">
        <v>-0.154</v>
      </c>
    </row>
    <row r="555" spans="1:7" x14ac:dyDescent="0.2">
      <c r="A555" s="163">
        <v>2020</v>
      </c>
      <c r="B555" s="163" t="s">
        <v>60</v>
      </c>
      <c r="C555" s="163" t="s">
        <v>69</v>
      </c>
      <c r="D555" s="163" t="s">
        <v>717</v>
      </c>
      <c r="E555" s="163" t="s">
        <v>56</v>
      </c>
      <c r="F555" s="163">
        <v>13.291</v>
      </c>
      <c r="G555" s="163" t="s">
        <v>719</v>
      </c>
    </row>
    <row r="556" spans="1:7" x14ac:dyDescent="0.2">
      <c r="A556" s="163">
        <v>2020</v>
      </c>
      <c r="B556" s="163" t="s">
        <v>60</v>
      </c>
      <c r="C556" s="163" t="s">
        <v>68</v>
      </c>
      <c r="D556" s="163" t="s">
        <v>717</v>
      </c>
      <c r="E556" s="163" t="s">
        <v>56</v>
      </c>
      <c r="F556" s="163">
        <v>2.5110000000000001</v>
      </c>
      <c r="G556" s="163" t="s">
        <v>719</v>
      </c>
    </row>
    <row r="557" spans="1:7" x14ac:dyDescent="0.2">
      <c r="A557" s="163">
        <v>2020</v>
      </c>
      <c r="B557" s="163" t="s">
        <v>60</v>
      </c>
      <c r="C557" s="163" t="s">
        <v>67</v>
      </c>
      <c r="D557" s="163" t="s">
        <v>717</v>
      </c>
      <c r="E557" s="163" t="s">
        <v>56</v>
      </c>
      <c r="F557" s="163">
        <v>0.39500000000000002</v>
      </c>
      <c r="G557" s="163" t="s">
        <v>719</v>
      </c>
    </row>
    <row r="558" spans="1:7" x14ac:dyDescent="0.2">
      <c r="A558" s="163">
        <v>2020</v>
      </c>
      <c r="B558" s="163" t="s">
        <v>60</v>
      </c>
      <c r="C558" s="163" t="s">
        <v>65</v>
      </c>
      <c r="D558" s="163" t="s">
        <v>717</v>
      </c>
      <c r="E558" s="163" t="s">
        <v>56</v>
      </c>
      <c r="F558" s="163">
        <v>6.569</v>
      </c>
      <c r="G558" s="163" t="s">
        <v>719</v>
      </c>
    </row>
    <row r="559" spans="1:7" x14ac:dyDescent="0.2">
      <c r="A559" s="163">
        <v>2020</v>
      </c>
      <c r="B559" s="163" t="s">
        <v>60</v>
      </c>
      <c r="C559" s="163" t="s">
        <v>64</v>
      </c>
      <c r="D559" s="163" t="s">
        <v>717</v>
      </c>
      <c r="E559" s="163" t="s">
        <v>56</v>
      </c>
      <c r="F559" s="163">
        <v>3.8250000000000002</v>
      </c>
      <c r="G559" s="163" t="s">
        <v>719</v>
      </c>
    </row>
    <row r="560" spans="1:7" x14ac:dyDescent="0.2">
      <c r="A560" s="163">
        <v>2020</v>
      </c>
      <c r="B560" s="163" t="s">
        <v>60</v>
      </c>
      <c r="C560" s="163" t="s">
        <v>62</v>
      </c>
      <c r="D560" s="163" t="s">
        <v>717</v>
      </c>
      <c r="E560" s="163" t="s">
        <v>56</v>
      </c>
      <c r="F560" s="163">
        <v>-4.2000000000000003E-2</v>
      </c>
      <c r="G560" s="163" t="s">
        <v>723</v>
      </c>
    </row>
    <row r="561" spans="1:7" x14ac:dyDescent="0.2">
      <c r="A561" s="163">
        <v>2020</v>
      </c>
      <c r="B561" s="163" t="s">
        <v>60</v>
      </c>
      <c r="C561" s="163" t="s">
        <v>55</v>
      </c>
      <c r="D561" s="163" t="s">
        <v>717</v>
      </c>
      <c r="E561" s="163" t="s">
        <v>56</v>
      </c>
      <c r="F561" s="163">
        <v>3.2000000000000001E-2</v>
      </c>
      <c r="G561" s="163" t="s">
        <v>723</v>
      </c>
    </row>
    <row r="562" spans="1:7" x14ac:dyDescent="0.2">
      <c r="A562" s="163">
        <v>2020</v>
      </c>
      <c r="B562" s="163" t="s">
        <v>133</v>
      </c>
      <c r="C562" s="163" t="s">
        <v>69</v>
      </c>
      <c r="D562" s="163" t="s">
        <v>717</v>
      </c>
      <c r="E562" s="163" t="s">
        <v>56</v>
      </c>
      <c r="F562" s="163">
        <v>28.356000000000002</v>
      </c>
    </row>
    <row r="563" spans="1:7" x14ac:dyDescent="0.2">
      <c r="A563" s="163">
        <v>2020</v>
      </c>
      <c r="B563" s="163" t="s">
        <v>133</v>
      </c>
      <c r="C563" s="163" t="s">
        <v>68</v>
      </c>
      <c r="D563" s="163" t="s">
        <v>717</v>
      </c>
      <c r="E563" s="163" t="s">
        <v>56</v>
      </c>
      <c r="F563" s="163">
        <v>5.7069999999999999</v>
      </c>
    </row>
    <row r="564" spans="1:7" x14ac:dyDescent="0.2">
      <c r="A564" s="163">
        <v>2020</v>
      </c>
      <c r="B564" s="163" t="s">
        <v>133</v>
      </c>
      <c r="C564" s="163" t="s">
        <v>67</v>
      </c>
      <c r="D564" s="163" t="s">
        <v>717</v>
      </c>
      <c r="E564" s="163" t="s">
        <v>56</v>
      </c>
      <c r="F564" s="163">
        <v>0.17799999999999999</v>
      </c>
    </row>
    <row r="565" spans="1:7" x14ac:dyDescent="0.2">
      <c r="A565" s="163">
        <v>2020</v>
      </c>
      <c r="B565" s="163" t="s">
        <v>133</v>
      </c>
      <c r="C565" s="163" t="s">
        <v>65</v>
      </c>
      <c r="D565" s="163" t="s">
        <v>717</v>
      </c>
      <c r="E565" s="163" t="s">
        <v>56</v>
      </c>
      <c r="F565" s="163">
        <v>15.598000000000001</v>
      </c>
    </row>
    <row r="566" spans="1:7" x14ac:dyDescent="0.2">
      <c r="A566" s="163">
        <v>2020</v>
      </c>
      <c r="B566" s="163" t="s">
        <v>133</v>
      </c>
      <c r="C566" s="163" t="s">
        <v>64</v>
      </c>
      <c r="D566" s="163" t="s">
        <v>717</v>
      </c>
      <c r="E566" s="163" t="s">
        <v>56</v>
      </c>
      <c r="F566" s="163">
        <v>7.03</v>
      </c>
    </row>
    <row r="567" spans="1:7" x14ac:dyDescent="0.2">
      <c r="A567" s="163">
        <v>2020</v>
      </c>
      <c r="B567" s="163" t="s">
        <v>133</v>
      </c>
      <c r="C567" s="163" t="s">
        <v>62</v>
      </c>
      <c r="D567" s="163" t="s">
        <v>717</v>
      </c>
      <c r="E567" s="163" t="s">
        <v>56</v>
      </c>
      <c r="F567" s="163">
        <v>-0.154</v>
      </c>
    </row>
    <row r="568" spans="1:7" x14ac:dyDescent="0.2">
      <c r="A568" s="163">
        <v>2020</v>
      </c>
      <c r="B568" s="163" t="s">
        <v>133</v>
      </c>
      <c r="C568" s="163" t="s">
        <v>55</v>
      </c>
      <c r="D568" s="163" t="s">
        <v>717</v>
      </c>
      <c r="E568" s="163" t="s">
        <v>56</v>
      </c>
      <c r="F568" s="163">
        <v>-1E-3</v>
      </c>
    </row>
    <row r="569" spans="1:7" x14ac:dyDescent="0.2">
      <c r="A569" s="163">
        <v>2020</v>
      </c>
      <c r="B569" s="163" t="s">
        <v>132</v>
      </c>
      <c r="C569" s="163" t="s">
        <v>69</v>
      </c>
      <c r="D569" s="163" t="s">
        <v>717</v>
      </c>
      <c r="E569" s="163" t="s">
        <v>56</v>
      </c>
      <c r="F569" s="163">
        <v>22.434999999999999</v>
      </c>
    </row>
    <row r="570" spans="1:7" x14ac:dyDescent="0.2">
      <c r="A570" s="163">
        <v>2020</v>
      </c>
      <c r="B570" s="163" t="s">
        <v>132</v>
      </c>
      <c r="C570" s="163" t="s">
        <v>68</v>
      </c>
      <c r="D570" s="163" t="s">
        <v>717</v>
      </c>
      <c r="E570" s="163" t="s">
        <v>56</v>
      </c>
      <c r="F570" s="163">
        <v>7.99</v>
      </c>
    </row>
    <row r="571" spans="1:7" x14ac:dyDescent="0.2">
      <c r="A571" s="163">
        <v>2020</v>
      </c>
      <c r="B571" s="163" t="s">
        <v>132</v>
      </c>
      <c r="C571" s="163" t="s">
        <v>67</v>
      </c>
      <c r="D571" s="163" t="s">
        <v>717</v>
      </c>
      <c r="E571" s="163" t="s">
        <v>56</v>
      </c>
      <c r="F571" s="163">
        <v>1.3380000000000001</v>
      </c>
    </row>
    <row r="572" spans="1:7" x14ac:dyDescent="0.2">
      <c r="A572" s="163">
        <v>2020</v>
      </c>
      <c r="B572" s="163" t="s">
        <v>132</v>
      </c>
      <c r="C572" s="163" t="s">
        <v>65</v>
      </c>
      <c r="D572" s="163" t="s">
        <v>717</v>
      </c>
      <c r="E572" s="163" t="s">
        <v>56</v>
      </c>
      <c r="F572" s="163">
        <v>10.618</v>
      </c>
    </row>
    <row r="573" spans="1:7" x14ac:dyDescent="0.2">
      <c r="A573" s="163">
        <v>2020</v>
      </c>
      <c r="B573" s="163" t="s">
        <v>132</v>
      </c>
      <c r="C573" s="163" t="s">
        <v>64</v>
      </c>
      <c r="D573" s="163" t="s">
        <v>717</v>
      </c>
      <c r="E573" s="163" t="s">
        <v>56</v>
      </c>
      <c r="F573" s="163">
        <v>2.2240000000000002</v>
      </c>
    </row>
    <row r="574" spans="1:7" x14ac:dyDescent="0.2">
      <c r="A574" s="163">
        <v>2020</v>
      </c>
      <c r="B574" s="163" t="s">
        <v>132</v>
      </c>
      <c r="C574" s="163" t="s">
        <v>62</v>
      </c>
      <c r="D574" s="163" t="s">
        <v>717</v>
      </c>
      <c r="E574" s="163" t="s">
        <v>56</v>
      </c>
      <c r="F574" s="163">
        <v>0.26600000000000001</v>
      </c>
    </row>
    <row r="575" spans="1:7" x14ac:dyDescent="0.2">
      <c r="A575" s="163">
        <v>2020</v>
      </c>
      <c r="B575" s="163" t="s">
        <v>132</v>
      </c>
      <c r="C575" s="163" t="s">
        <v>55</v>
      </c>
      <c r="D575" s="163" t="s">
        <v>717</v>
      </c>
      <c r="E575" s="163" t="s">
        <v>56</v>
      </c>
      <c r="F575" s="163">
        <v>0</v>
      </c>
    </row>
    <row r="576" spans="1:7" x14ac:dyDescent="0.2">
      <c r="A576" s="163">
        <v>2020</v>
      </c>
      <c r="B576" s="163" t="s">
        <v>131</v>
      </c>
      <c r="C576" s="163" t="s">
        <v>69</v>
      </c>
      <c r="D576" s="163" t="s">
        <v>717</v>
      </c>
      <c r="E576" s="163" t="s">
        <v>56</v>
      </c>
      <c r="F576" s="163">
        <v>9.3109999999999999</v>
      </c>
      <c r="G576" s="163" t="s">
        <v>719</v>
      </c>
    </row>
    <row r="577" spans="1:7" x14ac:dyDescent="0.2">
      <c r="A577" s="163">
        <v>2020</v>
      </c>
      <c r="B577" s="163" t="s">
        <v>131</v>
      </c>
      <c r="C577" s="163" t="s">
        <v>68</v>
      </c>
      <c r="D577" s="163" t="s">
        <v>717</v>
      </c>
      <c r="E577" s="163" t="s">
        <v>56</v>
      </c>
      <c r="F577" s="163">
        <v>2.1890000000000001</v>
      </c>
      <c r="G577" s="163" t="s">
        <v>719</v>
      </c>
    </row>
    <row r="578" spans="1:7" x14ac:dyDescent="0.2">
      <c r="A578" s="163">
        <v>2020</v>
      </c>
      <c r="B578" s="163" t="s">
        <v>131</v>
      </c>
      <c r="C578" s="163" t="s">
        <v>67</v>
      </c>
      <c r="D578" s="163" t="s">
        <v>717</v>
      </c>
      <c r="E578" s="163" t="s">
        <v>56</v>
      </c>
      <c r="F578" s="163">
        <v>0.504</v>
      </c>
      <c r="G578" s="163" t="s">
        <v>719</v>
      </c>
    </row>
    <row r="579" spans="1:7" x14ac:dyDescent="0.2">
      <c r="A579" s="163">
        <v>2020</v>
      </c>
      <c r="B579" s="163" t="s">
        <v>131</v>
      </c>
      <c r="C579" s="163" t="s">
        <v>65</v>
      </c>
      <c r="D579" s="163" t="s">
        <v>717</v>
      </c>
      <c r="E579" s="163" t="s">
        <v>56</v>
      </c>
      <c r="F579" s="163">
        <v>3.492</v>
      </c>
      <c r="G579" s="163" t="s">
        <v>719</v>
      </c>
    </row>
    <row r="580" spans="1:7" x14ac:dyDescent="0.2">
      <c r="A580" s="163">
        <v>2020</v>
      </c>
      <c r="B580" s="163" t="s">
        <v>131</v>
      </c>
      <c r="C580" s="163" t="s">
        <v>64</v>
      </c>
      <c r="D580" s="163" t="s">
        <v>717</v>
      </c>
      <c r="E580" s="163" t="s">
        <v>56</v>
      </c>
      <c r="F580" s="163">
        <v>3.109</v>
      </c>
      <c r="G580" s="163" t="s">
        <v>719</v>
      </c>
    </row>
    <row r="581" spans="1:7" x14ac:dyDescent="0.2">
      <c r="A581" s="163">
        <v>2020</v>
      </c>
      <c r="B581" s="163" t="s">
        <v>131</v>
      </c>
      <c r="C581" s="163" t="s">
        <v>62</v>
      </c>
      <c r="D581" s="163" t="s">
        <v>717</v>
      </c>
      <c r="E581" s="163" t="s">
        <v>56</v>
      </c>
      <c r="F581" s="163">
        <v>0.02</v>
      </c>
      <c r="G581" s="163" t="s">
        <v>719</v>
      </c>
    </row>
    <row r="582" spans="1:7" x14ac:dyDescent="0.2">
      <c r="A582" s="163">
        <v>2020</v>
      </c>
      <c r="B582" s="163" t="s">
        <v>131</v>
      </c>
      <c r="C582" s="163" t="s">
        <v>55</v>
      </c>
      <c r="D582" s="163" t="s">
        <v>717</v>
      </c>
      <c r="E582" s="163" t="s">
        <v>56</v>
      </c>
      <c r="F582" s="163">
        <v>-3.0000000000000001E-3</v>
      </c>
      <c r="G582" s="163" t="s">
        <v>719</v>
      </c>
    </row>
    <row r="583" spans="1:7" x14ac:dyDescent="0.2">
      <c r="A583" s="163">
        <v>2020</v>
      </c>
      <c r="B583" s="163" t="s">
        <v>130</v>
      </c>
      <c r="C583" s="163" t="s">
        <v>69</v>
      </c>
      <c r="D583" s="163" t="s">
        <v>717</v>
      </c>
      <c r="E583" s="163" t="s">
        <v>56</v>
      </c>
      <c r="F583" s="163">
        <v>8.9689999999999994</v>
      </c>
      <c r="G583" s="163" t="s">
        <v>724</v>
      </c>
    </row>
    <row r="584" spans="1:7" x14ac:dyDescent="0.2">
      <c r="A584" s="163">
        <v>2020</v>
      </c>
      <c r="B584" s="163" t="s">
        <v>130</v>
      </c>
      <c r="C584" s="163" t="s">
        <v>68</v>
      </c>
      <c r="D584" s="163" t="s">
        <v>717</v>
      </c>
      <c r="E584" s="163" t="s">
        <v>56</v>
      </c>
      <c r="F584" s="163">
        <v>2.9569999999999999</v>
      </c>
      <c r="G584" s="163" t="s">
        <v>724</v>
      </c>
    </row>
    <row r="585" spans="1:7" x14ac:dyDescent="0.2">
      <c r="A585" s="163">
        <v>2020</v>
      </c>
      <c r="B585" s="163" t="s">
        <v>130</v>
      </c>
      <c r="C585" s="163" t="s">
        <v>67</v>
      </c>
      <c r="D585" s="163" t="s">
        <v>717</v>
      </c>
      <c r="E585" s="163" t="s">
        <v>56</v>
      </c>
      <c r="F585" s="163">
        <v>0.69099999999999995</v>
      </c>
      <c r="G585" s="163" t="s">
        <v>724</v>
      </c>
    </row>
    <row r="586" spans="1:7" x14ac:dyDescent="0.2">
      <c r="A586" s="163">
        <v>2020</v>
      </c>
      <c r="B586" s="163" t="s">
        <v>130</v>
      </c>
      <c r="C586" s="163" t="s">
        <v>65</v>
      </c>
      <c r="D586" s="163" t="s">
        <v>717</v>
      </c>
      <c r="E586" s="163" t="s">
        <v>56</v>
      </c>
      <c r="F586" s="163">
        <v>3.9449999999999998</v>
      </c>
      <c r="G586" s="163" t="s">
        <v>724</v>
      </c>
    </row>
    <row r="587" spans="1:7" x14ac:dyDescent="0.2">
      <c r="A587" s="163">
        <v>2020</v>
      </c>
      <c r="B587" s="163" t="s">
        <v>130</v>
      </c>
      <c r="C587" s="163" t="s">
        <v>64</v>
      </c>
      <c r="D587" s="163" t="s">
        <v>717</v>
      </c>
      <c r="E587" s="163" t="s">
        <v>56</v>
      </c>
      <c r="F587" s="163">
        <v>1.5580000000000001</v>
      </c>
      <c r="G587" s="163" t="s">
        <v>724</v>
      </c>
    </row>
    <row r="588" spans="1:7" x14ac:dyDescent="0.2">
      <c r="A588" s="163">
        <v>2020</v>
      </c>
      <c r="B588" s="163" t="s">
        <v>130</v>
      </c>
      <c r="C588" s="163" t="s">
        <v>62</v>
      </c>
      <c r="D588" s="163" t="s">
        <v>717</v>
      </c>
      <c r="E588" s="163" t="s">
        <v>56</v>
      </c>
      <c r="F588" s="163">
        <v>-0.183</v>
      </c>
      <c r="G588" s="163" t="s">
        <v>723</v>
      </c>
    </row>
    <row r="589" spans="1:7" x14ac:dyDescent="0.2">
      <c r="A589" s="163">
        <v>2020</v>
      </c>
      <c r="B589" s="163" t="s">
        <v>130</v>
      </c>
      <c r="C589" s="163" t="s">
        <v>55</v>
      </c>
      <c r="D589" s="163" t="s">
        <v>717</v>
      </c>
      <c r="E589" s="163" t="s">
        <v>56</v>
      </c>
      <c r="F589" s="163">
        <v>0</v>
      </c>
      <c r="G589" s="163" t="s">
        <v>723</v>
      </c>
    </row>
    <row r="590" spans="1:7" x14ac:dyDescent="0.2">
      <c r="A590" s="163">
        <v>2020</v>
      </c>
      <c r="B590" s="163" t="s">
        <v>129</v>
      </c>
      <c r="C590" s="163" t="s">
        <v>69</v>
      </c>
      <c r="D590" s="163" t="s">
        <v>717</v>
      </c>
      <c r="E590" s="163" t="s">
        <v>56</v>
      </c>
      <c r="F590" s="163">
        <v>10.33</v>
      </c>
      <c r="G590" s="163" t="s">
        <v>719</v>
      </c>
    </row>
    <row r="591" spans="1:7" x14ac:dyDescent="0.2">
      <c r="A591" s="163">
        <v>2020</v>
      </c>
      <c r="B591" s="163" t="s">
        <v>129</v>
      </c>
      <c r="C591" s="163" t="s">
        <v>68</v>
      </c>
      <c r="D591" s="163" t="s">
        <v>717</v>
      </c>
      <c r="E591" s="163" t="s">
        <v>56</v>
      </c>
      <c r="F591" s="163">
        <v>3.214</v>
      </c>
      <c r="G591" s="163" t="s">
        <v>719</v>
      </c>
    </row>
    <row r="592" spans="1:7" x14ac:dyDescent="0.2">
      <c r="A592" s="163">
        <v>2020</v>
      </c>
      <c r="B592" s="163" t="s">
        <v>129</v>
      </c>
      <c r="C592" s="163" t="s">
        <v>67</v>
      </c>
      <c r="D592" s="163" t="s">
        <v>717</v>
      </c>
      <c r="E592" s="163" t="s">
        <v>56</v>
      </c>
      <c r="F592" s="163">
        <v>0.248</v>
      </c>
      <c r="G592" s="163" t="s">
        <v>719</v>
      </c>
    </row>
    <row r="593" spans="1:7" x14ac:dyDescent="0.2">
      <c r="A593" s="163">
        <v>2020</v>
      </c>
      <c r="B593" s="163" t="s">
        <v>129</v>
      </c>
      <c r="C593" s="163" t="s">
        <v>65</v>
      </c>
      <c r="D593" s="163" t="s">
        <v>717</v>
      </c>
      <c r="E593" s="163" t="s">
        <v>56</v>
      </c>
      <c r="F593" s="163">
        <v>5.2229999999999999</v>
      </c>
      <c r="G593" s="163" t="s">
        <v>719</v>
      </c>
    </row>
    <row r="594" spans="1:7" x14ac:dyDescent="0.2">
      <c r="A594" s="163">
        <v>2020</v>
      </c>
      <c r="B594" s="163" t="s">
        <v>129</v>
      </c>
      <c r="C594" s="163" t="s">
        <v>64</v>
      </c>
      <c r="D594" s="163" t="s">
        <v>717</v>
      </c>
      <c r="E594" s="163" t="s">
        <v>56</v>
      </c>
      <c r="F594" s="163">
        <v>1.5720000000000001</v>
      </c>
      <c r="G594" s="163" t="s">
        <v>719</v>
      </c>
    </row>
    <row r="595" spans="1:7" x14ac:dyDescent="0.2">
      <c r="A595" s="163">
        <v>2020</v>
      </c>
      <c r="B595" s="163" t="s">
        <v>129</v>
      </c>
      <c r="C595" s="163" t="s">
        <v>62</v>
      </c>
      <c r="D595" s="163" t="s">
        <v>717</v>
      </c>
      <c r="E595" s="163" t="s">
        <v>56</v>
      </c>
      <c r="F595" s="163">
        <v>7.1999999999999995E-2</v>
      </c>
      <c r="G595" s="163" t="s">
        <v>719</v>
      </c>
    </row>
    <row r="596" spans="1:7" x14ac:dyDescent="0.2">
      <c r="A596" s="163">
        <v>2020</v>
      </c>
      <c r="B596" s="163" t="s">
        <v>129</v>
      </c>
      <c r="C596" s="163" t="s">
        <v>55</v>
      </c>
      <c r="D596" s="163" t="s">
        <v>717</v>
      </c>
      <c r="E596" s="163" t="s">
        <v>56</v>
      </c>
      <c r="F596" s="163">
        <v>1E-3</v>
      </c>
      <c r="G596" s="163" t="s">
        <v>719</v>
      </c>
    </row>
    <row r="597" spans="1:7" x14ac:dyDescent="0.2">
      <c r="A597" s="163">
        <v>2020</v>
      </c>
      <c r="B597" s="163" t="s">
        <v>128</v>
      </c>
      <c r="C597" s="163" t="s">
        <v>69</v>
      </c>
      <c r="D597" s="163" t="s">
        <v>717</v>
      </c>
      <c r="E597" s="163" t="s">
        <v>56</v>
      </c>
      <c r="F597" s="163">
        <v>10.657999999999999</v>
      </c>
    </row>
    <row r="598" spans="1:7" x14ac:dyDescent="0.2">
      <c r="A598" s="163">
        <v>2020</v>
      </c>
      <c r="B598" s="163" t="s">
        <v>128</v>
      </c>
      <c r="C598" s="163" t="s">
        <v>68</v>
      </c>
      <c r="D598" s="163" t="s">
        <v>717</v>
      </c>
      <c r="E598" s="163" t="s">
        <v>56</v>
      </c>
      <c r="F598" s="163">
        <v>3.2130000000000001</v>
      </c>
    </row>
    <row r="599" spans="1:7" x14ac:dyDescent="0.2">
      <c r="A599" s="163">
        <v>2020</v>
      </c>
      <c r="B599" s="163" t="s">
        <v>128</v>
      </c>
      <c r="C599" s="163" t="s">
        <v>67</v>
      </c>
      <c r="D599" s="163" t="s">
        <v>717</v>
      </c>
      <c r="E599" s="163" t="s">
        <v>56</v>
      </c>
      <c r="F599" s="163">
        <v>0.223</v>
      </c>
    </row>
    <row r="600" spans="1:7" x14ac:dyDescent="0.2">
      <c r="A600" s="163">
        <v>2020</v>
      </c>
      <c r="B600" s="163" t="s">
        <v>128</v>
      </c>
      <c r="C600" s="163" t="s">
        <v>65</v>
      </c>
      <c r="D600" s="163" t="s">
        <v>717</v>
      </c>
      <c r="E600" s="163" t="s">
        <v>56</v>
      </c>
      <c r="F600" s="163">
        <v>6.1139999999999999</v>
      </c>
    </row>
    <row r="601" spans="1:7" x14ac:dyDescent="0.2">
      <c r="A601" s="163">
        <v>2020</v>
      </c>
      <c r="B601" s="163" t="s">
        <v>128</v>
      </c>
      <c r="C601" s="163" t="s">
        <v>64</v>
      </c>
      <c r="D601" s="163" t="s">
        <v>717</v>
      </c>
      <c r="E601" s="163" t="s">
        <v>56</v>
      </c>
      <c r="F601" s="163">
        <v>0.93500000000000005</v>
      </c>
    </row>
    <row r="602" spans="1:7" x14ac:dyDescent="0.2">
      <c r="A602" s="163">
        <v>2020</v>
      </c>
      <c r="B602" s="163" t="s">
        <v>128</v>
      </c>
      <c r="C602" s="163" t="s">
        <v>62</v>
      </c>
      <c r="D602" s="163" t="s">
        <v>717</v>
      </c>
      <c r="E602" s="163" t="s">
        <v>56</v>
      </c>
      <c r="F602" s="163">
        <v>0.17</v>
      </c>
    </row>
    <row r="603" spans="1:7" x14ac:dyDescent="0.2">
      <c r="A603" s="163">
        <v>2020</v>
      </c>
      <c r="B603" s="163" t="s">
        <v>128</v>
      </c>
      <c r="C603" s="163" t="s">
        <v>55</v>
      </c>
      <c r="D603" s="163" t="s">
        <v>717</v>
      </c>
      <c r="E603" s="163" t="s">
        <v>56</v>
      </c>
      <c r="F603" s="163">
        <v>3.0000000000000001E-3</v>
      </c>
    </row>
    <row r="604" spans="1:7" x14ac:dyDescent="0.2">
      <c r="A604" s="163">
        <v>2020</v>
      </c>
      <c r="B604" s="163" t="s">
        <v>127</v>
      </c>
      <c r="C604" s="163" t="s">
        <v>69</v>
      </c>
      <c r="D604" s="163" t="s">
        <v>717</v>
      </c>
      <c r="E604" s="163" t="s">
        <v>56</v>
      </c>
      <c r="F604" s="163">
        <v>7.7160000000000002</v>
      </c>
      <c r="G604" s="163" t="s">
        <v>723</v>
      </c>
    </row>
    <row r="605" spans="1:7" x14ac:dyDescent="0.2">
      <c r="A605" s="163">
        <v>2020</v>
      </c>
      <c r="B605" s="163" t="s">
        <v>127</v>
      </c>
      <c r="C605" s="163" t="s">
        <v>68</v>
      </c>
      <c r="D605" s="163" t="s">
        <v>717</v>
      </c>
      <c r="E605" s="163" t="s">
        <v>56</v>
      </c>
      <c r="F605" s="163">
        <v>2.202</v>
      </c>
      <c r="G605" s="163" t="s">
        <v>723</v>
      </c>
    </row>
    <row r="606" spans="1:7" x14ac:dyDescent="0.2">
      <c r="A606" s="163">
        <v>2020</v>
      </c>
      <c r="B606" s="163" t="s">
        <v>127</v>
      </c>
      <c r="C606" s="163" t="s">
        <v>67</v>
      </c>
      <c r="D606" s="163" t="s">
        <v>717</v>
      </c>
      <c r="E606" s="163" t="s">
        <v>56</v>
      </c>
      <c r="F606" s="163">
        <v>0.159</v>
      </c>
      <c r="G606" s="163" t="s">
        <v>723</v>
      </c>
    </row>
    <row r="607" spans="1:7" x14ac:dyDescent="0.2">
      <c r="A607" s="163">
        <v>2020</v>
      </c>
      <c r="B607" s="163" t="s">
        <v>127</v>
      </c>
      <c r="C607" s="163" t="s">
        <v>65</v>
      </c>
      <c r="D607" s="163" t="s">
        <v>717</v>
      </c>
      <c r="E607" s="163" t="s">
        <v>56</v>
      </c>
      <c r="F607" s="163">
        <v>3.4860000000000002</v>
      </c>
      <c r="G607" s="163" t="s">
        <v>723</v>
      </c>
    </row>
    <row r="608" spans="1:7" x14ac:dyDescent="0.2">
      <c r="A608" s="163">
        <v>2020</v>
      </c>
      <c r="B608" s="163" t="s">
        <v>127</v>
      </c>
      <c r="C608" s="163" t="s">
        <v>64</v>
      </c>
      <c r="D608" s="163" t="s">
        <v>717</v>
      </c>
      <c r="E608" s="163" t="s">
        <v>56</v>
      </c>
      <c r="F608" s="163">
        <v>1.9410000000000001</v>
      </c>
      <c r="G608" s="163" t="s">
        <v>723</v>
      </c>
    </row>
    <row r="609" spans="1:7" x14ac:dyDescent="0.2">
      <c r="A609" s="163">
        <v>2020</v>
      </c>
      <c r="B609" s="163" t="s">
        <v>127</v>
      </c>
      <c r="C609" s="163" t="s">
        <v>62</v>
      </c>
      <c r="D609" s="163" t="s">
        <v>717</v>
      </c>
      <c r="E609" s="163" t="s">
        <v>56</v>
      </c>
      <c r="F609" s="163">
        <v>-7.0000000000000007E-2</v>
      </c>
      <c r="G609" s="163" t="s">
        <v>723</v>
      </c>
    </row>
    <row r="610" spans="1:7" x14ac:dyDescent="0.2">
      <c r="A610" s="163">
        <v>2020</v>
      </c>
      <c r="B610" s="163" t="s">
        <v>127</v>
      </c>
      <c r="C610" s="163" t="s">
        <v>55</v>
      </c>
      <c r="D610" s="163" t="s">
        <v>717</v>
      </c>
      <c r="E610" s="163" t="s">
        <v>56</v>
      </c>
      <c r="F610" s="163">
        <v>-1E-3</v>
      </c>
      <c r="G610" s="163" t="s">
        <v>723</v>
      </c>
    </row>
    <row r="611" spans="1:7" x14ac:dyDescent="0.2">
      <c r="A611" s="163">
        <v>2020</v>
      </c>
      <c r="B611" s="163" t="s">
        <v>126</v>
      </c>
      <c r="C611" s="163" t="s">
        <v>69</v>
      </c>
      <c r="D611" s="163" t="s">
        <v>717</v>
      </c>
      <c r="E611" s="163" t="s">
        <v>56</v>
      </c>
      <c r="F611" s="163">
        <v>18.631</v>
      </c>
      <c r="G611" s="163" t="s">
        <v>719</v>
      </c>
    </row>
    <row r="612" spans="1:7" x14ac:dyDescent="0.2">
      <c r="A612" s="163">
        <v>2020</v>
      </c>
      <c r="B612" s="163" t="s">
        <v>126</v>
      </c>
      <c r="C612" s="163" t="s">
        <v>68</v>
      </c>
      <c r="D612" s="163" t="s">
        <v>717</v>
      </c>
      <c r="E612" s="163" t="s">
        <v>56</v>
      </c>
      <c r="F612" s="163">
        <v>1.98</v>
      </c>
      <c r="G612" s="163" t="s">
        <v>719</v>
      </c>
    </row>
    <row r="613" spans="1:7" x14ac:dyDescent="0.2">
      <c r="A613" s="163">
        <v>2020</v>
      </c>
      <c r="B613" s="163" t="s">
        <v>126</v>
      </c>
      <c r="C613" s="163" t="s">
        <v>67</v>
      </c>
      <c r="D613" s="163" t="s">
        <v>717</v>
      </c>
      <c r="E613" s="163" t="s">
        <v>56</v>
      </c>
      <c r="F613" s="163">
        <v>0.59599999999999997</v>
      </c>
      <c r="G613" s="163" t="s">
        <v>719</v>
      </c>
    </row>
    <row r="614" spans="1:7" x14ac:dyDescent="0.2">
      <c r="A614" s="163">
        <v>2020</v>
      </c>
      <c r="B614" s="163" t="s">
        <v>126</v>
      </c>
      <c r="C614" s="163" t="s">
        <v>65</v>
      </c>
      <c r="D614" s="163" t="s">
        <v>717</v>
      </c>
      <c r="E614" s="163" t="s">
        <v>56</v>
      </c>
      <c r="F614" s="163">
        <v>13.04</v>
      </c>
      <c r="G614" s="163" t="s">
        <v>719</v>
      </c>
    </row>
    <row r="615" spans="1:7" x14ac:dyDescent="0.2">
      <c r="A615" s="163">
        <v>2020</v>
      </c>
      <c r="B615" s="163" t="s">
        <v>126</v>
      </c>
      <c r="C615" s="163" t="s">
        <v>64</v>
      </c>
      <c r="D615" s="163" t="s">
        <v>717</v>
      </c>
      <c r="E615" s="163" t="s">
        <v>56</v>
      </c>
      <c r="F615" s="163">
        <v>2.5720000000000001</v>
      </c>
      <c r="G615" s="163" t="s">
        <v>719</v>
      </c>
    </row>
    <row r="616" spans="1:7" x14ac:dyDescent="0.2">
      <c r="A616" s="163">
        <v>2020</v>
      </c>
      <c r="B616" s="163" t="s">
        <v>126</v>
      </c>
      <c r="C616" s="163" t="s">
        <v>62</v>
      </c>
      <c r="D616" s="163" t="s">
        <v>717</v>
      </c>
      <c r="E616" s="163" t="s">
        <v>56</v>
      </c>
      <c r="F616" s="163">
        <v>0.28999999999999998</v>
      </c>
      <c r="G616" s="163" t="s">
        <v>719</v>
      </c>
    </row>
    <row r="617" spans="1:7" x14ac:dyDescent="0.2">
      <c r="A617" s="163">
        <v>2020</v>
      </c>
      <c r="B617" s="163" t="s">
        <v>126</v>
      </c>
      <c r="C617" s="163" t="s">
        <v>55</v>
      </c>
      <c r="D617" s="163" t="s">
        <v>717</v>
      </c>
      <c r="E617" s="163" t="s">
        <v>56</v>
      </c>
      <c r="F617" s="163">
        <v>0.152</v>
      </c>
      <c r="G617" s="163" t="s">
        <v>719</v>
      </c>
    </row>
    <row r="618" spans="1:7" x14ac:dyDescent="0.2">
      <c r="A618" s="163">
        <v>2020</v>
      </c>
      <c r="B618" s="163" t="s">
        <v>125</v>
      </c>
      <c r="C618" s="163" t="s">
        <v>69</v>
      </c>
      <c r="D618" s="163" t="s">
        <v>717</v>
      </c>
      <c r="E618" s="163" t="s">
        <v>56</v>
      </c>
      <c r="F618" s="163">
        <v>14.896000000000001</v>
      </c>
    </row>
    <row r="619" spans="1:7" x14ac:dyDescent="0.2">
      <c r="A619" s="163">
        <v>2020</v>
      </c>
      <c r="B619" s="163" t="s">
        <v>125</v>
      </c>
      <c r="C619" s="163" t="s">
        <v>68</v>
      </c>
      <c r="D619" s="163" t="s">
        <v>717</v>
      </c>
      <c r="E619" s="163" t="s">
        <v>56</v>
      </c>
      <c r="F619" s="163">
        <v>4.3780000000000001</v>
      </c>
    </row>
    <row r="620" spans="1:7" x14ac:dyDescent="0.2">
      <c r="A620" s="163">
        <v>2020</v>
      </c>
      <c r="B620" s="163" t="s">
        <v>125</v>
      </c>
      <c r="C620" s="163" t="s">
        <v>67</v>
      </c>
      <c r="D620" s="163" t="s">
        <v>717</v>
      </c>
      <c r="E620" s="163" t="s">
        <v>56</v>
      </c>
      <c r="F620" s="163">
        <v>3.2000000000000001E-2</v>
      </c>
    </row>
    <row r="621" spans="1:7" x14ac:dyDescent="0.2">
      <c r="A621" s="163">
        <v>2020</v>
      </c>
      <c r="B621" s="163" t="s">
        <v>125</v>
      </c>
      <c r="C621" s="163" t="s">
        <v>65</v>
      </c>
      <c r="D621" s="163" t="s">
        <v>717</v>
      </c>
      <c r="E621" s="163" t="s">
        <v>56</v>
      </c>
      <c r="F621" s="163">
        <v>9.4489999999999998</v>
      </c>
    </row>
    <row r="622" spans="1:7" x14ac:dyDescent="0.2">
      <c r="A622" s="163">
        <v>2020</v>
      </c>
      <c r="B622" s="163" t="s">
        <v>125</v>
      </c>
      <c r="C622" s="163" t="s">
        <v>64</v>
      </c>
      <c r="D622" s="163" t="s">
        <v>717</v>
      </c>
      <c r="E622" s="163" t="s">
        <v>56</v>
      </c>
      <c r="F622" s="163">
        <v>0.996</v>
      </c>
    </row>
    <row r="623" spans="1:7" x14ac:dyDescent="0.2">
      <c r="A623" s="163">
        <v>2020</v>
      </c>
      <c r="B623" s="163" t="s">
        <v>125</v>
      </c>
      <c r="C623" s="163" t="s">
        <v>62</v>
      </c>
      <c r="D623" s="163" t="s">
        <v>717</v>
      </c>
      <c r="E623" s="163" t="s">
        <v>56</v>
      </c>
      <c r="F623" s="163">
        <v>2.5999999999999999E-2</v>
      </c>
    </row>
    <row r="624" spans="1:7" x14ac:dyDescent="0.2">
      <c r="A624" s="163">
        <v>2020</v>
      </c>
      <c r="B624" s="163" t="s">
        <v>125</v>
      </c>
      <c r="C624" s="163" t="s">
        <v>55</v>
      </c>
      <c r="D624" s="163" t="s">
        <v>717</v>
      </c>
      <c r="E624" s="163" t="s">
        <v>56</v>
      </c>
      <c r="F624" s="163">
        <v>1.4999999999999999E-2</v>
      </c>
    </row>
    <row r="625" spans="1:7" x14ac:dyDescent="0.2">
      <c r="A625" s="163">
        <v>2020</v>
      </c>
      <c r="B625" s="163" t="s">
        <v>124</v>
      </c>
      <c r="C625" s="163" t="s">
        <v>69</v>
      </c>
      <c r="D625" s="163" t="s">
        <v>717</v>
      </c>
      <c r="E625" s="163" t="s">
        <v>56</v>
      </c>
      <c r="F625" s="163">
        <v>20.042999999999999</v>
      </c>
    </row>
    <row r="626" spans="1:7" x14ac:dyDescent="0.2">
      <c r="A626" s="163">
        <v>2020</v>
      </c>
      <c r="B626" s="163" t="s">
        <v>124</v>
      </c>
      <c r="C626" s="163" t="s">
        <v>68</v>
      </c>
      <c r="D626" s="163" t="s">
        <v>717</v>
      </c>
      <c r="E626" s="163" t="s">
        <v>56</v>
      </c>
      <c r="F626" s="163">
        <v>6.6509999999999998</v>
      </c>
    </row>
    <row r="627" spans="1:7" x14ac:dyDescent="0.2">
      <c r="A627" s="163">
        <v>2020</v>
      </c>
      <c r="B627" s="163" t="s">
        <v>124</v>
      </c>
      <c r="C627" s="163" t="s">
        <v>67</v>
      </c>
      <c r="D627" s="163" t="s">
        <v>717</v>
      </c>
      <c r="E627" s="163" t="s">
        <v>56</v>
      </c>
      <c r="F627" s="163">
        <v>6.8000000000000005E-2</v>
      </c>
    </row>
    <row r="628" spans="1:7" x14ac:dyDescent="0.2">
      <c r="A628" s="163">
        <v>2020</v>
      </c>
      <c r="B628" s="163" t="s">
        <v>124</v>
      </c>
      <c r="C628" s="163" t="s">
        <v>65</v>
      </c>
      <c r="D628" s="163" t="s">
        <v>717</v>
      </c>
      <c r="E628" s="163" t="s">
        <v>56</v>
      </c>
      <c r="F628" s="163">
        <v>11.685</v>
      </c>
    </row>
    <row r="629" spans="1:7" x14ac:dyDescent="0.2">
      <c r="A629" s="163">
        <v>2020</v>
      </c>
      <c r="B629" s="163" t="s">
        <v>124</v>
      </c>
      <c r="C629" s="163" t="s">
        <v>64</v>
      </c>
      <c r="D629" s="163" t="s">
        <v>717</v>
      </c>
      <c r="E629" s="163" t="s">
        <v>56</v>
      </c>
      <c r="F629" s="163">
        <v>2.012</v>
      </c>
    </row>
    <row r="630" spans="1:7" x14ac:dyDescent="0.2">
      <c r="A630" s="163">
        <v>2020</v>
      </c>
      <c r="B630" s="163" t="s">
        <v>124</v>
      </c>
      <c r="C630" s="163" t="s">
        <v>62</v>
      </c>
      <c r="D630" s="163" t="s">
        <v>717</v>
      </c>
      <c r="E630" s="163" t="s">
        <v>56</v>
      </c>
      <c r="F630" s="163">
        <v>-0.373</v>
      </c>
    </row>
    <row r="631" spans="1:7" x14ac:dyDescent="0.2">
      <c r="A631" s="163">
        <v>2020</v>
      </c>
      <c r="B631" s="163" t="s">
        <v>124</v>
      </c>
      <c r="C631" s="163" t="s">
        <v>55</v>
      </c>
      <c r="D631" s="163" t="s">
        <v>717</v>
      </c>
      <c r="E631" s="163" t="s">
        <v>56</v>
      </c>
      <c r="F631" s="163">
        <v>0</v>
      </c>
    </row>
    <row r="632" spans="1:7" x14ac:dyDescent="0.2">
      <c r="A632" s="163">
        <v>2020</v>
      </c>
      <c r="B632" s="163" t="s">
        <v>123</v>
      </c>
      <c r="C632" s="163" t="s">
        <v>69</v>
      </c>
      <c r="D632" s="163" t="s">
        <v>717</v>
      </c>
      <c r="E632" s="163" t="s">
        <v>56</v>
      </c>
      <c r="F632" s="163">
        <v>21.62</v>
      </c>
    </row>
    <row r="633" spans="1:7" x14ac:dyDescent="0.2">
      <c r="A633" s="163">
        <v>2020</v>
      </c>
      <c r="B633" s="163" t="s">
        <v>123</v>
      </c>
      <c r="C633" s="163" t="s">
        <v>68</v>
      </c>
      <c r="D633" s="163" t="s">
        <v>717</v>
      </c>
      <c r="E633" s="163" t="s">
        <v>56</v>
      </c>
      <c r="F633" s="163">
        <v>3.4329999999999998</v>
      </c>
    </row>
    <row r="634" spans="1:7" x14ac:dyDescent="0.2">
      <c r="A634" s="163">
        <v>2020</v>
      </c>
      <c r="B634" s="163" t="s">
        <v>123</v>
      </c>
      <c r="C634" s="163" t="s">
        <v>67</v>
      </c>
      <c r="D634" s="163" t="s">
        <v>717</v>
      </c>
      <c r="E634" s="163" t="s">
        <v>56</v>
      </c>
      <c r="F634" s="163">
        <v>1.2649999999999999</v>
      </c>
    </row>
    <row r="635" spans="1:7" x14ac:dyDescent="0.2">
      <c r="A635" s="163">
        <v>2020</v>
      </c>
      <c r="B635" s="163" t="s">
        <v>123</v>
      </c>
      <c r="C635" s="163" t="s">
        <v>65</v>
      </c>
      <c r="D635" s="163" t="s">
        <v>717</v>
      </c>
      <c r="E635" s="163" t="s">
        <v>56</v>
      </c>
      <c r="F635" s="163">
        <v>10.308999999999999</v>
      </c>
    </row>
    <row r="636" spans="1:7" x14ac:dyDescent="0.2">
      <c r="A636" s="163">
        <v>2020</v>
      </c>
      <c r="B636" s="163" t="s">
        <v>123</v>
      </c>
      <c r="C636" s="163" t="s">
        <v>64</v>
      </c>
      <c r="D636" s="163" t="s">
        <v>717</v>
      </c>
      <c r="E636" s="163" t="s">
        <v>56</v>
      </c>
      <c r="F636" s="163">
        <v>5.9349999999999996</v>
      </c>
    </row>
    <row r="637" spans="1:7" x14ac:dyDescent="0.2">
      <c r="A637" s="163">
        <v>2020</v>
      </c>
      <c r="B637" s="163" t="s">
        <v>123</v>
      </c>
      <c r="C637" s="163" t="s">
        <v>62</v>
      </c>
      <c r="D637" s="163" t="s">
        <v>717</v>
      </c>
      <c r="E637" s="163" t="s">
        <v>56</v>
      </c>
      <c r="F637" s="163">
        <v>0.65200000000000002</v>
      </c>
    </row>
    <row r="638" spans="1:7" x14ac:dyDescent="0.2">
      <c r="A638" s="163">
        <v>2020</v>
      </c>
      <c r="B638" s="163" t="s">
        <v>123</v>
      </c>
      <c r="C638" s="163" t="s">
        <v>55</v>
      </c>
      <c r="D638" s="163" t="s">
        <v>717</v>
      </c>
      <c r="E638" s="163" t="s">
        <v>56</v>
      </c>
      <c r="F638" s="163">
        <v>2.7E-2</v>
      </c>
    </row>
    <row r="639" spans="1:7" x14ac:dyDescent="0.2">
      <c r="A639" s="163">
        <v>2020</v>
      </c>
      <c r="B639" s="163" t="s">
        <v>122</v>
      </c>
      <c r="C639" s="163" t="s">
        <v>69</v>
      </c>
      <c r="D639" s="163" t="s">
        <v>717</v>
      </c>
      <c r="E639" s="163" t="s">
        <v>56</v>
      </c>
      <c r="F639" s="163">
        <v>14.308</v>
      </c>
      <c r="G639" s="163" t="s">
        <v>719</v>
      </c>
    </row>
    <row r="640" spans="1:7" x14ac:dyDescent="0.2">
      <c r="A640" s="163">
        <v>2020</v>
      </c>
      <c r="B640" s="163" t="s">
        <v>122</v>
      </c>
      <c r="C640" s="163" t="s">
        <v>68</v>
      </c>
      <c r="D640" s="163" t="s">
        <v>717</v>
      </c>
      <c r="E640" s="163" t="s">
        <v>56</v>
      </c>
      <c r="F640" s="163">
        <v>3.4849999999999999</v>
      </c>
      <c r="G640" s="163" t="s">
        <v>719</v>
      </c>
    </row>
    <row r="641" spans="1:7" x14ac:dyDescent="0.2">
      <c r="A641" s="163">
        <v>2020</v>
      </c>
      <c r="B641" s="163" t="s">
        <v>122</v>
      </c>
      <c r="C641" s="163" t="s">
        <v>67</v>
      </c>
      <c r="D641" s="163" t="s">
        <v>717</v>
      </c>
      <c r="E641" s="163" t="s">
        <v>56</v>
      </c>
      <c r="F641" s="163">
        <v>0.13500000000000001</v>
      </c>
      <c r="G641" s="163" t="s">
        <v>719</v>
      </c>
    </row>
    <row r="642" spans="1:7" x14ac:dyDescent="0.2">
      <c r="A642" s="163">
        <v>2020</v>
      </c>
      <c r="B642" s="163" t="s">
        <v>122</v>
      </c>
      <c r="C642" s="163" t="s">
        <v>65</v>
      </c>
      <c r="D642" s="163" t="s">
        <v>717</v>
      </c>
      <c r="E642" s="163" t="s">
        <v>56</v>
      </c>
      <c r="F642" s="163">
        <v>8.7210000000000001</v>
      </c>
      <c r="G642" s="163" t="s">
        <v>719</v>
      </c>
    </row>
    <row r="643" spans="1:7" x14ac:dyDescent="0.2">
      <c r="A643" s="163">
        <v>2020</v>
      </c>
      <c r="B643" s="163" t="s">
        <v>122</v>
      </c>
      <c r="C643" s="163" t="s">
        <v>64</v>
      </c>
      <c r="D643" s="163" t="s">
        <v>717</v>
      </c>
      <c r="E643" s="163" t="s">
        <v>56</v>
      </c>
      <c r="F643" s="163">
        <v>2.0019999999999998</v>
      </c>
      <c r="G643" s="163" t="s">
        <v>719</v>
      </c>
    </row>
    <row r="644" spans="1:7" x14ac:dyDescent="0.2">
      <c r="A644" s="163">
        <v>2020</v>
      </c>
      <c r="B644" s="163" t="s">
        <v>122</v>
      </c>
      <c r="C644" s="163" t="s">
        <v>62</v>
      </c>
      <c r="D644" s="163" t="s">
        <v>717</v>
      </c>
      <c r="E644" s="163" t="s">
        <v>56</v>
      </c>
      <c r="F644" s="163">
        <v>-3.5000000000000003E-2</v>
      </c>
      <c r="G644" s="163" t="s">
        <v>719</v>
      </c>
    </row>
    <row r="645" spans="1:7" x14ac:dyDescent="0.2">
      <c r="A645" s="163">
        <v>2020</v>
      </c>
      <c r="B645" s="163" t="s">
        <v>122</v>
      </c>
      <c r="C645" s="163" t="s">
        <v>55</v>
      </c>
      <c r="D645" s="163" t="s">
        <v>717</v>
      </c>
      <c r="E645" s="163" t="s">
        <v>56</v>
      </c>
      <c r="F645" s="163">
        <v>0</v>
      </c>
      <c r="G645" s="163" t="s">
        <v>719</v>
      </c>
    </row>
    <row r="646" spans="1:7" x14ac:dyDescent="0.2">
      <c r="A646" s="163">
        <v>2020</v>
      </c>
      <c r="B646" s="163" t="s">
        <v>121</v>
      </c>
      <c r="C646" s="163" t="s">
        <v>69</v>
      </c>
      <c r="D646" s="163" t="s">
        <v>717</v>
      </c>
      <c r="E646" s="163" t="s">
        <v>56</v>
      </c>
      <c r="F646" s="163">
        <v>12.606</v>
      </c>
    </row>
    <row r="647" spans="1:7" x14ac:dyDescent="0.2">
      <c r="A647" s="163">
        <v>2020</v>
      </c>
      <c r="B647" s="163" t="s">
        <v>121</v>
      </c>
      <c r="C647" s="163" t="s">
        <v>68</v>
      </c>
      <c r="D647" s="163" t="s">
        <v>717</v>
      </c>
      <c r="E647" s="163" t="s">
        <v>56</v>
      </c>
      <c r="F647" s="163">
        <v>1.1970000000000001</v>
      </c>
    </row>
    <row r="648" spans="1:7" x14ac:dyDescent="0.2">
      <c r="A648" s="163">
        <v>2020</v>
      </c>
      <c r="B648" s="163" t="s">
        <v>121</v>
      </c>
      <c r="C648" s="163" t="s">
        <v>67</v>
      </c>
      <c r="D648" s="163" t="s">
        <v>717</v>
      </c>
      <c r="E648" s="163" t="s">
        <v>56</v>
      </c>
      <c r="F648" s="163">
        <v>0.23499999999999999</v>
      </c>
    </row>
    <row r="649" spans="1:7" x14ac:dyDescent="0.2">
      <c r="A649" s="163">
        <v>2020</v>
      </c>
      <c r="B649" s="163" t="s">
        <v>121</v>
      </c>
      <c r="C649" s="163" t="s">
        <v>65</v>
      </c>
      <c r="D649" s="163" t="s">
        <v>717</v>
      </c>
      <c r="E649" s="163" t="s">
        <v>56</v>
      </c>
      <c r="F649" s="163">
        <v>6.6150000000000002</v>
      </c>
    </row>
    <row r="650" spans="1:7" x14ac:dyDescent="0.2">
      <c r="A650" s="163">
        <v>2020</v>
      </c>
      <c r="B650" s="163" t="s">
        <v>121</v>
      </c>
      <c r="C650" s="163" t="s">
        <v>64</v>
      </c>
      <c r="D650" s="163" t="s">
        <v>717</v>
      </c>
      <c r="E650" s="163" t="s">
        <v>56</v>
      </c>
      <c r="F650" s="163">
        <v>4.3680000000000003</v>
      </c>
    </row>
    <row r="651" spans="1:7" x14ac:dyDescent="0.2">
      <c r="A651" s="163">
        <v>2020</v>
      </c>
      <c r="B651" s="163" t="s">
        <v>121</v>
      </c>
      <c r="C651" s="163" t="s">
        <v>62</v>
      </c>
      <c r="D651" s="163" t="s">
        <v>717</v>
      </c>
      <c r="E651" s="163" t="s">
        <v>56</v>
      </c>
      <c r="F651" s="163">
        <v>0.22700000000000001</v>
      </c>
    </row>
    <row r="652" spans="1:7" x14ac:dyDescent="0.2">
      <c r="A652" s="163">
        <v>2020</v>
      </c>
      <c r="B652" s="163" t="s">
        <v>121</v>
      </c>
      <c r="C652" s="163" t="s">
        <v>55</v>
      </c>
      <c r="D652" s="163" t="s">
        <v>717</v>
      </c>
      <c r="E652" s="163" t="s">
        <v>56</v>
      </c>
      <c r="F652" s="163">
        <v>-3.5999999999999997E-2</v>
      </c>
    </row>
    <row r="653" spans="1:7" x14ac:dyDescent="0.2">
      <c r="A653" s="163">
        <v>2020</v>
      </c>
      <c r="B653" s="163" t="s">
        <v>120</v>
      </c>
      <c r="C653" s="163" t="s">
        <v>69</v>
      </c>
      <c r="D653" s="163" t="s">
        <v>717</v>
      </c>
      <c r="E653" s="163" t="s">
        <v>56</v>
      </c>
      <c r="F653" s="163">
        <v>7.9809999999999999</v>
      </c>
      <c r="G653" s="163" t="s">
        <v>719</v>
      </c>
    </row>
    <row r="654" spans="1:7" x14ac:dyDescent="0.2">
      <c r="A654" s="163">
        <v>2020</v>
      </c>
      <c r="B654" s="163" t="s">
        <v>120</v>
      </c>
      <c r="C654" s="163" t="s">
        <v>68</v>
      </c>
      <c r="D654" s="163" t="s">
        <v>717</v>
      </c>
      <c r="E654" s="163" t="s">
        <v>56</v>
      </c>
      <c r="F654" s="163">
        <v>2.774</v>
      </c>
      <c r="G654" s="163" t="s">
        <v>719</v>
      </c>
    </row>
    <row r="655" spans="1:7" x14ac:dyDescent="0.2">
      <c r="A655" s="163">
        <v>2020</v>
      </c>
      <c r="B655" s="163" t="s">
        <v>120</v>
      </c>
      <c r="C655" s="163" t="s">
        <v>67</v>
      </c>
      <c r="D655" s="163" t="s">
        <v>717</v>
      </c>
      <c r="E655" s="163" t="s">
        <v>56</v>
      </c>
      <c r="F655" s="163">
        <v>0.20100000000000001</v>
      </c>
      <c r="G655" s="163" t="s">
        <v>719</v>
      </c>
    </row>
    <row r="656" spans="1:7" x14ac:dyDescent="0.2">
      <c r="A656" s="163">
        <v>2020</v>
      </c>
      <c r="B656" s="163" t="s">
        <v>120</v>
      </c>
      <c r="C656" s="163" t="s">
        <v>65</v>
      </c>
      <c r="D656" s="163" t="s">
        <v>717</v>
      </c>
      <c r="E656" s="163" t="s">
        <v>56</v>
      </c>
      <c r="F656" s="163">
        <v>2.004</v>
      </c>
      <c r="G656" s="163" t="s">
        <v>719</v>
      </c>
    </row>
    <row r="657" spans="1:7" x14ac:dyDescent="0.2">
      <c r="A657" s="163">
        <v>2020</v>
      </c>
      <c r="B657" s="163" t="s">
        <v>120</v>
      </c>
      <c r="C657" s="163" t="s">
        <v>64</v>
      </c>
      <c r="D657" s="163" t="s">
        <v>717</v>
      </c>
      <c r="E657" s="163" t="s">
        <v>56</v>
      </c>
      <c r="F657" s="163">
        <v>3.0150000000000001</v>
      </c>
      <c r="G657" s="163" t="s">
        <v>719</v>
      </c>
    </row>
    <row r="658" spans="1:7" x14ac:dyDescent="0.2">
      <c r="A658" s="163">
        <v>2020</v>
      </c>
      <c r="B658" s="163" t="s">
        <v>120</v>
      </c>
      <c r="C658" s="163" t="s">
        <v>62</v>
      </c>
      <c r="D658" s="163" t="s">
        <v>717</v>
      </c>
      <c r="E658" s="163" t="s">
        <v>56</v>
      </c>
      <c r="F658" s="163">
        <v>-3.5000000000000003E-2</v>
      </c>
      <c r="G658" s="163" t="s">
        <v>716</v>
      </c>
    </row>
    <row r="659" spans="1:7" x14ac:dyDescent="0.2">
      <c r="A659" s="163">
        <v>2020</v>
      </c>
      <c r="B659" s="163" t="s">
        <v>120</v>
      </c>
      <c r="C659" s="163" t="s">
        <v>55</v>
      </c>
      <c r="D659" s="163" t="s">
        <v>717</v>
      </c>
      <c r="E659" s="163" t="s">
        <v>56</v>
      </c>
      <c r="F659" s="163">
        <v>2.1999999999999999E-2</v>
      </c>
      <c r="G659" s="163" t="s">
        <v>716</v>
      </c>
    </row>
    <row r="660" spans="1:7" x14ac:dyDescent="0.2">
      <c r="A660" s="163">
        <v>2020</v>
      </c>
      <c r="B660" s="163" t="s">
        <v>119</v>
      </c>
      <c r="C660" s="163" t="s">
        <v>69</v>
      </c>
      <c r="D660" s="163" t="s">
        <v>717</v>
      </c>
      <c r="E660" s="163" t="s">
        <v>56</v>
      </c>
      <c r="F660" s="163">
        <v>19.108000000000001</v>
      </c>
      <c r="G660" s="163" t="s">
        <v>723</v>
      </c>
    </row>
    <row r="661" spans="1:7" x14ac:dyDescent="0.2">
      <c r="A661" s="163">
        <v>2020</v>
      </c>
      <c r="B661" s="163" t="s">
        <v>119</v>
      </c>
      <c r="C661" s="163" t="s">
        <v>68</v>
      </c>
      <c r="D661" s="163" t="s">
        <v>717</v>
      </c>
      <c r="E661" s="163" t="s">
        <v>56</v>
      </c>
      <c r="F661" s="163">
        <v>4.6529999999999996</v>
      </c>
      <c r="G661" s="163" t="s">
        <v>723</v>
      </c>
    </row>
    <row r="662" spans="1:7" x14ac:dyDescent="0.2">
      <c r="A662" s="163">
        <v>2020</v>
      </c>
      <c r="B662" s="163" t="s">
        <v>119</v>
      </c>
      <c r="C662" s="163" t="s">
        <v>67</v>
      </c>
      <c r="D662" s="163" t="s">
        <v>717</v>
      </c>
      <c r="E662" s="163" t="s">
        <v>56</v>
      </c>
      <c r="F662" s="163">
        <v>0.876</v>
      </c>
      <c r="G662" s="163" t="s">
        <v>723</v>
      </c>
    </row>
    <row r="663" spans="1:7" x14ac:dyDescent="0.2">
      <c r="A663" s="163">
        <v>2020</v>
      </c>
      <c r="B663" s="163" t="s">
        <v>119</v>
      </c>
      <c r="C663" s="163" t="s">
        <v>65</v>
      </c>
      <c r="D663" s="163" t="s">
        <v>717</v>
      </c>
      <c r="E663" s="163" t="s">
        <v>56</v>
      </c>
      <c r="F663" s="163">
        <v>10.597</v>
      </c>
      <c r="G663" s="163" t="s">
        <v>723</v>
      </c>
    </row>
    <row r="664" spans="1:7" x14ac:dyDescent="0.2">
      <c r="A664" s="163">
        <v>2020</v>
      </c>
      <c r="B664" s="163" t="s">
        <v>119</v>
      </c>
      <c r="C664" s="163" t="s">
        <v>64</v>
      </c>
      <c r="D664" s="163" t="s">
        <v>717</v>
      </c>
      <c r="E664" s="163" t="s">
        <v>56</v>
      </c>
      <c r="F664" s="163">
        <v>2.472</v>
      </c>
      <c r="G664" s="163" t="s">
        <v>723</v>
      </c>
    </row>
    <row r="665" spans="1:7" x14ac:dyDescent="0.2">
      <c r="A665" s="163">
        <v>2020</v>
      </c>
      <c r="B665" s="163" t="s">
        <v>119</v>
      </c>
      <c r="C665" s="163" t="s">
        <v>62</v>
      </c>
      <c r="D665" s="163" t="s">
        <v>717</v>
      </c>
      <c r="E665" s="163" t="s">
        <v>56</v>
      </c>
      <c r="F665" s="163">
        <v>0.52300000000000002</v>
      </c>
      <c r="G665" s="163" t="s">
        <v>723</v>
      </c>
    </row>
    <row r="666" spans="1:7" x14ac:dyDescent="0.2">
      <c r="A666" s="163">
        <v>2020</v>
      </c>
      <c r="B666" s="163" t="s">
        <v>119</v>
      </c>
      <c r="C666" s="163" t="s">
        <v>55</v>
      </c>
      <c r="D666" s="163" t="s">
        <v>717</v>
      </c>
      <c r="E666" s="163" t="s">
        <v>56</v>
      </c>
      <c r="F666" s="163">
        <v>-1.2999999999999999E-2</v>
      </c>
      <c r="G666" s="163" t="s">
        <v>723</v>
      </c>
    </row>
    <row r="667" spans="1:7" x14ac:dyDescent="0.2">
      <c r="A667" s="163">
        <v>2020</v>
      </c>
      <c r="B667" s="163" t="s">
        <v>118</v>
      </c>
      <c r="C667" s="163" t="s">
        <v>69</v>
      </c>
      <c r="D667" s="163" t="s">
        <v>717</v>
      </c>
      <c r="E667" s="163" t="s">
        <v>56</v>
      </c>
      <c r="F667" s="163">
        <v>17.013999999999999</v>
      </c>
    </row>
    <row r="668" spans="1:7" x14ac:dyDescent="0.2">
      <c r="A668" s="163">
        <v>2020</v>
      </c>
      <c r="B668" s="163" t="s">
        <v>118</v>
      </c>
      <c r="C668" s="163" t="s">
        <v>68</v>
      </c>
      <c r="D668" s="163" t="s">
        <v>717</v>
      </c>
      <c r="E668" s="163" t="s">
        <v>56</v>
      </c>
      <c r="F668" s="163">
        <v>3.9129999999999998</v>
      </c>
    </row>
    <row r="669" spans="1:7" x14ac:dyDescent="0.2">
      <c r="A669" s="163">
        <v>2020</v>
      </c>
      <c r="B669" s="163" t="s">
        <v>118</v>
      </c>
      <c r="C669" s="163" t="s">
        <v>67</v>
      </c>
      <c r="D669" s="163" t="s">
        <v>717</v>
      </c>
      <c r="E669" s="163" t="s">
        <v>56</v>
      </c>
      <c r="F669" s="163">
        <v>0.98199999999999998</v>
      </c>
    </row>
    <row r="670" spans="1:7" x14ac:dyDescent="0.2">
      <c r="A670" s="163">
        <v>2020</v>
      </c>
      <c r="B670" s="163" t="s">
        <v>118</v>
      </c>
      <c r="C670" s="163" t="s">
        <v>65</v>
      </c>
      <c r="D670" s="163" t="s">
        <v>717</v>
      </c>
      <c r="E670" s="163" t="s">
        <v>56</v>
      </c>
      <c r="F670" s="163">
        <v>8.6669999999999998</v>
      </c>
    </row>
    <row r="671" spans="1:7" x14ac:dyDescent="0.2">
      <c r="A671" s="163">
        <v>2020</v>
      </c>
      <c r="B671" s="163" t="s">
        <v>118</v>
      </c>
      <c r="C671" s="163" t="s">
        <v>64</v>
      </c>
      <c r="D671" s="163" t="s">
        <v>717</v>
      </c>
      <c r="E671" s="163" t="s">
        <v>56</v>
      </c>
      <c r="F671" s="163">
        <v>3.5910000000000002</v>
      </c>
    </row>
    <row r="672" spans="1:7" x14ac:dyDescent="0.2">
      <c r="A672" s="163">
        <v>2020</v>
      </c>
      <c r="B672" s="163" t="s">
        <v>118</v>
      </c>
      <c r="C672" s="163" t="s">
        <v>62</v>
      </c>
      <c r="D672" s="163" t="s">
        <v>717</v>
      </c>
      <c r="E672" s="163" t="s">
        <v>56</v>
      </c>
      <c r="F672" s="163">
        <v>-0.14000000000000001</v>
      </c>
    </row>
    <row r="673" spans="1:7" x14ac:dyDescent="0.2">
      <c r="A673" s="163">
        <v>2020</v>
      </c>
      <c r="B673" s="163" t="s">
        <v>118</v>
      </c>
      <c r="C673" s="163" t="s">
        <v>55</v>
      </c>
      <c r="D673" s="163" t="s">
        <v>717</v>
      </c>
      <c r="E673" s="163" t="s">
        <v>56</v>
      </c>
      <c r="F673" s="163">
        <v>0</v>
      </c>
    </row>
    <row r="674" spans="1:7" x14ac:dyDescent="0.2">
      <c r="A674" s="163">
        <v>2020</v>
      </c>
      <c r="B674" s="163" t="s">
        <v>117</v>
      </c>
      <c r="C674" s="163" t="s">
        <v>69</v>
      </c>
      <c r="D674" s="163" t="s">
        <v>717</v>
      </c>
      <c r="E674" s="163" t="s">
        <v>56</v>
      </c>
      <c r="F674" s="163">
        <v>16.306000000000001</v>
      </c>
    </row>
    <row r="675" spans="1:7" x14ac:dyDescent="0.2">
      <c r="A675" s="163">
        <v>2020</v>
      </c>
      <c r="B675" s="163" t="s">
        <v>117</v>
      </c>
      <c r="C675" s="163" t="s">
        <v>68</v>
      </c>
      <c r="D675" s="163" t="s">
        <v>717</v>
      </c>
      <c r="E675" s="163" t="s">
        <v>56</v>
      </c>
      <c r="F675" s="163">
        <v>3.23</v>
      </c>
    </row>
    <row r="676" spans="1:7" x14ac:dyDescent="0.2">
      <c r="A676" s="163">
        <v>2020</v>
      </c>
      <c r="B676" s="163" t="s">
        <v>117</v>
      </c>
      <c r="C676" s="163" t="s">
        <v>67</v>
      </c>
      <c r="D676" s="163" t="s">
        <v>717</v>
      </c>
      <c r="E676" s="163" t="s">
        <v>56</v>
      </c>
      <c r="F676" s="163">
        <v>0.94399999999999995</v>
      </c>
    </row>
    <row r="677" spans="1:7" x14ac:dyDescent="0.2">
      <c r="A677" s="163">
        <v>2020</v>
      </c>
      <c r="B677" s="163" t="s">
        <v>117</v>
      </c>
      <c r="C677" s="163" t="s">
        <v>65</v>
      </c>
      <c r="D677" s="163" t="s">
        <v>717</v>
      </c>
      <c r="E677" s="163" t="s">
        <v>56</v>
      </c>
      <c r="F677" s="163">
        <v>10.727</v>
      </c>
    </row>
    <row r="678" spans="1:7" x14ac:dyDescent="0.2">
      <c r="A678" s="163">
        <v>2020</v>
      </c>
      <c r="B678" s="163" t="s">
        <v>117</v>
      </c>
      <c r="C678" s="163" t="s">
        <v>64</v>
      </c>
      <c r="D678" s="163" t="s">
        <v>717</v>
      </c>
      <c r="E678" s="163" t="s">
        <v>56</v>
      </c>
      <c r="F678" s="163">
        <v>1.137</v>
      </c>
    </row>
    <row r="679" spans="1:7" x14ac:dyDescent="0.2">
      <c r="A679" s="163">
        <v>2020</v>
      </c>
      <c r="B679" s="163" t="s">
        <v>117</v>
      </c>
      <c r="C679" s="163" t="s">
        <v>62</v>
      </c>
      <c r="D679" s="163" t="s">
        <v>717</v>
      </c>
      <c r="E679" s="163" t="s">
        <v>56</v>
      </c>
      <c r="F679" s="163">
        <v>0.13700000000000001</v>
      </c>
    </row>
    <row r="680" spans="1:7" x14ac:dyDescent="0.2">
      <c r="A680" s="163">
        <v>2020</v>
      </c>
      <c r="B680" s="163" t="s">
        <v>117</v>
      </c>
      <c r="C680" s="163" t="s">
        <v>55</v>
      </c>
      <c r="D680" s="163" t="s">
        <v>717</v>
      </c>
      <c r="E680" s="163" t="s">
        <v>56</v>
      </c>
      <c r="F680" s="163">
        <v>0.13100000000000001</v>
      </c>
    </row>
    <row r="681" spans="1:7" x14ac:dyDescent="0.2">
      <c r="A681" s="163">
        <v>2020</v>
      </c>
      <c r="B681" s="163" t="s">
        <v>116</v>
      </c>
      <c r="C681" s="163" t="s">
        <v>69</v>
      </c>
      <c r="D681" s="163" t="s">
        <v>717</v>
      </c>
      <c r="E681" s="163" t="s">
        <v>56</v>
      </c>
      <c r="F681" s="163">
        <v>28.911999999999999</v>
      </c>
      <c r="G681" s="163" t="s">
        <v>719</v>
      </c>
    </row>
    <row r="682" spans="1:7" x14ac:dyDescent="0.2">
      <c r="A682" s="163">
        <v>2020</v>
      </c>
      <c r="B682" s="163" t="s">
        <v>116</v>
      </c>
      <c r="C682" s="163" t="s">
        <v>68</v>
      </c>
      <c r="D682" s="163" t="s">
        <v>717</v>
      </c>
      <c r="E682" s="163" t="s">
        <v>56</v>
      </c>
      <c r="F682" s="163">
        <v>3.5</v>
      </c>
      <c r="G682" s="163" t="s">
        <v>723</v>
      </c>
    </row>
    <row r="683" spans="1:7" x14ac:dyDescent="0.2">
      <c r="A683" s="163">
        <v>2020</v>
      </c>
      <c r="B683" s="163" t="s">
        <v>116</v>
      </c>
      <c r="C683" s="163" t="s">
        <v>67</v>
      </c>
      <c r="D683" s="163" t="s">
        <v>717</v>
      </c>
      <c r="E683" s="163" t="s">
        <v>56</v>
      </c>
      <c r="F683" s="163">
        <v>0.35199999999999998</v>
      </c>
      <c r="G683" s="163" t="s">
        <v>719</v>
      </c>
    </row>
    <row r="684" spans="1:7" x14ac:dyDescent="0.2">
      <c r="A684" s="163">
        <v>2020</v>
      </c>
      <c r="B684" s="163" t="s">
        <v>116</v>
      </c>
      <c r="C684" s="163" t="s">
        <v>65</v>
      </c>
      <c r="D684" s="163" t="s">
        <v>717</v>
      </c>
      <c r="E684" s="163" t="s">
        <v>56</v>
      </c>
      <c r="F684" s="163">
        <v>23.097000000000001</v>
      </c>
      <c r="G684" s="163" t="s">
        <v>723</v>
      </c>
    </row>
    <row r="685" spans="1:7" x14ac:dyDescent="0.2">
      <c r="A685" s="163">
        <v>2020</v>
      </c>
      <c r="B685" s="163" t="s">
        <v>116</v>
      </c>
      <c r="C685" s="163" t="s">
        <v>64</v>
      </c>
      <c r="D685" s="163" t="s">
        <v>717</v>
      </c>
      <c r="E685" s="163" t="s">
        <v>56</v>
      </c>
      <c r="F685" s="163">
        <v>1.88</v>
      </c>
      <c r="G685" s="163" t="s">
        <v>723</v>
      </c>
    </row>
    <row r="686" spans="1:7" x14ac:dyDescent="0.2">
      <c r="A686" s="163">
        <v>2020</v>
      </c>
      <c r="B686" s="163" t="s">
        <v>116</v>
      </c>
      <c r="C686" s="163" t="s">
        <v>62</v>
      </c>
      <c r="D686" s="163" t="s">
        <v>717</v>
      </c>
      <c r="E686" s="163" t="s">
        <v>56</v>
      </c>
      <c r="F686" s="163">
        <v>8.3000000000000004E-2</v>
      </c>
      <c r="G686" s="163" t="s">
        <v>723</v>
      </c>
    </row>
    <row r="687" spans="1:7" x14ac:dyDescent="0.2">
      <c r="A687" s="163">
        <v>2020</v>
      </c>
      <c r="B687" s="163" t="s">
        <v>116</v>
      </c>
      <c r="C687" s="163" t="s">
        <v>55</v>
      </c>
      <c r="D687" s="163" t="s">
        <v>717</v>
      </c>
      <c r="E687" s="163" t="s">
        <v>56</v>
      </c>
      <c r="F687" s="163">
        <v>0</v>
      </c>
      <c r="G687" s="163" t="s">
        <v>723</v>
      </c>
    </row>
    <row r="688" spans="1:7" x14ac:dyDescent="0.2">
      <c r="A688" s="163">
        <v>2020</v>
      </c>
      <c r="B688" s="163" t="s">
        <v>115</v>
      </c>
      <c r="C688" s="163" t="s">
        <v>69</v>
      </c>
      <c r="D688" s="163" t="s">
        <v>717</v>
      </c>
      <c r="E688" s="163" t="s">
        <v>56</v>
      </c>
      <c r="F688" s="163">
        <v>13.093</v>
      </c>
    </row>
    <row r="689" spans="1:6" x14ac:dyDescent="0.2">
      <c r="A689" s="163">
        <v>2020</v>
      </c>
      <c r="B689" s="163" t="s">
        <v>115</v>
      </c>
      <c r="C689" s="163" t="s">
        <v>68</v>
      </c>
      <c r="D689" s="163" t="s">
        <v>717</v>
      </c>
      <c r="E689" s="163" t="s">
        <v>56</v>
      </c>
      <c r="F689" s="163">
        <v>2.6469999999999998</v>
      </c>
    </row>
    <row r="690" spans="1:6" x14ac:dyDescent="0.2">
      <c r="A690" s="163">
        <v>2020</v>
      </c>
      <c r="B690" s="163" t="s">
        <v>115</v>
      </c>
      <c r="C690" s="163" t="s">
        <v>67</v>
      </c>
      <c r="D690" s="163" t="s">
        <v>717</v>
      </c>
      <c r="E690" s="163" t="s">
        <v>56</v>
      </c>
      <c r="F690" s="163">
        <v>0.27800000000000002</v>
      </c>
    </row>
    <row r="691" spans="1:6" x14ac:dyDescent="0.2">
      <c r="A691" s="163">
        <v>2020</v>
      </c>
      <c r="B691" s="163" t="s">
        <v>115</v>
      </c>
      <c r="C691" s="163" t="s">
        <v>65</v>
      </c>
      <c r="D691" s="163" t="s">
        <v>717</v>
      </c>
      <c r="E691" s="163" t="s">
        <v>56</v>
      </c>
      <c r="F691" s="163">
        <v>7.1040000000000001</v>
      </c>
    </row>
    <row r="692" spans="1:6" x14ac:dyDescent="0.2">
      <c r="A692" s="163">
        <v>2020</v>
      </c>
      <c r="B692" s="163" t="s">
        <v>115</v>
      </c>
      <c r="C692" s="163" t="s">
        <v>64</v>
      </c>
      <c r="D692" s="163" t="s">
        <v>717</v>
      </c>
      <c r="E692" s="163" t="s">
        <v>56</v>
      </c>
      <c r="F692" s="163">
        <v>3.149</v>
      </c>
    </row>
    <row r="693" spans="1:6" x14ac:dyDescent="0.2">
      <c r="A693" s="163">
        <v>2020</v>
      </c>
      <c r="B693" s="163" t="s">
        <v>115</v>
      </c>
      <c r="C693" s="163" t="s">
        <v>62</v>
      </c>
      <c r="D693" s="163" t="s">
        <v>717</v>
      </c>
      <c r="E693" s="163" t="s">
        <v>56</v>
      </c>
      <c r="F693" s="163">
        <v>-8.3000000000000004E-2</v>
      </c>
    </row>
    <row r="694" spans="1:6" x14ac:dyDescent="0.2">
      <c r="A694" s="163">
        <v>2020</v>
      </c>
      <c r="B694" s="163" t="s">
        <v>115</v>
      </c>
      <c r="C694" s="163" t="s">
        <v>55</v>
      </c>
      <c r="D694" s="163" t="s">
        <v>717</v>
      </c>
      <c r="E694" s="163" t="s">
        <v>56</v>
      </c>
      <c r="F694" s="163">
        <v>-3.0000000000000001E-3</v>
      </c>
    </row>
    <row r="695" spans="1:6" x14ac:dyDescent="0.2">
      <c r="A695" s="163">
        <v>2020</v>
      </c>
      <c r="B695" s="163" t="s">
        <v>114</v>
      </c>
      <c r="C695" s="163" t="s">
        <v>69</v>
      </c>
      <c r="D695" s="163" t="s">
        <v>717</v>
      </c>
      <c r="E695" s="163" t="s">
        <v>56</v>
      </c>
      <c r="F695" s="163">
        <v>11.866</v>
      </c>
    </row>
    <row r="696" spans="1:6" x14ac:dyDescent="0.2">
      <c r="A696" s="163">
        <v>2020</v>
      </c>
      <c r="B696" s="163" t="s">
        <v>114</v>
      </c>
      <c r="C696" s="163" t="s">
        <v>68</v>
      </c>
      <c r="D696" s="163" t="s">
        <v>717</v>
      </c>
      <c r="E696" s="163" t="s">
        <v>56</v>
      </c>
      <c r="F696" s="163">
        <v>3.1669999999999998</v>
      </c>
    </row>
    <row r="697" spans="1:6" x14ac:dyDescent="0.2">
      <c r="A697" s="163">
        <v>2020</v>
      </c>
      <c r="B697" s="163" t="s">
        <v>114</v>
      </c>
      <c r="C697" s="163" t="s">
        <v>67</v>
      </c>
      <c r="D697" s="163" t="s">
        <v>717</v>
      </c>
      <c r="E697" s="163" t="s">
        <v>56</v>
      </c>
      <c r="F697" s="163">
        <v>0.57099999999999995</v>
      </c>
    </row>
    <row r="698" spans="1:6" x14ac:dyDescent="0.2">
      <c r="A698" s="163">
        <v>2020</v>
      </c>
      <c r="B698" s="163" t="s">
        <v>114</v>
      </c>
      <c r="C698" s="163" t="s">
        <v>65</v>
      </c>
      <c r="D698" s="163" t="s">
        <v>717</v>
      </c>
      <c r="E698" s="163" t="s">
        <v>56</v>
      </c>
      <c r="F698" s="163">
        <v>5.9580000000000002</v>
      </c>
    </row>
    <row r="699" spans="1:6" x14ac:dyDescent="0.2">
      <c r="A699" s="163">
        <v>2020</v>
      </c>
      <c r="B699" s="163" t="s">
        <v>114</v>
      </c>
      <c r="C699" s="163" t="s">
        <v>64</v>
      </c>
      <c r="D699" s="163" t="s">
        <v>717</v>
      </c>
      <c r="E699" s="163" t="s">
        <v>56</v>
      </c>
      <c r="F699" s="163">
        <v>1.9430000000000001</v>
      </c>
    </row>
    <row r="700" spans="1:6" x14ac:dyDescent="0.2">
      <c r="A700" s="163">
        <v>2020</v>
      </c>
      <c r="B700" s="163" t="s">
        <v>114</v>
      </c>
      <c r="C700" s="163" t="s">
        <v>62</v>
      </c>
      <c r="D700" s="163" t="s">
        <v>717</v>
      </c>
      <c r="E700" s="163" t="s">
        <v>56</v>
      </c>
      <c r="F700" s="163">
        <v>0.22600000000000001</v>
      </c>
    </row>
    <row r="701" spans="1:6" x14ac:dyDescent="0.2">
      <c r="A701" s="163">
        <v>2020</v>
      </c>
      <c r="B701" s="163" t="s">
        <v>114</v>
      </c>
      <c r="C701" s="163" t="s">
        <v>55</v>
      </c>
      <c r="D701" s="163" t="s">
        <v>717</v>
      </c>
      <c r="E701" s="163" t="s">
        <v>56</v>
      </c>
      <c r="F701" s="163">
        <v>2E-3</v>
      </c>
    </row>
    <row r="702" spans="1:6" x14ac:dyDescent="0.2">
      <c r="A702" s="163">
        <v>2020</v>
      </c>
      <c r="B702" s="163" t="s">
        <v>113</v>
      </c>
      <c r="C702" s="163" t="s">
        <v>69</v>
      </c>
      <c r="D702" s="163" t="s">
        <v>717</v>
      </c>
      <c r="E702" s="163" t="s">
        <v>56</v>
      </c>
      <c r="F702" s="163">
        <v>33.075000000000003</v>
      </c>
    </row>
    <row r="703" spans="1:6" x14ac:dyDescent="0.2">
      <c r="A703" s="163">
        <v>2020</v>
      </c>
      <c r="B703" s="163" t="s">
        <v>113</v>
      </c>
      <c r="C703" s="163" t="s">
        <v>68</v>
      </c>
      <c r="D703" s="163" t="s">
        <v>717</v>
      </c>
      <c r="E703" s="163" t="s">
        <v>56</v>
      </c>
      <c r="F703" s="163">
        <v>6.7990000000000004</v>
      </c>
    </row>
    <row r="704" spans="1:6" x14ac:dyDescent="0.2">
      <c r="A704" s="163">
        <v>2020</v>
      </c>
      <c r="B704" s="163" t="s">
        <v>113</v>
      </c>
      <c r="C704" s="163" t="s">
        <v>67</v>
      </c>
      <c r="D704" s="163" t="s">
        <v>717</v>
      </c>
      <c r="E704" s="163" t="s">
        <v>56</v>
      </c>
      <c r="F704" s="163">
        <v>6.1029999999999998</v>
      </c>
    </row>
    <row r="705" spans="1:6" x14ac:dyDescent="0.2">
      <c r="A705" s="163">
        <v>2020</v>
      </c>
      <c r="B705" s="163" t="s">
        <v>113</v>
      </c>
      <c r="C705" s="163" t="s">
        <v>65</v>
      </c>
      <c r="D705" s="163" t="s">
        <v>717</v>
      </c>
      <c r="E705" s="163" t="s">
        <v>56</v>
      </c>
      <c r="F705" s="163">
        <v>17.292999999999999</v>
      </c>
    </row>
    <row r="706" spans="1:6" x14ac:dyDescent="0.2">
      <c r="A706" s="163">
        <v>2020</v>
      </c>
      <c r="B706" s="163" t="s">
        <v>113</v>
      </c>
      <c r="C706" s="163" t="s">
        <v>64</v>
      </c>
      <c r="D706" s="163" t="s">
        <v>717</v>
      </c>
      <c r="E706" s="163" t="s">
        <v>56</v>
      </c>
      <c r="F706" s="163">
        <v>2.6930000000000001</v>
      </c>
    </row>
    <row r="707" spans="1:6" x14ac:dyDescent="0.2">
      <c r="A707" s="163">
        <v>2020</v>
      </c>
      <c r="B707" s="163" t="s">
        <v>113</v>
      </c>
      <c r="C707" s="163" t="s">
        <v>62</v>
      </c>
      <c r="D707" s="163" t="s">
        <v>717</v>
      </c>
      <c r="E707" s="163" t="s">
        <v>56</v>
      </c>
      <c r="F707" s="163">
        <v>0.189</v>
      </c>
    </row>
    <row r="708" spans="1:6" x14ac:dyDescent="0.2">
      <c r="A708" s="163">
        <v>2020</v>
      </c>
      <c r="B708" s="163" t="s">
        <v>113</v>
      </c>
      <c r="C708" s="163" t="s">
        <v>55</v>
      </c>
      <c r="D708" s="163" t="s">
        <v>717</v>
      </c>
      <c r="E708" s="163" t="s">
        <v>56</v>
      </c>
      <c r="F708" s="163">
        <v>-2E-3</v>
      </c>
    </row>
    <row r="709" spans="1:6" x14ac:dyDescent="0.2">
      <c r="A709" s="163">
        <v>2020</v>
      </c>
      <c r="B709" s="163" t="s">
        <v>112</v>
      </c>
      <c r="C709" s="163" t="s">
        <v>69</v>
      </c>
      <c r="D709" s="163" t="s">
        <v>717</v>
      </c>
      <c r="E709" s="163" t="s">
        <v>56</v>
      </c>
      <c r="F709" s="163">
        <v>24.646999999999998</v>
      </c>
    </row>
    <row r="710" spans="1:6" x14ac:dyDescent="0.2">
      <c r="A710" s="163">
        <v>2020</v>
      </c>
      <c r="B710" s="163" t="s">
        <v>112</v>
      </c>
      <c r="C710" s="163" t="s">
        <v>68</v>
      </c>
      <c r="D710" s="163" t="s">
        <v>717</v>
      </c>
      <c r="E710" s="163" t="s">
        <v>56</v>
      </c>
      <c r="F710" s="163">
        <v>5.7450000000000001</v>
      </c>
    </row>
    <row r="711" spans="1:6" x14ac:dyDescent="0.2">
      <c r="A711" s="163">
        <v>2020</v>
      </c>
      <c r="B711" s="163" t="s">
        <v>112</v>
      </c>
      <c r="C711" s="163" t="s">
        <v>67</v>
      </c>
      <c r="D711" s="163" t="s">
        <v>717</v>
      </c>
      <c r="E711" s="163" t="s">
        <v>56</v>
      </c>
      <c r="F711" s="163">
        <v>5.7930000000000001</v>
      </c>
    </row>
    <row r="712" spans="1:6" x14ac:dyDescent="0.2">
      <c r="A712" s="163">
        <v>2020</v>
      </c>
      <c r="B712" s="163" t="s">
        <v>112</v>
      </c>
      <c r="C712" s="163" t="s">
        <v>65</v>
      </c>
      <c r="D712" s="163" t="s">
        <v>717</v>
      </c>
      <c r="E712" s="163" t="s">
        <v>56</v>
      </c>
      <c r="F712" s="163">
        <v>10.941000000000001</v>
      </c>
    </row>
    <row r="713" spans="1:6" x14ac:dyDescent="0.2">
      <c r="A713" s="163">
        <v>2020</v>
      </c>
      <c r="B713" s="163" t="s">
        <v>112</v>
      </c>
      <c r="C713" s="163" t="s">
        <v>64</v>
      </c>
      <c r="D713" s="163" t="s">
        <v>717</v>
      </c>
      <c r="E713" s="163" t="s">
        <v>56</v>
      </c>
      <c r="F713" s="163">
        <v>1.6910000000000001</v>
      </c>
    </row>
    <row r="714" spans="1:6" x14ac:dyDescent="0.2">
      <c r="A714" s="163">
        <v>2020</v>
      </c>
      <c r="B714" s="163" t="s">
        <v>112</v>
      </c>
      <c r="C714" s="163" t="s">
        <v>62</v>
      </c>
      <c r="D714" s="163" t="s">
        <v>717</v>
      </c>
      <c r="E714" s="163" t="s">
        <v>56</v>
      </c>
      <c r="F714" s="163">
        <v>0.38200000000000001</v>
      </c>
    </row>
    <row r="715" spans="1:6" x14ac:dyDescent="0.2">
      <c r="A715" s="163">
        <v>2020</v>
      </c>
      <c r="B715" s="163" t="s">
        <v>112</v>
      </c>
      <c r="C715" s="163" t="s">
        <v>55</v>
      </c>
      <c r="D715" s="163" t="s">
        <v>717</v>
      </c>
      <c r="E715" s="163" t="s">
        <v>56</v>
      </c>
      <c r="F715" s="163">
        <v>9.6000000000000002E-2</v>
      </c>
    </row>
    <row r="716" spans="1:6" x14ac:dyDescent="0.2">
      <c r="A716" s="163">
        <v>2020</v>
      </c>
      <c r="B716" s="163" t="s">
        <v>672</v>
      </c>
      <c r="C716" s="163" t="s">
        <v>69</v>
      </c>
      <c r="D716" s="163" t="s">
        <v>717</v>
      </c>
      <c r="E716" s="163" t="s">
        <v>56</v>
      </c>
      <c r="F716" s="163">
        <v>15.018000000000001</v>
      </c>
    </row>
    <row r="717" spans="1:6" x14ac:dyDescent="0.2">
      <c r="A717" s="163">
        <v>2020</v>
      </c>
      <c r="B717" s="163" t="s">
        <v>672</v>
      </c>
      <c r="C717" s="163" t="s">
        <v>68</v>
      </c>
      <c r="D717" s="163" t="s">
        <v>717</v>
      </c>
      <c r="E717" s="163" t="s">
        <v>56</v>
      </c>
      <c r="F717" s="163">
        <v>4.04</v>
      </c>
    </row>
    <row r="718" spans="1:6" x14ac:dyDescent="0.2">
      <c r="A718" s="163">
        <v>2020</v>
      </c>
      <c r="B718" s="163" t="s">
        <v>672</v>
      </c>
      <c r="C718" s="163" t="s">
        <v>67</v>
      </c>
      <c r="D718" s="163" t="s">
        <v>717</v>
      </c>
      <c r="E718" s="163" t="s">
        <v>56</v>
      </c>
      <c r="F718" s="163">
        <v>2.0790000000000002</v>
      </c>
    </row>
    <row r="719" spans="1:6" x14ac:dyDescent="0.2">
      <c r="A719" s="163">
        <v>2020</v>
      </c>
      <c r="B719" s="163" t="s">
        <v>672</v>
      </c>
      <c r="C719" s="163" t="s">
        <v>65</v>
      </c>
      <c r="D719" s="163" t="s">
        <v>717</v>
      </c>
      <c r="E719" s="163" t="s">
        <v>56</v>
      </c>
      <c r="F719" s="163">
        <v>5.6159999999999997</v>
      </c>
    </row>
    <row r="720" spans="1:6" x14ac:dyDescent="0.2">
      <c r="A720" s="163">
        <v>2020</v>
      </c>
      <c r="B720" s="163" t="s">
        <v>672</v>
      </c>
      <c r="C720" s="163" t="s">
        <v>64</v>
      </c>
      <c r="D720" s="163" t="s">
        <v>717</v>
      </c>
      <c r="E720" s="163" t="s">
        <v>56</v>
      </c>
      <c r="F720" s="163">
        <v>2.3069999999999999</v>
      </c>
    </row>
    <row r="721" spans="1:7" x14ac:dyDescent="0.2">
      <c r="A721" s="163">
        <v>2020</v>
      </c>
      <c r="B721" s="163" t="s">
        <v>672</v>
      </c>
      <c r="C721" s="163" t="s">
        <v>62</v>
      </c>
      <c r="D721" s="163" t="s">
        <v>717</v>
      </c>
      <c r="E721" s="163" t="s">
        <v>56</v>
      </c>
      <c r="F721" s="163">
        <v>1.2789999999999999</v>
      </c>
    </row>
    <row r="722" spans="1:7" x14ac:dyDescent="0.2">
      <c r="A722" s="163">
        <v>2020</v>
      </c>
      <c r="B722" s="163" t="s">
        <v>672</v>
      </c>
      <c r="C722" s="163" t="s">
        <v>55</v>
      </c>
      <c r="D722" s="163" t="s">
        <v>717</v>
      </c>
      <c r="E722" s="163" t="s">
        <v>56</v>
      </c>
      <c r="F722" s="163">
        <v>-0.30399999999999999</v>
      </c>
    </row>
    <row r="723" spans="1:7" x14ac:dyDescent="0.2">
      <c r="A723" s="163">
        <v>2020</v>
      </c>
      <c r="B723" s="163" t="s">
        <v>110</v>
      </c>
      <c r="C723" s="163" t="s">
        <v>69</v>
      </c>
      <c r="D723" s="163" t="s">
        <v>717</v>
      </c>
      <c r="E723" s="163" t="s">
        <v>56</v>
      </c>
      <c r="F723" s="163" t="s">
        <v>14</v>
      </c>
    </row>
    <row r="724" spans="1:7" x14ac:dyDescent="0.2">
      <c r="A724" s="163">
        <v>2020</v>
      </c>
      <c r="B724" s="163" t="s">
        <v>110</v>
      </c>
      <c r="C724" s="163" t="s">
        <v>68</v>
      </c>
      <c r="D724" s="163" t="s">
        <v>717</v>
      </c>
      <c r="E724" s="163" t="s">
        <v>56</v>
      </c>
      <c r="F724" s="163" t="s">
        <v>14</v>
      </c>
    </row>
    <row r="725" spans="1:7" x14ac:dyDescent="0.2">
      <c r="A725" s="163">
        <v>2020</v>
      </c>
      <c r="B725" s="163" t="s">
        <v>110</v>
      </c>
      <c r="C725" s="163" t="s">
        <v>67</v>
      </c>
      <c r="D725" s="163" t="s">
        <v>717</v>
      </c>
      <c r="E725" s="163" t="s">
        <v>56</v>
      </c>
      <c r="F725" s="163" t="s">
        <v>14</v>
      </c>
    </row>
    <row r="726" spans="1:7" x14ac:dyDescent="0.2">
      <c r="A726" s="163">
        <v>2020</v>
      </c>
      <c r="B726" s="163" t="s">
        <v>110</v>
      </c>
      <c r="C726" s="163" t="s">
        <v>65</v>
      </c>
      <c r="D726" s="163" t="s">
        <v>717</v>
      </c>
      <c r="E726" s="163" t="s">
        <v>56</v>
      </c>
      <c r="F726" s="163" t="s">
        <v>14</v>
      </c>
    </row>
    <row r="727" spans="1:7" x14ac:dyDescent="0.2">
      <c r="A727" s="163">
        <v>2020</v>
      </c>
      <c r="B727" s="163" t="s">
        <v>110</v>
      </c>
      <c r="C727" s="163" t="s">
        <v>64</v>
      </c>
      <c r="D727" s="163" t="s">
        <v>717</v>
      </c>
      <c r="E727" s="163" t="s">
        <v>56</v>
      </c>
      <c r="F727" s="163" t="s">
        <v>14</v>
      </c>
    </row>
    <row r="728" spans="1:7" x14ac:dyDescent="0.2">
      <c r="A728" s="163">
        <v>2020</v>
      </c>
      <c r="B728" s="163" t="s">
        <v>110</v>
      </c>
      <c r="C728" s="163" t="s">
        <v>62</v>
      </c>
      <c r="D728" s="163" t="s">
        <v>717</v>
      </c>
      <c r="E728" s="163" t="s">
        <v>56</v>
      </c>
      <c r="F728" s="163" t="s">
        <v>14</v>
      </c>
    </row>
    <row r="729" spans="1:7" x14ac:dyDescent="0.2">
      <c r="A729" s="163">
        <v>2020</v>
      </c>
      <c r="B729" s="163" t="s">
        <v>110</v>
      </c>
      <c r="C729" s="163" t="s">
        <v>55</v>
      </c>
      <c r="D729" s="163" t="s">
        <v>717</v>
      </c>
      <c r="E729" s="163" t="s">
        <v>56</v>
      </c>
      <c r="F729" s="163" t="s">
        <v>14</v>
      </c>
    </row>
    <row r="730" spans="1:7" x14ac:dyDescent="0.2">
      <c r="A730" s="163">
        <v>2020</v>
      </c>
      <c r="B730" s="163" t="s">
        <v>109</v>
      </c>
      <c r="C730" s="163" t="s">
        <v>69</v>
      </c>
      <c r="D730" s="163" t="s">
        <v>717</v>
      </c>
      <c r="E730" s="163" t="s">
        <v>56</v>
      </c>
      <c r="F730" s="163">
        <v>10.500999999999999</v>
      </c>
      <c r="G730" s="163" t="s">
        <v>743</v>
      </c>
    </row>
    <row r="731" spans="1:7" x14ac:dyDescent="0.2">
      <c r="A731" s="163">
        <v>2020</v>
      </c>
      <c r="B731" s="163" t="s">
        <v>109</v>
      </c>
      <c r="C731" s="163" t="s">
        <v>68</v>
      </c>
      <c r="D731" s="163" t="s">
        <v>717</v>
      </c>
      <c r="E731" s="163" t="s">
        <v>56</v>
      </c>
      <c r="F731" s="163">
        <v>2.08</v>
      </c>
      <c r="G731" s="163" t="s">
        <v>743</v>
      </c>
    </row>
    <row r="732" spans="1:7" x14ac:dyDescent="0.2">
      <c r="A732" s="163">
        <v>2020</v>
      </c>
      <c r="B732" s="163" t="s">
        <v>109</v>
      </c>
      <c r="C732" s="163" t="s">
        <v>67</v>
      </c>
      <c r="D732" s="163" t="s">
        <v>717</v>
      </c>
      <c r="E732" s="163" t="s">
        <v>56</v>
      </c>
      <c r="F732" s="163">
        <v>0.27200000000000002</v>
      </c>
    </row>
    <row r="733" spans="1:7" x14ac:dyDescent="0.2">
      <c r="A733" s="163">
        <v>2020</v>
      </c>
      <c r="B733" s="163" t="s">
        <v>109</v>
      </c>
      <c r="C733" s="163" t="s">
        <v>65</v>
      </c>
      <c r="D733" s="163" t="s">
        <v>717</v>
      </c>
      <c r="E733" s="163" t="s">
        <v>56</v>
      </c>
      <c r="F733" s="163">
        <v>6.31</v>
      </c>
      <c r="G733" s="163" t="s">
        <v>743</v>
      </c>
    </row>
    <row r="734" spans="1:7" x14ac:dyDescent="0.2">
      <c r="A734" s="163">
        <v>2020</v>
      </c>
      <c r="B734" s="163" t="s">
        <v>109</v>
      </c>
      <c r="C734" s="163" t="s">
        <v>64</v>
      </c>
      <c r="D734" s="163" t="s">
        <v>717</v>
      </c>
      <c r="E734" s="163" t="s">
        <v>56</v>
      </c>
      <c r="F734" s="163">
        <v>1.5269999999999999</v>
      </c>
    </row>
    <row r="735" spans="1:7" x14ac:dyDescent="0.2">
      <c r="A735" s="163">
        <v>2020</v>
      </c>
      <c r="B735" s="163" t="s">
        <v>109</v>
      </c>
      <c r="C735" s="163" t="s">
        <v>62</v>
      </c>
      <c r="D735" s="163" t="s">
        <v>717</v>
      </c>
      <c r="E735" s="163" t="s">
        <v>56</v>
      </c>
      <c r="F735" s="163">
        <v>0.376</v>
      </c>
    </row>
    <row r="736" spans="1:7" x14ac:dyDescent="0.2">
      <c r="A736" s="163">
        <v>2020</v>
      </c>
      <c r="B736" s="163" t="s">
        <v>109</v>
      </c>
      <c r="C736" s="163" t="s">
        <v>55</v>
      </c>
      <c r="D736" s="163" t="s">
        <v>717</v>
      </c>
      <c r="E736" s="163" t="s">
        <v>56</v>
      </c>
      <c r="F736" s="163">
        <v>-6.4000000000000001E-2</v>
      </c>
    </row>
    <row r="737" spans="1:7" x14ac:dyDescent="0.2">
      <c r="A737" s="163">
        <v>2020</v>
      </c>
      <c r="B737" s="163" t="s">
        <v>111</v>
      </c>
      <c r="C737" s="163" t="s">
        <v>69</v>
      </c>
      <c r="D737" s="163" t="s">
        <v>717</v>
      </c>
      <c r="E737" s="163" t="s">
        <v>56</v>
      </c>
      <c r="F737" s="163" t="s">
        <v>14</v>
      </c>
    </row>
    <row r="738" spans="1:7" x14ac:dyDescent="0.2">
      <c r="A738" s="163">
        <v>2020</v>
      </c>
      <c r="B738" s="163" t="s">
        <v>111</v>
      </c>
      <c r="C738" s="163" t="s">
        <v>68</v>
      </c>
      <c r="D738" s="163" t="s">
        <v>717</v>
      </c>
      <c r="E738" s="163" t="s">
        <v>56</v>
      </c>
      <c r="F738" s="163" t="s">
        <v>14</v>
      </c>
    </row>
    <row r="739" spans="1:7" x14ac:dyDescent="0.2">
      <c r="A739" s="163">
        <v>2020</v>
      </c>
      <c r="B739" s="163" t="s">
        <v>111</v>
      </c>
      <c r="C739" s="163" t="s">
        <v>67</v>
      </c>
      <c r="D739" s="163" t="s">
        <v>717</v>
      </c>
      <c r="E739" s="163" t="s">
        <v>56</v>
      </c>
      <c r="F739" s="163" t="s">
        <v>14</v>
      </c>
    </row>
    <row r="740" spans="1:7" x14ac:dyDescent="0.2">
      <c r="A740" s="163">
        <v>2020</v>
      </c>
      <c r="B740" s="163" t="s">
        <v>111</v>
      </c>
      <c r="C740" s="163" t="s">
        <v>65</v>
      </c>
      <c r="D740" s="163" t="s">
        <v>717</v>
      </c>
      <c r="E740" s="163" t="s">
        <v>56</v>
      </c>
      <c r="F740" s="163" t="s">
        <v>14</v>
      </c>
    </row>
    <row r="741" spans="1:7" x14ac:dyDescent="0.2">
      <c r="A741" s="163">
        <v>2020</v>
      </c>
      <c r="B741" s="163" t="s">
        <v>111</v>
      </c>
      <c r="C741" s="163" t="s">
        <v>64</v>
      </c>
      <c r="D741" s="163" t="s">
        <v>717</v>
      </c>
      <c r="E741" s="163" t="s">
        <v>56</v>
      </c>
      <c r="F741" s="163" t="s">
        <v>14</v>
      </c>
    </row>
    <row r="742" spans="1:7" x14ac:dyDescent="0.2">
      <c r="A742" s="163">
        <v>2020</v>
      </c>
      <c r="B742" s="163" t="s">
        <v>111</v>
      </c>
      <c r="C742" s="163" t="s">
        <v>62</v>
      </c>
      <c r="D742" s="163" t="s">
        <v>717</v>
      </c>
      <c r="E742" s="163" t="s">
        <v>56</v>
      </c>
      <c r="F742" s="163" t="s">
        <v>14</v>
      </c>
    </row>
    <row r="743" spans="1:7" x14ac:dyDescent="0.2">
      <c r="A743" s="163">
        <v>2020</v>
      </c>
      <c r="B743" s="163" t="s">
        <v>111</v>
      </c>
      <c r="C743" s="163" t="s">
        <v>55</v>
      </c>
      <c r="D743" s="163" t="s">
        <v>717</v>
      </c>
      <c r="E743" s="163" t="s">
        <v>56</v>
      </c>
      <c r="F743" s="163" t="s">
        <v>14</v>
      </c>
    </row>
    <row r="744" spans="1:7" x14ac:dyDescent="0.2">
      <c r="A744" s="163">
        <v>2020</v>
      </c>
      <c r="B744" s="163" t="s">
        <v>107</v>
      </c>
      <c r="C744" s="163" t="s">
        <v>69</v>
      </c>
      <c r="D744" s="163" t="s">
        <v>717</v>
      </c>
      <c r="E744" s="163" t="s">
        <v>56</v>
      </c>
      <c r="F744" s="163">
        <v>9</v>
      </c>
      <c r="G744" s="163" t="s">
        <v>723</v>
      </c>
    </row>
    <row r="745" spans="1:7" x14ac:dyDescent="0.2">
      <c r="A745" s="163">
        <v>2020</v>
      </c>
      <c r="B745" s="163" t="s">
        <v>107</v>
      </c>
      <c r="C745" s="163" t="s">
        <v>68</v>
      </c>
      <c r="D745" s="163" t="s">
        <v>717</v>
      </c>
      <c r="E745" s="163" t="s">
        <v>56</v>
      </c>
      <c r="F745" s="163">
        <v>2.6549999999999998</v>
      </c>
      <c r="G745" s="163" t="s">
        <v>723</v>
      </c>
    </row>
    <row r="746" spans="1:7" x14ac:dyDescent="0.2">
      <c r="A746" s="163">
        <v>2020</v>
      </c>
      <c r="B746" s="163" t="s">
        <v>107</v>
      </c>
      <c r="C746" s="163" t="s">
        <v>67</v>
      </c>
      <c r="D746" s="163" t="s">
        <v>717</v>
      </c>
      <c r="E746" s="163" t="s">
        <v>56</v>
      </c>
      <c r="F746" s="163">
        <v>1.5229999999999999</v>
      </c>
      <c r="G746" s="163" t="s">
        <v>723</v>
      </c>
    </row>
    <row r="747" spans="1:7" x14ac:dyDescent="0.2">
      <c r="A747" s="163">
        <v>2020</v>
      </c>
      <c r="B747" s="163" t="s">
        <v>107</v>
      </c>
      <c r="C747" s="163" t="s">
        <v>65</v>
      </c>
      <c r="D747" s="163" t="s">
        <v>717</v>
      </c>
      <c r="E747" s="163" t="s">
        <v>56</v>
      </c>
      <c r="F747" s="163">
        <v>1.6890000000000001</v>
      </c>
      <c r="G747" s="163" t="s">
        <v>723</v>
      </c>
    </row>
    <row r="748" spans="1:7" x14ac:dyDescent="0.2">
      <c r="A748" s="163">
        <v>2020</v>
      </c>
      <c r="B748" s="163" t="s">
        <v>107</v>
      </c>
      <c r="C748" s="163" t="s">
        <v>64</v>
      </c>
      <c r="D748" s="163" t="s">
        <v>717</v>
      </c>
      <c r="E748" s="163" t="s">
        <v>56</v>
      </c>
      <c r="F748" s="163">
        <v>3.129</v>
      </c>
      <c r="G748" s="163" t="s">
        <v>723</v>
      </c>
    </row>
    <row r="749" spans="1:7" x14ac:dyDescent="0.2">
      <c r="A749" s="163">
        <v>2020</v>
      </c>
      <c r="B749" s="163" t="s">
        <v>107</v>
      </c>
      <c r="C749" s="163" t="s">
        <v>62</v>
      </c>
      <c r="D749" s="163" t="s">
        <v>717</v>
      </c>
      <c r="E749" s="163" t="s">
        <v>56</v>
      </c>
      <c r="F749" s="163">
        <v>3.0000000000000001E-3</v>
      </c>
      <c r="G749" s="163" t="s">
        <v>723</v>
      </c>
    </row>
    <row r="750" spans="1:7" x14ac:dyDescent="0.2">
      <c r="A750" s="163">
        <v>2020</v>
      </c>
      <c r="B750" s="163" t="s">
        <v>107</v>
      </c>
      <c r="C750" s="163" t="s">
        <v>55</v>
      </c>
      <c r="D750" s="163" t="s">
        <v>717</v>
      </c>
      <c r="E750" s="163" t="s">
        <v>56</v>
      </c>
      <c r="F750" s="163">
        <v>0</v>
      </c>
      <c r="G750" s="163" t="s">
        <v>723</v>
      </c>
    </row>
    <row r="751" spans="1:7" x14ac:dyDescent="0.2">
      <c r="A751" s="163">
        <v>2020</v>
      </c>
      <c r="B751" s="163" t="s">
        <v>106</v>
      </c>
      <c r="C751" s="163" t="s">
        <v>69</v>
      </c>
      <c r="D751" s="163" t="s">
        <v>717</v>
      </c>
      <c r="E751" s="163" t="s">
        <v>56</v>
      </c>
      <c r="F751" s="163" t="s">
        <v>14</v>
      </c>
    </row>
    <row r="752" spans="1:7" x14ac:dyDescent="0.2">
      <c r="A752" s="163">
        <v>2020</v>
      </c>
      <c r="B752" s="163" t="s">
        <v>106</v>
      </c>
      <c r="C752" s="163" t="s">
        <v>68</v>
      </c>
      <c r="D752" s="163" t="s">
        <v>717</v>
      </c>
      <c r="E752" s="163" t="s">
        <v>56</v>
      </c>
      <c r="F752" s="163" t="s">
        <v>14</v>
      </c>
    </row>
    <row r="753" spans="1:6" x14ac:dyDescent="0.2">
      <c r="A753" s="163">
        <v>2020</v>
      </c>
      <c r="B753" s="163" t="s">
        <v>106</v>
      </c>
      <c r="C753" s="163" t="s">
        <v>67</v>
      </c>
      <c r="D753" s="163" t="s">
        <v>717</v>
      </c>
      <c r="E753" s="163" t="s">
        <v>56</v>
      </c>
      <c r="F753" s="163" t="s">
        <v>14</v>
      </c>
    </row>
    <row r="754" spans="1:6" x14ac:dyDescent="0.2">
      <c r="A754" s="163">
        <v>2020</v>
      </c>
      <c r="B754" s="163" t="s">
        <v>106</v>
      </c>
      <c r="C754" s="163" t="s">
        <v>65</v>
      </c>
      <c r="D754" s="163" t="s">
        <v>717</v>
      </c>
      <c r="E754" s="163" t="s">
        <v>56</v>
      </c>
      <c r="F754" s="163" t="s">
        <v>14</v>
      </c>
    </row>
    <row r="755" spans="1:6" x14ac:dyDescent="0.2">
      <c r="A755" s="163">
        <v>2020</v>
      </c>
      <c r="B755" s="163" t="s">
        <v>106</v>
      </c>
      <c r="C755" s="163" t="s">
        <v>64</v>
      </c>
      <c r="D755" s="163" t="s">
        <v>717</v>
      </c>
      <c r="E755" s="163" t="s">
        <v>56</v>
      </c>
      <c r="F755" s="163" t="s">
        <v>14</v>
      </c>
    </row>
    <row r="756" spans="1:6" x14ac:dyDescent="0.2">
      <c r="A756" s="163">
        <v>2020</v>
      </c>
      <c r="B756" s="163" t="s">
        <v>106</v>
      </c>
      <c r="C756" s="163" t="s">
        <v>62</v>
      </c>
      <c r="D756" s="163" t="s">
        <v>717</v>
      </c>
      <c r="E756" s="163" t="s">
        <v>56</v>
      </c>
      <c r="F756" s="163" t="s">
        <v>14</v>
      </c>
    </row>
    <row r="757" spans="1:6" x14ac:dyDescent="0.2">
      <c r="A757" s="163">
        <v>2020</v>
      </c>
      <c r="B757" s="163" t="s">
        <v>106</v>
      </c>
      <c r="C757" s="163" t="s">
        <v>55</v>
      </c>
      <c r="D757" s="163" t="s">
        <v>717</v>
      </c>
      <c r="E757" s="163" t="s">
        <v>56</v>
      </c>
      <c r="F757" s="163" t="s">
        <v>14</v>
      </c>
    </row>
    <row r="758" spans="1:6" x14ac:dyDescent="0.2">
      <c r="A758" s="163">
        <v>2020</v>
      </c>
      <c r="B758" s="163" t="s">
        <v>104</v>
      </c>
      <c r="C758" s="163" t="s">
        <v>69</v>
      </c>
      <c r="D758" s="163" t="s">
        <v>717</v>
      </c>
      <c r="E758" s="163" t="s">
        <v>56</v>
      </c>
      <c r="F758" s="163">
        <v>19.042000000000002</v>
      </c>
    </row>
    <row r="759" spans="1:6" x14ac:dyDescent="0.2">
      <c r="A759" s="163">
        <v>2020</v>
      </c>
      <c r="B759" s="163" t="s">
        <v>104</v>
      </c>
      <c r="C759" s="163" t="s">
        <v>68</v>
      </c>
      <c r="D759" s="163" t="s">
        <v>717</v>
      </c>
      <c r="E759" s="163" t="s">
        <v>56</v>
      </c>
      <c r="F759" s="163">
        <v>5.2839999999999998</v>
      </c>
    </row>
    <row r="760" spans="1:6" x14ac:dyDescent="0.2">
      <c r="A760" s="163">
        <v>2020</v>
      </c>
      <c r="B760" s="163" t="s">
        <v>104</v>
      </c>
      <c r="C760" s="163" t="s">
        <v>67</v>
      </c>
      <c r="D760" s="163" t="s">
        <v>717</v>
      </c>
      <c r="E760" s="163" t="s">
        <v>56</v>
      </c>
      <c r="F760" s="163">
        <v>2.839</v>
      </c>
    </row>
    <row r="761" spans="1:6" x14ac:dyDescent="0.2">
      <c r="A761" s="163">
        <v>2020</v>
      </c>
      <c r="B761" s="163" t="s">
        <v>104</v>
      </c>
      <c r="C761" s="163" t="s">
        <v>65</v>
      </c>
      <c r="D761" s="163" t="s">
        <v>717</v>
      </c>
      <c r="E761" s="163" t="s">
        <v>56</v>
      </c>
      <c r="F761" s="163">
        <v>4.2720000000000002</v>
      </c>
    </row>
    <row r="762" spans="1:6" x14ac:dyDescent="0.2">
      <c r="A762" s="163">
        <v>2020</v>
      </c>
      <c r="B762" s="163" t="s">
        <v>104</v>
      </c>
      <c r="C762" s="163" t="s">
        <v>64</v>
      </c>
      <c r="D762" s="163" t="s">
        <v>717</v>
      </c>
      <c r="E762" s="163" t="s">
        <v>56</v>
      </c>
      <c r="F762" s="163">
        <v>6.6369999999999996</v>
      </c>
    </row>
    <row r="763" spans="1:6" x14ac:dyDescent="0.2">
      <c r="A763" s="163">
        <v>2020</v>
      </c>
      <c r="B763" s="163" t="s">
        <v>104</v>
      </c>
      <c r="C763" s="163" t="s">
        <v>62</v>
      </c>
      <c r="D763" s="163" t="s">
        <v>717</v>
      </c>
      <c r="E763" s="163" t="s">
        <v>56</v>
      </c>
      <c r="F763" s="163">
        <v>0.01</v>
      </c>
    </row>
    <row r="764" spans="1:6" x14ac:dyDescent="0.2">
      <c r="A764" s="163">
        <v>2020</v>
      </c>
      <c r="B764" s="163" t="s">
        <v>104</v>
      </c>
      <c r="C764" s="163" t="s">
        <v>55</v>
      </c>
      <c r="D764" s="163" t="s">
        <v>717</v>
      </c>
      <c r="E764" s="163" t="s">
        <v>56</v>
      </c>
      <c r="F764" s="163">
        <v>0</v>
      </c>
    </row>
    <row r="765" spans="1:6" x14ac:dyDescent="0.2">
      <c r="A765" s="163">
        <v>2020</v>
      </c>
      <c r="B765" s="163" t="s">
        <v>103</v>
      </c>
      <c r="C765" s="163" t="s">
        <v>69</v>
      </c>
      <c r="D765" s="163" t="s">
        <v>717</v>
      </c>
      <c r="E765" s="163" t="s">
        <v>56</v>
      </c>
      <c r="F765" s="163" t="s">
        <v>14</v>
      </c>
    </row>
    <row r="766" spans="1:6" x14ac:dyDescent="0.2">
      <c r="A766" s="163">
        <v>2020</v>
      </c>
      <c r="B766" s="163" t="s">
        <v>103</v>
      </c>
      <c r="C766" s="163" t="s">
        <v>68</v>
      </c>
      <c r="D766" s="163" t="s">
        <v>717</v>
      </c>
      <c r="E766" s="163" t="s">
        <v>56</v>
      </c>
      <c r="F766" s="163" t="s">
        <v>14</v>
      </c>
    </row>
    <row r="767" spans="1:6" x14ac:dyDescent="0.2">
      <c r="A767" s="163">
        <v>2020</v>
      </c>
      <c r="B767" s="163" t="s">
        <v>103</v>
      </c>
      <c r="C767" s="163" t="s">
        <v>67</v>
      </c>
      <c r="D767" s="163" t="s">
        <v>717</v>
      </c>
      <c r="E767" s="163" t="s">
        <v>56</v>
      </c>
      <c r="F767" s="163" t="s">
        <v>14</v>
      </c>
    </row>
    <row r="768" spans="1:6" x14ac:dyDescent="0.2">
      <c r="A768" s="163">
        <v>2020</v>
      </c>
      <c r="B768" s="163" t="s">
        <v>103</v>
      </c>
      <c r="C768" s="163" t="s">
        <v>65</v>
      </c>
      <c r="D768" s="163" t="s">
        <v>717</v>
      </c>
      <c r="E768" s="163" t="s">
        <v>56</v>
      </c>
      <c r="F768" s="163" t="s">
        <v>14</v>
      </c>
    </row>
    <row r="769" spans="1:6" x14ac:dyDescent="0.2">
      <c r="A769" s="163">
        <v>2020</v>
      </c>
      <c r="B769" s="163" t="s">
        <v>103</v>
      </c>
      <c r="C769" s="163" t="s">
        <v>64</v>
      </c>
      <c r="D769" s="163" t="s">
        <v>717</v>
      </c>
      <c r="E769" s="163" t="s">
        <v>56</v>
      </c>
      <c r="F769" s="163" t="s">
        <v>14</v>
      </c>
    </row>
    <row r="770" spans="1:6" x14ac:dyDescent="0.2">
      <c r="A770" s="163">
        <v>2020</v>
      </c>
      <c r="B770" s="163" t="s">
        <v>103</v>
      </c>
      <c r="C770" s="163" t="s">
        <v>62</v>
      </c>
      <c r="D770" s="163" t="s">
        <v>717</v>
      </c>
      <c r="E770" s="163" t="s">
        <v>56</v>
      </c>
      <c r="F770" s="163" t="s">
        <v>14</v>
      </c>
    </row>
    <row r="771" spans="1:6" x14ac:dyDescent="0.2">
      <c r="A771" s="163">
        <v>2020</v>
      </c>
      <c r="B771" s="163" t="s">
        <v>103</v>
      </c>
      <c r="C771" s="163" t="s">
        <v>55</v>
      </c>
      <c r="D771" s="163" t="s">
        <v>717</v>
      </c>
      <c r="E771" s="163" t="s">
        <v>56</v>
      </c>
      <c r="F771" s="163" t="s">
        <v>14</v>
      </c>
    </row>
    <row r="772" spans="1:6" x14ac:dyDescent="0.2">
      <c r="A772" s="163">
        <v>2020</v>
      </c>
      <c r="B772" s="163" t="s">
        <v>101</v>
      </c>
      <c r="C772" s="163" t="s">
        <v>69</v>
      </c>
      <c r="D772" s="163" t="s">
        <v>717</v>
      </c>
      <c r="E772" s="163" t="s">
        <v>56</v>
      </c>
      <c r="F772" s="163" t="s">
        <v>14</v>
      </c>
    </row>
    <row r="773" spans="1:6" x14ac:dyDescent="0.2">
      <c r="A773" s="163">
        <v>2020</v>
      </c>
      <c r="B773" s="163" t="s">
        <v>101</v>
      </c>
      <c r="C773" s="163" t="s">
        <v>68</v>
      </c>
      <c r="D773" s="163" t="s">
        <v>717</v>
      </c>
      <c r="E773" s="163" t="s">
        <v>56</v>
      </c>
      <c r="F773" s="163" t="s">
        <v>14</v>
      </c>
    </row>
    <row r="774" spans="1:6" x14ac:dyDescent="0.2">
      <c r="A774" s="163">
        <v>2020</v>
      </c>
      <c r="B774" s="163" t="s">
        <v>101</v>
      </c>
      <c r="C774" s="163" t="s">
        <v>67</v>
      </c>
      <c r="D774" s="163" t="s">
        <v>717</v>
      </c>
      <c r="E774" s="163" t="s">
        <v>56</v>
      </c>
      <c r="F774" s="163" t="s">
        <v>14</v>
      </c>
    </row>
    <row r="775" spans="1:6" x14ac:dyDescent="0.2">
      <c r="A775" s="163">
        <v>2020</v>
      </c>
      <c r="B775" s="163" t="s">
        <v>101</v>
      </c>
      <c r="C775" s="163" t="s">
        <v>65</v>
      </c>
      <c r="D775" s="163" t="s">
        <v>717</v>
      </c>
      <c r="E775" s="163" t="s">
        <v>56</v>
      </c>
      <c r="F775" s="163" t="s">
        <v>14</v>
      </c>
    </row>
    <row r="776" spans="1:6" x14ac:dyDescent="0.2">
      <c r="A776" s="163">
        <v>2020</v>
      </c>
      <c r="B776" s="163" t="s">
        <v>101</v>
      </c>
      <c r="C776" s="163" t="s">
        <v>64</v>
      </c>
      <c r="D776" s="163" t="s">
        <v>717</v>
      </c>
      <c r="E776" s="163" t="s">
        <v>56</v>
      </c>
      <c r="F776" s="163" t="s">
        <v>14</v>
      </c>
    </row>
    <row r="777" spans="1:6" x14ac:dyDescent="0.2">
      <c r="A777" s="163">
        <v>2020</v>
      </c>
      <c r="B777" s="163" t="s">
        <v>101</v>
      </c>
      <c r="C777" s="163" t="s">
        <v>62</v>
      </c>
      <c r="D777" s="163" t="s">
        <v>717</v>
      </c>
      <c r="E777" s="163" t="s">
        <v>56</v>
      </c>
      <c r="F777" s="163" t="s">
        <v>14</v>
      </c>
    </row>
    <row r="778" spans="1:6" x14ac:dyDescent="0.2">
      <c r="A778" s="163">
        <v>2020</v>
      </c>
      <c r="B778" s="163" t="s">
        <v>101</v>
      </c>
      <c r="C778" s="163" t="s">
        <v>55</v>
      </c>
      <c r="D778" s="163" t="s">
        <v>717</v>
      </c>
      <c r="E778" s="163" t="s">
        <v>56</v>
      </c>
      <c r="F778" s="163" t="s">
        <v>14</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G84"/>
  <sheetViews>
    <sheetView zoomScale="140" zoomScaleNormal="140" workbookViewId="0">
      <selection activeCell="G12" sqref="G12"/>
    </sheetView>
  </sheetViews>
  <sheetFormatPr defaultRowHeight="12" x14ac:dyDescent="0.2"/>
  <cols>
    <col min="1" max="1" width="5" bestFit="1" customWidth="1"/>
    <col min="2" max="2" width="18.7109375" bestFit="1" customWidth="1"/>
    <col min="3" max="3" width="15.85546875" bestFit="1" customWidth="1"/>
    <col min="5" max="5" width="15.85546875" bestFit="1" customWidth="1"/>
    <col min="6" max="6" width="14.140625" bestFit="1" customWidth="1"/>
    <col min="7" max="7" width="15.85546875" bestFit="1" customWidth="1"/>
  </cols>
  <sheetData>
    <row r="1" spans="1:7" x14ac:dyDescent="0.2">
      <c r="A1" t="s">
        <v>725</v>
      </c>
      <c r="B1" t="s">
        <v>726</v>
      </c>
      <c r="C1" t="s">
        <v>727</v>
      </c>
    </row>
    <row r="2" spans="1:7" x14ac:dyDescent="0.2">
      <c r="A2">
        <v>2000</v>
      </c>
      <c r="B2" t="s">
        <v>1</v>
      </c>
      <c r="C2">
        <v>18806030527</v>
      </c>
    </row>
    <row r="3" spans="1:7" x14ac:dyDescent="0.2">
      <c r="A3">
        <v>2000</v>
      </c>
      <c r="B3" t="s">
        <v>728</v>
      </c>
      <c r="C3">
        <v>10067967794</v>
      </c>
    </row>
    <row r="4" spans="1:7" x14ac:dyDescent="0.2">
      <c r="A4">
        <v>2000</v>
      </c>
      <c r="B4" t="s">
        <v>9</v>
      </c>
      <c r="C4">
        <v>5013922097</v>
      </c>
    </row>
    <row r="5" spans="1:7" x14ac:dyDescent="0.2">
      <c r="A5">
        <v>2000</v>
      </c>
      <c r="B5" t="s">
        <v>6</v>
      </c>
      <c r="C5">
        <v>23954121764</v>
      </c>
    </row>
    <row r="6" spans="1:7" x14ac:dyDescent="0.2">
      <c r="A6">
        <v>2001</v>
      </c>
      <c r="B6" t="s">
        <v>1</v>
      </c>
      <c r="C6">
        <v>18962092632</v>
      </c>
    </row>
    <row r="7" spans="1:7" x14ac:dyDescent="0.2">
      <c r="A7">
        <v>2001</v>
      </c>
      <c r="B7" t="s">
        <v>728</v>
      </c>
      <c r="C7">
        <v>10363393814</v>
      </c>
    </row>
    <row r="8" spans="1:7" x14ac:dyDescent="0.2">
      <c r="A8">
        <v>2001</v>
      </c>
      <c r="B8" t="s">
        <v>9</v>
      </c>
      <c r="C8">
        <v>5072196861</v>
      </c>
    </row>
    <row r="9" spans="1:7" x14ac:dyDescent="0.2">
      <c r="A9">
        <v>2001</v>
      </c>
      <c r="B9" t="s">
        <v>6</v>
      </c>
      <c r="C9">
        <v>24381792873</v>
      </c>
    </row>
    <row r="10" spans="1:7" x14ac:dyDescent="0.2">
      <c r="A10">
        <v>2002</v>
      </c>
      <c r="B10" t="s">
        <v>1</v>
      </c>
      <c r="C10">
        <v>19134703401</v>
      </c>
    </row>
    <row r="11" spans="1:7" x14ac:dyDescent="0.2">
      <c r="A11">
        <v>2002</v>
      </c>
      <c r="B11" t="s">
        <v>728</v>
      </c>
      <c r="C11">
        <v>10491081451</v>
      </c>
    </row>
    <row r="12" spans="1:7" x14ac:dyDescent="0.2">
      <c r="A12">
        <v>2002</v>
      </c>
      <c r="B12" t="s">
        <v>9</v>
      </c>
      <c r="C12">
        <v>5111828865</v>
      </c>
      <c r="G12" s="192"/>
    </row>
    <row r="13" spans="1:7" x14ac:dyDescent="0.2">
      <c r="A13">
        <v>2002</v>
      </c>
      <c r="B13" t="s">
        <v>6</v>
      </c>
      <c r="C13">
        <v>25272558459</v>
      </c>
    </row>
    <row r="14" spans="1:7" x14ac:dyDescent="0.2">
      <c r="A14">
        <v>2003</v>
      </c>
      <c r="B14" t="s">
        <v>1</v>
      </c>
      <c r="C14">
        <v>19504627780</v>
      </c>
    </row>
    <row r="15" spans="1:7" x14ac:dyDescent="0.2">
      <c r="A15">
        <v>2003</v>
      </c>
      <c r="B15" t="s">
        <v>728</v>
      </c>
      <c r="C15">
        <v>11052200407</v>
      </c>
    </row>
    <row r="16" spans="1:7" x14ac:dyDescent="0.2">
      <c r="A16">
        <v>2003</v>
      </c>
      <c r="B16" t="s">
        <v>9</v>
      </c>
      <c r="C16">
        <v>5308118917</v>
      </c>
    </row>
    <row r="17" spans="1:3" x14ac:dyDescent="0.2">
      <c r="A17">
        <v>2003</v>
      </c>
      <c r="B17" t="s">
        <v>6</v>
      </c>
      <c r="C17">
        <v>26568396779</v>
      </c>
    </row>
    <row r="18" spans="1:3" x14ac:dyDescent="0.2">
      <c r="A18">
        <v>2004</v>
      </c>
      <c r="B18" t="s">
        <v>1</v>
      </c>
      <c r="C18">
        <v>20201803374</v>
      </c>
    </row>
    <row r="19" spans="1:3" x14ac:dyDescent="0.2">
      <c r="A19">
        <v>2004</v>
      </c>
      <c r="B19" t="s">
        <v>728</v>
      </c>
      <c r="C19">
        <v>11612583743</v>
      </c>
    </row>
    <row r="20" spans="1:3" x14ac:dyDescent="0.2">
      <c r="A20">
        <v>2004</v>
      </c>
      <c r="B20" t="s">
        <v>9</v>
      </c>
      <c r="C20">
        <v>5617109085</v>
      </c>
    </row>
    <row r="21" spans="1:3" x14ac:dyDescent="0.2">
      <c r="A21">
        <v>2004</v>
      </c>
      <c r="B21" t="s">
        <v>6</v>
      </c>
      <c r="C21">
        <v>28359050906</v>
      </c>
    </row>
    <row r="22" spans="1:3" x14ac:dyDescent="0.2">
      <c r="A22">
        <v>2005</v>
      </c>
      <c r="B22" t="s">
        <v>1</v>
      </c>
      <c r="C22">
        <v>20356055858</v>
      </c>
    </row>
    <row r="23" spans="1:3" x14ac:dyDescent="0.2">
      <c r="A23">
        <v>2005</v>
      </c>
      <c r="B23" t="s">
        <v>728</v>
      </c>
      <c r="C23">
        <v>12049539434</v>
      </c>
    </row>
    <row r="24" spans="1:3" x14ac:dyDescent="0.2">
      <c r="A24">
        <v>2005</v>
      </c>
      <c r="B24" t="s">
        <v>9</v>
      </c>
      <c r="C24">
        <v>5959010859</v>
      </c>
    </row>
    <row r="25" spans="1:3" x14ac:dyDescent="0.2">
      <c r="A25">
        <v>2005</v>
      </c>
      <c r="B25" t="s">
        <v>6</v>
      </c>
      <c r="C25">
        <v>29941904627</v>
      </c>
    </row>
    <row r="26" spans="1:3" x14ac:dyDescent="0.2">
      <c r="A26">
        <v>2006</v>
      </c>
      <c r="B26" t="s">
        <v>1</v>
      </c>
      <c r="C26">
        <v>20699777165</v>
      </c>
    </row>
    <row r="27" spans="1:3" x14ac:dyDescent="0.2">
      <c r="A27">
        <v>2006</v>
      </c>
      <c r="B27" t="s">
        <v>728</v>
      </c>
      <c r="C27">
        <v>12604800208</v>
      </c>
    </row>
    <row r="28" spans="1:3" x14ac:dyDescent="0.2">
      <c r="A28">
        <v>2006</v>
      </c>
      <c r="B28" t="s">
        <v>9</v>
      </c>
      <c r="C28">
        <v>6327064605</v>
      </c>
    </row>
    <row r="29" spans="1:3" x14ac:dyDescent="0.2">
      <c r="A29">
        <v>2006</v>
      </c>
      <c r="B29" t="s">
        <v>6</v>
      </c>
      <c r="C29">
        <v>31792213581</v>
      </c>
    </row>
    <row r="30" spans="1:3" x14ac:dyDescent="0.2">
      <c r="A30">
        <v>2007</v>
      </c>
      <c r="B30" t="s">
        <v>1</v>
      </c>
      <c r="C30">
        <v>21317152305</v>
      </c>
    </row>
    <row r="31" spans="1:3" x14ac:dyDescent="0.2">
      <c r="A31">
        <v>2007</v>
      </c>
      <c r="B31" t="s">
        <v>728</v>
      </c>
      <c r="C31">
        <v>13057997628</v>
      </c>
    </row>
    <row r="32" spans="1:3" x14ac:dyDescent="0.2">
      <c r="A32">
        <v>2007</v>
      </c>
      <c r="B32" t="s">
        <v>9</v>
      </c>
      <c r="C32">
        <v>6674502453</v>
      </c>
    </row>
    <row r="33" spans="1:3" x14ac:dyDescent="0.2">
      <c r="A33">
        <v>2007</v>
      </c>
      <c r="B33" t="s">
        <v>6</v>
      </c>
      <c r="C33">
        <v>33205414977</v>
      </c>
    </row>
    <row r="34" spans="1:3" x14ac:dyDescent="0.2">
      <c r="A34">
        <v>2008</v>
      </c>
      <c r="B34" t="s">
        <v>1</v>
      </c>
      <c r="C34">
        <v>22076075891</v>
      </c>
    </row>
    <row r="35" spans="1:3" x14ac:dyDescent="0.2">
      <c r="A35">
        <v>2008</v>
      </c>
      <c r="B35" t="s">
        <v>728</v>
      </c>
      <c r="C35">
        <v>13347930832</v>
      </c>
    </row>
    <row r="36" spans="1:3" x14ac:dyDescent="0.2">
      <c r="A36">
        <v>2008</v>
      </c>
      <c r="B36" t="s">
        <v>9</v>
      </c>
      <c r="C36">
        <v>6899045951</v>
      </c>
    </row>
    <row r="37" spans="1:3" x14ac:dyDescent="0.2">
      <c r="A37">
        <v>2008</v>
      </c>
      <c r="B37" t="s">
        <v>6</v>
      </c>
      <c r="C37">
        <v>33048749883</v>
      </c>
    </row>
    <row r="38" spans="1:3" x14ac:dyDescent="0.2">
      <c r="A38">
        <v>2009</v>
      </c>
      <c r="B38" t="s">
        <v>1</v>
      </c>
      <c r="C38">
        <v>21807936167</v>
      </c>
    </row>
    <row r="39" spans="1:3" x14ac:dyDescent="0.2">
      <c r="A39">
        <v>2009</v>
      </c>
      <c r="B39" t="s">
        <v>728</v>
      </c>
      <c r="C39">
        <v>13400540810</v>
      </c>
    </row>
    <row r="40" spans="1:3" x14ac:dyDescent="0.2">
      <c r="A40">
        <v>2009</v>
      </c>
      <c r="B40" t="s">
        <v>9</v>
      </c>
      <c r="C40">
        <v>7033333985</v>
      </c>
    </row>
    <row r="41" spans="1:3" x14ac:dyDescent="0.2">
      <c r="A41">
        <v>2009</v>
      </c>
      <c r="B41" t="s">
        <v>6</v>
      </c>
      <c r="C41">
        <v>33503823762</v>
      </c>
    </row>
    <row r="42" spans="1:3" x14ac:dyDescent="0.2">
      <c r="A42">
        <v>2010</v>
      </c>
      <c r="B42" t="s">
        <v>1</v>
      </c>
      <c r="C42">
        <v>22136154385</v>
      </c>
    </row>
    <row r="43" spans="1:3" x14ac:dyDescent="0.2">
      <c r="A43">
        <v>2010</v>
      </c>
      <c r="B43" t="s">
        <v>728</v>
      </c>
      <c r="C43">
        <v>14049690311</v>
      </c>
    </row>
    <row r="44" spans="1:3" x14ac:dyDescent="0.2">
      <c r="A44">
        <v>2010</v>
      </c>
      <c r="B44" t="s">
        <v>9</v>
      </c>
      <c r="C44">
        <v>7642370101</v>
      </c>
    </row>
    <row r="45" spans="1:3" x14ac:dyDescent="0.2">
      <c r="A45">
        <v>2010</v>
      </c>
      <c r="B45" t="s">
        <v>6</v>
      </c>
      <c r="C45">
        <v>36100514816</v>
      </c>
    </row>
    <row r="46" spans="1:3" x14ac:dyDescent="0.2">
      <c r="A46">
        <v>2011</v>
      </c>
      <c r="B46" t="s">
        <v>1</v>
      </c>
      <c r="C46">
        <v>23002339907</v>
      </c>
    </row>
    <row r="47" spans="1:3" x14ac:dyDescent="0.2">
      <c r="A47">
        <v>2011</v>
      </c>
      <c r="B47" t="s">
        <v>728</v>
      </c>
      <c r="C47">
        <v>14703354363</v>
      </c>
    </row>
    <row r="48" spans="1:3" x14ac:dyDescent="0.2">
      <c r="A48">
        <v>2011</v>
      </c>
      <c r="B48" t="s">
        <v>9</v>
      </c>
      <c r="C48">
        <v>8223994483</v>
      </c>
    </row>
    <row r="49" spans="1:3" x14ac:dyDescent="0.2">
      <c r="A49">
        <v>2011</v>
      </c>
      <c r="B49" t="s">
        <v>6</v>
      </c>
      <c r="C49">
        <v>39067065463</v>
      </c>
    </row>
    <row r="50" spans="1:3" x14ac:dyDescent="0.2">
      <c r="A50">
        <v>2012</v>
      </c>
      <c r="B50" t="s">
        <v>1</v>
      </c>
      <c r="C50">
        <v>23143149093</v>
      </c>
    </row>
    <row r="51" spans="1:3" x14ac:dyDescent="0.2">
      <c r="A51">
        <v>2012</v>
      </c>
      <c r="B51" t="s">
        <v>728</v>
      </c>
      <c r="C51">
        <v>14952522622</v>
      </c>
    </row>
    <row r="52" spans="1:3" x14ac:dyDescent="0.2">
      <c r="A52">
        <v>2012</v>
      </c>
      <c r="B52" t="s">
        <v>9</v>
      </c>
      <c r="C52">
        <v>8424896937</v>
      </c>
    </row>
    <row r="53" spans="1:3" x14ac:dyDescent="0.2">
      <c r="A53">
        <v>2012</v>
      </c>
      <c r="B53" t="s">
        <v>6</v>
      </c>
      <c r="C53">
        <v>41221998827</v>
      </c>
    </row>
    <row r="54" spans="1:3" x14ac:dyDescent="0.2">
      <c r="A54">
        <v>2013</v>
      </c>
      <c r="B54" t="s">
        <v>1</v>
      </c>
      <c r="C54">
        <v>23992003285</v>
      </c>
    </row>
    <row r="55" spans="1:3" x14ac:dyDescent="0.2">
      <c r="A55">
        <v>2013</v>
      </c>
      <c r="B55" t="s">
        <v>728</v>
      </c>
      <c r="C55">
        <v>15083009043</v>
      </c>
    </row>
    <row r="56" spans="1:3" x14ac:dyDescent="0.2">
      <c r="A56">
        <v>2013</v>
      </c>
      <c r="B56" t="s">
        <v>9</v>
      </c>
      <c r="C56">
        <v>9028677933</v>
      </c>
    </row>
    <row r="57" spans="1:3" x14ac:dyDescent="0.2">
      <c r="A57">
        <v>2013</v>
      </c>
      <c r="B57" t="s">
        <v>6</v>
      </c>
      <c r="C57">
        <v>42781997786</v>
      </c>
    </row>
    <row r="58" spans="1:3" x14ac:dyDescent="0.2">
      <c r="A58">
        <v>2014</v>
      </c>
      <c r="B58" t="s">
        <v>1</v>
      </c>
      <c r="C58">
        <v>24364433756</v>
      </c>
    </row>
    <row r="59" spans="1:3" x14ac:dyDescent="0.2">
      <c r="A59">
        <v>2014</v>
      </c>
      <c r="B59" t="s">
        <v>728</v>
      </c>
      <c r="C59">
        <v>15155391865</v>
      </c>
    </row>
    <row r="60" spans="1:3" x14ac:dyDescent="0.2">
      <c r="A60">
        <v>2014</v>
      </c>
      <c r="B60" t="s">
        <v>9</v>
      </c>
      <c r="C60">
        <v>9347119252</v>
      </c>
    </row>
    <row r="61" spans="1:3" x14ac:dyDescent="0.2">
      <c r="A61">
        <v>2014</v>
      </c>
      <c r="B61" t="s">
        <v>6</v>
      </c>
      <c r="C61">
        <v>43474627960</v>
      </c>
    </row>
    <row r="62" spans="1:3" x14ac:dyDescent="0.2">
      <c r="A62">
        <v>2015</v>
      </c>
      <c r="B62" t="s">
        <v>1</v>
      </c>
      <c r="C62">
        <v>24515467347</v>
      </c>
    </row>
    <row r="63" spans="1:3" x14ac:dyDescent="0.2">
      <c r="A63">
        <v>2015</v>
      </c>
      <c r="B63" t="s">
        <v>728</v>
      </c>
      <c r="C63">
        <v>15117378872</v>
      </c>
    </row>
    <row r="64" spans="1:3" x14ac:dyDescent="0.2">
      <c r="A64">
        <v>2015</v>
      </c>
      <c r="B64" t="s">
        <v>9</v>
      </c>
      <c r="C64">
        <v>9405381707</v>
      </c>
    </row>
    <row r="65" spans="1:3" x14ac:dyDescent="0.2">
      <c r="A65">
        <v>2015</v>
      </c>
      <c r="B65" t="s">
        <v>6</v>
      </c>
      <c r="C65">
        <v>43153310955</v>
      </c>
    </row>
    <row r="66" spans="1:3" x14ac:dyDescent="0.2">
      <c r="A66">
        <v>2016</v>
      </c>
      <c r="B66" t="s">
        <v>1</v>
      </c>
      <c r="C66">
        <v>24833140963</v>
      </c>
    </row>
    <row r="67" spans="1:3" x14ac:dyDescent="0.2">
      <c r="A67">
        <v>2016</v>
      </c>
      <c r="B67" t="s">
        <v>728</v>
      </c>
      <c r="C67">
        <v>14675836079</v>
      </c>
    </row>
    <row r="68" spans="1:3" x14ac:dyDescent="0.2">
      <c r="A68">
        <v>2016</v>
      </c>
      <c r="B68" t="s">
        <v>9</v>
      </c>
      <c r="C68">
        <v>9607004533</v>
      </c>
    </row>
    <row r="69" spans="1:3" x14ac:dyDescent="0.2">
      <c r="A69">
        <v>2016</v>
      </c>
      <c r="B69" t="s">
        <v>6</v>
      </c>
      <c r="C69">
        <v>43344541866</v>
      </c>
    </row>
    <row r="70" spans="1:3" x14ac:dyDescent="0.2">
      <c r="A70">
        <v>2017</v>
      </c>
      <c r="B70" t="s">
        <v>1</v>
      </c>
      <c r="C70">
        <v>25297605428</v>
      </c>
    </row>
    <row r="71" spans="1:3" x14ac:dyDescent="0.2">
      <c r="A71">
        <v>2017</v>
      </c>
      <c r="B71" t="s">
        <v>728</v>
      </c>
      <c r="C71">
        <v>15194516200</v>
      </c>
    </row>
    <row r="72" spans="1:3" x14ac:dyDescent="0.2">
      <c r="A72">
        <v>2017</v>
      </c>
      <c r="B72" t="s">
        <v>9</v>
      </c>
      <c r="C72">
        <v>9684806451</v>
      </c>
    </row>
    <row r="73" spans="1:3" x14ac:dyDescent="0.2">
      <c r="A73">
        <v>2017</v>
      </c>
      <c r="B73" t="s">
        <v>6</v>
      </c>
      <c r="C73">
        <v>43421630099</v>
      </c>
    </row>
    <row r="74" spans="1:3" x14ac:dyDescent="0.2">
      <c r="A74">
        <v>2018</v>
      </c>
      <c r="B74" t="s">
        <v>1</v>
      </c>
      <c r="C74">
        <v>25356921184</v>
      </c>
    </row>
    <row r="75" spans="1:3" x14ac:dyDescent="0.2">
      <c r="A75">
        <v>2018</v>
      </c>
      <c r="B75" t="s">
        <v>728</v>
      </c>
      <c r="C75">
        <v>15616511190</v>
      </c>
    </row>
    <row r="76" spans="1:3" x14ac:dyDescent="0.2">
      <c r="A76">
        <v>2018</v>
      </c>
      <c r="B76" t="s">
        <v>9</v>
      </c>
      <c r="C76">
        <v>9397091984</v>
      </c>
    </row>
    <row r="77" spans="1:3" x14ac:dyDescent="0.2">
      <c r="A77">
        <v>2018</v>
      </c>
      <c r="B77" t="s">
        <v>6</v>
      </c>
      <c r="C77">
        <v>43614076536</v>
      </c>
    </row>
    <row r="78" spans="1:3" x14ac:dyDescent="0.2">
      <c r="A78">
        <v>2019</v>
      </c>
      <c r="B78" t="s">
        <v>1</v>
      </c>
      <c r="C78">
        <v>25753050035</v>
      </c>
    </row>
    <row r="79" spans="1:3" x14ac:dyDescent="0.2">
      <c r="A79">
        <v>2019</v>
      </c>
      <c r="B79" t="s">
        <v>728</v>
      </c>
      <c r="C79">
        <v>15882230269</v>
      </c>
    </row>
    <row r="80" spans="1:3" x14ac:dyDescent="0.2">
      <c r="A80">
        <v>2019</v>
      </c>
      <c r="B80" t="s">
        <v>9</v>
      </c>
      <c r="C80">
        <v>9709919364</v>
      </c>
    </row>
    <row r="81" spans="1:5" x14ac:dyDescent="0.2">
      <c r="A81">
        <v>2019</v>
      </c>
      <c r="B81" t="s">
        <v>6</v>
      </c>
      <c r="C81">
        <v>44843541424</v>
      </c>
    </row>
    <row r="83" spans="1:5" x14ac:dyDescent="0.2">
      <c r="C83" s="192"/>
      <c r="D83" s="192"/>
      <c r="E83" s="192"/>
    </row>
    <row r="84" spans="1:5" x14ac:dyDescent="0.2">
      <c r="C84" s="192"/>
      <c r="D84" s="192"/>
      <c r="E84" s="19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4</vt:i4>
      </vt:variant>
    </vt:vector>
  </HeadingPairs>
  <TitlesOfParts>
    <vt:vector size="23" baseType="lpstr">
      <vt:lpstr>Cover</vt:lpstr>
      <vt:lpstr>Contents</vt:lpstr>
      <vt:lpstr>Fig1</vt:lpstr>
      <vt:lpstr>Fig2</vt:lpstr>
      <vt:lpstr>Fig3</vt:lpstr>
      <vt:lpstr>Fig4</vt:lpstr>
      <vt:lpstr>Fig5</vt:lpstr>
      <vt:lpstr>Fig6</vt:lpstr>
      <vt:lpstr>Data_mfa</vt:lpstr>
      <vt:lpstr>Data_gdp</vt:lpstr>
      <vt:lpstr>Data_rp</vt:lpstr>
      <vt:lpstr>Data_mfa_dmc</vt:lpstr>
      <vt:lpstr>Data_global_mfa</vt:lpstr>
      <vt:lpstr>Data_World_Bank_population</vt:lpstr>
      <vt:lpstr>env_ac_mfa</vt:lpstr>
      <vt:lpstr>nama_10_gdp</vt:lpstr>
      <vt:lpstr>env_ac_rp</vt:lpstr>
      <vt:lpstr>env_ac_mfa_dmc</vt:lpstr>
      <vt:lpstr>global_mfa</vt:lpstr>
      <vt:lpstr>env_ac_mfa!env_ac_mfa_1_Data</vt:lpstr>
      <vt:lpstr>env_ac_mfa_dmc!env_ac_mfa_2_Data</vt:lpstr>
      <vt:lpstr>env_ac_rp!env_ac_rp_1_Data</vt:lpstr>
      <vt:lpstr>nama_10_gdp!nama_10_gdp_1_Data</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MOLL Stephan (ESTAT)</dc:creator>
  <cp:lastModifiedBy>PITIGOI Cristina (ESTAT)</cp:lastModifiedBy>
  <cp:lastPrinted>2019-07-05T11:53:29Z</cp:lastPrinted>
  <dcterms:created xsi:type="dcterms:W3CDTF">2012-07-23T13:20:11Z</dcterms:created>
  <dcterms:modified xsi:type="dcterms:W3CDTF">2022-03-17T09:29:29Z</dcterms:modified>
</cp:coreProperties>
</file>