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0" yWindow="195" windowWidth="18210" windowHeight="11595" activeTab="5"/>
  </bookViews>
  <sheets>
    <sheet name="Table 1" sheetId="8" r:id="rId1"/>
    <sheet name="Table 2" sheetId="12" r:id="rId2"/>
    <sheet name="Table 3" sheetId="4" r:id="rId3"/>
    <sheet name="Table 4" sheetId="6" r:id="rId4"/>
    <sheet name="Figure 1" sheetId="10" r:id="rId5"/>
    <sheet name="Figure 2" sheetId="11" r:id="rId6"/>
  </sheets>
  <calcPr calcId="145621"/>
</workbook>
</file>

<file path=xl/calcChain.xml><?xml version="1.0" encoding="utf-8"?>
<calcChain xmlns="http://schemas.openxmlformats.org/spreadsheetml/2006/main">
  <c r="D19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20" i="6"/>
  <c r="D21" i="6"/>
  <c r="D22" i="6"/>
  <c r="D23" i="6"/>
  <c r="D24" i="6"/>
  <c r="D25" i="6"/>
  <c r="D26" i="6"/>
  <c r="D27" i="6"/>
  <c r="D28" i="6"/>
  <c r="D29" i="6"/>
  <c r="D30" i="6"/>
  <c r="D35" i="6"/>
  <c r="D4" i="6"/>
  <c r="D3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5" i="6"/>
  <c r="C4" i="6"/>
  <c r="C3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3" i="6"/>
  <c r="B35" i="6"/>
  <c r="B36" i="6"/>
  <c r="B37" i="6"/>
  <c r="B5" i="6"/>
  <c r="B4" i="6"/>
  <c r="B3" i="6"/>
  <c r="M30" i="4" l="1"/>
  <c r="M30" i="12"/>
  <c r="C3" i="4" l="1"/>
  <c r="D3" i="4"/>
  <c r="E3" i="4"/>
  <c r="F3" i="4"/>
  <c r="G3" i="4"/>
  <c r="H3" i="4"/>
  <c r="I3" i="4"/>
  <c r="J3" i="4"/>
  <c r="K3" i="4"/>
  <c r="L3" i="4"/>
  <c r="M3" i="4"/>
  <c r="C4" i="4"/>
  <c r="D4" i="4"/>
  <c r="E4" i="4"/>
  <c r="F4" i="4"/>
  <c r="G4" i="4"/>
  <c r="H4" i="4"/>
  <c r="I4" i="4"/>
  <c r="J4" i="4"/>
  <c r="K4" i="4"/>
  <c r="L4" i="4"/>
  <c r="M4" i="4"/>
  <c r="C5" i="4"/>
  <c r="D5" i="4"/>
  <c r="E5" i="4"/>
  <c r="F5" i="4"/>
  <c r="G5" i="4"/>
  <c r="H5" i="4"/>
  <c r="I5" i="4"/>
  <c r="J5" i="4"/>
  <c r="K5" i="4"/>
  <c r="L5" i="4"/>
  <c r="M5" i="4"/>
  <c r="C6" i="4"/>
  <c r="D6" i="4"/>
  <c r="E6" i="4"/>
  <c r="F6" i="4"/>
  <c r="G6" i="4"/>
  <c r="H6" i="4"/>
  <c r="I6" i="4"/>
  <c r="J6" i="4"/>
  <c r="K6" i="4"/>
  <c r="L6" i="4"/>
  <c r="M6" i="4"/>
  <c r="C7" i="4"/>
  <c r="D7" i="4"/>
  <c r="E7" i="4"/>
  <c r="F7" i="4"/>
  <c r="G7" i="4"/>
  <c r="H7" i="4"/>
  <c r="I7" i="4"/>
  <c r="J7" i="4"/>
  <c r="K7" i="4"/>
  <c r="L7" i="4"/>
  <c r="M7" i="4"/>
  <c r="C8" i="4"/>
  <c r="D8" i="4"/>
  <c r="E8" i="4"/>
  <c r="F8" i="4"/>
  <c r="G8" i="4"/>
  <c r="H8" i="4"/>
  <c r="I8" i="4"/>
  <c r="J8" i="4"/>
  <c r="K8" i="4"/>
  <c r="L8" i="4"/>
  <c r="M8" i="4"/>
  <c r="C9" i="4"/>
  <c r="E9" i="4"/>
  <c r="F9" i="4"/>
  <c r="G9" i="4"/>
  <c r="H9" i="4"/>
  <c r="I9" i="4"/>
  <c r="J9" i="4"/>
  <c r="K9" i="4"/>
  <c r="L9" i="4"/>
  <c r="M9" i="4"/>
  <c r="C10" i="4"/>
  <c r="D10" i="4"/>
  <c r="E10" i="4"/>
  <c r="F10" i="4"/>
  <c r="G10" i="4"/>
  <c r="H10" i="4"/>
  <c r="I10" i="4"/>
  <c r="J10" i="4"/>
  <c r="K10" i="4"/>
  <c r="L10" i="4"/>
  <c r="M10" i="4"/>
  <c r="L11" i="4"/>
  <c r="M11" i="4"/>
  <c r="C12" i="4"/>
  <c r="D12" i="4"/>
  <c r="E12" i="4"/>
  <c r="F12" i="4"/>
  <c r="G12" i="4"/>
  <c r="H12" i="4"/>
  <c r="I12" i="4"/>
  <c r="J12" i="4"/>
  <c r="K12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M18" i="4"/>
  <c r="C19" i="4"/>
  <c r="D19" i="4"/>
  <c r="E19" i="4"/>
  <c r="F19" i="4"/>
  <c r="G19" i="4"/>
  <c r="H19" i="4"/>
  <c r="I19" i="4"/>
  <c r="J19" i="4"/>
  <c r="K19" i="4"/>
  <c r="L19" i="4"/>
  <c r="M19" i="4"/>
  <c r="L20" i="4"/>
  <c r="M20" i="4"/>
  <c r="C21" i="4"/>
  <c r="D21" i="4"/>
  <c r="E21" i="4"/>
  <c r="F21" i="4"/>
  <c r="G21" i="4"/>
  <c r="H21" i="4"/>
  <c r="I21" i="4"/>
  <c r="J21" i="4"/>
  <c r="K21" i="4"/>
  <c r="L21" i="4"/>
  <c r="M21" i="4"/>
  <c r="C22" i="4"/>
  <c r="D22" i="4"/>
  <c r="E22" i="4"/>
  <c r="F22" i="4"/>
  <c r="G22" i="4"/>
  <c r="H22" i="4"/>
  <c r="I22" i="4"/>
  <c r="J22" i="4"/>
  <c r="K22" i="4"/>
  <c r="L22" i="4"/>
  <c r="M22" i="4"/>
  <c r="C23" i="4"/>
  <c r="D23" i="4"/>
  <c r="E23" i="4"/>
  <c r="F23" i="4"/>
  <c r="G23" i="4"/>
  <c r="H23" i="4"/>
  <c r="I23" i="4"/>
  <c r="J23" i="4"/>
  <c r="K23" i="4"/>
  <c r="L23" i="4"/>
  <c r="M23" i="4"/>
  <c r="L24" i="4"/>
  <c r="M24" i="4"/>
  <c r="C25" i="4"/>
  <c r="D25" i="4"/>
  <c r="E25" i="4"/>
  <c r="F25" i="4"/>
  <c r="G25" i="4"/>
  <c r="H25" i="4"/>
  <c r="I25" i="4"/>
  <c r="J25" i="4"/>
  <c r="K25" i="4"/>
  <c r="L25" i="4"/>
  <c r="M25" i="4"/>
  <c r="C26" i="4"/>
  <c r="D26" i="4"/>
  <c r="E26" i="4"/>
  <c r="F26" i="4"/>
  <c r="G26" i="4"/>
  <c r="H26" i="4"/>
  <c r="I26" i="4"/>
  <c r="J26" i="4"/>
  <c r="K26" i="4"/>
  <c r="L26" i="4"/>
  <c r="M26" i="4"/>
  <c r="C27" i="4"/>
  <c r="D27" i="4"/>
  <c r="E27" i="4"/>
  <c r="F27" i="4"/>
  <c r="G27" i="4"/>
  <c r="H27" i="4"/>
  <c r="I27" i="4"/>
  <c r="J27" i="4"/>
  <c r="K27" i="4"/>
  <c r="L27" i="4"/>
  <c r="M27" i="4"/>
  <c r="D28" i="4"/>
  <c r="G28" i="4"/>
  <c r="H28" i="4"/>
  <c r="I28" i="4"/>
  <c r="K28" i="4"/>
  <c r="L28" i="4"/>
  <c r="M28" i="4"/>
  <c r="C29" i="4"/>
  <c r="D29" i="4"/>
  <c r="E29" i="4"/>
  <c r="F29" i="4"/>
  <c r="G29" i="4"/>
  <c r="H29" i="4"/>
  <c r="J29" i="4"/>
  <c r="K29" i="4"/>
  <c r="L29" i="4"/>
  <c r="M29" i="4"/>
  <c r="B4" i="4"/>
  <c r="B5" i="4"/>
  <c r="B6" i="4"/>
  <c r="B7" i="4"/>
  <c r="B8" i="4"/>
  <c r="B9" i="4"/>
  <c r="B10" i="4"/>
  <c r="B12" i="4"/>
  <c r="B13" i="4"/>
  <c r="B14" i="4"/>
  <c r="B15" i="4"/>
  <c r="B16" i="4"/>
  <c r="B17" i="4"/>
  <c r="B19" i="4"/>
  <c r="B21" i="4"/>
  <c r="B22" i="4"/>
  <c r="B23" i="4"/>
  <c r="B25" i="4"/>
  <c r="B26" i="4"/>
  <c r="B27" i="4"/>
  <c r="B28" i="4"/>
  <c r="B29" i="4"/>
  <c r="B3" i="4"/>
  <c r="B3" i="12" l="1"/>
  <c r="C3" i="12"/>
  <c r="D3" i="12"/>
  <c r="E3" i="12"/>
  <c r="F3" i="12"/>
  <c r="G3" i="12"/>
  <c r="H3" i="12"/>
  <c r="I3" i="12"/>
  <c r="J3" i="12"/>
  <c r="K3" i="12"/>
  <c r="L3" i="12"/>
  <c r="M3" i="12"/>
  <c r="B4" i="12"/>
  <c r="C4" i="12"/>
  <c r="D4" i="12"/>
  <c r="E4" i="12"/>
  <c r="F4" i="12"/>
  <c r="G4" i="12"/>
  <c r="H4" i="12"/>
  <c r="I4" i="12"/>
  <c r="J4" i="12"/>
  <c r="K4" i="12"/>
  <c r="L4" i="12"/>
  <c r="M4" i="12"/>
  <c r="B5" i="12"/>
  <c r="C5" i="12"/>
  <c r="D5" i="12"/>
  <c r="E5" i="12"/>
  <c r="F5" i="12"/>
  <c r="G5" i="12"/>
  <c r="H5" i="12"/>
  <c r="I5" i="12"/>
  <c r="J5" i="12"/>
  <c r="K5" i="12"/>
  <c r="L5" i="12"/>
  <c r="M5" i="12"/>
  <c r="B6" i="12"/>
  <c r="C6" i="12"/>
  <c r="D6" i="12"/>
  <c r="E6" i="12"/>
  <c r="F6" i="12"/>
  <c r="G6" i="12"/>
  <c r="H6" i="12"/>
  <c r="I6" i="12"/>
  <c r="J6" i="12"/>
  <c r="K6" i="12"/>
  <c r="L6" i="12"/>
  <c r="M6" i="12"/>
  <c r="B7" i="12"/>
  <c r="C7" i="12"/>
  <c r="D7" i="12"/>
  <c r="E7" i="12"/>
  <c r="F7" i="12"/>
  <c r="G7" i="12"/>
  <c r="H7" i="12"/>
  <c r="I7" i="12"/>
  <c r="J7" i="12"/>
  <c r="K7" i="12"/>
  <c r="L7" i="12"/>
  <c r="M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D15" i="12"/>
  <c r="E15" i="12"/>
  <c r="F15" i="12"/>
  <c r="G15" i="12"/>
  <c r="L15" i="12"/>
  <c r="M15" i="12"/>
  <c r="B16" i="12"/>
  <c r="C16" i="12"/>
  <c r="D16" i="12"/>
  <c r="E16" i="12"/>
  <c r="F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F25" i="12"/>
  <c r="H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C41" i="10" l="1"/>
  <c r="C43" i="10"/>
  <c r="C44" i="10"/>
  <c r="C47" i="10"/>
  <c r="C48" i="10"/>
  <c r="C50" i="10"/>
  <c r="C52" i="10"/>
  <c r="C55" i="10"/>
  <c r="C56" i="10"/>
  <c r="C57" i="10"/>
  <c r="C60" i="10"/>
  <c r="C61" i="10"/>
  <c r="D45" i="8" l="1"/>
  <c r="D16" i="8" s="1"/>
  <c r="E37" i="8"/>
  <c r="E29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D3" i="8"/>
  <c r="C3" i="8"/>
  <c r="B3" i="8"/>
</calcChain>
</file>

<file path=xl/sharedStrings.xml><?xml version="1.0" encoding="utf-8"?>
<sst xmlns="http://schemas.openxmlformats.org/spreadsheetml/2006/main" count="631" uniqueCount="124">
  <si>
    <t>:</t>
  </si>
  <si>
    <t>Financial derivatives and employee stock options</t>
  </si>
  <si>
    <t>Assets</t>
  </si>
  <si>
    <t>Liabilities</t>
  </si>
  <si>
    <t>Net</t>
  </si>
  <si>
    <t>Direct investment</t>
  </si>
  <si>
    <t>Portfolio investment</t>
  </si>
  <si>
    <t>Other investment</t>
  </si>
  <si>
    <t>EA-19, total</t>
  </si>
  <si>
    <t xml:space="preserve">    Equity</t>
  </si>
  <si>
    <t xml:space="preserve">    Investment fund shares</t>
  </si>
  <si>
    <t xml:space="preserve">    Debt securities</t>
  </si>
  <si>
    <t>Reserve assets</t>
  </si>
  <si>
    <t>EU-28, total, excl. reserve assets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</si>
  <si>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</si>
  <si>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</si>
  <si>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</si>
  <si>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</si>
  <si>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</si>
  <si>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</si>
  <si>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</si>
  <si>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</si>
  <si>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</si>
  <si>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</si>
  <si>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</si>
  <si>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</si>
  <si>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</si>
  <si>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</si>
  <si>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</si>
  <si>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</si>
  <si>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</si>
  <si>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</si>
  <si>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</si>
  <si>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</si>
  <si>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</si>
  <si>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</si>
  <si>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</si>
  <si>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</si>
  <si>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</si>
  <si>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</si>
  <si>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</si>
  <si>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</si>
  <si>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</si>
  <si>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</si>
  <si>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Serbia</t>
  </si>
  <si>
    <t>Net (% GDP)</t>
  </si>
  <si>
    <t>Russia</t>
  </si>
  <si>
    <t>Canada</t>
  </si>
  <si>
    <t>United States</t>
  </si>
  <si>
    <t>Brazil</t>
  </si>
  <si>
    <t>Hong Kong</t>
  </si>
  <si>
    <t>Japan</t>
  </si>
  <si>
    <t>India</t>
  </si>
  <si>
    <t>Extra EU-28</t>
  </si>
  <si>
    <t>Rest of the World</t>
  </si>
  <si>
    <t>EU-28</t>
  </si>
  <si>
    <t>c</t>
  </si>
  <si>
    <t>Net = assets minus liabilities</t>
  </si>
  <si>
    <t>c = confidential</t>
  </si>
  <si>
    <t>Rest of the World includes EU-28 Member States</t>
  </si>
  <si>
    <t>Source: Eurostat.</t>
  </si>
  <si>
    <t>Gross external debt</t>
  </si>
  <si>
    <t>Net external debt</t>
  </si>
  <si>
    <t>Euro area (19 countries)</t>
  </si>
  <si>
    <t>Source: Eurostat</t>
  </si>
  <si>
    <t>Albania</t>
  </si>
  <si>
    <t>Kosovo*</t>
  </si>
  <si>
    <t>Rest of the world</t>
  </si>
  <si>
    <t>(:) not available</t>
  </si>
  <si>
    <t>(*) China (excl. Hong Kong)</t>
  </si>
  <si>
    <t>United Kingdom (¹)</t>
  </si>
  <si>
    <t>China (²)</t>
  </si>
  <si>
    <t xml:space="preserve">United Kingdom </t>
  </si>
  <si>
    <t>(²) China (excl. Hong Kong)</t>
  </si>
  <si>
    <t>Extra-EU-28</t>
  </si>
  <si>
    <t xml:space="preserve">International investment position, components, EU-28 and EA-19, 2017 (EUR 1 000 million) </t>
  </si>
  <si>
    <t>EU-28: Eurostat estimations</t>
  </si>
  <si>
    <t>Source: ECB, IMF, Eurostat</t>
  </si>
  <si>
    <t>A</t>
  </si>
  <si>
    <t>L</t>
  </si>
  <si>
    <t>N</t>
  </si>
  <si>
    <t>%GDP</t>
  </si>
  <si>
    <t>EU-28, total</t>
  </si>
  <si>
    <t>Financial derivatives</t>
  </si>
  <si>
    <t>EA-19</t>
  </si>
  <si>
    <t>Financial account; Direct Investment</t>
  </si>
  <si>
    <t>Financial account; Portfolio Investment</t>
  </si>
  <si>
    <t>Financial account; Portfolio Investment; Equity</t>
  </si>
  <si>
    <t>Financial account; Portfolio Investment; Investment fund shares/units</t>
  </si>
  <si>
    <t>Financial account; Portfolio Investment; Debt securities</t>
  </si>
  <si>
    <t>Financial account; Financial derivatives and employee stock options</t>
  </si>
  <si>
    <t>Financial account; Other Investment</t>
  </si>
  <si>
    <t>Financial account; Reserve assets</t>
  </si>
  <si>
    <t>GDP</t>
  </si>
  <si>
    <t>2017</t>
  </si>
  <si>
    <t>exchange rate</t>
  </si>
  <si>
    <t>Turkey</t>
  </si>
  <si>
    <t>Mexico</t>
  </si>
  <si>
    <t>Australia</t>
  </si>
  <si>
    <t>Euro area</t>
  </si>
  <si>
    <t>Saudi Arabia</t>
  </si>
  <si>
    <t>Singapore</t>
  </si>
  <si>
    <t>EUR</t>
  </si>
  <si>
    <t>USD</t>
  </si>
  <si>
    <t xml:space="preserve">Net International Investment Position, Surplus and Deficit, Top Ten Economies, 2017 (EUR 1 000 million) </t>
  </si>
  <si>
    <t>Total net IIP with the rest of the world, EU Member States and European countries, 2017 (EUR 1 000 million)</t>
  </si>
  <si>
    <t>(*) Kosovo (under United Nations Security Council Resolution 1244/99)</t>
  </si>
  <si>
    <t>Czechia</t>
  </si>
  <si>
    <t>Former Yugoslav Republic of Macedonia, the</t>
  </si>
  <si>
    <t>China*</t>
  </si>
  <si>
    <t>Germany (until 1990 former territory of the FRG)</t>
  </si>
  <si>
    <t>China except Hong Kong</t>
  </si>
  <si>
    <t xml:space="preserve">International investment position, Direct Investment, net, EU-28 Member States vis-à-vis partner countries, 2017 (EUR 1 000 million) </t>
  </si>
  <si>
    <t>c = confidential; (:) not available</t>
  </si>
  <si>
    <t xml:space="preserve">Extra-EU28 </t>
  </si>
  <si>
    <t>Extra-EU28</t>
  </si>
  <si>
    <t>(¹) United Kingdom vis-a-vis extra-EU-28 estimated from mirror statistics</t>
  </si>
  <si>
    <t xml:space="preserve">International investment position, Other Investment, net, EU-28 Member States vis-à-vis partner countries, 2017 (EUR 1 000 million) </t>
  </si>
  <si>
    <t>GEO/STK_FLOW</t>
  </si>
  <si>
    <t>Liabilities - positions at the end of period</t>
  </si>
  <si>
    <t>Kosovo (under United Nations Security Council Resolution 1244/99)</t>
  </si>
  <si>
    <t>Former Yugoslav Republic of Macedonia</t>
  </si>
  <si>
    <t>Gross and net external debt in the EU-28, 2017 (EUR 1 000 million)</t>
  </si>
  <si>
    <t>Net liabilities (liabilities minus assets)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</si>
</sst>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\ ##0.0"/>
    <numFmt numFmtId="166" formatCode="0.000"/>
    <numFmt numFmtId="167" formatCode="0.0_m_m"/>
    <numFmt numFmtId="168" formatCode="0.0_m"/>
    <numFmt numFmtId="169" formatCode="#\ ###\ ##0"/>
  </numFmts>
  <fonts count="13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0070C0"/>
      <name val="Arial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6" fillId="0" borderId="1" xfId="0" applyFont="1" applyBorder="1"/>
    <xf numFmtId="0" fontId="5" fillId="3" borderId="3" xfId="0" applyFont="1" applyFill="1" applyBorder="1"/>
    <xf numFmtId="0" fontId="6" fillId="0" borderId="5" xfId="0" applyFont="1" applyBorder="1"/>
    <xf numFmtId="0" fontId="7" fillId="0" borderId="1" xfId="0" applyFont="1" applyBorder="1"/>
    <xf numFmtId="166" fontId="3" fillId="0" borderId="0" xfId="0" applyNumberFormat="1" applyFont="1"/>
    <xf numFmtId="165" fontId="6" fillId="0" borderId="8" xfId="0" applyNumberFormat="1" applyFont="1" applyBorder="1" applyAlignment="1">
      <alignment horizontal="center"/>
    </xf>
    <xf numFmtId="0" fontId="4" fillId="0" borderId="0" xfId="0" applyFont="1"/>
    <xf numFmtId="165" fontId="3" fillId="0" borderId="0" xfId="0" applyNumberFormat="1" applyFont="1"/>
    <xf numFmtId="0" fontId="6" fillId="0" borderId="9" xfId="0" applyFont="1" applyBorder="1"/>
    <xf numFmtId="0" fontId="3" fillId="0" borderId="6" xfId="0" applyFont="1" applyBorder="1"/>
    <xf numFmtId="0" fontId="6" fillId="0" borderId="10" xfId="0" applyFont="1" applyBorder="1" applyAlignment="1">
      <alignment wrapText="1"/>
    </xf>
    <xf numFmtId="0" fontId="5" fillId="3" borderId="11" xfId="0" applyFont="1" applyFill="1" applyBorder="1"/>
    <xf numFmtId="0" fontId="4" fillId="2" borderId="12" xfId="0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right"/>
    </xf>
    <xf numFmtId="167" fontId="6" fillId="0" borderId="6" xfId="0" applyNumberFormat="1" applyFont="1" applyBorder="1" applyAlignment="1">
      <alignment horizontal="right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167" fontId="6" fillId="0" borderId="6" xfId="0" applyNumberFormat="1" applyFont="1" applyBorder="1" applyAlignment="1">
      <alignment horizontal="right" indent="2"/>
    </xf>
    <xf numFmtId="168" fontId="5" fillId="3" borderId="7" xfId="0" applyNumberFormat="1" applyFont="1" applyFill="1" applyBorder="1" applyAlignment="1">
      <alignment horizontal="right"/>
    </xf>
    <xf numFmtId="168" fontId="6" fillId="0" borderId="4" xfId="0" applyNumberFormat="1" applyFont="1" applyBorder="1" applyAlignment="1">
      <alignment horizontal="right"/>
    </xf>
    <xf numFmtId="168" fontId="6" fillId="0" borderId="6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6" fillId="0" borderId="8" xfId="0" applyNumberFormat="1" applyFont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Fill="1" applyBorder="1"/>
    <xf numFmtId="0" fontId="9" fillId="0" borderId="0" xfId="0" applyFont="1" applyFill="1" applyBorder="1"/>
    <xf numFmtId="169" fontId="9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0" fillId="0" borderId="0" xfId="0" applyBorder="1" applyAlignment="1">
      <alignment horizontal="center"/>
    </xf>
    <xf numFmtId="0" fontId="10" fillId="0" borderId="0" xfId="0" applyFont="1"/>
    <xf numFmtId="0" fontId="11" fillId="0" borderId="0" xfId="0" applyNumberFormat="1" applyFont="1" applyFill="1" applyBorder="1" applyAlignment="1"/>
    <xf numFmtId="169" fontId="1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cat>
            <c:strRef>
              <c:f>'Figure 1'!$A$41:$A$61</c:f>
              <c:strCache>
                <c:ptCount val="21"/>
                <c:pt idx="0">
                  <c:v>Japan</c:v>
                </c:pt>
                <c:pt idx="1">
                  <c:v>Germany</c:v>
                </c:pt>
                <c:pt idx="2">
                  <c:v>China*</c:v>
                </c:pt>
                <c:pt idx="3">
                  <c:v>Hong Kong</c:v>
                </c:pt>
                <c:pt idx="4">
                  <c:v>Norway</c:v>
                </c:pt>
                <c:pt idx="5">
                  <c:v>Switzerland</c:v>
                </c:pt>
                <c:pt idx="6">
                  <c:v>Singapore</c:v>
                </c:pt>
                <c:pt idx="7">
                  <c:v>Saudi Arabia</c:v>
                </c:pt>
                <c:pt idx="8">
                  <c:v>Netherlands</c:v>
                </c:pt>
                <c:pt idx="9">
                  <c:v>Canada</c:v>
                </c:pt>
                <c:pt idx="11">
                  <c:v>United States</c:v>
                </c:pt>
                <c:pt idx="12">
                  <c:v>Spain</c:v>
                </c:pt>
                <c:pt idx="13">
                  <c:v>Euro area</c:v>
                </c:pt>
                <c:pt idx="14">
                  <c:v>Australia</c:v>
                </c:pt>
                <c:pt idx="15">
                  <c:v>Brazil</c:v>
                </c:pt>
                <c:pt idx="16">
                  <c:v>Mexico</c:v>
                </c:pt>
                <c:pt idx="17">
                  <c:v>France</c:v>
                </c:pt>
                <c:pt idx="18">
                  <c:v>Ireland</c:v>
                </c:pt>
                <c:pt idx="19">
                  <c:v>Turkey</c:v>
                </c:pt>
                <c:pt idx="20">
                  <c:v>India</c:v>
                </c:pt>
              </c:strCache>
            </c:strRef>
          </c:cat>
          <c:val>
            <c:numRef>
              <c:f>'Figure 1'!$C$41:$C$61</c:f>
              <c:numCache>
                <c:formatCode>0.0</c:formatCode>
                <c:ptCount val="21"/>
                <c:pt idx="0">
                  <c:v>2575.1084358679295</c:v>
                </c:pt>
                <c:pt idx="1">
                  <c:v>1771.4</c:v>
                </c:pt>
                <c:pt idx="2">
                  <c:v>1605.8245551916439</c:v>
                </c:pt>
                <c:pt idx="3">
                  <c:v>1234.044436576082</c:v>
                </c:pt>
                <c:pt idx="4">
                  <c:v>739.22940000000006</c:v>
                </c:pt>
                <c:pt idx="5">
                  <c:v>724.33299999999997</c:v>
                </c:pt>
                <c:pt idx="6">
                  <c:v>711.95892714880063</c:v>
                </c:pt>
                <c:pt idx="7">
                  <c:v>493.40532884836682</c:v>
                </c:pt>
                <c:pt idx="8">
                  <c:v>439.81599999999997</c:v>
                </c:pt>
                <c:pt idx="9">
                  <c:v>305.30229264406478</c:v>
                </c:pt>
                <c:pt idx="11">
                  <c:v>-6838.0986102505094</c:v>
                </c:pt>
                <c:pt idx="12">
                  <c:v>-977.69799999999998</c:v>
                </c:pt>
                <c:pt idx="13">
                  <c:v>-708.7</c:v>
                </c:pt>
                <c:pt idx="14">
                  <c:v>-671.41719040453222</c:v>
                </c:pt>
                <c:pt idx="15">
                  <c:v>-592.90077011595997</c:v>
                </c:pt>
                <c:pt idx="16">
                  <c:v>-493.49384792422768</c:v>
                </c:pt>
                <c:pt idx="17">
                  <c:v>-461.48</c:v>
                </c:pt>
                <c:pt idx="18">
                  <c:v>-439.22399999999999</c:v>
                </c:pt>
                <c:pt idx="19">
                  <c:v>-406.65663450473579</c:v>
                </c:pt>
                <c:pt idx="20">
                  <c:v>-378.50756838098613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51552"/>
        <c:axId val="84553088"/>
      </c:barChart>
      <c:catAx>
        <c:axId val="845515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553088"/>
        <c:crosses val="autoZero"/>
        <c:auto val="1"/>
        <c:lblAlgn val="ctr"/>
        <c:lblOffset val="100"/>
        <c:noMultiLvlLbl val="0"/>
      </c:catAx>
      <c:valAx>
        <c:axId val="84553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#\ #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45515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87628819124888E-2"/>
          <c:y val="3.7510656436487641E-2"/>
          <c:w val="0.89333935530785924"/>
          <c:h val="0.51558679206019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2'!$B$35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2'!$A$36:$A$71</c:f>
              <c:strCache>
                <c:ptCount val="36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Denmark</c:v>
                </c:pt>
                <c:pt idx="4">
                  <c:v>Luxembourg</c:v>
                </c:pt>
                <c:pt idx="5">
                  <c:v>Austria</c:v>
                </c:pt>
                <c:pt idx="6">
                  <c:v>Sweden</c:v>
                </c:pt>
                <c:pt idx="7">
                  <c:v>Malta</c:v>
                </c:pt>
                <c:pt idx="8">
                  <c:v>Finland</c:v>
                </c:pt>
                <c:pt idx="9">
                  <c:v>Estonia</c:v>
                </c:pt>
                <c:pt idx="10">
                  <c:v>Slovenia</c:v>
                </c:pt>
                <c:pt idx="11">
                  <c:v>Lithuania</c:v>
                </c:pt>
                <c:pt idx="12">
                  <c:v>Latvia</c:v>
                </c:pt>
                <c:pt idx="13">
                  <c:v>Bulgaria</c:v>
                </c:pt>
                <c:pt idx="14">
                  <c:v>Cyprus</c:v>
                </c:pt>
                <c:pt idx="15">
                  <c:v>Croatia</c:v>
                </c:pt>
                <c:pt idx="16">
                  <c:v>Czechia</c:v>
                </c:pt>
                <c:pt idx="17">
                  <c:v>Slovakia</c:v>
                </c:pt>
                <c:pt idx="18">
                  <c:v>Hungary</c:v>
                </c:pt>
                <c:pt idx="19">
                  <c:v>Romania</c:v>
                </c:pt>
                <c:pt idx="20">
                  <c:v>Italy</c:v>
                </c:pt>
                <c:pt idx="21">
                  <c:v>United Kingdom</c:v>
                </c:pt>
                <c:pt idx="22">
                  <c:v>Portugal</c:v>
                </c:pt>
                <c:pt idx="23">
                  <c:v>Greece</c:v>
                </c:pt>
                <c:pt idx="24">
                  <c:v>Poland</c:v>
                </c:pt>
                <c:pt idx="25">
                  <c:v>Ireland</c:v>
                </c:pt>
                <c:pt idx="26">
                  <c:v>France</c:v>
                </c:pt>
                <c:pt idx="27">
                  <c:v>Spain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</c:v>
                </c:pt>
                <c:pt idx="32">
                  <c:v>Kosovo*</c:v>
                </c:pt>
                <c:pt idx="33">
                  <c:v>Albania</c:v>
                </c:pt>
                <c:pt idx="34">
                  <c:v>Former Yugoslav Republic of Macedonia, the</c:v>
                </c:pt>
                <c:pt idx="35">
                  <c:v>Serbia</c:v>
                </c:pt>
              </c:strCache>
            </c:strRef>
          </c:cat>
          <c:val>
            <c:numRef>
              <c:f>'Figure 2'!$B$36:$B$71</c:f>
              <c:numCache>
                <c:formatCode>0</c:formatCode>
                <c:ptCount val="36"/>
                <c:pt idx="0">
                  <c:v>1771400</c:v>
                </c:pt>
                <c:pt idx="1">
                  <c:v>439816</c:v>
                </c:pt>
                <c:pt idx="2">
                  <c:v>230059</c:v>
                </c:pt>
                <c:pt idx="3">
                  <c:v>162520.1</c:v>
                </c:pt>
                <c:pt idx="4">
                  <c:v>26015</c:v>
                </c:pt>
                <c:pt idx="5">
                  <c:v>13792</c:v>
                </c:pt>
                <c:pt idx="6">
                  <c:v>8441.7999999999993</c:v>
                </c:pt>
                <c:pt idx="7">
                  <c:v>6969.7</c:v>
                </c:pt>
                <c:pt idx="8">
                  <c:v>5328</c:v>
                </c:pt>
                <c:pt idx="9">
                  <c:v>-7416.9</c:v>
                </c:pt>
                <c:pt idx="10">
                  <c:v>-13869.3</c:v>
                </c:pt>
                <c:pt idx="11">
                  <c:v>-15127.3</c:v>
                </c:pt>
                <c:pt idx="12">
                  <c:v>-15210</c:v>
                </c:pt>
                <c:pt idx="13">
                  <c:v>-21600.2</c:v>
                </c:pt>
                <c:pt idx="14">
                  <c:v>-23785</c:v>
                </c:pt>
                <c:pt idx="15">
                  <c:v>-30681</c:v>
                </c:pt>
                <c:pt idx="16">
                  <c:v>-52359.9</c:v>
                </c:pt>
                <c:pt idx="17">
                  <c:v>-55630.9</c:v>
                </c:pt>
                <c:pt idx="18">
                  <c:v>-65431.5</c:v>
                </c:pt>
                <c:pt idx="19">
                  <c:v>-87892.7</c:v>
                </c:pt>
                <c:pt idx="20">
                  <c:v>-91673</c:v>
                </c:pt>
                <c:pt idx="21">
                  <c:v>-197300.6</c:v>
                </c:pt>
                <c:pt idx="22">
                  <c:v>-204069</c:v>
                </c:pt>
                <c:pt idx="23">
                  <c:v>-253231</c:v>
                </c:pt>
                <c:pt idx="24">
                  <c:v>-290426.59999999998</c:v>
                </c:pt>
                <c:pt idx="25">
                  <c:v>-439224</c:v>
                </c:pt>
                <c:pt idx="26">
                  <c:v>-461480</c:v>
                </c:pt>
                <c:pt idx="27">
                  <c:v>-977698</c:v>
                </c:pt>
                <c:pt idx="29">
                  <c:v>739229.4</c:v>
                </c:pt>
                <c:pt idx="30">
                  <c:v>724333.9</c:v>
                </c:pt>
                <c:pt idx="31">
                  <c:v>1088.5999999999999</c:v>
                </c:pt>
                <c:pt idx="32">
                  <c:v>-366.4</c:v>
                </c:pt>
                <c:pt idx="33">
                  <c:v>-5711.8</c:v>
                </c:pt>
                <c:pt idx="34">
                  <c:v>-5822.5</c:v>
                </c:pt>
                <c:pt idx="35">
                  <c:v>-35691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53024"/>
        <c:axId val="97878400"/>
      </c:barChart>
      <c:catAx>
        <c:axId val="847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7878400"/>
        <c:crossesAt val="0"/>
        <c:auto val="1"/>
        <c:lblAlgn val="ctr"/>
        <c:lblOffset val="100"/>
        <c:noMultiLvlLbl val="0"/>
      </c:catAx>
      <c:valAx>
        <c:axId val="978784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47530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4762</xdr:rowOff>
    </xdr:from>
    <xdr:to>
      <xdr:col>8</xdr:col>
      <xdr:colOff>28575</xdr:colOff>
      <xdr:row>31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571500</xdr:colOff>
      <xdr:row>26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workbookViewId="0">
      <selection activeCell="J16" sqref="J16"/>
    </sheetView>
  </sheetViews>
  <sheetFormatPr defaultRowHeight="12" x14ac:dyDescent="0.2"/>
  <cols>
    <col min="1" max="1" width="34.875" style="1" customWidth="1"/>
    <col min="2" max="4" width="9.625" style="1" customWidth="1"/>
    <col min="5" max="13" width="9" style="1"/>
    <col min="14" max="14" width="10.25" style="1" bestFit="1" customWidth="1"/>
    <col min="15" max="16384" width="9" style="1"/>
  </cols>
  <sheetData>
    <row r="1" spans="1:6" x14ac:dyDescent="0.2">
      <c r="A1" s="1" t="s">
        <v>75</v>
      </c>
    </row>
    <row r="2" spans="1:6" x14ac:dyDescent="0.2">
      <c r="A2" s="25"/>
      <c r="B2" s="25" t="s">
        <v>2</v>
      </c>
      <c r="C2" s="25" t="s">
        <v>3</v>
      </c>
      <c r="D2" s="25" t="s">
        <v>4</v>
      </c>
    </row>
    <row r="3" spans="1:6" x14ac:dyDescent="0.2">
      <c r="A3" s="3" t="s">
        <v>13</v>
      </c>
      <c r="B3" s="26">
        <f t="shared" ref="B3:D5" si="0">B29/1000</f>
        <v>24725.492655992737</v>
      </c>
      <c r="C3" s="26">
        <f t="shared" si="0"/>
        <v>26311.251362984869</v>
      </c>
      <c r="D3" s="26">
        <f t="shared" si="0"/>
        <v>-1585.7587069921308</v>
      </c>
    </row>
    <row r="4" spans="1:6" x14ac:dyDescent="0.2">
      <c r="A4" s="2" t="s">
        <v>5</v>
      </c>
      <c r="B4" s="27">
        <f t="shared" si="0"/>
        <v>8358.3910899999992</v>
      </c>
      <c r="C4" s="27">
        <f t="shared" si="0"/>
        <v>6646.4108399999996</v>
      </c>
      <c r="D4" s="27">
        <f t="shared" si="0"/>
        <v>1711.9803500000005</v>
      </c>
    </row>
    <row r="5" spans="1:6" x14ac:dyDescent="0.2">
      <c r="A5" s="2" t="s">
        <v>6</v>
      </c>
      <c r="B5" s="27">
        <f t="shared" si="0"/>
        <v>8627.2702559927402</v>
      </c>
      <c r="C5" s="27">
        <f t="shared" si="0"/>
        <v>12075.35776298487</v>
      </c>
      <c r="D5" s="27">
        <f t="shared" si="0"/>
        <v>-3448.0875069921294</v>
      </c>
    </row>
    <row r="6" spans="1:6" x14ac:dyDescent="0.2">
      <c r="A6" s="2" t="s">
        <v>1</v>
      </c>
      <c r="B6" s="27">
        <f>B33/1000</f>
        <v>1684.0613799999999</v>
      </c>
      <c r="C6" s="27">
        <f>C33/1000</f>
        <v>1668.0029500000001</v>
      </c>
      <c r="D6" s="27">
        <f>D33/1000</f>
        <v>16.058330000000055</v>
      </c>
    </row>
    <row r="7" spans="1:6" x14ac:dyDescent="0.2">
      <c r="A7" s="4" t="s">
        <v>7</v>
      </c>
      <c r="B7" s="28">
        <f>B32/1000</f>
        <v>6055.7699299999995</v>
      </c>
      <c r="C7" s="28">
        <f>C32/1000</f>
        <v>5921.4798100000007</v>
      </c>
      <c r="D7" s="28">
        <f>D32/1000</f>
        <v>134.29022000000049</v>
      </c>
    </row>
    <row r="8" spans="1:6" x14ac:dyDescent="0.2">
      <c r="A8" s="3" t="s">
        <v>8</v>
      </c>
      <c r="B8" s="26">
        <f>B37/1000</f>
        <v>26239.045999999998</v>
      </c>
      <c r="C8" s="26">
        <f t="shared" ref="C8:D10" si="1">C37/1000</f>
        <v>26947.767</v>
      </c>
      <c r="D8" s="26">
        <f t="shared" si="1"/>
        <v>-708.721</v>
      </c>
    </row>
    <row r="9" spans="1:6" x14ac:dyDescent="0.2">
      <c r="A9" s="2" t="s">
        <v>5</v>
      </c>
      <c r="B9" s="27">
        <f>B38/1000</f>
        <v>10671.575999999999</v>
      </c>
      <c r="C9" s="27">
        <f t="shared" si="1"/>
        <v>8768.9879999999994</v>
      </c>
      <c r="D9" s="27">
        <f t="shared" si="1"/>
        <v>1902.588</v>
      </c>
    </row>
    <row r="10" spans="1:6" x14ac:dyDescent="0.2">
      <c r="A10" s="2" t="s">
        <v>6</v>
      </c>
      <c r="B10" s="27">
        <f>B39/1000</f>
        <v>8550.7420000000002</v>
      </c>
      <c r="C10" s="27">
        <f t="shared" si="1"/>
        <v>10950.102999999999</v>
      </c>
      <c r="D10" s="27">
        <f t="shared" si="1"/>
        <v>-2399.3609999999999</v>
      </c>
    </row>
    <row r="11" spans="1:6" x14ac:dyDescent="0.2">
      <c r="A11" s="5" t="s">
        <v>9</v>
      </c>
      <c r="B11" s="29">
        <f t="shared" ref="B11:D15" si="2">B40/1000</f>
        <v>3120.1669999999999</v>
      </c>
      <c r="C11" s="29">
        <f t="shared" si="2"/>
        <v>2302.7280000000001</v>
      </c>
      <c r="D11" s="29">
        <f t="shared" si="2"/>
        <v>817.43899999999996</v>
      </c>
    </row>
    <row r="12" spans="1:6" x14ac:dyDescent="0.2">
      <c r="A12" s="5" t="s">
        <v>10</v>
      </c>
      <c r="B12" s="29">
        <f t="shared" si="2"/>
        <v>518.43399999999997</v>
      </c>
      <c r="C12" s="29">
        <f t="shared" si="2"/>
        <v>3760.8049999999998</v>
      </c>
      <c r="D12" s="29">
        <f t="shared" si="2"/>
        <v>-3242.3719999999998</v>
      </c>
    </row>
    <row r="13" spans="1:6" x14ac:dyDescent="0.2">
      <c r="A13" s="5" t="s">
        <v>11</v>
      </c>
      <c r="B13" s="29">
        <f t="shared" si="2"/>
        <v>4912.1419999999998</v>
      </c>
      <c r="C13" s="29">
        <f t="shared" si="2"/>
        <v>4886.57</v>
      </c>
      <c r="D13" s="29">
        <f t="shared" si="2"/>
        <v>25.571999999999999</v>
      </c>
    </row>
    <row r="14" spans="1:6" x14ac:dyDescent="0.2">
      <c r="A14" s="2" t="s">
        <v>1</v>
      </c>
      <c r="B14" s="27">
        <f t="shared" si="2"/>
        <v>1347.9639999999999</v>
      </c>
      <c r="C14" s="27">
        <f t="shared" si="2"/>
        <v>1403.568</v>
      </c>
      <c r="D14" s="27">
        <f t="shared" si="2"/>
        <v>-55.603999999999999</v>
      </c>
    </row>
    <row r="15" spans="1:6" x14ac:dyDescent="0.2">
      <c r="A15" s="2" t="s">
        <v>7</v>
      </c>
      <c r="B15" s="27">
        <f t="shared" si="2"/>
        <v>4999.09</v>
      </c>
      <c r="C15" s="27">
        <f t="shared" si="2"/>
        <v>5825.1080000000002</v>
      </c>
      <c r="D15" s="27">
        <f t="shared" si="2"/>
        <v>-826.01800000000003</v>
      </c>
    </row>
    <row r="16" spans="1:6" x14ac:dyDescent="0.2">
      <c r="A16" s="4" t="s">
        <v>12</v>
      </c>
      <c r="B16" s="28">
        <f>B45/1000</f>
        <v>669.67399999999998</v>
      </c>
      <c r="C16" s="28" t="s">
        <v>0</v>
      </c>
      <c r="D16" s="28">
        <f>D45/1000</f>
        <v>669.67399999999998</v>
      </c>
      <c r="F16" s="6"/>
    </row>
    <row r="17" spans="1:7" x14ac:dyDescent="0.2">
      <c r="A17" s="1" t="s">
        <v>68</v>
      </c>
    </row>
    <row r="18" spans="1:7" x14ac:dyDescent="0.2">
      <c r="A18" s="1" t="s">
        <v>76</v>
      </c>
      <c r="B18" s="6"/>
    </row>
    <row r="20" spans="1:7" x14ac:dyDescent="0.2">
      <c r="A20" s="1" t="s">
        <v>77</v>
      </c>
    </row>
    <row r="26" spans="1:7" x14ac:dyDescent="0.2">
      <c r="A26" s="8"/>
    </row>
    <row r="27" spans="1:7" ht="14.25" x14ac:dyDescent="0.2">
      <c r="A27"/>
      <c r="C27"/>
      <c r="D27"/>
      <c r="F27"/>
      <c r="G27"/>
    </row>
    <row r="28" spans="1:7" ht="15" x14ac:dyDescent="0.25">
      <c r="A28" s="30">
        <v>2017</v>
      </c>
      <c r="B28" s="31" t="s">
        <v>78</v>
      </c>
      <c r="C28" s="31" t="s">
        <v>79</v>
      </c>
      <c r="D28" t="s">
        <v>80</v>
      </c>
      <c r="E28" s="32" t="s">
        <v>81</v>
      </c>
      <c r="F28"/>
      <c r="G28"/>
    </row>
    <row r="29" spans="1:7" ht="15" x14ac:dyDescent="0.25">
      <c r="A29" s="33" t="s">
        <v>82</v>
      </c>
      <c r="B29" s="34">
        <v>24725492.655992739</v>
      </c>
      <c r="C29" s="34">
        <v>26311251.36298487</v>
      </c>
      <c r="D29" s="34">
        <v>-1585758.7069921307</v>
      </c>
      <c r="E29" s="35">
        <f>D29/$B$48*100</f>
        <v>-10.314848471770203</v>
      </c>
      <c r="F29"/>
      <c r="G29"/>
    </row>
    <row r="30" spans="1:7" ht="15" x14ac:dyDescent="0.25">
      <c r="A30" s="31" t="s">
        <v>5</v>
      </c>
      <c r="B30" s="39">
        <v>8358391.0899999999</v>
      </c>
      <c r="C30" s="39">
        <v>6646410.8399999999</v>
      </c>
      <c r="D30" s="39">
        <v>1711980.3500000006</v>
      </c>
      <c r="E30" s="35"/>
      <c r="F30"/>
      <c r="G30"/>
    </row>
    <row r="31" spans="1:7" ht="15" x14ac:dyDescent="0.25">
      <c r="A31" s="31" t="s">
        <v>6</v>
      </c>
      <c r="B31" s="39">
        <v>8627270.2559927404</v>
      </c>
      <c r="C31" s="39">
        <v>12075357.76298487</v>
      </c>
      <c r="D31" s="39">
        <v>-3448087.5069921296</v>
      </c>
      <c r="E31" s="35"/>
      <c r="F31"/>
      <c r="G31"/>
    </row>
    <row r="32" spans="1:7" ht="15" x14ac:dyDescent="0.25">
      <c r="A32" s="31" t="s">
        <v>7</v>
      </c>
      <c r="B32" s="39">
        <v>6055769.9299999997</v>
      </c>
      <c r="C32" s="39">
        <v>5921479.8100000005</v>
      </c>
      <c r="D32" s="39">
        <v>134290.2200000005</v>
      </c>
      <c r="E32" s="35"/>
      <c r="F32"/>
      <c r="G32"/>
    </row>
    <row r="33" spans="1:13" ht="15" x14ac:dyDescent="0.25">
      <c r="A33" s="31" t="s">
        <v>83</v>
      </c>
      <c r="B33" s="39">
        <v>1684061.38</v>
      </c>
      <c r="C33" s="39">
        <v>1668002.95</v>
      </c>
      <c r="D33" s="39">
        <v>16058.330000000054</v>
      </c>
      <c r="E33" s="35"/>
      <c r="F33"/>
      <c r="G33"/>
    </row>
    <row r="34" spans="1:13" ht="14.25" x14ac:dyDescent="0.2">
      <c r="A34" s="31" t="s">
        <v>12</v>
      </c>
      <c r="B34" s="36"/>
      <c r="C34" s="36"/>
      <c r="D34"/>
      <c r="E34" s="36"/>
      <c r="F34"/>
      <c r="G34"/>
      <c r="H34" s="36"/>
      <c r="I34" s="36"/>
      <c r="J34" s="36"/>
      <c r="K34" s="35"/>
      <c r="M34" s="37"/>
    </row>
    <row r="35" spans="1:13" x14ac:dyDescent="0.2">
      <c r="M35" s="37"/>
    </row>
    <row r="36" spans="1:13" ht="15" x14ac:dyDescent="0.25">
      <c r="A36" s="30">
        <v>2017</v>
      </c>
      <c r="B36" s="38" t="s">
        <v>78</v>
      </c>
      <c r="C36" t="s">
        <v>79</v>
      </c>
      <c r="D36" t="s">
        <v>80</v>
      </c>
      <c r="E36" s="1" t="s">
        <v>81</v>
      </c>
      <c r="M36" s="37"/>
    </row>
    <row r="37" spans="1:13" ht="15" x14ac:dyDescent="0.25">
      <c r="A37" s="33" t="s">
        <v>8</v>
      </c>
      <c r="B37" s="34">
        <v>26239046</v>
      </c>
      <c r="C37" s="34">
        <v>26947767</v>
      </c>
      <c r="D37" s="34">
        <v>-708721</v>
      </c>
      <c r="E37" s="35">
        <f>D37/$B$49*100</f>
        <v>-6.3245901031637963</v>
      </c>
      <c r="M37" s="37"/>
    </row>
    <row r="38" spans="1:13" ht="15" x14ac:dyDescent="0.25">
      <c r="A38" s="31" t="s">
        <v>85</v>
      </c>
      <c r="B38" s="39">
        <v>10671576</v>
      </c>
      <c r="C38" s="39">
        <v>8768988</v>
      </c>
      <c r="D38" s="39">
        <v>1902588</v>
      </c>
      <c r="I38" s="35"/>
      <c r="M38" s="37"/>
    </row>
    <row r="39" spans="1:13" ht="15" x14ac:dyDescent="0.25">
      <c r="A39" s="31" t="s">
        <v>86</v>
      </c>
      <c r="B39" s="39">
        <v>8550742</v>
      </c>
      <c r="C39" s="39">
        <v>10950103</v>
      </c>
      <c r="D39" s="39">
        <v>-2399361</v>
      </c>
      <c r="I39" s="35"/>
      <c r="M39" s="37"/>
    </row>
    <row r="40" spans="1:13" ht="15" x14ac:dyDescent="0.25">
      <c r="A40" s="31" t="s">
        <v>87</v>
      </c>
      <c r="B40" s="39">
        <v>3120167</v>
      </c>
      <c r="C40" s="39">
        <v>2302728</v>
      </c>
      <c r="D40" s="39">
        <v>817439</v>
      </c>
      <c r="I40" s="35"/>
      <c r="M40" s="37"/>
    </row>
    <row r="41" spans="1:13" ht="15" x14ac:dyDescent="0.25">
      <c r="A41" s="31" t="s">
        <v>88</v>
      </c>
      <c r="B41" s="39">
        <v>518434</v>
      </c>
      <c r="C41" s="39">
        <v>3760805</v>
      </c>
      <c r="D41" s="39">
        <v>-3242372</v>
      </c>
      <c r="I41" s="35"/>
      <c r="M41" s="37"/>
    </row>
    <row r="42" spans="1:13" ht="15" x14ac:dyDescent="0.25">
      <c r="A42" s="31" t="s">
        <v>89</v>
      </c>
      <c r="B42" s="39">
        <v>4912142</v>
      </c>
      <c r="C42" s="39">
        <v>4886570</v>
      </c>
      <c r="D42" s="39">
        <v>25572</v>
      </c>
      <c r="I42" s="35"/>
      <c r="M42" s="37"/>
    </row>
    <row r="43" spans="1:13" ht="15" x14ac:dyDescent="0.25">
      <c r="A43" s="31" t="s">
        <v>90</v>
      </c>
      <c r="B43" s="39">
        <v>1347964</v>
      </c>
      <c r="C43" s="39">
        <v>1403568</v>
      </c>
      <c r="D43" s="39">
        <v>-55604</v>
      </c>
      <c r="I43" s="35"/>
      <c r="M43" s="37"/>
    </row>
    <row r="44" spans="1:13" ht="15" x14ac:dyDescent="0.25">
      <c r="A44" s="31" t="s">
        <v>91</v>
      </c>
      <c r="B44" s="39">
        <v>4999090</v>
      </c>
      <c r="C44" s="39">
        <v>5825108</v>
      </c>
      <c r="D44" s="39">
        <v>-826018</v>
      </c>
      <c r="I44" s="35"/>
      <c r="M44" s="37"/>
    </row>
    <row r="45" spans="1:13" ht="15" x14ac:dyDescent="0.25">
      <c r="A45" s="31" t="s">
        <v>92</v>
      </c>
      <c r="B45" s="39">
        <v>669674</v>
      </c>
      <c r="C45" s="39"/>
      <c r="D45" s="39">
        <f>B45-C45</f>
        <v>669674</v>
      </c>
      <c r="I45" s="35"/>
    </row>
    <row r="47" spans="1:13" ht="15" x14ac:dyDescent="0.25">
      <c r="A47" s="33" t="s">
        <v>93</v>
      </c>
      <c r="B47" s="30" t="s">
        <v>94</v>
      </c>
    </row>
    <row r="48" spans="1:13" ht="15" x14ac:dyDescent="0.25">
      <c r="A48" s="33" t="s">
        <v>55</v>
      </c>
      <c r="B48" s="39">
        <v>15373553.1</v>
      </c>
    </row>
    <row r="49" spans="1:2" ht="15" x14ac:dyDescent="0.25">
      <c r="A49" s="33" t="s">
        <v>84</v>
      </c>
      <c r="B49" s="39">
        <v>11205801.300000001</v>
      </c>
    </row>
    <row r="50" spans="1:2" ht="15" x14ac:dyDescent="0.25">
      <c r="B50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selection activeCell="A2" sqref="A2:M38"/>
    </sheetView>
  </sheetViews>
  <sheetFormatPr defaultRowHeight="12" x14ac:dyDescent="0.2"/>
  <cols>
    <col min="1" max="1" width="34.875" style="1" customWidth="1"/>
    <col min="2" max="12" width="12.25" style="1" customWidth="1"/>
    <col min="13" max="13" width="13" style="1" customWidth="1"/>
    <col min="14" max="16384" width="9" style="1"/>
  </cols>
  <sheetData>
    <row r="1" spans="1:13" x14ac:dyDescent="0.2">
      <c r="A1" s="1" t="s">
        <v>112</v>
      </c>
    </row>
    <row r="2" spans="1:13" ht="24" x14ac:dyDescent="0.2">
      <c r="A2" s="17"/>
      <c r="B2" s="18" t="s">
        <v>40</v>
      </c>
      <c r="C2" s="18" t="s">
        <v>43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109</v>
      </c>
      <c r="I2" s="18" t="s">
        <v>50</v>
      </c>
      <c r="J2" s="18" t="s">
        <v>51</v>
      </c>
      <c r="K2" s="18" t="s">
        <v>52</v>
      </c>
      <c r="L2" s="18" t="s">
        <v>53</v>
      </c>
      <c r="M2" s="18" t="s">
        <v>54</v>
      </c>
    </row>
    <row r="3" spans="1:13" x14ac:dyDescent="0.2">
      <c r="A3" s="2" t="s">
        <v>14</v>
      </c>
      <c r="B3" s="7">
        <f t="shared" ref="B3:M3" si="0">B42/1000</f>
        <v>102.33199999999999</v>
      </c>
      <c r="C3" s="7">
        <f t="shared" si="0"/>
        <v>-43.045999999999999</v>
      </c>
      <c r="D3" s="7">
        <f t="shared" si="0"/>
        <v>1.3520000000000001</v>
      </c>
      <c r="E3" s="7">
        <f t="shared" si="0"/>
        <v>2.4860000000000002</v>
      </c>
      <c r="F3" s="7">
        <f t="shared" si="0"/>
        <v>-29.686</v>
      </c>
      <c r="G3" s="7">
        <f t="shared" si="0"/>
        <v>5.0979999999999999</v>
      </c>
      <c r="H3" s="7">
        <f t="shared" si="0"/>
        <v>2.2610000000000001</v>
      </c>
      <c r="I3" s="7">
        <f t="shared" si="0"/>
        <v>-2.3540000000000001</v>
      </c>
      <c r="J3" s="7">
        <f t="shared" si="0"/>
        <v>-11.679</v>
      </c>
      <c r="K3" s="7">
        <f t="shared" si="0"/>
        <v>0.99099999999999999</v>
      </c>
      <c r="L3" s="7">
        <f t="shared" si="0"/>
        <v>-42.543999999999997</v>
      </c>
      <c r="M3" s="7">
        <f t="shared" si="0"/>
        <v>89.347999999999999</v>
      </c>
    </row>
    <row r="4" spans="1:13" x14ac:dyDescent="0.2">
      <c r="A4" s="2" t="s">
        <v>15</v>
      </c>
      <c r="B4" s="7">
        <f t="shared" ref="B4:M4" si="1">B43/1000</f>
        <v>-2.2866</v>
      </c>
      <c r="C4" s="7">
        <f t="shared" si="1"/>
        <v>-1.4587999999999999</v>
      </c>
      <c r="D4" s="7">
        <f t="shared" si="1"/>
        <v>-1.9867999999999999</v>
      </c>
      <c r="E4" s="7">
        <f t="shared" si="1"/>
        <v>-6.3E-3</v>
      </c>
      <c r="F4" s="7">
        <f t="shared" si="1"/>
        <v>-0.79389999999999994</v>
      </c>
      <c r="G4" s="7">
        <f t="shared" si="1"/>
        <v>9.300000000000001E-3</v>
      </c>
      <c r="H4" s="7">
        <f t="shared" si="1"/>
        <v>-0.1</v>
      </c>
      <c r="I4" s="7">
        <f t="shared" si="1"/>
        <v>-1.84E-2</v>
      </c>
      <c r="J4" s="7">
        <f t="shared" si="1"/>
        <v>-6.1200000000000004E-2</v>
      </c>
      <c r="K4" s="7">
        <f t="shared" si="1"/>
        <v>-3.8999999999999998E-3</v>
      </c>
      <c r="L4" s="7">
        <f t="shared" si="1"/>
        <v>-7.9509999999999996</v>
      </c>
      <c r="M4" s="7">
        <f t="shared" si="1"/>
        <v>-39.061099999999996</v>
      </c>
    </row>
    <row r="5" spans="1:13" x14ac:dyDescent="0.2">
      <c r="A5" s="2" t="s">
        <v>107</v>
      </c>
      <c r="B5" s="7">
        <f t="shared" ref="B5:M5" si="2">B44/1000</f>
        <v>-3.6834000000000002</v>
      </c>
      <c r="C5" s="7">
        <f t="shared" si="2"/>
        <v>-5.3467000000000002</v>
      </c>
      <c r="D5" s="7">
        <f t="shared" si="2"/>
        <v>-0.36780000000000002</v>
      </c>
      <c r="E5" s="7">
        <f t="shared" si="2"/>
        <v>-0.22159999999999999</v>
      </c>
      <c r="F5" s="7">
        <f t="shared" si="2"/>
        <v>-1.3115000000000001</v>
      </c>
      <c r="G5" s="7">
        <f t="shared" si="2"/>
        <v>1.8600000000000002E-2</v>
      </c>
      <c r="H5" s="7">
        <f t="shared" si="2"/>
        <v>-0.77600000000000002</v>
      </c>
      <c r="I5" s="7">
        <f t="shared" si="2"/>
        <v>-0.10990000000000001</v>
      </c>
      <c r="J5" s="7">
        <f t="shared" si="2"/>
        <v>-1.5605</v>
      </c>
      <c r="K5" s="7">
        <f t="shared" si="2"/>
        <v>0.1467</v>
      </c>
      <c r="L5" s="7">
        <f t="shared" si="2"/>
        <v>-12.776399999999999</v>
      </c>
      <c r="M5" s="7">
        <f t="shared" si="2"/>
        <v>-109.39660000000001</v>
      </c>
    </row>
    <row r="6" spans="1:13" x14ac:dyDescent="0.2">
      <c r="A6" s="2" t="s">
        <v>16</v>
      </c>
      <c r="B6" s="7">
        <f t="shared" ref="B6:M6" si="3">B45/1000</f>
        <v>15.455399999999999</v>
      </c>
      <c r="C6" s="7">
        <f t="shared" si="3"/>
        <v>15.398899999999999</v>
      </c>
      <c r="D6" s="7">
        <f t="shared" si="3"/>
        <v>0.57679999999999998</v>
      </c>
      <c r="E6" s="7">
        <f t="shared" si="3"/>
        <v>1.0455000000000001</v>
      </c>
      <c r="F6" s="7">
        <f t="shared" si="3"/>
        <v>8.9194999999999993</v>
      </c>
      <c r="G6" s="7">
        <f t="shared" si="3"/>
        <v>0.88890000000000002</v>
      </c>
      <c r="H6" s="7">
        <f t="shared" si="3"/>
        <v>3.681</v>
      </c>
      <c r="I6" s="7">
        <f t="shared" si="3"/>
        <v>3.3849999999999998</v>
      </c>
      <c r="J6" s="7">
        <f t="shared" si="3"/>
        <v>-9.0181000000000004</v>
      </c>
      <c r="K6" s="7">
        <f t="shared" si="3"/>
        <v>0.73339999999999994</v>
      </c>
      <c r="L6" s="7">
        <f t="shared" si="3"/>
        <v>48.534699999999994</v>
      </c>
      <c r="M6" s="7">
        <f t="shared" si="3"/>
        <v>86.242100000000008</v>
      </c>
    </row>
    <row r="7" spans="1:13" x14ac:dyDescent="0.2">
      <c r="A7" s="2" t="s">
        <v>17</v>
      </c>
      <c r="B7" s="7">
        <f t="shared" ref="B7:M7" si="4">B46/1000</f>
        <v>54.936999999999998</v>
      </c>
      <c r="C7" s="7">
        <f t="shared" si="4"/>
        <v>-31.946999999999999</v>
      </c>
      <c r="D7" s="7">
        <f t="shared" si="4"/>
        <v>14.539</v>
      </c>
      <c r="E7" s="7">
        <f t="shared" si="4"/>
        <v>11.451000000000001</v>
      </c>
      <c r="F7" s="7">
        <f t="shared" si="4"/>
        <v>145.24799999999999</v>
      </c>
      <c r="G7" s="7">
        <f t="shared" si="4"/>
        <v>11.518000000000001</v>
      </c>
      <c r="H7" s="7">
        <f t="shared" si="4"/>
        <v>71.447999999999993</v>
      </c>
      <c r="I7" s="7">
        <f t="shared" si="4"/>
        <v>4.5279999999999996</v>
      </c>
      <c r="J7" s="7">
        <f t="shared" si="4"/>
        <v>-13.914999999999999</v>
      </c>
      <c r="K7" s="7">
        <f t="shared" si="4"/>
        <v>22.975000000000001</v>
      </c>
      <c r="L7" s="7">
        <f t="shared" si="4"/>
        <v>293.72199999999998</v>
      </c>
      <c r="M7" s="7">
        <f t="shared" si="4"/>
        <v>546.38800000000003</v>
      </c>
    </row>
    <row r="8" spans="1:13" x14ac:dyDescent="0.2">
      <c r="A8" s="2" t="s">
        <v>18</v>
      </c>
      <c r="B8" s="7">
        <f t="shared" ref="B8:M8" si="5">B47/1000</f>
        <v>-0.36269999999999997</v>
      </c>
      <c r="C8" s="7">
        <f t="shared" si="5"/>
        <v>-0.30380000000000001</v>
      </c>
      <c r="D8" s="7">
        <f t="shared" si="5"/>
        <v>-0.4572</v>
      </c>
      <c r="E8" s="7">
        <f t="shared" si="5"/>
        <v>-3.1600000000000003E-2</v>
      </c>
      <c r="F8" s="7">
        <f t="shared" si="5"/>
        <v>-0.1835</v>
      </c>
      <c r="G8" s="7">
        <f t="shared" si="5"/>
        <v>1.3800000000000002E-2</v>
      </c>
      <c r="H8" s="7">
        <f t="shared" si="5"/>
        <v>-9.5999999999999992E-3</v>
      </c>
      <c r="I8" s="7">
        <f t="shared" si="5"/>
        <v>-4.2099999999999999E-2</v>
      </c>
      <c r="J8" s="7">
        <f t="shared" si="5"/>
        <v>-2.63E-2</v>
      </c>
      <c r="K8" s="7">
        <f t="shared" si="5"/>
        <v>1.6999999999999999E-3</v>
      </c>
      <c r="L8" s="7">
        <f t="shared" si="5"/>
        <v>-2.2684000000000002</v>
      </c>
      <c r="M8" s="7">
        <f t="shared" si="5"/>
        <v>-13.4129</v>
      </c>
    </row>
    <row r="9" spans="1:13" x14ac:dyDescent="0.2">
      <c r="A9" s="2" t="s">
        <v>19</v>
      </c>
      <c r="B9" s="7">
        <f t="shared" ref="B9:G10" si="6">B48/1000</f>
        <v>29.823</v>
      </c>
      <c r="C9" s="7">
        <f t="shared" si="6"/>
        <v>-87.653000000000006</v>
      </c>
      <c r="D9" s="7">
        <f t="shared" si="6"/>
        <v>-1.5</v>
      </c>
      <c r="E9" s="7">
        <f t="shared" si="6"/>
        <v>1.6990000000000001</v>
      </c>
      <c r="F9" s="7">
        <f t="shared" si="6"/>
        <v>-86.102000000000004</v>
      </c>
      <c r="G9" s="7">
        <f t="shared" si="6"/>
        <v>0.443</v>
      </c>
      <c r="H9" s="7" t="s">
        <v>56</v>
      </c>
      <c r="I9" s="7" t="s">
        <v>56</v>
      </c>
      <c r="J9" s="7">
        <f t="shared" ref="J9:M10" si="7">J48/1000</f>
        <v>2.798</v>
      </c>
      <c r="K9" s="7">
        <f t="shared" si="7"/>
        <v>0.69899999999999995</v>
      </c>
      <c r="L9" s="7">
        <f t="shared" si="7"/>
        <v>-196.78899999999999</v>
      </c>
      <c r="M9" s="7">
        <f t="shared" si="7"/>
        <v>-27.251999999999999</v>
      </c>
    </row>
    <row r="10" spans="1:13" x14ac:dyDescent="0.2">
      <c r="A10" s="2" t="s">
        <v>20</v>
      </c>
      <c r="B10" s="7">
        <f t="shared" si="6"/>
        <v>-0.999</v>
      </c>
      <c r="C10" s="7">
        <f t="shared" si="6"/>
        <v>-2.819</v>
      </c>
      <c r="D10" s="7">
        <f t="shared" si="6"/>
        <v>0.05</v>
      </c>
      <c r="E10" s="7">
        <f t="shared" si="6"/>
        <v>-0.72</v>
      </c>
      <c r="F10" s="7">
        <f t="shared" si="6"/>
        <v>1.3069999999999999</v>
      </c>
      <c r="G10" s="7">
        <f t="shared" si="6"/>
        <v>-2.3E-2</v>
      </c>
      <c r="H10" s="7">
        <f>H49/1000</f>
        <v>-2.4E-2</v>
      </c>
      <c r="I10" s="7">
        <f>I49/1000</f>
        <v>1.3420000000000001</v>
      </c>
      <c r="J10" s="7">
        <f t="shared" si="7"/>
        <v>-2.9000000000000001E-2</v>
      </c>
      <c r="K10" s="7">
        <f t="shared" si="7"/>
        <v>1.2999999999999999E-2</v>
      </c>
      <c r="L10" s="7">
        <f t="shared" si="7"/>
        <v>0.89800000000000002</v>
      </c>
      <c r="M10" s="7">
        <f t="shared" si="7"/>
        <v>-10.992000000000001</v>
      </c>
    </row>
    <row r="11" spans="1:13" x14ac:dyDescent="0.2">
      <c r="A11" s="2" t="s">
        <v>21</v>
      </c>
      <c r="B11" s="7" t="s">
        <v>56</v>
      </c>
      <c r="C11" s="7" t="s">
        <v>56</v>
      </c>
      <c r="D11" s="7" t="s">
        <v>56</v>
      </c>
      <c r="E11" s="7" t="s">
        <v>56</v>
      </c>
      <c r="F11" s="7" t="s">
        <v>56</v>
      </c>
      <c r="G11" s="7" t="s">
        <v>56</v>
      </c>
      <c r="H11" s="7" t="s">
        <v>56</v>
      </c>
      <c r="I11" s="7" t="s">
        <v>56</v>
      </c>
      <c r="J11" s="7" t="s">
        <v>56</v>
      </c>
      <c r="K11" s="7" t="s">
        <v>56</v>
      </c>
      <c r="L11" s="7">
        <f t="shared" ref="L11:M17" si="8">L50/1000</f>
        <v>175.48699999999999</v>
      </c>
      <c r="M11" s="7">
        <f t="shared" si="8"/>
        <v>-53.156999999999996</v>
      </c>
    </row>
    <row r="12" spans="1:13" x14ac:dyDescent="0.2">
      <c r="A12" s="2" t="s">
        <v>22</v>
      </c>
      <c r="B12" s="7">
        <f t="shared" ref="B12:K12" si="9">B51/1000</f>
        <v>22.456</v>
      </c>
      <c r="C12" s="7">
        <f t="shared" si="9"/>
        <v>-35.267000000000003</v>
      </c>
      <c r="D12" s="7">
        <f t="shared" si="9"/>
        <v>11.853999999999999</v>
      </c>
      <c r="E12" s="7">
        <f t="shared" si="9"/>
        <v>10.255000000000001</v>
      </c>
      <c r="F12" s="7">
        <f t="shared" si="9"/>
        <v>143.30799999999999</v>
      </c>
      <c r="G12" s="7">
        <f t="shared" si="9"/>
        <v>23.744</v>
      </c>
      <c r="H12" s="7">
        <f t="shared" si="9"/>
        <v>17.998999999999999</v>
      </c>
      <c r="I12" s="7">
        <f t="shared" si="9"/>
        <v>1.409</v>
      </c>
      <c r="J12" s="7">
        <f t="shared" si="9"/>
        <v>11.17</v>
      </c>
      <c r="K12" s="7">
        <f t="shared" si="9"/>
        <v>4.6790000000000003</v>
      </c>
      <c r="L12" s="7">
        <f t="shared" si="8"/>
        <v>296.137</v>
      </c>
      <c r="M12" s="7">
        <f t="shared" si="8"/>
        <v>481.23099999999999</v>
      </c>
    </row>
    <row r="13" spans="1:13" x14ac:dyDescent="0.2">
      <c r="A13" s="2" t="s">
        <v>23</v>
      </c>
      <c r="B13" s="7">
        <f t="shared" ref="B13:K13" si="10">B52/1000</f>
        <v>-0.62670000000000003</v>
      </c>
      <c r="C13" s="7">
        <f t="shared" si="10"/>
        <v>-0.92900000000000005</v>
      </c>
      <c r="D13" s="7">
        <f t="shared" si="10"/>
        <v>-0.29719999999999996</v>
      </c>
      <c r="E13" s="7">
        <f t="shared" si="10"/>
        <v>-3.3999999999999998E-3</v>
      </c>
      <c r="F13" s="7">
        <f t="shared" si="10"/>
        <v>-0.22569999999999998</v>
      </c>
      <c r="G13" s="7">
        <f t="shared" si="10"/>
        <v>0</v>
      </c>
      <c r="H13" s="7">
        <f t="shared" si="10"/>
        <v>-7.7000000000000002E-3</v>
      </c>
      <c r="I13" s="7">
        <f t="shared" si="10"/>
        <v>-1.8800000000000001E-2</v>
      </c>
      <c r="J13" s="7">
        <f t="shared" si="10"/>
        <v>-1.72E-2</v>
      </c>
      <c r="K13" s="7">
        <f t="shared" si="10"/>
        <v>-2.3699999999999999E-2</v>
      </c>
      <c r="L13" s="7">
        <f t="shared" si="8"/>
        <v>-0.87539999999999996</v>
      </c>
      <c r="M13" s="7">
        <f t="shared" si="8"/>
        <v>-23.0063</v>
      </c>
    </row>
    <row r="14" spans="1:13" x14ac:dyDescent="0.2">
      <c r="A14" s="2" t="s">
        <v>24</v>
      </c>
      <c r="B14" s="7">
        <f t="shared" ref="B14:K14" si="11">B53/1000</f>
        <v>-24.018000000000001</v>
      </c>
      <c r="C14" s="7">
        <f t="shared" si="11"/>
        <v>-10.074</v>
      </c>
      <c r="D14" s="7">
        <f t="shared" si="11"/>
        <v>10.493</v>
      </c>
      <c r="E14" s="7">
        <f t="shared" si="11"/>
        <v>1.6659999999999999</v>
      </c>
      <c r="F14" s="7">
        <f t="shared" si="11"/>
        <v>25.780999999999999</v>
      </c>
      <c r="G14" s="7">
        <f t="shared" si="11"/>
        <v>10.673999999999999</v>
      </c>
      <c r="H14" s="7">
        <f t="shared" si="11"/>
        <v>9.2460000000000004</v>
      </c>
      <c r="I14" s="7">
        <f t="shared" si="11"/>
        <v>3.2189999999999999</v>
      </c>
      <c r="J14" s="7">
        <f t="shared" si="11"/>
        <v>-1.2190000000000001</v>
      </c>
      <c r="K14" s="7">
        <f t="shared" si="11"/>
        <v>6.1289999999999996</v>
      </c>
      <c r="L14" s="7">
        <f t="shared" si="8"/>
        <v>146.108</v>
      </c>
      <c r="M14" s="7">
        <f t="shared" si="8"/>
        <v>113.887</v>
      </c>
    </row>
    <row r="15" spans="1:13" x14ac:dyDescent="0.2">
      <c r="A15" s="2" t="s">
        <v>25</v>
      </c>
      <c r="B15" s="7">
        <f>B54/1000</f>
        <v>3.702</v>
      </c>
      <c r="C15" s="7" t="s">
        <v>56</v>
      </c>
      <c r="D15" s="7">
        <f>D54/1000</f>
        <v>-1.2230000000000001</v>
      </c>
      <c r="E15" s="7">
        <f>E54/1000</f>
        <v>0.28799999999999998</v>
      </c>
      <c r="F15" s="7">
        <f>F54/1000</f>
        <v>-3.149</v>
      </c>
      <c r="G15" s="7">
        <f>G54/1000</f>
        <v>2E-3</v>
      </c>
      <c r="H15" s="7" t="s">
        <v>56</v>
      </c>
      <c r="I15" s="7" t="s">
        <v>56</v>
      </c>
      <c r="J15" s="7" t="s">
        <v>56</v>
      </c>
      <c r="K15" s="7" t="s">
        <v>56</v>
      </c>
      <c r="L15" s="7">
        <f t="shared" si="8"/>
        <v>53.05</v>
      </c>
      <c r="M15" s="7">
        <f t="shared" si="8"/>
        <v>-8.6289999999999996</v>
      </c>
    </row>
    <row r="16" spans="1:13" x14ac:dyDescent="0.2">
      <c r="A16" s="2" t="s">
        <v>26</v>
      </c>
      <c r="B16" s="7">
        <f>B55/1000</f>
        <v>-0.40799999999999997</v>
      </c>
      <c r="C16" s="7">
        <f t="shared" ref="C16:F17" si="12">C55/1000</f>
        <v>-0.20300000000000001</v>
      </c>
      <c r="D16" s="7">
        <f t="shared" si="12"/>
        <v>-1.4350000000000001</v>
      </c>
      <c r="E16" s="7">
        <f t="shared" si="12"/>
        <v>-1.2E-2</v>
      </c>
      <c r="F16" s="7">
        <f t="shared" si="12"/>
        <v>-6.9000000000000006E-2</v>
      </c>
      <c r="G16" s="7" t="s">
        <v>56</v>
      </c>
      <c r="H16" s="7">
        <f t="shared" ref="H16:K17" si="13">H55/1000</f>
        <v>-7.8E-2</v>
      </c>
      <c r="I16" s="7">
        <f t="shared" si="13"/>
        <v>-2E-3</v>
      </c>
      <c r="J16" s="7">
        <f t="shared" si="13"/>
        <v>0</v>
      </c>
      <c r="K16" s="7">
        <f t="shared" si="13"/>
        <v>-3.0000000000000001E-3</v>
      </c>
      <c r="L16" s="7">
        <f t="shared" si="8"/>
        <v>-3.0739999999999998</v>
      </c>
      <c r="M16" s="7">
        <f t="shared" si="8"/>
        <v>-13.013</v>
      </c>
    </row>
    <row r="17" spans="1:13" x14ac:dyDescent="0.2">
      <c r="A17" s="2" t="s">
        <v>27</v>
      </c>
      <c r="B17" s="7">
        <f>B56/1000</f>
        <v>-0.16300000000000001</v>
      </c>
      <c r="C17" s="7">
        <f t="shared" si="12"/>
        <v>-0.4415</v>
      </c>
      <c r="D17" s="7">
        <f t="shared" si="12"/>
        <v>-0.17299999999999999</v>
      </c>
      <c r="E17" s="7">
        <f t="shared" si="12"/>
        <v>-0.13290000000000002</v>
      </c>
      <c r="F17" s="7">
        <f t="shared" si="12"/>
        <v>-0.2999</v>
      </c>
      <c r="G17" s="7">
        <f>G56/1000</f>
        <v>1E-4</v>
      </c>
      <c r="H17" s="7">
        <f t="shared" si="13"/>
        <v>3.2000000000000001E-2</v>
      </c>
      <c r="I17" s="7">
        <f t="shared" si="13"/>
        <v>-0.42880000000000001</v>
      </c>
      <c r="J17" s="7">
        <f t="shared" si="13"/>
        <v>-2.0000000000000001E-4</v>
      </c>
      <c r="K17" s="7">
        <f t="shared" si="13"/>
        <v>-5.0000000000000001E-4</v>
      </c>
      <c r="L17" s="7">
        <f t="shared" si="8"/>
        <v>-2.0413000000000001</v>
      </c>
      <c r="M17" s="7">
        <f t="shared" si="8"/>
        <v>-11.8721</v>
      </c>
    </row>
    <row r="18" spans="1:13" x14ac:dyDescent="0.2">
      <c r="A18" s="2" t="s">
        <v>28</v>
      </c>
      <c r="B18" s="7" t="s">
        <v>56</v>
      </c>
      <c r="C18" s="7" t="s">
        <v>56</v>
      </c>
      <c r="D18" s="7" t="s">
        <v>56</v>
      </c>
      <c r="E18" s="7" t="s">
        <v>56</v>
      </c>
      <c r="F18" s="7" t="s">
        <v>56</v>
      </c>
      <c r="G18" s="7" t="s">
        <v>56</v>
      </c>
      <c r="H18" s="7" t="s">
        <v>56</v>
      </c>
      <c r="I18" s="7" t="s">
        <v>56</v>
      </c>
      <c r="J18" s="7" t="s">
        <v>56</v>
      </c>
      <c r="K18" s="7" t="s">
        <v>56</v>
      </c>
      <c r="L18" s="7" t="s">
        <v>56</v>
      </c>
      <c r="M18" s="7">
        <f t="shared" ref="M18:M30" si="14">M57/1000</f>
        <v>687.34699999999998</v>
      </c>
    </row>
    <row r="19" spans="1:13" x14ac:dyDescent="0.2">
      <c r="A19" s="2" t="s">
        <v>29</v>
      </c>
      <c r="B19" s="7">
        <f t="shared" ref="B19:L19" si="15">B58/1000</f>
        <v>-3.1539000000000001</v>
      </c>
      <c r="C19" s="7">
        <f t="shared" si="15"/>
        <v>37.729999999999997</v>
      </c>
      <c r="D19" s="7">
        <f t="shared" si="15"/>
        <v>0.58010000000000006</v>
      </c>
      <c r="E19" s="7">
        <f t="shared" si="15"/>
        <v>-9.9667000000000012</v>
      </c>
      <c r="F19" s="7">
        <f t="shared" si="15"/>
        <v>67.701300000000003</v>
      </c>
      <c r="G19" s="7">
        <f t="shared" si="15"/>
        <v>-2.86E-2</v>
      </c>
      <c r="H19" s="7">
        <f t="shared" si="15"/>
        <v>-0.15609999999999999</v>
      </c>
      <c r="I19" s="7">
        <f t="shared" si="15"/>
        <v>-0.4501</v>
      </c>
      <c r="J19" s="7">
        <f t="shared" si="15"/>
        <v>-0.95479999999999998</v>
      </c>
      <c r="K19" s="7">
        <f t="shared" si="15"/>
        <v>8.43E-2</v>
      </c>
      <c r="L19" s="7">
        <f t="shared" si="15"/>
        <v>79.475100000000012</v>
      </c>
      <c r="M19" s="7">
        <f t="shared" si="14"/>
        <v>-43.035800000000002</v>
      </c>
    </row>
    <row r="20" spans="1:13" x14ac:dyDescent="0.2">
      <c r="A20" s="2" t="s">
        <v>30</v>
      </c>
      <c r="B20" s="7" t="s">
        <v>56</v>
      </c>
      <c r="C20" s="7" t="s">
        <v>56</v>
      </c>
      <c r="D20" s="7" t="s">
        <v>56</v>
      </c>
      <c r="E20" s="7" t="s">
        <v>56</v>
      </c>
      <c r="F20" s="7" t="s">
        <v>56</v>
      </c>
      <c r="G20" s="7" t="s">
        <v>56</v>
      </c>
      <c r="H20" s="7" t="s">
        <v>56</v>
      </c>
      <c r="I20" s="7" t="s">
        <v>56</v>
      </c>
      <c r="J20" s="7" t="s">
        <v>56</v>
      </c>
      <c r="K20" s="7" t="s">
        <v>56</v>
      </c>
      <c r="L20" s="7">
        <f t="shared" ref="L20:L29" si="16">L59/1000</f>
        <v>-36.697699999999998</v>
      </c>
      <c r="M20" s="7">
        <f t="shared" si="14"/>
        <v>-108.03749999999999</v>
      </c>
    </row>
    <row r="21" spans="1:13" x14ac:dyDescent="0.2">
      <c r="A21" s="2" t="s">
        <v>31</v>
      </c>
      <c r="B21" s="7">
        <f t="shared" ref="B21:K21" si="17">B60/1000</f>
        <v>143.93</v>
      </c>
      <c r="C21" s="7">
        <f t="shared" si="17"/>
        <v>166.80699999999999</v>
      </c>
      <c r="D21" s="7">
        <f t="shared" si="17"/>
        <v>68.528000000000006</v>
      </c>
      <c r="E21" s="7">
        <f t="shared" si="17"/>
        <v>56.005000000000003</v>
      </c>
      <c r="F21" s="7">
        <f t="shared" si="17"/>
        <v>13.494999999999999</v>
      </c>
      <c r="G21" s="7">
        <f t="shared" si="17"/>
        <v>146.24299999999999</v>
      </c>
      <c r="H21" s="7">
        <f t="shared" si="17"/>
        <v>-2.58</v>
      </c>
      <c r="I21" s="7">
        <f t="shared" si="17"/>
        <v>-15.268000000000001</v>
      </c>
      <c r="J21" s="7">
        <f t="shared" si="17"/>
        <v>-50.463999999999999</v>
      </c>
      <c r="K21" s="7">
        <f t="shared" si="17"/>
        <v>16.623999999999999</v>
      </c>
      <c r="L21" s="7">
        <f t="shared" si="16"/>
        <v>555.01900000000001</v>
      </c>
      <c r="M21" s="7">
        <f t="shared" si="14"/>
        <v>975.14200000000005</v>
      </c>
    </row>
    <row r="22" spans="1:13" x14ac:dyDescent="0.2">
      <c r="A22" s="2" t="s">
        <v>32</v>
      </c>
      <c r="B22" s="7" t="s">
        <v>56</v>
      </c>
      <c r="C22" s="7" t="s">
        <v>56</v>
      </c>
      <c r="D22" s="7" t="s">
        <v>56</v>
      </c>
      <c r="E22" s="7" t="s">
        <v>56</v>
      </c>
      <c r="F22" s="7" t="s">
        <v>56</v>
      </c>
      <c r="G22" s="7" t="s">
        <v>56</v>
      </c>
      <c r="H22" s="7" t="s">
        <v>56</v>
      </c>
      <c r="I22" s="7" t="s">
        <v>56</v>
      </c>
      <c r="J22" s="7" t="s">
        <v>56</v>
      </c>
      <c r="K22" s="7" t="s">
        <v>56</v>
      </c>
      <c r="L22" s="7">
        <f t="shared" si="16"/>
        <v>8.0990000000000002</v>
      </c>
      <c r="M22" s="7">
        <f t="shared" si="14"/>
        <v>37.305</v>
      </c>
    </row>
    <row r="23" spans="1:13" x14ac:dyDescent="0.2">
      <c r="A23" s="2" t="s">
        <v>33</v>
      </c>
      <c r="B23" s="7">
        <f t="shared" ref="B23:K23" si="18">B62/1000</f>
        <v>-8.6569000000000003</v>
      </c>
      <c r="C23" s="7">
        <f t="shared" si="18"/>
        <v>-4.0226999999999995</v>
      </c>
      <c r="D23" s="7">
        <f t="shared" si="18"/>
        <v>0.34260000000000002</v>
      </c>
      <c r="E23" s="7">
        <f t="shared" si="18"/>
        <v>1.2863</v>
      </c>
      <c r="F23" s="7">
        <f t="shared" si="18"/>
        <v>-4.2151999999999994</v>
      </c>
      <c r="G23" s="7">
        <f t="shared" si="18"/>
        <v>5.0500000000000003E-2</v>
      </c>
      <c r="H23" s="7">
        <f t="shared" si="18"/>
        <v>1.8200000000000001E-2</v>
      </c>
      <c r="I23" s="7">
        <f t="shared" si="18"/>
        <v>-0.29260000000000003</v>
      </c>
      <c r="J23" s="7">
        <f t="shared" si="18"/>
        <v>-0.74260000000000004</v>
      </c>
      <c r="K23" s="7">
        <f t="shared" si="18"/>
        <v>0.13980000000000001</v>
      </c>
      <c r="L23" s="7">
        <f t="shared" si="16"/>
        <v>-7.5341000000000005</v>
      </c>
      <c r="M23" s="7">
        <f t="shared" si="14"/>
        <v>-175.12710000000001</v>
      </c>
    </row>
    <row r="24" spans="1:13" x14ac:dyDescent="0.2">
      <c r="A24" s="2" t="s">
        <v>34</v>
      </c>
      <c r="B24" s="7">
        <f t="shared" ref="B24:K24" si="19">B63/1000</f>
        <v>-7.5570000000000004</v>
      </c>
      <c r="C24" s="7">
        <f t="shared" si="19"/>
        <v>-1.897</v>
      </c>
      <c r="D24" s="7">
        <f t="shared" si="19"/>
        <v>-0.125</v>
      </c>
      <c r="E24" s="7">
        <f t="shared" si="19"/>
        <v>1.7000000000000001E-2</v>
      </c>
      <c r="F24" s="7">
        <f t="shared" si="19"/>
        <v>-1.0860000000000001</v>
      </c>
      <c r="G24" s="7">
        <f t="shared" si="19"/>
        <v>-0.65600000000000003</v>
      </c>
      <c r="H24" s="7">
        <f t="shared" si="19"/>
        <v>-2.117</v>
      </c>
      <c r="I24" s="7">
        <f t="shared" si="19"/>
        <v>-2.5390000000000001</v>
      </c>
      <c r="J24" s="7">
        <f t="shared" si="19"/>
        <v>-0.20100000000000001</v>
      </c>
      <c r="K24" s="7">
        <f t="shared" si="19"/>
        <v>2.7E-2</v>
      </c>
      <c r="L24" s="7">
        <f t="shared" si="16"/>
        <v>-2.3759999999999999</v>
      </c>
      <c r="M24" s="7">
        <f t="shared" si="14"/>
        <v>-68.924999999999997</v>
      </c>
    </row>
    <row r="25" spans="1:13" x14ac:dyDescent="0.2">
      <c r="A25" s="2" t="s">
        <v>35</v>
      </c>
      <c r="B25" s="7">
        <f t="shared" ref="B25:C29" si="20">B64/1000</f>
        <v>-1.4518</v>
      </c>
      <c r="C25" s="7">
        <f t="shared" si="20"/>
        <v>-3.1433</v>
      </c>
      <c r="D25" s="7" t="s">
        <v>56</v>
      </c>
      <c r="E25" s="7" t="s">
        <v>56</v>
      </c>
      <c r="F25" s="7">
        <f>F64/1000</f>
        <v>-1.1233</v>
      </c>
      <c r="G25" s="7" t="s">
        <v>56</v>
      </c>
      <c r="H25" s="7">
        <f>H64/1000</f>
        <v>-7.3599999999999999E-2</v>
      </c>
      <c r="I25" s="7" t="s">
        <v>56</v>
      </c>
      <c r="J25" s="7" t="s">
        <v>56</v>
      </c>
      <c r="K25" s="7" t="s">
        <v>56</v>
      </c>
      <c r="L25" s="7">
        <f t="shared" si="16"/>
        <v>-7.5697999999999999</v>
      </c>
      <c r="M25" s="7">
        <f t="shared" si="14"/>
        <v>-75.238</v>
      </c>
    </row>
    <row r="26" spans="1:13" x14ac:dyDescent="0.2">
      <c r="A26" s="2" t="s">
        <v>36</v>
      </c>
      <c r="B26" s="7">
        <f t="shared" si="20"/>
        <v>-0.29330000000000001</v>
      </c>
      <c r="C26" s="7">
        <f t="shared" si="20"/>
        <v>-1.4112</v>
      </c>
      <c r="D26" s="7">
        <f t="shared" ref="D26:E29" si="21">D65/1000</f>
        <v>0.21159999999999998</v>
      </c>
      <c r="E26" s="7">
        <f t="shared" si="21"/>
        <v>7.1999999999999998E-3</v>
      </c>
      <c r="F26" s="7">
        <f>F65/1000</f>
        <v>3.6799999999999999E-2</v>
      </c>
      <c r="G26" s="7">
        <f>G65/1000</f>
        <v>-8.0000000000000004E-4</v>
      </c>
      <c r="H26" s="7">
        <f>H65/1000</f>
        <v>3.5000000000000003E-2</v>
      </c>
      <c r="I26" s="7">
        <f t="shared" ref="I26:K29" si="22">I65/1000</f>
        <v>5.4000000000000003E-3</v>
      </c>
      <c r="J26" s="7">
        <f t="shared" si="22"/>
        <v>-4.5999999999999999E-2</v>
      </c>
      <c r="K26" s="7">
        <f t="shared" si="22"/>
        <v>1.1800000000000001E-2</v>
      </c>
      <c r="L26" s="7">
        <f t="shared" si="16"/>
        <v>0.97470000000000001</v>
      </c>
      <c r="M26" s="7">
        <f t="shared" si="14"/>
        <v>-7.7656000000000001</v>
      </c>
    </row>
    <row r="27" spans="1:13" x14ac:dyDescent="0.2">
      <c r="A27" s="2" t="s">
        <v>37</v>
      </c>
      <c r="B27" s="7">
        <f t="shared" si="20"/>
        <v>-1.0734000000000001</v>
      </c>
      <c r="C27" s="7">
        <f t="shared" si="20"/>
        <v>-0.62039999999999995</v>
      </c>
      <c r="D27" s="7">
        <f t="shared" si="21"/>
        <v>0.20180000000000001</v>
      </c>
      <c r="E27" s="7">
        <f t="shared" si="21"/>
        <v>-2.8199999999999999E-2</v>
      </c>
      <c r="F27" s="7">
        <f>F66/1000</f>
        <v>-0.2782</v>
      </c>
      <c r="G27" s="7">
        <f>G66/1000</f>
        <v>4.4999999999999997E-3</v>
      </c>
      <c r="H27" s="7">
        <f>H66/1000</f>
        <v>2.8E-3</v>
      </c>
      <c r="I27" s="7">
        <f t="shared" si="22"/>
        <v>-2.01E-2</v>
      </c>
      <c r="J27" s="7">
        <f t="shared" si="22"/>
        <v>-0.10440000000000001</v>
      </c>
      <c r="K27" s="7">
        <f t="shared" si="22"/>
        <v>1.21E-2</v>
      </c>
      <c r="L27" s="7">
        <f t="shared" si="16"/>
        <v>-2.9209999999999998</v>
      </c>
      <c r="M27" s="7">
        <f t="shared" si="14"/>
        <v>-43.719099999999997</v>
      </c>
    </row>
    <row r="28" spans="1:13" x14ac:dyDescent="0.2">
      <c r="A28" s="2" t="s">
        <v>38</v>
      </c>
      <c r="B28" s="7">
        <f t="shared" si="20"/>
        <v>-0.59399999999999997</v>
      </c>
      <c r="C28" s="7">
        <f t="shared" si="20"/>
        <v>0.123</v>
      </c>
      <c r="D28" s="7">
        <f t="shared" si="21"/>
        <v>1.355</v>
      </c>
      <c r="E28" s="7">
        <f t="shared" si="21"/>
        <v>0.747</v>
      </c>
      <c r="F28" s="7">
        <f>F67/1000</f>
        <v>1.9079999999999999</v>
      </c>
      <c r="G28" s="7">
        <f>G67/1000</f>
        <v>0.50700000000000001</v>
      </c>
      <c r="H28" s="7">
        <f>H67/1000</f>
        <v>1.2170000000000001</v>
      </c>
      <c r="I28" s="7">
        <f t="shared" si="22"/>
        <v>-0.27900000000000003</v>
      </c>
      <c r="J28" s="7">
        <f t="shared" si="22"/>
        <v>-0.89400000000000002</v>
      </c>
      <c r="K28" s="7">
        <f t="shared" si="22"/>
        <v>0.309</v>
      </c>
      <c r="L28" s="7">
        <f t="shared" si="16"/>
        <v>9.5050000000000008</v>
      </c>
      <c r="M28" s="7">
        <f t="shared" si="14"/>
        <v>29.946999999999999</v>
      </c>
    </row>
    <row r="29" spans="1:13" x14ac:dyDescent="0.2">
      <c r="A29" s="2" t="s">
        <v>39</v>
      </c>
      <c r="B29" s="7">
        <f t="shared" si="20"/>
        <v>0.2334</v>
      </c>
      <c r="C29" s="7">
        <f t="shared" si="20"/>
        <v>-9.7900000000000001E-2</v>
      </c>
      <c r="D29" s="7">
        <f t="shared" si="21"/>
        <v>-7.7200000000000005E-2</v>
      </c>
      <c r="E29" s="7">
        <f t="shared" si="21"/>
        <v>0.1348</v>
      </c>
      <c r="F29" s="7">
        <f>F68/1000</f>
        <v>0.73050000000000004</v>
      </c>
      <c r="G29" s="7">
        <f>G68/1000</f>
        <v>6.3799999999999996E-2</v>
      </c>
      <c r="H29" s="7">
        <f>H68/1000</f>
        <v>7.8599999999999989E-2</v>
      </c>
      <c r="I29" s="7">
        <f t="shared" si="22"/>
        <v>0</v>
      </c>
      <c r="J29" s="7">
        <f t="shared" si="22"/>
        <v>0.1145</v>
      </c>
      <c r="K29" s="7">
        <f t="shared" si="22"/>
        <v>8.270000000000001E-2</v>
      </c>
      <c r="L29" s="7">
        <f t="shared" si="16"/>
        <v>64.936999999999998</v>
      </c>
      <c r="M29" s="7">
        <f t="shared" si="14"/>
        <v>15.456899999999999</v>
      </c>
    </row>
    <row r="30" spans="1:13" x14ac:dyDescent="0.2">
      <c r="A30" s="4" t="s">
        <v>70</v>
      </c>
      <c r="B30" s="28" t="str">
        <f t="shared" ref="B30:K30" si="23">B69</f>
        <v>:</v>
      </c>
      <c r="C30" s="28" t="str">
        <f t="shared" si="23"/>
        <v>:</v>
      </c>
      <c r="D30" s="28" t="str">
        <f t="shared" si="23"/>
        <v>:</v>
      </c>
      <c r="E30" s="28" t="str">
        <f t="shared" si="23"/>
        <v>:</v>
      </c>
      <c r="F30" s="28" t="str">
        <f t="shared" si="23"/>
        <v>:</v>
      </c>
      <c r="G30" s="28" t="str">
        <f t="shared" si="23"/>
        <v>:</v>
      </c>
      <c r="H30" s="28" t="str">
        <f t="shared" si="23"/>
        <v>:</v>
      </c>
      <c r="I30" s="28" t="str">
        <f t="shared" si="23"/>
        <v>:</v>
      </c>
      <c r="J30" s="28" t="str">
        <f t="shared" si="23"/>
        <v>:</v>
      </c>
      <c r="K30" s="28" t="str">
        <f t="shared" si="23"/>
        <v>:</v>
      </c>
      <c r="L30" s="28">
        <v>630.03795000000105</v>
      </c>
      <c r="M30" s="28">
        <f t="shared" si="14"/>
        <v>12.4184</v>
      </c>
    </row>
    <row r="31" spans="1:13" x14ac:dyDescent="0.2">
      <c r="B31" s="7"/>
    </row>
    <row r="32" spans="1:13" x14ac:dyDescent="0.2">
      <c r="A32" s="1" t="s">
        <v>69</v>
      </c>
    </row>
    <row r="33" spans="1:13" x14ac:dyDescent="0.2">
      <c r="A33" s="1" t="s">
        <v>116</v>
      </c>
    </row>
    <row r="34" spans="1:13" x14ac:dyDescent="0.2">
      <c r="A34" s="1" t="s">
        <v>57</v>
      </c>
      <c r="B34" s="8"/>
    </row>
    <row r="35" spans="1:13" x14ac:dyDescent="0.2">
      <c r="A35" s="1" t="s">
        <v>113</v>
      </c>
    </row>
    <row r="36" spans="1:13" x14ac:dyDescent="0.2">
      <c r="A36" s="1" t="s">
        <v>59</v>
      </c>
      <c r="B36" s="9"/>
    </row>
    <row r="38" spans="1:13" x14ac:dyDescent="0.2">
      <c r="A38" s="1" t="s">
        <v>60</v>
      </c>
    </row>
    <row r="41" spans="1:13" x14ac:dyDescent="0.2">
      <c r="A41" s="40">
        <v>2017</v>
      </c>
      <c r="B41" s="1" t="s">
        <v>40</v>
      </c>
      <c r="C41" s="1" t="s">
        <v>43</v>
      </c>
      <c r="D41" s="1" t="s">
        <v>46</v>
      </c>
      <c r="E41" s="1" t="s">
        <v>47</v>
      </c>
      <c r="F41" s="1" t="s">
        <v>48</v>
      </c>
      <c r="G41" s="1" t="s">
        <v>49</v>
      </c>
      <c r="H41" s="1" t="s">
        <v>111</v>
      </c>
      <c r="I41" s="1" t="s">
        <v>50</v>
      </c>
      <c r="J41" s="1" t="s">
        <v>51</v>
      </c>
      <c r="K41" s="1" t="s">
        <v>52</v>
      </c>
      <c r="L41" s="1" t="s">
        <v>114</v>
      </c>
      <c r="M41" s="1" t="s">
        <v>67</v>
      </c>
    </row>
    <row r="42" spans="1:13" x14ac:dyDescent="0.2">
      <c r="A42" s="1" t="s">
        <v>14</v>
      </c>
      <c r="B42" s="1">
        <v>102332</v>
      </c>
      <c r="C42" s="1">
        <v>-43046</v>
      </c>
      <c r="D42" s="1">
        <v>1352</v>
      </c>
      <c r="E42" s="1">
        <v>2486</v>
      </c>
      <c r="F42" s="1">
        <v>-29686</v>
      </c>
      <c r="G42" s="1">
        <v>5098</v>
      </c>
      <c r="H42" s="1">
        <v>2261</v>
      </c>
      <c r="I42" s="1">
        <v>-2354</v>
      </c>
      <c r="J42" s="1">
        <v>-11679</v>
      </c>
      <c r="K42" s="1">
        <v>991</v>
      </c>
      <c r="L42" s="1">
        <v>-42544</v>
      </c>
      <c r="M42" s="1">
        <v>89348</v>
      </c>
    </row>
    <row r="43" spans="1:13" x14ac:dyDescent="0.2">
      <c r="A43" s="1" t="s">
        <v>15</v>
      </c>
      <c r="B43" s="1">
        <v>-2286.6</v>
      </c>
      <c r="C43" s="1">
        <v>-1458.8</v>
      </c>
      <c r="D43" s="1">
        <v>-1986.8</v>
      </c>
      <c r="E43" s="1">
        <v>-6.3</v>
      </c>
      <c r="F43" s="1">
        <v>-793.9</v>
      </c>
      <c r="G43" s="1">
        <v>9.3000000000000007</v>
      </c>
      <c r="H43" s="1">
        <v>-100</v>
      </c>
      <c r="I43" s="1">
        <v>-18.399999999999999</v>
      </c>
      <c r="J43" s="1">
        <v>-61.2</v>
      </c>
      <c r="K43" s="1">
        <v>-3.9</v>
      </c>
      <c r="L43" s="1">
        <v>-7951</v>
      </c>
      <c r="M43" s="1">
        <v>-39061.1</v>
      </c>
    </row>
    <row r="44" spans="1:13" x14ac:dyDescent="0.2">
      <c r="A44" s="1" t="s">
        <v>107</v>
      </c>
      <c r="B44" s="1">
        <v>-3683.4</v>
      </c>
      <c r="C44" s="1">
        <v>-5346.7</v>
      </c>
      <c r="D44" s="1">
        <v>-367.8</v>
      </c>
      <c r="E44" s="1">
        <v>-221.6</v>
      </c>
      <c r="F44" s="1">
        <v>-1311.5</v>
      </c>
      <c r="G44" s="1">
        <v>18.600000000000001</v>
      </c>
      <c r="H44" s="1">
        <v>-776</v>
      </c>
      <c r="I44" s="1">
        <v>-109.9</v>
      </c>
      <c r="J44" s="1">
        <v>-1560.5</v>
      </c>
      <c r="K44" s="1">
        <v>146.69999999999999</v>
      </c>
      <c r="L44" s="1">
        <v>-12776.4</v>
      </c>
      <c r="M44" s="1">
        <v>-109396.6</v>
      </c>
    </row>
    <row r="45" spans="1:13" x14ac:dyDescent="0.2">
      <c r="A45" s="1" t="s">
        <v>16</v>
      </c>
      <c r="B45" s="1">
        <v>15455.4</v>
      </c>
      <c r="C45" s="1">
        <v>15398.9</v>
      </c>
      <c r="D45" s="1">
        <v>576.79999999999995</v>
      </c>
      <c r="E45" s="1">
        <v>1045.5</v>
      </c>
      <c r="F45" s="1">
        <v>8919.5</v>
      </c>
      <c r="G45" s="1">
        <v>888.9</v>
      </c>
      <c r="H45" s="1">
        <v>3681</v>
      </c>
      <c r="I45" s="1">
        <v>3385</v>
      </c>
      <c r="J45" s="1">
        <v>-9018.1</v>
      </c>
      <c r="K45" s="1">
        <v>733.4</v>
      </c>
      <c r="L45" s="1">
        <v>48534.7</v>
      </c>
      <c r="M45" s="1">
        <v>86242.1</v>
      </c>
    </row>
    <row r="46" spans="1:13" x14ac:dyDescent="0.2">
      <c r="A46" s="1" t="s">
        <v>110</v>
      </c>
      <c r="B46" s="1">
        <v>54937</v>
      </c>
      <c r="C46" s="1">
        <v>-31947</v>
      </c>
      <c r="D46" s="1">
        <v>14539</v>
      </c>
      <c r="E46" s="1">
        <v>11451</v>
      </c>
      <c r="F46" s="1">
        <v>145248</v>
      </c>
      <c r="G46" s="1">
        <v>11518</v>
      </c>
      <c r="H46" s="1">
        <v>71448</v>
      </c>
      <c r="I46" s="1">
        <v>4528</v>
      </c>
      <c r="J46" s="1">
        <v>-13915</v>
      </c>
      <c r="K46" s="1">
        <v>22975</v>
      </c>
      <c r="L46" s="1">
        <v>293722</v>
      </c>
      <c r="M46" s="1">
        <v>546388</v>
      </c>
    </row>
    <row r="47" spans="1:13" x14ac:dyDescent="0.2">
      <c r="A47" s="1" t="s">
        <v>18</v>
      </c>
      <c r="B47" s="1">
        <v>-362.7</v>
      </c>
      <c r="C47" s="1">
        <v>-303.8</v>
      </c>
      <c r="D47" s="1">
        <v>-457.2</v>
      </c>
      <c r="E47" s="1">
        <v>-31.6</v>
      </c>
      <c r="F47" s="1">
        <v>-183.5</v>
      </c>
      <c r="G47" s="1">
        <v>13.8</v>
      </c>
      <c r="H47" s="1">
        <v>-9.6</v>
      </c>
      <c r="I47" s="1">
        <v>-42.1</v>
      </c>
      <c r="J47" s="1">
        <v>-26.3</v>
      </c>
      <c r="K47" s="1">
        <v>1.7</v>
      </c>
      <c r="L47" s="1">
        <v>-2268.4</v>
      </c>
      <c r="M47" s="1">
        <v>-13412.9</v>
      </c>
    </row>
    <row r="48" spans="1:13" x14ac:dyDescent="0.2">
      <c r="A48" s="1" t="s">
        <v>19</v>
      </c>
      <c r="B48" s="1">
        <v>29823</v>
      </c>
      <c r="C48" s="1">
        <v>-87653</v>
      </c>
      <c r="D48" s="1">
        <v>-1500</v>
      </c>
      <c r="E48" s="1">
        <v>1699</v>
      </c>
      <c r="F48" s="1">
        <v>-86102</v>
      </c>
      <c r="G48" s="1">
        <v>443</v>
      </c>
      <c r="H48" s="1" t="s">
        <v>0</v>
      </c>
      <c r="I48" s="1" t="s">
        <v>0</v>
      </c>
      <c r="J48" s="1">
        <v>2798</v>
      </c>
      <c r="K48" s="1">
        <v>699</v>
      </c>
      <c r="L48" s="1">
        <v>-196789</v>
      </c>
      <c r="M48" s="1">
        <v>-27252</v>
      </c>
    </row>
    <row r="49" spans="1:13" x14ac:dyDescent="0.2">
      <c r="A49" s="1" t="s">
        <v>20</v>
      </c>
      <c r="B49" s="1">
        <v>-999</v>
      </c>
      <c r="C49" s="1">
        <v>-2819</v>
      </c>
      <c r="D49" s="1">
        <v>50</v>
      </c>
      <c r="E49" s="1">
        <v>-720</v>
      </c>
      <c r="F49" s="1">
        <v>1307</v>
      </c>
      <c r="G49" s="1">
        <v>-23</v>
      </c>
      <c r="H49" s="1">
        <v>-24</v>
      </c>
      <c r="I49" s="1">
        <v>1342</v>
      </c>
      <c r="J49" s="1">
        <v>-29</v>
      </c>
      <c r="K49" s="1">
        <v>13</v>
      </c>
      <c r="L49" s="1">
        <v>898</v>
      </c>
      <c r="M49" s="1">
        <v>-10992</v>
      </c>
    </row>
    <row r="50" spans="1:13" x14ac:dyDescent="0.2">
      <c r="A50" s="1" t="s">
        <v>21</v>
      </c>
      <c r="B50" s="1" t="s">
        <v>0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>
        <v>175487</v>
      </c>
      <c r="M50" s="1">
        <v>-53157</v>
      </c>
    </row>
    <row r="51" spans="1:13" x14ac:dyDescent="0.2">
      <c r="A51" s="1" t="s">
        <v>22</v>
      </c>
      <c r="B51" s="1">
        <v>22456</v>
      </c>
      <c r="C51" s="1">
        <v>-35267</v>
      </c>
      <c r="D51" s="1">
        <v>11854</v>
      </c>
      <c r="E51" s="1">
        <v>10255</v>
      </c>
      <c r="F51" s="1">
        <v>143308</v>
      </c>
      <c r="G51" s="1">
        <v>23744</v>
      </c>
      <c r="H51" s="1">
        <v>17999</v>
      </c>
      <c r="I51" s="1">
        <v>1409</v>
      </c>
      <c r="J51" s="1">
        <v>11170</v>
      </c>
      <c r="K51" s="1">
        <v>4679</v>
      </c>
      <c r="L51" s="1">
        <v>296137</v>
      </c>
      <c r="M51" s="1">
        <v>481231</v>
      </c>
    </row>
    <row r="52" spans="1:13" x14ac:dyDescent="0.2">
      <c r="A52" s="1" t="s">
        <v>23</v>
      </c>
      <c r="B52" s="1">
        <v>-626.70000000000005</v>
      </c>
      <c r="C52" s="1">
        <v>-929</v>
      </c>
      <c r="D52" s="1">
        <v>-297.2</v>
      </c>
      <c r="E52" s="1">
        <v>-3.4</v>
      </c>
      <c r="F52" s="1">
        <v>-225.7</v>
      </c>
      <c r="G52" s="1">
        <v>0</v>
      </c>
      <c r="H52" s="1">
        <v>-7.7</v>
      </c>
      <c r="I52" s="1">
        <v>-18.8</v>
      </c>
      <c r="J52" s="1">
        <v>-17.2</v>
      </c>
      <c r="K52" s="1">
        <v>-23.7</v>
      </c>
      <c r="L52" s="1">
        <v>-875.4</v>
      </c>
      <c r="M52" s="1">
        <v>-23006.3</v>
      </c>
    </row>
    <row r="53" spans="1:13" x14ac:dyDescent="0.2">
      <c r="A53" s="1" t="s">
        <v>24</v>
      </c>
      <c r="B53" s="1">
        <v>-24018</v>
      </c>
      <c r="C53" s="1">
        <v>-10074</v>
      </c>
      <c r="D53" s="1">
        <v>10493</v>
      </c>
      <c r="E53" s="1">
        <v>1666</v>
      </c>
      <c r="F53" s="1">
        <v>25781</v>
      </c>
      <c r="G53" s="1">
        <v>10674</v>
      </c>
      <c r="H53" s="1">
        <v>9246</v>
      </c>
      <c r="I53" s="1">
        <v>3219</v>
      </c>
      <c r="J53" s="1">
        <v>-1219</v>
      </c>
      <c r="K53" s="1">
        <v>6129</v>
      </c>
      <c r="L53" s="1">
        <v>146108</v>
      </c>
      <c r="M53" s="1">
        <v>113887</v>
      </c>
    </row>
    <row r="54" spans="1:13" x14ac:dyDescent="0.2">
      <c r="A54" s="1" t="s">
        <v>25</v>
      </c>
      <c r="B54" s="1">
        <v>3702</v>
      </c>
      <c r="C54" s="1" t="s">
        <v>0</v>
      </c>
      <c r="D54" s="1">
        <v>-1223</v>
      </c>
      <c r="E54" s="1">
        <v>288</v>
      </c>
      <c r="F54" s="1">
        <v>-3149</v>
      </c>
      <c r="G54" s="1">
        <v>2</v>
      </c>
      <c r="H54" s="1" t="s">
        <v>0</v>
      </c>
      <c r="I54" s="1" t="s">
        <v>0</v>
      </c>
      <c r="J54" s="1" t="s">
        <v>0</v>
      </c>
      <c r="K54" s="1" t="s">
        <v>0</v>
      </c>
      <c r="L54" s="1">
        <v>53050</v>
      </c>
      <c r="M54" s="1">
        <v>-8629</v>
      </c>
    </row>
    <row r="55" spans="1:13" x14ac:dyDescent="0.2">
      <c r="A55" s="1" t="s">
        <v>26</v>
      </c>
      <c r="B55" s="1">
        <v>-408</v>
      </c>
      <c r="C55" s="1">
        <v>-203</v>
      </c>
      <c r="D55" s="1">
        <v>-1435</v>
      </c>
      <c r="E55" s="1">
        <v>-12</v>
      </c>
      <c r="F55" s="1">
        <v>-69</v>
      </c>
      <c r="G55" s="1" t="s">
        <v>0</v>
      </c>
      <c r="H55" s="1">
        <v>-78</v>
      </c>
      <c r="I55" s="1">
        <v>-2</v>
      </c>
      <c r="J55" s="1">
        <v>0</v>
      </c>
      <c r="K55" s="1">
        <v>-3</v>
      </c>
      <c r="L55" s="1">
        <v>-3074</v>
      </c>
      <c r="M55" s="1">
        <v>-13013</v>
      </c>
    </row>
    <row r="56" spans="1:13" x14ac:dyDescent="0.2">
      <c r="A56" s="1" t="s">
        <v>27</v>
      </c>
      <c r="B56" s="1">
        <v>-163</v>
      </c>
      <c r="C56" s="1">
        <v>-441.5</v>
      </c>
      <c r="D56" s="1">
        <v>-173</v>
      </c>
      <c r="E56" s="1">
        <v>-132.9</v>
      </c>
      <c r="F56" s="1">
        <v>-299.89999999999998</v>
      </c>
      <c r="G56" s="1">
        <v>0.1</v>
      </c>
      <c r="H56" s="1">
        <v>32</v>
      </c>
      <c r="I56" s="1">
        <v>-428.8</v>
      </c>
      <c r="J56" s="1">
        <v>-0.2</v>
      </c>
      <c r="K56" s="1">
        <v>-0.5</v>
      </c>
      <c r="L56" s="1">
        <v>-2041.3</v>
      </c>
      <c r="M56" s="1">
        <v>-11872.1</v>
      </c>
    </row>
    <row r="57" spans="1:13" x14ac:dyDescent="0.2">
      <c r="A57" s="1" t="s">
        <v>28</v>
      </c>
      <c r="B57" s="1" t="s">
        <v>0</v>
      </c>
      <c r="C57" s="1" t="s">
        <v>0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>
        <v>687347</v>
      </c>
    </row>
    <row r="58" spans="1:13" x14ac:dyDescent="0.2">
      <c r="A58" s="1" t="s">
        <v>29</v>
      </c>
      <c r="B58" s="1">
        <v>-3153.9</v>
      </c>
      <c r="C58" s="1">
        <v>37730</v>
      </c>
      <c r="D58" s="1">
        <v>580.1</v>
      </c>
      <c r="E58" s="1">
        <v>-9966.7000000000007</v>
      </c>
      <c r="F58" s="1">
        <v>67701.3</v>
      </c>
      <c r="G58" s="1">
        <v>-28.6</v>
      </c>
      <c r="H58" s="1">
        <v>-156.1</v>
      </c>
      <c r="I58" s="1">
        <v>-450.1</v>
      </c>
      <c r="J58" s="1">
        <v>-954.8</v>
      </c>
      <c r="K58" s="1">
        <v>84.3</v>
      </c>
      <c r="L58" s="1">
        <v>79475.100000000006</v>
      </c>
      <c r="M58" s="1">
        <v>-43035.8</v>
      </c>
    </row>
    <row r="59" spans="1:13" x14ac:dyDescent="0.2">
      <c r="A59" s="1" t="s">
        <v>30</v>
      </c>
      <c r="B59" s="1" t="s">
        <v>0</v>
      </c>
      <c r="C59" s="1" t="s">
        <v>0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>
        <v>-36697.699999999997</v>
      </c>
      <c r="M59" s="1">
        <v>-108037.5</v>
      </c>
    </row>
    <row r="60" spans="1:13" x14ac:dyDescent="0.2">
      <c r="A60" s="1" t="s">
        <v>31</v>
      </c>
      <c r="B60" s="1">
        <v>143930</v>
      </c>
      <c r="C60" s="1">
        <v>166807</v>
      </c>
      <c r="D60" s="1">
        <v>68528</v>
      </c>
      <c r="E60" s="1">
        <v>56005</v>
      </c>
      <c r="F60" s="1">
        <v>13495</v>
      </c>
      <c r="G60" s="1">
        <v>146243</v>
      </c>
      <c r="H60" s="1">
        <v>-2580</v>
      </c>
      <c r="I60" s="1">
        <v>-15268</v>
      </c>
      <c r="J60" s="1">
        <v>-50464</v>
      </c>
      <c r="K60" s="1">
        <v>16624</v>
      </c>
      <c r="L60" s="1">
        <v>555019</v>
      </c>
      <c r="M60" s="1">
        <v>975142</v>
      </c>
    </row>
    <row r="61" spans="1:13" x14ac:dyDescent="0.2">
      <c r="A61" s="1" t="s">
        <v>32</v>
      </c>
      <c r="B61" s="1" t="s">
        <v>0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>
        <v>8099</v>
      </c>
      <c r="M61" s="1">
        <v>37305</v>
      </c>
    </row>
    <row r="62" spans="1:13" x14ac:dyDescent="0.2">
      <c r="A62" s="1" t="s">
        <v>33</v>
      </c>
      <c r="B62" s="1">
        <v>-8656.9</v>
      </c>
      <c r="C62" s="1">
        <v>-4022.7</v>
      </c>
      <c r="D62" s="1">
        <v>342.6</v>
      </c>
      <c r="E62" s="1">
        <v>1286.3</v>
      </c>
      <c r="F62" s="1">
        <v>-4215.2</v>
      </c>
      <c r="G62" s="1">
        <v>50.5</v>
      </c>
      <c r="H62" s="1">
        <v>18.2</v>
      </c>
      <c r="I62" s="1">
        <v>-292.60000000000002</v>
      </c>
      <c r="J62" s="1">
        <v>-742.6</v>
      </c>
      <c r="K62" s="1">
        <v>139.80000000000001</v>
      </c>
      <c r="L62" s="1">
        <v>-7534.1</v>
      </c>
      <c r="M62" s="1">
        <v>-175127.1</v>
      </c>
    </row>
    <row r="63" spans="1:13" x14ac:dyDescent="0.2">
      <c r="A63" s="1" t="s">
        <v>34</v>
      </c>
      <c r="B63" s="1">
        <v>-7557</v>
      </c>
      <c r="C63" s="1">
        <v>-1897</v>
      </c>
      <c r="D63" s="1">
        <v>-125</v>
      </c>
      <c r="E63" s="1">
        <v>17</v>
      </c>
      <c r="F63" s="1">
        <v>-1086</v>
      </c>
      <c r="G63" s="1">
        <v>-656</v>
      </c>
      <c r="H63" s="1">
        <v>-2117</v>
      </c>
      <c r="I63" s="1">
        <v>-2539</v>
      </c>
      <c r="J63" s="1">
        <v>-201</v>
      </c>
      <c r="K63" s="1">
        <v>27</v>
      </c>
      <c r="L63" s="1">
        <v>-2376</v>
      </c>
      <c r="M63" s="1">
        <v>-68925</v>
      </c>
    </row>
    <row r="64" spans="1:13" x14ac:dyDescent="0.2">
      <c r="A64" s="1" t="s">
        <v>35</v>
      </c>
      <c r="B64" s="1">
        <v>-1451.8</v>
      </c>
      <c r="C64" s="1">
        <v>-3143.3</v>
      </c>
      <c r="D64" s="1" t="s">
        <v>0</v>
      </c>
      <c r="E64" s="1" t="s">
        <v>0</v>
      </c>
      <c r="F64" s="1">
        <v>-1123.3</v>
      </c>
      <c r="G64" s="1" t="s">
        <v>0</v>
      </c>
      <c r="H64" s="1">
        <v>-73.599999999999994</v>
      </c>
      <c r="I64" s="1" t="s">
        <v>0</v>
      </c>
      <c r="J64" s="1" t="s">
        <v>0</v>
      </c>
      <c r="K64" s="1" t="s">
        <v>0</v>
      </c>
      <c r="L64" s="1">
        <v>-7569.8</v>
      </c>
      <c r="M64" s="1">
        <v>-75238</v>
      </c>
    </row>
    <row r="65" spans="1:13" x14ac:dyDescent="0.2">
      <c r="A65" s="1" t="s">
        <v>36</v>
      </c>
      <c r="B65" s="1">
        <v>-293.3</v>
      </c>
      <c r="C65" s="1">
        <v>-1411.2</v>
      </c>
      <c r="D65" s="1">
        <v>211.6</v>
      </c>
      <c r="E65" s="1">
        <v>7.2</v>
      </c>
      <c r="F65" s="1">
        <v>36.799999999999997</v>
      </c>
      <c r="G65" s="1">
        <v>-0.8</v>
      </c>
      <c r="H65" s="1">
        <v>35</v>
      </c>
      <c r="I65" s="1">
        <v>5.4</v>
      </c>
      <c r="J65" s="1">
        <v>-46</v>
      </c>
      <c r="K65" s="1">
        <v>11.8</v>
      </c>
      <c r="L65" s="1">
        <v>974.7</v>
      </c>
      <c r="M65" s="1">
        <v>-7765.6</v>
      </c>
    </row>
    <row r="66" spans="1:13" x14ac:dyDescent="0.2">
      <c r="A66" s="1" t="s">
        <v>37</v>
      </c>
      <c r="B66" s="1">
        <v>-1073.4000000000001</v>
      </c>
      <c r="C66" s="1">
        <v>-620.4</v>
      </c>
      <c r="D66" s="1">
        <v>201.8</v>
      </c>
      <c r="E66" s="1">
        <v>-28.2</v>
      </c>
      <c r="F66" s="1">
        <v>-278.2</v>
      </c>
      <c r="G66" s="1">
        <v>4.5</v>
      </c>
      <c r="H66" s="1">
        <v>2.8</v>
      </c>
      <c r="I66" s="1">
        <v>-20.100000000000001</v>
      </c>
      <c r="J66" s="1">
        <v>-104.4</v>
      </c>
      <c r="K66" s="1">
        <v>12.1</v>
      </c>
      <c r="L66" s="1">
        <v>-2921</v>
      </c>
      <c r="M66" s="1">
        <v>-43719.1</v>
      </c>
    </row>
    <row r="67" spans="1:13" x14ac:dyDescent="0.2">
      <c r="A67" s="1" t="s">
        <v>38</v>
      </c>
      <c r="B67" s="1">
        <v>-594</v>
      </c>
      <c r="C67" s="1">
        <v>123</v>
      </c>
      <c r="D67" s="1">
        <v>1355</v>
      </c>
      <c r="E67" s="1">
        <v>747</v>
      </c>
      <c r="F67" s="1">
        <v>1908</v>
      </c>
      <c r="G67" s="1">
        <v>507</v>
      </c>
      <c r="H67" s="1">
        <v>1217</v>
      </c>
      <c r="I67" s="1">
        <v>-279</v>
      </c>
      <c r="J67" s="1">
        <v>-894</v>
      </c>
      <c r="K67" s="1">
        <v>309</v>
      </c>
      <c r="L67" s="1">
        <v>9505</v>
      </c>
      <c r="M67" s="1">
        <v>29947</v>
      </c>
    </row>
    <row r="68" spans="1:13" x14ac:dyDescent="0.2">
      <c r="A68" s="1" t="s">
        <v>39</v>
      </c>
      <c r="B68" s="1">
        <v>233.4</v>
      </c>
      <c r="C68" s="1">
        <v>-97.9</v>
      </c>
      <c r="D68" s="1">
        <v>-77.2</v>
      </c>
      <c r="E68" s="1">
        <v>134.80000000000001</v>
      </c>
      <c r="F68" s="1">
        <v>730.5</v>
      </c>
      <c r="G68" s="1">
        <v>63.8</v>
      </c>
      <c r="H68" s="1">
        <v>78.599999999999994</v>
      </c>
      <c r="I68" s="1">
        <v>0</v>
      </c>
      <c r="J68" s="1">
        <v>114.5</v>
      </c>
      <c r="K68" s="1">
        <v>82.7</v>
      </c>
      <c r="L68" s="1">
        <v>64937</v>
      </c>
      <c r="M68" s="1">
        <v>15456.9</v>
      </c>
    </row>
    <row r="69" spans="1:13" x14ac:dyDescent="0.2">
      <c r="A69" s="1" t="s">
        <v>40</v>
      </c>
      <c r="B69" s="1" t="s">
        <v>0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>
        <v>12418.4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showGridLines="0" zoomScaleNormal="100" workbookViewId="0">
      <selection activeCell="A2" sqref="A2:M38"/>
    </sheetView>
  </sheetViews>
  <sheetFormatPr defaultColWidth="8.75" defaultRowHeight="12" x14ac:dyDescent="0.2"/>
  <cols>
    <col min="1" max="1" width="13.75" style="1" customWidth="1"/>
    <col min="2" max="2" width="16.5" style="1" customWidth="1"/>
    <col min="3" max="3" width="9.625" style="1" customWidth="1"/>
    <col min="4" max="5" width="8.75" style="1"/>
    <col min="6" max="6" width="10.75" style="1" customWidth="1"/>
    <col min="7" max="7" width="9.25" style="1" customWidth="1"/>
    <col min="8" max="8" width="11.25" style="1" customWidth="1"/>
    <col min="9" max="11" width="8.75" style="1"/>
    <col min="12" max="12" width="13.375" style="1" customWidth="1"/>
    <col min="13" max="13" width="11.125" style="1" customWidth="1"/>
    <col min="14" max="14" width="13" style="1" bestFit="1" customWidth="1"/>
    <col min="15" max="16384" width="8.75" style="1"/>
  </cols>
  <sheetData>
    <row r="1" spans="1:13" x14ac:dyDescent="0.2">
      <c r="A1" s="1" t="s">
        <v>117</v>
      </c>
    </row>
    <row r="2" spans="1:13" ht="24" x14ac:dyDescent="0.2">
      <c r="A2" s="17"/>
      <c r="B2" s="18" t="s">
        <v>72</v>
      </c>
      <c r="C2" s="18" t="s">
        <v>43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71</v>
      </c>
      <c r="I2" s="18" t="s">
        <v>50</v>
      </c>
      <c r="J2" s="18" t="s">
        <v>51</v>
      </c>
      <c r="K2" s="18" t="s">
        <v>52</v>
      </c>
      <c r="L2" s="18" t="s">
        <v>74</v>
      </c>
      <c r="M2" s="18" t="s">
        <v>67</v>
      </c>
    </row>
    <row r="3" spans="1:13" x14ac:dyDescent="0.2">
      <c r="A3" s="2" t="s">
        <v>14</v>
      </c>
      <c r="B3" s="15">
        <f>B44/1000</f>
        <v>3.742</v>
      </c>
      <c r="C3" s="15">
        <f t="shared" ref="C3:M3" si="0">C44/1000</f>
        <v>4.202</v>
      </c>
      <c r="D3" s="15">
        <f t="shared" si="0"/>
        <v>-4.3970000000000002</v>
      </c>
      <c r="E3" s="15">
        <f t="shared" si="0"/>
        <v>1.087</v>
      </c>
      <c r="F3" s="15">
        <f t="shared" si="0"/>
        <v>13.696999999999999</v>
      </c>
      <c r="G3" s="15">
        <f t="shared" si="0"/>
        <v>0.36</v>
      </c>
      <c r="H3" s="15">
        <f t="shared" si="0"/>
        <v>0.82799999999999996</v>
      </c>
      <c r="I3" s="15">
        <f t="shared" si="0"/>
        <v>0.23</v>
      </c>
      <c r="J3" s="15">
        <f t="shared" si="0"/>
        <v>-11.289</v>
      </c>
      <c r="K3" s="15">
        <f t="shared" si="0"/>
        <v>2.6459999999999999</v>
      </c>
      <c r="L3" s="15">
        <f t="shared" si="0"/>
        <v>-13.831</v>
      </c>
      <c r="M3" s="15">
        <f t="shared" si="0"/>
        <v>36.704000000000001</v>
      </c>
    </row>
    <row r="4" spans="1:13" x14ac:dyDescent="0.2">
      <c r="A4" s="2" t="s">
        <v>15</v>
      </c>
      <c r="B4" s="15">
        <f t="shared" ref="B4:M29" si="1">B45/1000</f>
        <v>-0.50090000000000001</v>
      </c>
      <c r="C4" s="15">
        <f t="shared" si="1"/>
        <v>-0.45319999999999999</v>
      </c>
      <c r="D4" s="15">
        <f t="shared" si="1"/>
        <v>0.21180000000000002</v>
      </c>
      <c r="E4" s="15">
        <f t="shared" si="1"/>
        <v>-6.6099999999999992E-2</v>
      </c>
      <c r="F4" s="15">
        <f t="shared" si="1"/>
        <v>-0.44319999999999998</v>
      </c>
      <c r="G4" s="15">
        <f t="shared" si="1"/>
        <v>1.8E-3</v>
      </c>
      <c r="H4" s="15">
        <f t="shared" si="1"/>
        <v>-0.1237</v>
      </c>
      <c r="I4" s="15">
        <f t="shared" si="1"/>
        <v>-4.48E-2</v>
      </c>
      <c r="J4" s="15">
        <f t="shared" si="1"/>
        <v>-0.15819999999999998</v>
      </c>
      <c r="K4" s="15">
        <f t="shared" si="1"/>
        <v>5.1499999999999997E-2</v>
      </c>
      <c r="L4" s="15">
        <f t="shared" si="1"/>
        <v>-2.8540999999999999</v>
      </c>
      <c r="M4" s="15">
        <f t="shared" si="1"/>
        <v>-7.9551000000000007</v>
      </c>
    </row>
    <row r="5" spans="1:13" x14ac:dyDescent="0.2">
      <c r="A5" s="2" t="s">
        <v>107</v>
      </c>
      <c r="B5" s="15">
        <f t="shared" si="1"/>
        <v>-7.0833999999999993</v>
      </c>
      <c r="C5" s="15">
        <f t="shared" si="1"/>
        <v>1.0640999999999998</v>
      </c>
      <c r="D5" s="15">
        <f t="shared" si="1"/>
        <v>0.22019999999999998</v>
      </c>
      <c r="E5" s="15">
        <f t="shared" si="1"/>
        <v>-0.15859999999999999</v>
      </c>
      <c r="F5" s="15">
        <f t="shared" si="1"/>
        <v>-0.6905</v>
      </c>
      <c r="G5" s="15">
        <f t="shared" si="1"/>
        <v>1.7500000000000002E-2</v>
      </c>
      <c r="H5" s="15">
        <f t="shared" si="1"/>
        <v>0.13119999999999998</v>
      </c>
      <c r="I5" s="15">
        <f t="shared" si="1"/>
        <v>-2.3E-2</v>
      </c>
      <c r="J5" s="15">
        <f t="shared" si="1"/>
        <v>-6.7000000000000004E-2</v>
      </c>
      <c r="K5" s="15">
        <f t="shared" si="1"/>
        <v>0.08</v>
      </c>
      <c r="L5" s="15">
        <f t="shared" si="1"/>
        <v>-1.8446</v>
      </c>
      <c r="M5" s="15">
        <f t="shared" si="1"/>
        <v>-37.3399</v>
      </c>
    </row>
    <row r="6" spans="1:13" x14ac:dyDescent="0.2">
      <c r="A6" s="2" t="s">
        <v>16</v>
      </c>
      <c r="B6" s="15">
        <f t="shared" si="1"/>
        <v>-8.3757999999999999</v>
      </c>
      <c r="C6" s="15">
        <f t="shared" si="1"/>
        <v>-3.6785999999999999</v>
      </c>
      <c r="D6" s="15">
        <f t="shared" si="1"/>
        <v>-4.3956</v>
      </c>
      <c r="E6" s="15">
        <f t="shared" si="1"/>
        <v>-0.1706</v>
      </c>
      <c r="F6" s="15">
        <f t="shared" si="1"/>
        <v>-2.7644000000000002</v>
      </c>
      <c r="G6" s="15">
        <f t="shared" si="1"/>
        <v>0.1608</v>
      </c>
      <c r="H6" s="15">
        <f t="shared" si="1"/>
        <v>-0.48560000000000003</v>
      </c>
      <c r="I6" s="15">
        <f t="shared" si="1"/>
        <v>9.7099999999999992E-2</v>
      </c>
      <c r="J6" s="15">
        <f t="shared" si="1"/>
        <v>-0.17330000000000001</v>
      </c>
      <c r="K6" s="15">
        <f t="shared" si="1"/>
        <v>-0.61020000000000008</v>
      </c>
      <c r="L6" s="15">
        <f t="shared" si="1"/>
        <v>-9.6478999999999999</v>
      </c>
      <c r="M6" s="15">
        <f t="shared" si="1"/>
        <v>25.446999999999999</v>
      </c>
    </row>
    <row r="7" spans="1:13" x14ac:dyDescent="0.2">
      <c r="A7" s="2" t="s">
        <v>17</v>
      </c>
      <c r="B7" s="15">
        <f t="shared" si="1"/>
        <v>-87.408000000000001</v>
      </c>
      <c r="C7" s="15">
        <f t="shared" si="1"/>
        <v>30.349</v>
      </c>
      <c r="D7" s="15">
        <f t="shared" si="1"/>
        <v>-14.154</v>
      </c>
      <c r="E7" s="15">
        <f t="shared" si="1"/>
        <v>7.5720000000000001</v>
      </c>
      <c r="F7" s="15">
        <f t="shared" si="1"/>
        <v>38.460999999999999</v>
      </c>
      <c r="G7" s="15">
        <f t="shared" si="1"/>
        <v>2.39</v>
      </c>
      <c r="H7" s="15">
        <f t="shared" si="1"/>
        <v>4.87</v>
      </c>
      <c r="I7" s="15">
        <f t="shared" si="1"/>
        <v>2.6850000000000001</v>
      </c>
      <c r="J7" s="15">
        <f t="shared" si="1"/>
        <v>-1.48</v>
      </c>
      <c r="K7" s="15">
        <f t="shared" si="1"/>
        <v>-3.1739999999999999</v>
      </c>
      <c r="L7" s="15">
        <f t="shared" si="1"/>
        <v>132.524</v>
      </c>
      <c r="M7" s="15">
        <f t="shared" si="1"/>
        <v>690.81</v>
      </c>
    </row>
    <row r="8" spans="1:13" x14ac:dyDescent="0.2">
      <c r="A8" s="2" t="s">
        <v>18</v>
      </c>
      <c r="B8" s="15">
        <f t="shared" si="1"/>
        <v>-0.78210000000000002</v>
      </c>
      <c r="C8" s="15">
        <f t="shared" si="1"/>
        <v>5.7799999999999997E-2</v>
      </c>
      <c r="D8" s="15">
        <f t="shared" si="1"/>
        <v>-2.5999999999999999E-3</v>
      </c>
      <c r="E8" s="15">
        <f t="shared" si="1"/>
        <v>-2.01E-2</v>
      </c>
      <c r="F8" s="15">
        <f t="shared" si="1"/>
        <v>0.16669999999999999</v>
      </c>
      <c r="G8" s="15">
        <f t="shared" si="1"/>
        <v>-6.9999999999999999E-4</v>
      </c>
      <c r="H8" s="15">
        <f t="shared" si="1"/>
        <v>-5.9999999999999995E-4</v>
      </c>
      <c r="I8" s="15">
        <f t="shared" si="1"/>
        <v>-4.0299999999999996E-2</v>
      </c>
      <c r="J8" s="15">
        <f t="shared" si="1"/>
        <v>-1.34E-2</v>
      </c>
      <c r="K8" s="15">
        <f t="shared" si="1"/>
        <v>1.1999999999999999E-3</v>
      </c>
      <c r="L8" s="15">
        <f t="shared" si="1"/>
        <v>-0.91170000000000007</v>
      </c>
      <c r="M8" s="15">
        <f t="shared" si="1"/>
        <v>-3.9808000000000003</v>
      </c>
    </row>
    <row r="9" spans="1:13" x14ac:dyDescent="0.2">
      <c r="A9" s="2" t="s">
        <v>19</v>
      </c>
      <c r="B9" s="15">
        <f t="shared" si="1"/>
        <v>2.6760000000000002</v>
      </c>
      <c r="C9" s="15">
        <f t="shared" si="1"/>
        <v>19.126999999999999</v>
      </c>
      <c r="D9" s="15" t="s">
        <v>56</v>
      </c>
      <c r="E9" s="15">
        <f t="shared" si="1"/>
        <v>12.771000000000001</v>
      </c>
      <c r="F9" s="15">
        <f t="shared" si="1"/>
        <v>29.712</v>
      </c>
      <c r="G9" s="15">
        <f t="shared" si="1"/>
        <v>1.3420000000000001</v>
      </c>
      <c r="H9" s="15">
        <f t="shared" si="1"/>
        <v>3.1320000000000001</v>
      </c>
      <c r="I9" s="15">
        <f t="shared" si="1"/>
        <v>-4.2309999999999999</v>
      </c>
      <c r="J9" s="15">
        <f t="shared" si="1"/>
        <v>-0.45800000000000002</v>
      </c>
      <c r="K9" s="15">
        <f t="shared" si="1"/>
        <v>0.433</v>
      </c>
      <c r="L9" s="15">
        <f t="shared" si="1"/>
        <v>61.097000000000001</v>
      </c>
      <c r="M9" s="15">
        <f t="shared" si="1"/>
        <v>3.8</v>
      </c>
    </row>
    <row r="10" spans="1:13" x14ac:dyDescent="0.2">
      <c r="A10" s="2" t="s">
        <v>20</v>
      </c>
      <c r="B10" s="15">
        <f t="shared" si="1"/>
        <v>4.6210000000000004</v>
      </c>
      <c r="C10" s="15">
        <f t="shared" si="1"/>
        <v>3.7</v>
      </c>
      <c r="D10" s="15">
        <f t="shared" si="1"/>
        <v>1.9E-2</v>
      </c>
      <c r="E10" s="15">
        <f t="shared" si="1"/>
        <v>-0.06</v>
      </c>
      <c r="F10" s="15">
        <f t="shared" si="1"/>
        <v>-0.67100000000000004</v>
      </c>
      <c r="G10" s="15">
        <f t="shared" si="1"/>
        <v>-6.0000000000000001E-3</v>
      </c>
      <c r="H10" s="15">
        <f t="shared" si="1"/>
        <v>-3.9E-2</v>
      </c>
      <c r="I10" s="15">
        <f t="shared" si="1"/>
        <v>3.0000000000000001E-3</v>
      </c>
      <c r="J10" s="15">
        <f t="shared" si="1"/>
        <v>-7.0000000000000001E-3</v>
      </c>
      <c r="K10" s="15">
        <f t="shared" si="1"/>
        <v>0</v>
      </c>
      <c r="L10" s="15">
        <f t="shared" si="1"/>
        <v>-10.34</v>
      </c>
      <c r="M10" s="15">
        <f t="shared" si="1"/>
        <v>-296.02300000000002</v>
      </c>
    </row>
    <row r="11" spans="1:13" x14ac:dyDescent="0.2">
      <c r="A11" s="2" t="s">
        <v>21</v>
      </c>
      <c r="B11" s="15" t="s">
        <v>56</v>
      </c>
      <c r="C11" s="15" t="s">
        <v>56</v>
      </c>
      <c r="D11" s="15" t="s">
        <v>56</v>
      </c>
      <c r="E11" s="15" t="s">
        <v>56</v>
      </c>
      <c r="F11" s="15" t="s">
        <v>56</v>
      </c>
      <c r="G11" s="15" t="s">
        <v>56</v>
      </c>
      <c r="H11" s="15" t="s">
        <v>56</v>
      </c>
      <c r="I11" s="15" t="s">
        <v>56</v>
      </c>
      <c r="J11" s="15" t="s">
        <v>56</v>
      </c>
      <c r="K11" s="15" t="s">
        <v>56</v>
      </c>
      <c r="L11" s="15">
        <f t="shared" si="1"/>
        <v>21.673999999999999</v>
      </c>
      <c r="M11" s="15">
        <f t="shared" si="1"/>
        <v>-475.584</v>
      </c>
    </row>
    <row r="12" spans="1:13" x14ac:dyDescent="0.2">
      <c r="A12" s="2" t="s">
        <v>22</v>
      </c>
      <c r="B12" s="15">
        <f t="shared" si="1"/>
        <v>-202.465</v>
      </c>
      <c r="C12" s="15">
        <f t="shared" si="1"/>
        <v>22.672999999999998</v>
      </c>
      <c r="D12" s="15">
        <f t="shared" si="1"/>
        <v>-8.5000000000000006E-2</v>
      </c>
      <c r="E12" s="15">
        <f t="shared" si="1"/>
        <v>9.5000000000000001E-2</v>
      </c>
      <c r="F12" s="15">
        <f t="shared" si="1"/>
        <v>-62.774999999999999</v>
      </c>
      <c r="G12" s="15">
        <f t="shared" si="1"/>
        <v>3.004</v>
      </c>
      <c r="H12" s="15">
        <f t="shared" si="1"/>
        <v>4.47</v>
      </c>
      <c r="I12" s="15">
        <f t="shared" si="1"/>
        <v>3.4910000000000001</v>
      </c>
      <c r="J12" s="15">
        <f t="shared" si="1"/>
        <v>84.652000000000001</v>
      </c>
      <c r="K12" s="15">
        <f t="shared" si="1"/>
        <v>-38.545999999999999</v>
      </c>
      <c r="L12" s="15">
        <f t="shared" si="1"/>
        <v>-36.844999999999999</v>
      </c>
      <c r="M12" s="15">
        <f t="shared" si="1"/>
        <v>-262.85300000000001</v>
      </c>
    </row>
    <row r="13" spans="1:13" x14ac:dyDescent="0.2">
      <c r="A13" s="2" t="s">
        <v>23</v>
      </c>
      <c r="B13" s="15">
        <f t="shared" si="1"/>
        <v>-1.8805999999999998</v>
      </c>
      <c r="C13" s="15">
        <f t="shared" si="1"/>
        <v>7.0000000000000001E-3</v>
      </c>
      <c r="D13" s="15">
        <f t="shared" si="1"/>
        <v>-1.0425</v>
      </c>
      <c r="E13" s="15">
        <f t="shared" si="1"/>
        <v>-3.2000000000000001E-2</v>
      </c>
      <c r="F13" s="15">
        <f t="shared" si="1"/>
        <v>2.47E-2</v>
      </c>
      <c r="G13" s="15">
        <f t="shared" si="1"/>
        <v>-1.2999999999999999E-3</v>
      </c>
      <c r="H13" s="15">
        <f t="shared" si="1"/>
        <v>-3.0000000000000001E-3</v>
      </c>
      <c r="I13" s="15">
        <f t="shared" si="1"/>
        <v>-0.77449999999999997</v>
      </c>
      <c r="J13" s="15">
        <f t="shared" si="1"/>
        <v>1.6999999999999999E-3</v>
      </c>
      <c r="K13" s="15">
        <f t="shared" si="1"/>
        <v>-6.4999999999999997E-3</v>
      </c>
      <c r="L13" s="15">
        <f t="shared" si="1"/>
        <v>-3.9706999999999999</v>
      </c>
      <c r="M13" s="15">
        <f t="shared" si="1"/>
        <v>-17.588999999999999</v>
      </c>
    </row>
    <row r="14" spans="1:13" x14ac:dyDescent="0.2">
      <c r="A14" s="2" t="s">
        <v>24</v>
      </c>
      <c r="B14" s="15">
        <f t="shared" si="1"/>
        <v>-1.869</v>
      </c>
      <c r="C14" s="15">
        <f t="shared" si="1"/>
        <v>13.968999999999999</v>
      </c>
      <c r="D14" s="15">
        <f t="shared" si="1"/>
        <v>0.44900000000000001</v>
      </c>
      <c r="E14" s="15">
        <f t="shared" si="1"/>
        <v>0.48699999999999999</v>
      </c>
      <c r="F14" s="15">
        <f t="shared" si="1"/>
        <v>13.340999999999999</v>
      </c>
      <c r="G14" s="15">
        <f t="shared" si="1"/>
        <v>0.45900000000000002</v>
      </c>
      <c r="H14" s="15">
        <f t="shared" si="1"/>
        <v>0.318</v>
      </c>
      <c r="I14" s="15">
        <f t="shared" si="1"/>
        <v>3.65</v>
      </c>
      <c r="J14" s="15">
        <f t="shared" si="1"/>
        <v>-2.036</v>
      </c>
      <c r="K14" s="15">
        <f t="shared" si="1"/>
        <v>0.27300000000000002</v>
      </c>
      <c r="L14" s="15">
        <f t="shared" si="1"/>
        <v>53.088000000000001</v>
      </c>
      <c r="M14" s="15">
        <f t="shared" si="1"/>
        <v>-419.34399999999999</v>
      </c>
    </row>
    <row r="15" spans="1:13" x14ac:dyDescent="0.2">
      <c r="A15" s="2" t="s">
        <v>25</v>
      </c>
      <c r="B15" s="15">
        <f t="shared" si="1"/>
        <v>1.6679999999999999</v>
      </c>
      <c r="C15" s="15">
        <f t="shared" si="1"/>
        <v>2.0710000000000002</v>
      </c>
      <c r="D15" s="15">
        <f t="shared" si="1"/>
        <v>-8.1790000000000003</v>
      </c>
      <c r="E15" s="15">
        <f t="shared" si="1"/>
        <v>-5.8999999999999997E-2</v>
      </c>
      <c r="F15" s="15">
        <f t="shared" si="1"/>
        <v>0.38700000000000001</v>
      </c>
      <c r="G15" s="15">
        <f t="shared" si="1"/>
        <v>-1E-3</v>
      </c>
      <c r="H15" s="15">
        <f t="shared" si="1"/>
        <v>-0.95599999999999996</v>
      </c>
      <c r="I15" s="15">
        <f t="shared" si="1"/>
        <v>-0.49399999999999999</v>
      </c>
      <c r="J15" s="15">
        <f t="shared" si="1"/>
        <v>-3.0000000000000001E-3</v>
      </c>
      <c r="K15" s="15">
        <f t="shared" si="1"/>
        <v>-1.4999999999999999E-2</v>
      </c>
      <c r="L15" s="15">
        <f t="shared" si="1"/>
        <v>-20.428999999999998</v>
      </c>
      <c r="M15" s="15">
        <f t="shared" si="1"/>
        <v>-17.085000000000001</v>
      </c>
    </row>
    <row r="16" spans="1:13" x14ac:dyDescent="0.2">
      <c r="A16" s="2" t="s">
        <v>26</v>
      </c>
      <c r="B16" s="15">
        <f t="shared" si="1"/>
        <v>-2.0920000000000001</v>
      </c>
      <c r="C16" s="15">
        <f t="shared" si="1"/>
        <v>0.161</v>
      </c>
      <c r="D16" s="15">
        <f t="shared" si="1"/>
        <v>-0.54900000000000004</v>
      </c>
      <c r="E16" s="15">
        <f t="shared" si="1"/>
        <v>-0.14199999999999999</v>
      </c>
      <c r="F16" s="15">
        <f t="shared" si="1"/>
        <v>0.11799999999999999</v>
      </c>
      <c r="G16" s="15">
        <f t="shared" si="1"/>
        <v>0.14799999999999999</v>
      </c>
      <c r="H16" s="15">
        <f t="shared" si="1"/>
        <v>7.6999999999999999E-2</v>
      </c>
      <c r="I16" s="15">
        <f t="shared" si="1"/>
        <v>-0.312</v>
      </c>
      <c r="J16" s="15">
        <f t="shared" si="1"/>
        <v>8.2000000000000003E-2</v>
      </c>
      <c r="K16" s="15">
        <f t="shared" si="1"/>
        <v>-5.0000000000000001E-3</v>
      </c>
      <c r="L16" s="15">
        <f t="shared" si="1"/>
        <v>-4.665</v>
      </c>
      <c r="M16" s="15">
        <f t="shared" si="1"/>
        <v>-14.119</v>
      </c>
    </row>
    <row r="17" spans="1:13" x14ac:dyDescent="0.2">
      <c r="A17" s="2" t="s">
        <v>27</v>
      </c>
      <c r="B17" s="15">
        <f t="shared" si="1"/>
        <v>-0.3196</v>
      </c>
      <c r="C17" s="15">
        <f t="shared" si="1"/>
        <v>0.11309999999999999</v>
      </c>
      <c r="D17" s="15">
        <f t="shared" si="1"/>
        <v>-3.9700000000000006E-2</v>
      </c>
      <c r="E17" s="15">
        <f t="shared" si="1"/>
        <v>-4.6399999999999997E-2</v>
      </c>
      <c r="F17" s="15">
        <f t="shared" si="1"/>
        <v>2.5600000000000001E-2</v>
      </c>
      <c r="G17" s="15">
        <f t="shared" si="1"/>
        <v>5.0000000000000001E-4</v>
      </c>
      <c r="H17" s="15">
        <f t="shared" si="1"/>
        <v>-0.01</v>
      </c>
      <c r="I17" s="15">
        <f t="shared" si="1"/>
        <v>-1.0199999999999999E-2</v>
      </c>
      <c r="J17" s="15">
        <f t="shared" si="1"/>
        <v>-1.9E-2</v>
      </c>
      <c r="K17" s="15">
        <f t="shared" si="1"/>
        <v>5.4999999999999997E-3</v>
      </c>
      <c r="L17" s="15">
        <f t="shared" si="1"/>
        <v>-1.6770999999999998</v>
      </c>
      <c r="M17" s="15">
        <f t="shared" si="1"/>
        <v>-8.0524000000000004</v>
      </c>
    </row>
    <row r="18" spans="1:13" x14ac:dyDescent="0.2">
      <c r="A18" s="2" t="s">
        <v>28</v>
      </c>
      <c r="B18" s="15" t="s">
        <v>56</v>
      </c>
      <c r="C18" s="15" t="s">
        <v>56</v>
      </c>
      <c r="D18" s="15" t="s">
        <v>56</v>
      </c>
      <c r="E18" s="15" t="s">
        <v>56</v>
      </c>
      <c r="F18" s="15" t="s">
        <v>56</v>
      </c>
      <c r="G18" s="15" t="s">
        <v>56</v>
      </c>
      <c r="H18" s="15" t="s">
        <v>56</v>
      </c>
      <c r="I18" s="15" t="s">
        <v>56</v>
      </c>
      <c r="J18" s="15" t="s">
        <v>56</v>
      </c>
      <c r="K18" s="15" t="s">
        <v>56</v>
      </c>
      <c r="L18" s="15" t="s">
        <v>56</v>
      </c>
      <c r="M18" s="15">
        <f t="shared" si="1"/>
        <v>375.87599999999998</v>
      </c>
    </row>
    <row r="19" spans="1:13" x14ac:dyDescent="0.2">
      <c r="A19" s="2" t="s">
        <v>29</v>
      </c>
      <c r="B19" s="15">
        <f t="shared" si="1"/>
        <v>-1.5062</v>
      </c>
      <c r="C19" s="15">
        <f t="shared" si="1"/>
        <v>0.18309999999999998</v>
      </c>
      <c r="D19" s="15">
        <f t="shared" si="1"/>
        <v>0.48310000000000003</v>
      </c>
      <c r="E19" s="15">
        <f t="shared" si="1"/>
        <v>-3.7499999999999999E-2</v>
      </c>
      <c r="F19" s="15">
        <f t="shared" si="1"/>
        <v>0.8669</v>
      </c>
      <c r="G19" s="15">
        <f t="shared" si="1"/>
        <v>2.3800000000000002E-2</v>
      </c>
      <c r="H19" s="15">
        <f t="shared" si="1"/>
        <v>-5.7658000000000005</v>
      </c>
      <c r="I19" s="15">
        <f t="shared" si="1"/>
        <v>0.94199999999999995</v>
      </c>
      <c r="J19" s="15">
        <f t="shared" si="1"/>
        <v>8.3799999999999999E-2</v>
      </c>
      <c r="K19" s="15">
        <f t="shared" si="1"/>
        <v>-2.0399999999999998E-2</v>
      </c>
      <c r="L19" s="15">
        <f t="shared" si="1"/>
        <v>-3.1318999999999999</v>
      </c>
      <c r="M19" s="15">
        <f t="shared" si="1"/>
        <v>-10.135</v>
      </c>
    </row>
    <row r="20" spans="1:13" x14ac:dyDescent="0.2">
      <c r="A20" s="2" t="s">
        <v>30</v>
      </c>
      <c r="B20" s="15" t="s">
        <v>56</v>
      </c>
      <c r="C20" s="15" t="s">
        <v>56</v>
      </c>
      <c r="D20" s="15" t="s">
        <v>56</v>
      </c>
      <c r="E20" s="15" t="s">
        <v>56</v>
      </c>
      <c r="F20" s="15" t="s">
        <v>56</v>
      </c>
      <c r="G20" s="15" t="s">
        <v>56</v>
      </c>
      <c r="H20" s="15" t="s">
        <v>56</v>
      </c>
      <c r="I20" s="15" t="s">
        <v>56</v>
      </c>
      <c r="J20" s="15" t="s">
        <v>56</v>
      </c>
      <c r="K20" s="15" t="s">
        <v>56</v>
      </c>
      <c r="L20" s="15">
        <f t="shared" si="1"/>
        <v>-5.4748000000000001</v>
      </c>
      <c r="M20" s="15">
        <f t="shared" si="1"/>
        <v>4.4260999999999999</v>
      </c>
    </row>
    <row r="21" spans="1:13" x14ac:dyDescent="0.2">
      <c r="A21" s="2" t="s">
        <v>31</v>
      </c>
      <c r="B21" s="15">
        <f t="shared" si="1"/>
        <v>-12.807</v>
      </c>
      <c r="C21" s="15">
        <f t="shared" si="1"/>
        <v>6.4390000000000001</v>
      </c>
      <c r="D21" s="15">
        <f t="shared" si="1"/>
        <v>-8.1349999999999998</v>
      </c>
      <c r="E21" s="15">
        <f t="shared" si="1"/>
        <v>1.9419999999999999</v>
      </c>
      <c r="F21" s="15">
        <f t="shared" si="1"/>
        <v>-16.186</v>
      </c>
      <c r="G21" s="15">
        <f t="shared" si="1"/>
        <v>11.769</v>
      </c>
      <c r="H21" s="15">
        <f t="shared" si="1"/>
        <v>-12.526999999999999</v>
      </c>
      <c r="I21" s="15">
        <f t="shared" si="1"/>
        <v>19.626000000000001</v>
      </c>
      <c r="J21" s="15">
        <f t="shared" si="1"/>
        <v>-11.359</v>
      </c>
      <c r="K21" s="15">
        <f t="shared" si="1"/>
        <v>0.24299999999999999</v>
      </c>
      <c r="L21" s="15">
        <f t="shared" si="1"/>
        <v>-31.283999999999999</v>
      </c>
      <c r="M21" s="15">
        <f t="shared" si="1"/>
        <v>-5.0949999999999998</v>
      </c>
    </row>
    <row r="22" spans="1:13" x14ac:dyDescent="0.2">
      <c r="A22" s="2" t="s">
        <v>32</v>
      </c>
      <c r="B22" s="15">
        <f t="shared" si="1"/>
        <v>3.641</v>
      </c>
      <c r="C22" s="15">
        <f t="shared" si="1"/>
        <v>6.742</v>
      </c>
      <c r="D22" s="15">
        <f t="shared" si="1"/>
        <v>-0.39400000000000002</v>
      </c>
      <c r="E22" s="15">
        <f t="shared" si="1"/>
        <v>0.34399999999999997</v>
      </c>
      <c r="F22" s="15">
        <f t="shared" si="1"/>
        <v>1.99</v>
      </c>
      <c r="G22" s="15">
        <f t="shared" si="1"/>
        <v>-6.4000000000000001E-2</v>
      </c>
      <c r="H22" s="15">
        <f t="shared" si="1"/>
        <v>1.371</v>
      </c>
      <c r="I22" s="15">
        <f t="shared" si="1"/>
        <v>-0.52500000000000002</v>
      </c>
      <c r="J22" s="15">
        <f t="shared" si="1"/>
        <v>-0.217</v>
      </c>
      <c r="K22" s="15">
        <f t="shared" si="1"/>
        <v>-0.19900000000000001</v>
      </c>
      <c r="L22" s="15">
        <f t="shared" si="1"/>
        <v>14.13</v>
      </c>
      <c r="M22" s="15">
        <f t="shared" si="1"/>
        <v>28.311</v>
      </c>
    </row>
    <row r="23" spans="1:13" x14ac:dyDescent="0.2">
      <c r="A23" s="2" t="s">
        <v>33</v>
      </c>
      <c r="B23" s="15">
        <f t="shared" si="1"/>
        <v>-6.4355000000000002</v>
      </c>
      <c r="C23" s="15">
        <f t="shared" si="1"/>
        <v>-0.2097</v>
      </c>
      <c r="D23" s="15">
        <f t="shared" si="1"/>
        <v>-0.32889999999999997</v>
      </c>
      <c r="E23" s="15">
        <f t="shared" si="1"/>
        <v>-9.240000000000001E-2</v>
      </c>
      <c r="F23" s="15">
        <f t="shared" si="1"/>
        <v>-2.8336000000000001</v>
      </c>
      <c r="G23" s="15">
        <f t="shared" si="1"/>
        <v>2.3699999999999999E-2</v>
      </c>
      <c r="H23" s="15">
        <f t="shared" si="1"/>
        <v>2.3999999999999998E-3</v>
      </c>
      <c r="I23" s="15">
        <f t="shared" si="1"/>
        <v>0.1714</v>
      </c>
      <c r="J23" s="15">
        <f t="shared" si="1"/>
        <v>-5.5100000000000003E-2</v>
      </c>
      <c r="K23" s="15">
        <f t="shared" si="1"/>
        <v>-0.04</v>
      </c>
      <c r="L23" s="15">
        <f t="shared" si="1"/>
        <v>-14.091200000000001</v>
      </c>
      <c r="M23" s="15">
        <f t="shared" si="1"/>
        <v>-87.734300000000005</v>
      </c>
    </row>
    <row r="24" spans="1:13" x14ac:dyDescent="0.2">
      <c r="A24" s="2" t="s">
        <v>34</v>
      </c>
      <c r="B24" s="15" t="s">
        <v>56</v>
      </c>
      <c r="C24" s="15" t="s">
        <v>56</v>
      </c>
      <c r="D24" s="15" t="s">
        <v>56</v>
      </c>
      <c r="E24" s="15" t="s">
        <v>56</v>
      </c>
      <c r="F24" s="15" t="s">
        <v>56</v>
      </c>
      <c r="G24" s="15" t="s">
        <v>56</v>
      </c>
      <c r="H24" s="15" t="s">
        <v>56</v>
      </c>
      <c r="I24" s="15" t="s">
        <v>56</v>
      </c>
      <c r="J24" s="15" t="s">
        <v>56</v>
      </c>
      <c r="K24" s="15" t="s">
        <v>56</v>
      </c>
      <c r="L24" s="15">
        <f t="shared" ref="C24:M29" si="2">L65/1000</f>
        <v>-13.702</v>
      </c>
      <c r="M24" s="15">
        <f t="shared" si="2"/>
        <v>-159.501</v>
      </c>
    </row>
    <row r="25" spans="1:13" x14ac:dyDescent="0.2">
      <c r="A25" s="2" t="s">
        <v>35</v>
      </c>
      <c r="B25" s="15">
        <f t="shared" si="1"/>
        <v>-1.8765999999999998</v>
      </c>
      <c r="C25" s="15">
        <f t="shared" si="2"/>
        <v>0.12509999999999999</v>
      </c>
      <c r="D25" s="15">
        <f t="shared" si="2"/>
        <v>-4.1599999999999998E-2</v>
      </c>
      <c r="E25" s="15">
        <f t="shared" si="2"/>
        <v>-3.6499999999999998E-2</v>
      </c>
      <c r="F25" s="15">
        <f t="shared" si="2"/>
        <v>0.52029999999999998</v>
      </c>
      <c r="G25" s="15">
        <f t="shared" si="2"/>
        <v>4.7000000000000002E-3</v>
      </c>
      <c r="H25" s="15">
        <f t="shared" si="2"/>
        <v>-0.2316</v>
      </c>
      <c r="I25" s="15">
        <f t="shared" si="2"/>
        <v>-2.2499999999999999E-2</v>
      </c>
      <c r="J25" s="15">
        <f t="shared" si="2"/>
        <v>1.6999999999999999E-3</v>
      </c>
      <c r="K25" s="15">
        <f t="shared" si="2"/>
        <v>1.3099999999999999E-2</v>
      </c>
      <c r="L25" s="15">
        <f t="shared" si="2"/>
        <v>-4.7886999999999995</v>
      </c>
      <c r="M25" s="15">
        <f t="shared" si="2"/>
        <v>-27.857500000000002</v>
      </c>
    </row>
    <row r="26" spans="1:13" x14ac:dyDescent="0.2">
      <c r="A26" s="2" t="s">
        <v>36</v>
      </c>
      <c r="B26" s="15">
        <f t="shared" si="1"/>
        <v>-0.4269</v>
      </c>
      <c r="C26" s="15">
        <f t="shared" si="2"/>
        <v>-0.12990000000000002</v>
      </c>
      <c r="D26" s="15">
        <f t="shared" si="2"/>
        <v>6.3E-2</v>
      </c>
      <c r="E26" s="15">
        <f t="shared" si="2"/>
        <v>1.41E-2</v>
      </c>
      <c r="F26" s="15">
        <f t="shared" si="2"/>
        <v>0.14949999999999999</v>
      </c>
      <c r="G26" s="15">
        <f t="shared" si="2"/>
        <v>6.6E-3</v>
      </c>
      <c r="H26" s="15">
        <f t="shared" si="2"/>
        <v>5.7000000000000002E-3</v>
      </c>
      <c r="I26" s="15">
        <f t="shared" si="2"/>
        <v>-1.9399999999999997E-2</v>
      </c>
      <c r="J26" s="15">
        <f t="shared" si="2"/>
        <v>-5.0000000000000001E-3</v>
      </c>
      <c r="K26" s="15">
        <f t="shared" si="2"/>
        <v>1.4E-3</v>
      </c>
      <c r="L26" s="15">
        <f t="shared" si="2"/>
        <v>0.20050000000000001</v>
      </c>
      <c r="M26" s="15">
        <f t="shared" si="2"/>
        <v>-5.5496000000000008</v>
      </c>
    </row>
    <row r="27" spans="1:13" x14ac:dyDescent="0.2">
      <c r="A27" s="2" t="s">
        <v>37</v>
      </c>
      <c r="B27" s="15">
        <f t="shared" si="1"/>
        <v>-0.39610000000000001</v>
      </c>
      <c r="C27" s="15">
        <f t="shared" si="2"/>
        <v>-0.25140000000000001</v>
      </c>
      <c r="D27" s="15">
        <f t="shared" si="2"/>
        <v>-7.5200000000000003E-2</v>
      </c>
      <c r="E27" s="15">
        <f t="shared" si="2"/>
        <v>-0.32180000000000003</v>
      </c>
      <c r="F27" s="15">
        <f t="shared" si="2"/>
        <v>5.1200000000000002E-2</v>
      </c>
      <c r="G27" s="15">
        <f t="shared" si="2"/>
        <v>6.4000000000000003E-3</v>
      </c>
      <c r="H27" s="15">
        <f t="shared" si="2"/>
        <v>-3.15E-2</v>
      </c>
      <c r="I27" s="15">
        <f t="shared" si="2"/>
        <v>-2.58E-2</v>
      </c>
      <c r="J27" s="15">
        <f t="shared" si="2"/>
        <v>0.21049999999999999</v>
      </c>
      <c r="K27" s="15">
        <f t="shared" si="2"/>
        <v>-8.0000000000000004E-4</v>
      </c>
      <c r="L27" s="15">
        <f t="shared" si="2"/>
        <v>-1.2714000000000001</v>
      </c>
      <c r="M27" s="15">
        <f t="shared" si="2"/>
        <v>-15.028700000000001</v>
      </c>
    </row>
    <row r="28" spans="1:13" x14ac:dyDescent="0.2">
      <c r="A28" s="2" t="s">
        <v>38</v>
      </c>
      <c r="B28" s="15">
        <f t="shared" si="1"/>
        <v>-3.6709999999999998</v>
      </c>
      <c r="C28" s="15" t="s">
        <v>56</v>
      </c>
      <c r="D28" s="15">
        <f t="shared" si="2"/>
        <v>-0.35599999999999998</v>
      </c>
      <c r="E28" s="15" t="s">
        <v>56</v>
      </c>
      <c r="F28" s="15" t="s">
        <v>56</v>
      </c>
      <c r="G28" s="15">
        <f t="shared" si="2"/>
        <v>1.012</v>
      </c>
      <c r="H28" s="15">
        <f t="shared" si="2"/>
        <v>0.107</v>
      </c>
      <c r="I28" s="15">
        <f t="shared" si="2"/>
        <v>-1.4999999999999999E-2</v>
      </c>
      <c r="J28" s="15" t="s">
        <v>56</v>
      </c>
      <c r="K28" s="15">
        <f t="shared" si="2"/>
        <v>0.33100000000000002</v>
      </c>
      <c r="L28" s="15">
        <f t="shared" si="2"/>
        <v>-14.933</v>
      </c>
      <c r="M28" s="15">
        <f t="shared" si="2"/>
        <v>-45.697000000000003</v>
      </c>
    </row>
    <row r="29" spans="1:13" x14ac:dyDescent="0.2">
      <c r="A29" s="2" t="s">
        <v>39</v>
      </c>
      <c r="B29" s="15">
        <f t="shared" si="1"/>
        <v>3.2881</v>
      </c>
      <c r="C29" s="15">
        <f t="shared" si="2"/>
        <v>-2.8768000000000002</v>
      </c>
      <c r="D29" s="15">
        <f t="shared" si="2"/>
        <v>3.9206999999999996</v>
      </c>
      <c r="E29" s="15">
        <f t="shared" si="2"/>
        <v>0.10479999999999999</v>
      </c>
      <c r="F29" s="15">
        <f t="shared" si="2"/>
        <v>-37.8262</v>
      </c>
      <c r="G29" s="15">
        <f t="shared" si="2"/>
        <v>5.8000000000000003E-2</v>
      </c>
      <c r="H29" s="15">
        <f t="shared" si="2"/>
        <v>-1.2135</v>
      </c>
      <c r="I29" s="15" t="s">
        <v>56</v>
      </c>
      <c r="J29" s="15">
        <f t="shared" si="2"/>
        <v>-0.24</v>
      </c>
      <c r="K29" s="15">
        <f t="shared" si="2"/>
        <v>7.7099999999999988E-2</v>
      </c>
      <c r="L29" s="15">
        <f t="shared" si="2"/>
        <v>35.717599999999997</v>
      </c>
      <c r="M29" s="15">
        <f t="shared" si="2"/>
        <v>95.074100000000001</v>
      </c>
    </row>
    <row r="30" spans="1:13" x14ac:dyDescent="0.2">
      <c r="A30" s="4" t="s">
        <v>70</v>
      </c>
      <c r="B30" s="19" t="s">
        <v>0</v>
      </c>
      <c r="C30" s="19" t="s">
        <v>0</v>
      </c>
      <c r="D30" s="19" t="s">
        <v>0</v>
      </c>
      <c r="E30" s="19" t="s">
        <v>0</v>
      </c>
      <c r="F30" s="19" t="s">
        <v>0</v>
      </c>
      <c r="G30" s="19" t="s">
        <v>0</v>
      </c>
      <c r="H30" s="19" t="s">
        <v>0</v>
      </c>
      <c r="I30" s="19" t="s">
        <v>0</v>
      </c>
      <c r="J30" s="19" t="s">
        <v>0</v>
      </c>
      <c r="K30" s="19" t="s">
        <v>0</v>
      </c>
      <c r="L30" s="16">
        <v>45.081000000000003</v>
      </c>
      <c r="M30" s="16">
        <f>M71/1000</f>
        <v>345.87870000000004</v>
      </c>
    </row>
    <row r="31" spans="1:13" x14ac:dyDescent="0.2">
      <c r="B31" s="7"/>
    </row>
    <row r="32" spans="1:13" x14ac:dyDescent="0.2">
      <c r="A32" s="1" t="s">
        <v>116</v>
      </c>
      <c r="B32" s="7"/>
    </row>
    <row r="33" spans="1:13" x14ac:dyDescent="0.2">
      <c r="A33" s="1" t="s">
        <v>73</v>
      </c>
    </row>
    <row r="34" spans="1:13" x14ac:dyDescent="0.2">
      <c r="A34" s="1" t="s">
        <v>57</v>
      </c>
      <c r="B34" s="8"/>
    </row>
    <row r="35" spans="1:13" x14ac:dyDescent="0.2">
      <c r="A35" s="1" t="s">
        <v>58</v>
      </c>
    </row>
    <row r="36" spans="1:13" x14ac:dyDescent="0.2">
      <c r="A36" s="1" t="s">
        <v>59</v>
      </c>
      <c r="B36" s="9"/>
    </row>
    <row r="38" spans="1:13" x14ac:dyDescent="0.2">
      <c r="A38" s="1" t="s">
        <v>60</v>
      </c>
    </row>
    <row r="43" spans="1:13" x14ac:dyDescent="0.2">
      <c r="A43" s="40">
        <v>2017</v>
      </c>
      <c r="B43" s="1" t="s">
        <v>40</v>
      </c>
      <c r="C43" s="1" t="s">
        <v>43</v>
      </c>
      <c r="D43" s="1" t="s">
        <v>46</v>
      </c>
      <c r="E43" s="1" t="s">
        <v>47</v>
      </c>
      <c r="F43" s="1" t="s">
        <v>48</v>
      </c>
      <c r="G43" s="1" t="s">
        <v>49</v>
      </c>
      <c r="H43" s="1" t="s">
        <v>111</v>
      </c>
      <c r="I43" s="1" t="s">
        <v>50</v>
      </c>
      <c r="J43" s="1" t="s">
        <v>51</v>
      </c>
      <c r="K43" s="1" t="s">
        <v>52</v>
      </c>
      <c r="L43" s="1" t="s">
        <v>115</v>
      </c>
      <c r="M43" s="1" t="s">
        <v>67</v>
      </c>
    </row>
    <row r="44" spans="1:13" x14ac:dyDescent="0.2">
      <c r="A44" s="1" t="s">
        <v>14</v>
      </c>
      <c r="B44" s="1">
        <v>3742</v>
      </c>
      <c r="C44" s="1">
        <v>4202</v>
      </c>
      <c r="D44" s="1">
        <v>-4397</v>
      </c>
      <c r="E44" s="1">
        <v>1087</v>
      </c>
      <c r="F44" s="1">
        <v>13697</v>
      </c>
      <c r="G44" s="1">
        <v>360</v>
      </c>
      <c r="H44" s="1">
        <v>828</v>
      </c>
      <c r="I44" s="1">
        <v>230</v>
      </c>
      <c r="J44" s="1">
        <v>-11289</v>
      </c>
      <c r="K44" s="1">
        <v>2646</v>
      </c>
      <c r="L44" s="1">
        <v>-13831</v>
      </c>
      <c r="M44" s="1">
        <v>36704</v>
      </c>
    </row>
    <row r="45" spans="1:13" x14ac:dyDescent="0.2">
      <c r="A45" s="1" t="s">
        <v>15</v>
      </c>
      <c r="B45" s="1">
        <v>-500.9</v>
      </c>
      <c r="C45" s="1">
        <v>-453.2</v>
      </c>
      <c r="D45" s="1">
        <v>211.8</v>
      </c>
      <c r="E45" s="1">
        <v>-66.099999999999994</v>
      </c>
      <c r="F45" s="1">
        <v>-443.2</v>
      </c>
      <c r="G45" s="1">
        <v>1.8</v>
      </c>
      <c r="H45" s="1">
        <v>-123.7</v>
      </c>
      <c r="I45" s="1">
        <v>-44.8</v>
      </c>
      <c r="J45" s="1">
        <v>-158.19999999999999</v>
      </c>
      <c r="K45" s="1">
        <v>51.5</v>
      </c>
      <c r="L45" s="1">
        <v>-2854.1</v>
      </c>
      <c r="M45" s="1">
        <v>-7955.1</v>
      </c>
    </row>
    <row r="46" spans="1:13" x14ac:dyDescent="0.2">
      <c r="A46" s="1" t="s">
        <v>107</v>
      </c>
      <c r="B46" s="1">
        <v>-7083.4</v>
      </c>
      <c r="C46" s="1">
        <v>1064.0999999999999</v>
      </c>
      <c r="D46" s="1">
        <v>220.2</v>
      </c>
      <c r="E46" s="1">
        <v>-158.6</v>
      </c>
      <c r="F46" s="1">
        <v>-690.5</v>
      </c>
      <c r="G46" s="1">
        <v>17.5</v>
      </c>
      <c r="H46" s="1">
        <v>131.19999999999999</v>
      </c>
      <c r="I46" s="1">
        <v>-23</v>
      </c>
      <c r="J46" s="1">
        <v>-67</v>
      </c>
      <c r="K46" s="1">
        <v>80</v>
      </c>
      <c r="L46" s="1">
        <v>-1844.6</v>
      </c>
      <c r="M46" s="1">
        <v>-37339.9</v>
      </c>
    </row>
    <row r="47" spans="1:13" x14ac:dyDescent="0.2">
      <c r="A47" s="1" t="s">
        <v>16</v>
      </c>
      <c r="B47" s="1">
        <v>-8375.7999999999993</v>
      </c>
      <c r="C47" s="1">
        <v>-3678.6</v>
      </c>
      <c r="D47" s="1">
        <v>-4395.6000000000004</v>
      </c>
      <c r="E47" s="1">
        <v>-170.6</v>
      </c>
      <c r="F47" s="1">
        <v>-2764.4</v>
      </c>
      <c r="G47" s="1">
        <v>160.80000000000001</v>
      </c>
      <c r="H47" s="1">
        <v>-485.6</v>
      </c>
      <c r="I47" s="1">
        <v>97.1</v>
      </c>
      <c r="J47" s="1">
        <v>-173.3</v>
      </c>
      <c r="K47" s="1">
        <v>-610.20000000000005</v>
      </c>
      <c r="L47" s="1">
        <v>-9647.9</v>
      </c>
      <c r="M47" s="1">
        <v>25447</v>
      </c>
    </row>
    <row r="48" spans="1:13" x14ac:dyDescent="0.2">
      <c r="A48" s="1" t="s">
        <v>110</v>
      </c>
      <c r="B48" s="1">
        <v>-87408</v>
      </c>
      <c r="C48" s="1">
        <v>30349</v>
      </c>
      <c r="D48" s="1">
        <v>-14154</v>
      </c>
      <c r="E48" s="1">
        <v>7572</v>
      </c>
      <c r="F48" s="1">
        <v>38461</v>
      </c>
      <c r="G48" s="1">
        <v>2390</v>
      </c>
      <c r="H48" s="1">
        <v>4870</v>
      </c>
      <c r="I48" s="1">
        <v>2685</v>
      </c>
      <c r="J48" s="1">
        <v>-1480</v>
      </c>
      <c r="K48" s="1">
        <v>-3174</v>
      </c>
      <c r="L48" s="1">
        <v>132524</v>
      </c>
      <c r="M48" s="1">
        <v>690810</v>
      </c>
    </row>
    <row r="49" spans="1:13" x14ac:dyDescent="0.2">
      <c r="A49" s="1" t="s">
        <v>18</v>
      </c>
      <c r="B49" s="1">
        <v>-782.1</v>
      </c>
      <c r="C49" s="1">
        <v>57.8</v>
      </c>
      <c r="D49" s="1">
        <v>-2.6</v>
      </c>
      <c r="E49" s="1">
        <v>-20.100000000000001</v>
      </c>
      <c r="F49" s="1">
        <v>166.7</v>
      </c>
      <c r="G49" s="1">
        <v>-0.7</v>
      </c>
      <c r="H49" s="1">
        <v>-0.6</v>
      </c>
      <c r="I49" s="1">
        <v>-40.299999999999997</v>
      </c>
      <c r="J49" s="1">
        <v>-13.4</v>
      </c>
      <c r="K49" s="1">
        <v>1.2</v>
      </c>
      <c r="L49" s="1">
        <v>-911.7</v>
      </c>
      <c r="M49" s="1">
        <v>-3980.8</v>
      </c>
    </row>
    <row r="50" spans="1:13" x14ac:dyDescent="0.2">
      <c r="A50" s="1" t="s">
        <v>19</v>
      </c>
      <c r="B50" s="1">
        <v>2676</v>
      </c>
      <c r="C50" s="1">
        <v>19127</v>
      </c>
      <c r="D50" s="1" t="s">
        <v>0</v>
      </c>
      <c r="E50" s="1">
        <v>12771</v>
      </c>
      <c r="F50" s="1">
        <v>29712</v>
      </c>
      <c r="G50" s="1">
        <v>1342</v>
      </c>
      <c r="H50" s="1">
        <v>3132</v>
      </c>
      <c r="I50" s="1">
        <v>-4231</v>
      </c>
      <c r="J50" s="1">
        <v>-458</v>
      </c>
      <c r="K50" s="1">
        <v>433</v>
      </c>
      <c r="L50" s="1">
        <v>61097</v>
      </c>
      <c r="M50" s="1">
        <v>3800</v>
      </c>
    </row>
    <row r="51" spans="1:13" x14ac:dyDescent="0.2">
      <c r="A51" s="1" t="s">
        <v>20</v>
      </c>
      <c r="B51" s="1">
        <v>4621</v>
      </c>
      <c r="C51" s="1">
        <v>3700</v>
      </c>
      <c r="D51" s="1">
        <v>19</v>
      </c>
      <c r="E51" s="1">
        <v>-60</v>
      </c>
      <c r="F51" s="1">
        <v>-671</v>
      </c>
      <c r="G51" s="1">
        <v>-6</v>
      </c>
      <c r="H51" s="1">
        <v>-39</v>
      </c>
      <c r="I51" s="1">
        <v>3</v>
      </c>
      <c r="J51" s="1">
        <v>-7</v>
      </c>
      <c r="K51" s="1">
        <v>0</v>
      </c>
      <c r="L51" s="1">
        <v>-10340</v>
      </c>
      <c r="M51" s="1">
        <v>-296023</v>
      </c>
    </row>
    <row r="52" spans="1:13" x14ac:dyDescent="0.2">
      <c r="A52" s="1" t="s">
        <v>21</v>
      </c>
      <c r="B52" s="1" t="s">
        <v>0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>
        <v>21674</v>
      </c>
      <c r="M52" s="1">
        <v>-475584</v>
      </c>
    </row>
    <row r="53" spans="1:13" x14ac:dyDescent="0.2">
      <c r="A53" s="1" t="s">
        <v>22</v>
      </c>
      <c r="B53" s="1">
        <v>-202465</v>
      </c>
      <c r="C53" s="1">
        <v>22673</v>
      </c>
      <c r="D53" s="1">
        <v>-85</v>
      </c>
      <c r="E53" s="1">
        <v>95</v>
      </c>
      <c r="F53" s="1">
        <v>-62775</v>
      </c>
      <c r="G53" s="1">
        <v>3004</v>
      </c>
      <c r="H53" s="1">
        <v>4470</v>
      </c>
      <c r="I53" s="1">
        <v>3491</v>
      </c>
      <c r="J53" s="1">
        <v>84652</v>
      </c>
      <c r="K53" s="1">
        <v>-38546</v>
      </c>
      <c r="L53" s="1">
        <v>-36845</v>
      </c>
      <c r="M53" s="1">
        <v>-262853</v>
      </c>
    </row>
    <row r="54" spans="1:13" x14ac:dyDescent="0.2">
      <c r="A54" s="1" t="s">
        <v>23</v>
      </c>
      <c r="B54" s="1">
        <v>-1880.6</v>
      </c>
      <c r="C54" s="1">
        <v>7</v>
      </c>
      <c r="D54" s="1">
        <v>-1042.5</v>
      </c>
      <c r="E54" s="1">
        <v>-32</v>
      </c>
      <c r="F54" s="1">
        <v>24.7</v>
      </c>
      <c r="G54" s="1">
        <v>-1.3</v>
      </c>
      <c r="H54" s="1">
        <v>-3</v>
      </c>
      <c r="I54" s="1">
        <v>-774.5</v>
      </c>
      <c r="J54" s="1">
        <v>1.7</v>
      </c>
      <c r="K54" s="1">
        <v>-6.5</v>
      </c>
      <c r="L54" s="1">
        <v>-3970.7</v>
      </c>
      <c r="M54" s="1">
        <v>-17589</v>
      </c>
    </row>
    <row r="55" spans="1:13" x14ac:dyDescent="0.2">
      <c r="A55" s="1" t="s">
        <v>24</v>
      </c>
      <c r="B55" s="1">
        <v>-1869</v>
      </c>
      <c r="C55" s="1">
        <v>13969</v>
      </c>
      <c r="D55" s="1">
        <v>449</v>
      </c>
      <c r="E55" s="1">
        <v>487</v>
      </c>
      <c r="F55" s="1">
        <v>13341</v>
      </c>
      <c r="G55" s="1">
        <v>459</v>
      </c>
      <c r="H55" s="1">
        <v>318</v>
      </c>
      <c r="I55" s="1">
        <v>3650</v>
      </c>
      <c r="J55" s="1">
        <v>-2036</v>
      </c>
      <c r="K55" s="1">
        <v>273</v>
      </c>
      <c r="L55" s="1">
        <v>53088</v>
      </c>
      <c r="M55" s="1">
        <v>-419344</v>
      </c>
    </row>
    <row r="56" spans="1:13" x14ac:dyDescent="0.2">
      <c r="A56" s="1" t="s">
        <v>25</v>
      </c>
      <c r="B56" s="1">
        <v>1668</v>
      </c>
      <c r="C56" s="1">
        <v>2071</v>
      </c>
      <c r="D56" s="1">
        <v>-8179</v>
      </c>
      <c r="E56" s="1">
        <v>-59</v>
      </c>
      <c r="F56" s="1">
        <v>387</v>
      </c>
      <c r="G56" s="1">
        <v>-1</v>
      </c>
      <c r="H56" s="1">
        <v>-956</v>
      </c>
      <c r="I56" s="1">
        <v>-494</v>
      </c>
      <c r="J56" s="1">
        <v>-3</v>
      </c>
      <c r="K56" s="1">
        <v>-15</v>
      </c>
      <c r="L56" s="1">
        <v>-20429</v>
      </c>
      <c r="M56" s="1">
        <v>-17085</v>
      </c>
    </row>
    <row r="57" spans="1:13" x14ac:dyDescent="0.2">
      <c r="A57" s="1" t="s">
        <v>26</v>
      </c>
      <c r="B57" s="1">
        <v>-2092</v>
      </c>
      <c r="C57" s="1">
        <v>161</v>
      </c>
      <c r="D57" s="1">
        <v>-549</v>
      </c>
      <c r="E57" s="1">
        <v>-142</v>
      </c>
      <c r="F57" s="1">
        <v>118</v>
      </c>
      <c r="G57" s="1">
        <v>148</v>
      </c>
      <c r="H57" s="1">
        <v>77</v>
      </c>
      <c r="I57" s="1">
        <v>-312</v>
      </c>
      <c r="J57" s="1">
        <v>82</v>
      </c>
      <c r="K57" s="1">
        <v>-5</v>
      </c>
      <c r="L57" s="1">
        <v>-4665</v>
      </c>
      <c r="M57" s="1">
        <v>-14119</v>
      </c>
    </row>
    <row r="58" spans="1:13" x14ac:dyDescent="0.2">
      <c r="A58" s="1" t="s">
        <v>27</v>
      </c>
      <c r="B58" s="1">
        <v>-319.60000000000002</v>
      </c>
      <c r="C58" s="1">
        <v>113.1</v>
      </c>
      <c r="D58" s="1">
        <v>-39.700000000000003</v>
      </c>
      <c r="E58" s="1">
        <v>-46.4</v>
      </c>
      <c r="F58" s="1">
        <v>25.6</v>
      </c>
      <c r="G58" s="1">
        <v>0.5</v>
      </c>
      <c r="H58" s="1">
        <v>-10</v>
      </c>
      <c r="I58" s="1">
        <v>-10.199999999999999</v>
      </c>
      <c r="J58" s="1">
        <v>-19</v>
      </c>
      <c r="K58" s="1">
        <v>5.5</v>
      </c>
      <c r="L58" s="1">
        <v>-1677.1</v>
      </c>
      <c r="M58" s="1">
        <v>-8052.4</v>
      </c>
    </row>
    <row r="59" spans="1:13" x14ac:dyDescent="0.2">
      <c r="A59" s="1" t="s">
        <v>28</v>
      </c>
      <c r="B59" s="1" t="s">
        <v>0</v>
      </c>
      <c r="C59" s="1" t="s">
        <v>0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>
        <v>375876</v>
      </c>
    </row>
    <row r="60" spans="1:13" x14ac:dyDescent="0.2">
      <c r="A60" s="1" t="s">
        <v>29</v>
      </c>
      <c r="B60" s="1">
        <v>-1506.2</v>
      </c>
      <c r="C60" s="1">
        <v>183.1</v>
      </c>
      <c r="D60" s="1">
        <v>483.1</v>
      </c>
      <c r="E60" s="1">
        <v>-37.5</v>
      </c>
      <c r="F60" s="1">
        <v>866.9</v>
      </c>
      <c r="G60" s="1">
        <v>23.8</v>
      </c>
      <c r="H60" s="1">
        <v>-5765.8</v>
      </c>
      <c r="I60" s="1">
        <v>942</v>
      </c>
      <c r="J60" s="1">
        <v>83.8</v>
      </c>
      <c r="K60" s="1">
        <v>-20.399999999999999</v>
      </c>
      <c r="L60" s="1">
        <v>-3131.9</v>
      </c>
      <c r="M60" s="1">
        <v>-10135</v>
      </c>
    </row>
    <row r="61" spans="1:13" x14ac:dyDescent="0.2">
      <c r="A61" s="1" t="s">
        <v>30</v>
      </c>
      <c r="B61" s="1" t="s">
        <v>0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>
        <v>-5474.8</v>
      </c>
      <c r="M61" s="1">
        <v>4426.1000000000004</v>
      </c>
    </row>
    <row r="62" spans="1:13" x14ac:dyDescent="0.2">
      <c r="A62" s="1" t="s">
        <v>31</v>
      </c>
      <c r="B62" s="1">
        <v>-12807</v>
      </c>
      <c r="C62" s="1">
        <v>6439</v>
      </c>
      <c r="D62" s="1">
        <v>-8135</v>
      </c>
      <c r="E62" s="1">
        <v>1942</v>
      </c>
      <c r="F62" s="1">
        <v>-16186</v>
      </c>
      <c r="G62" s="1">
        <v>11769</v>
      </c>
      <c r="H62" s="1">
        <v>-12527</v>
      </c>
      <c r="I62" s="1">
        <v>19626</v>
      </c>
      <c r="J62" s="1">
        <v>-11359</v>
      </c>
      <c r="K62" s="1">
        <v>243</v>
      </c>
      <c r="L62" s="1">
        <v>-31284</v>
      </c>
      <c r="M62" s="1">
        <v>-5095</v>
      </c>
    </row>
    <row r="63" spans="1:13" x14ac:dyDescent="0.2">
      <c r="A63" s="1" t="s">
        <v>32</v>
      </c>
      <c r="B63" s="1">
        <v>3641</v>
      </c>
      <c r="C63" s="1">
        <v>6742</v>
      </c>
      <c r="D63" s="1">
        <v>-394</v>
      </c>
      <c r="E63" s="1">
        <v>344</v>
      </c>
      <c r="F63" s="1">
        <v>1990</v>
      </c>
      <c r="G63" s="1">
        <v>-64</v>
      </c>
      <c r="H63" s="1">
        <v>1371</v>
      </c>
      <c r="I63" s="1">
        <v>-525</v>
      </c>
      <c r="J63" s="1">
        <v>-217</v>
      </c>
      <c r="K63" s="1">
        <v>-199</v>
      </c>
      <c r="L63" s="1">
        <v>14130</v>
      </c>
      <c r="M63" s="1">
        <v>28311</v>
      </c>
    </row>
    <row r="64" spans="1:13" x14ac:dyDescent="0.2">
      <c r="A64" s="1" t="s">
        <v>33</v>
      </c>
      <c r="B64" s="1">
        <v>-6435.5</v>
      </c>
      <c r="C64" s="1">
        <v>-209.7</v>
      </c>
      <c r="D64" s="1">
        <v>-328.9</v>
      </c>
      <c r="E64" s="1">
        <v>-92.4</v>
      </c>
      <c r="F64" s="1">
        <v>-2833.6</v>
      </c>
      <c r="G64" s="1">
        <v>23.7</v>
      </c>
      <c r="H64" s="1">
        <v>2.4</v>
      </c>
      <c r="I64" s="1">
        <v>171.4</v>
      </c>
      <c r="J64" s="1">
        <v>-55.1</v>
      </c>
      <c r="K64" s="1">
        <v>-40</v>
      </c>
      <c r="L64" s="1">
        <v>-14091.2</v>
      </c>
      <c r="M64" s="1">
        <v>-87734.3</v>
      </c>
    </row>
    <row r="65" spans="1:13" x14ac:dyDescent="0.2">
      <c r="A65" s="1" t="s">
        <v>34</v>
      </c>
      <c r="B65" s="1" t="s">
        <v>0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>
        <v>-13702</v>
      </c>
      <c r="M65" s="1">
        <v>-159501</v>
      </c>
    </row>
    <row r="66" spans="1:13" x14ac:dyDescent="0.2">
      <c r="A66" s="1" t="s">
        <v>35</v>
      </c>
      <c r="B66" s="1">
        <v>-1876.6</v>
      </c>
      <c r="C66" s="1">
        <v>125.1</v>
      </c>
      <c r="D66" s="1">
        <v>-41.6</v>
      </c>
      <c r="E66" s="1">
        <v>-36.5</v>
      </c>
      <c r="F66" s="1">
        <v>520.29999999999995</v>
      </c>
      <c r="G66" s="1">
        <v>4.7</v>
      </c>
      <c r="H66" s="1">
        <v>-231.6</v>
      </c>
      <c r="I66" s="1">
        <v>-22.5</v>
      </c>
      <c r="J66" s="1">
        <v>1.7</v>
      </c>
      <c r="K66" s="1">
        <v>13.1</v>
      </c>
      <c r="L66" s="1">
        <v>-4788.7</v>
      </c>
      <c r="M66" s="1">
        <v>-27857.5</v>
      </c>
    </row>
    <row r="67" spans="1:13" x14ac:dyDescent="0.2">
      <c r="A67" s="1" t="s">
        <v>36</v>
      </c>
      <c r="B67" s="1">
        <v>-426.9</v>
      </c>
      <c r="C67" s="1">
        <v>-129.9</v>
      </c>
      <c r="D67" s="1">
        <v>63</v>
      </c>
      <c r="E67" s="1">
        <v>14.1</v>
      </c>
      <c r="F67" s="1">
        <v>149.5</v>
      </c>
      <c r="G67" s="1">
        <v>6.6</v>
      </c>
      <c r="H67" s="1">
        <v>5.7</v>
      </c>
      <c r="I67" s="1">
        <v>-19.399999999999999</v>
      </c>
      <c r="J67" s="1">
        <v>-5</v>
      </c>
      <c r="K67" s="1">
        <v>1.4</v>
      </c>
      <c r="L67" s="1">
        <v>200.5</v>
      </c>
      <c r="M67" s="1">
        <v>-5549.6</v>
      </c>
    </row>
    <row r="68" spans="1:13" x14ac:dyDescent="0.2">
      <c r="A68" s="1" t="s">
        <v>37</v>
      </c>
      <c r="B68" s="1">
        <v>-396.1</v>
      </c>
      <c r="C68" s="1">
        <v>-251.4</v>
      </c>
      <c r="D68" s="1">
        <v>-75.2</v>
      </c>
      <c r="E68" s="1">
        <v>-321.8</v>
      </c>
      <c r="F68" s="1">
        <v>51.2</v>
      </c>
      <c r="G68" s="1">
        <v>6.4</v>
      </c>
      <c r="H68" s="1">
        <v>-31.5</v>
      </c>
      <c r="I68" s="1">
        <v>-25.8</v>
      </c>
      <c r="J68" s="1">
        <v>210.5</v>
      </c>
      <c r="K68" s="1">
        <v>-0.8</v>
      </c>
      <c r="L68" s="1">
        <v>-1271.4000000000001</v>
      </c>
      <c r="M68" s="1">
        <v>-15028.7</v>
      </c>
    </row>
    <row r="69" spans="1:13" x14ac:dyDescent="0.2">
      <c r="A69" s="1" t="s">
        <v>38</v>
      </c>
      <c r="B69" s="1">
        <v>-3671</v>
      </c>
      <c r="C69" s="1" t="s">
        <v>0</v>
      </c>
      <c r="D69" s="1">
        <v>-356</v>
      </c>
      <c r="E69" s="1" t="s">
        <v>0</v>
      </c>
      <c r="F69" s="1" t="s">
        <v>0</v>
      </c>
      <c r="G69" s="1">
        <v>1012</v>
      </c>
      <c r="H69" s="1">
        <v>107</v>
      </c>
      <c r="I69" s="1">
        <v>-15</v>
      </c>
      <c r="J69" s="1" t="s">
        <v>0</v>
      </c>
      <c r="K69" s="1">
        <v>331</v>
      </c>
      <c r="L69" s="1">
        <v>-14933</v>
      </c>
      <c r="M69" s="1">
        <v>-45697</v>
      </c>
    </row>
    <row r="70" spans="1:13" x14ac:dyDescent="0.2">
      <c r="A70" s="1" t="s">
        <v>39</v>
      </c>
      <c r="B70" s="1">
        <v>3288.1</v>
      </c>
      <c r="C70" s="1">
        <v>-2876.8</v>
      </c>
      <c r="D70" s="1">
        <v>3920.7</v>
      </c>
      <c r="E70" s="1">
        <v>104.8</v>
      </c>
      <c r="F70" s="1">
        <v>-37826.199999999997</v>
      </c>
      <c r="G70" s="1">
        <v>58</v>
      </c>
      <c r="H70" s="1">
        <v>-1213.5</v>
      </c>
      <c r="I70" s="1" t="s">
        <v>0</v>
      </c>
      <c r="J70" s="1">
        <v>-240</v>
      </c>
      <c r="K70" s="1">
        <v>77.099999999999994</v>
      </c>
      <c r="L70" s="1">
        <v>35717.599999999999</v>
      </c>
      <c r="M70" s="1">
        <v>95074.1</v>
      </c>
    </row>
    <row r="71" spans="1:13" x14ac:dyDescent="0.2">
      <c r="A71" s="1" t="s">
        <v>40</v>
      </c>
      <c r="B71" s="1" t="s">
        <v>0</v>
      </c>
      <c r="C71" s="1" t="s">
        <v>0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>
        <v>345878.7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83"/>
  <sheetViews>
    <sheetView showGridLines="0" zoomScaleNormal="100" workbookViewId="0">
      <selection activeCell="A2" sqref="A2:D39"/>
    </sheetView>
  </sheetViews>
  <sheetFormatPr defaultColWidth="8.75" defaultRowHeight="12" x14ac:dyDescent="0.2"/>
  <cols>
    <col min="1" max="1" width="30" style="1" customWidth="1"/>
    <col min="2" max="2" width="15" style="1" bestFit="1" customWidth="1"/>
    <col min="3" max="3" width="13.125" style="1" bestFit="1" customWidth="1"/>
    <col min="4" max="4" width="10.75" style="1" customWidth="1"/>
    <col min="5" max="16384" width="8.75" style="1"/>
  </cols>
  <sheetData>
    <row r="1" spans="1:4" x14ac:dyDescent="0.2">
      <c r="A1" s="1" t="s">
        <v>122</v>
      </c>
    </row>
    <row r="2" spans="1:4" x14ac:dyDescent="0.2">
      <c r="A2" s="14"/>
      <c r="B2" s="14" t="s">
        <v>61</v>
      </c>
      <c r="C2" s="14" t="s">
        <v>62</v>
      </c>
      <c r="D2" s="14" t="s">
        <v>45</v>
      </c>
    </row>
    <row r="3" spans="1:4" x14ac:dyDescent="0.2">
      <c r="A3" s="13" t="s">
        <v>63</v>
      </c>
      <c r="B3" s="20">
        <f>B48/1000</f>
        <v>13898.687</v>
      </c>
      <c r="C3" s="20">
        <f>C48/1000</f>
        <v>840.47500000000002</v>
      </c>
      <c r="D3" s="20">
        <f>C48/D48*100</f>
        <v>7.5003560878774449</v>
      </c>
    </row>
    <row r="4" spans="1:4" x14ac:dyDescent="0.2">
      <c r="A4" s="2" t="s">
        <v>14</v>
      </c>
      <c r="B4" s="21">
        <f>B49/1000</f>
        <v>1134.8699999999999</v>
      </c>
      <c r="C4" s="21">
        <f>C49/1000</f>
        <v>-62.436999999999998</v>
      </c>
      <c r="D4" s="21">
        <f>C49/D49*100</f>
        <v>-14.220870015594967</v>
      </c>
    </row>
    <row r="5" spans="1:4" x14ac:dyDescent="0.2">
      <c r="A5" s="2" t="s">
        <v>15</v>
      </c>
      <c r="B5" s="21">
        <f>B50/1000</f>
        <v>37.415500000000002</v>
      </c>
      <c r="C5" s="21">
        <f t="shared" ref="C5:C35" si="0">C50/1000</f>
        <v>-7.1239999999999997</v>
      </c>
      <c r="D5" s="21">
        <f t="shared" ref="D5:D35" si="1">C50/D50*100</f>
        <v>-13.789365696920427</v>
      </c>
    </row>
    <row r="6" spans="1:4" x14ac:dyDescent="0.2">
      <c r="A6" s="2" t="s">
        <v>107</v>
      </c>
      <c r="B6" s="21">
        <f t="shared" ref="B6:B37" si="2">B51/1000</f>
        <v>171.23079999999999</v>
      </c>
      <c r="C6" s="21">
        <f t="shared" si="0"/>
        <v>-26.6356</v>
      </c>
      <c r="D6" s="21">
        <f t="shared" si="1"/>
        <v>-13.898565456150713</v>
      </c>
    </row>
    <row r="7" spans="1:4" x14ac:dyDescent="0.2">
      <c r="A7" s="2" t="s">
        <v>16</v>
      </c>
      <c r="B7" s="21">
        <f t="shared" si="2"/>
        <v>454.89479999999998</v>
      </c>
      <c r="C7" s="21">
        <f t="shared" si="0"/>
        <v>-24.632999999999999</v>
      </c>
      <c r="D7" s="21">
        <f t="shared" si="1"/>
        <v>-8.4127374439048381</v>
      </c>
    </row>
    <row r="8" spans="1:4" x14ac:dyDescent="0.2">
      <c r="A8" s="2" t="s">
        <v>17</v>
      </c>
      <c r="B8" s="21">
        <f t="shared" si="2"/>
        <v>4749.8429999999998</v>
      </c>
      <c r="C8" s="21">
        <f t="shared" si="0"/>
        <v>-425.67599999999999</v>
      </c>
      <c r="D8" s="21">
        <f t="shared" si="1"/>
        <v>-12.988460153661203</v>
      </c>
    </row>
    <row r="9" spans="1:4" x14ac:dyDescent="0.2">
      <c r="A9" s="2" t="s">
        <v>18</v>
      </c>
      <c r="B9" s="21">
        <f t="shared" si="2"/>
        <v>19.511700000000001</v>
      </c>
      <c r="C9" s="21">
        <f t="shared" si="0"/>
        <v>-3.6869000000000001</v>
      </c>
      <c r="D9" s="21">
        <f t="shared" si="1"/>
        <v>-15.612468293591814</v>
      </c>
    </row>
    <row r="10" spans="1:4" x14ac:dyDescent="0.2">
      <c r="A10" s="2" t="s">
        <v>19</v>
      </c>
      <c r="B10" s="21">
        <f t="shared" si="2"/>
        <v>2132.1469999999999</v>
      </c>
      <c r="C10" s="21">
        <f t="shared" si="0"/>
        <v>-1173.337</v>
      </c>
      <c r="D10" s="21">
        <f t="shared" si="1"/>
        <v>-398.94481692400234</v>
      </c>
    </row>
    <row r="11" spans="1:4" x14ac:dyDescent="0.2">
      <c r="A11" s="2" t="s">
        <v>20</v>
      </c>
      <c r="B11" s="21">
        <f t="shared" si="2"/>
        <v>403.77100000000002</v>
      </c>
      <c r="C11" s="21">
        <f t="shared" si="0"/>
        <v>242.06100000000001</v>
      </c>
      <c r="D11" s="21">
        <f t="shared" si="1"/>
        <v>134.31596026137291</v>
      </c>
    </row>
    <row r="12" spans="1:4" x14ac:dyDescent="0.2">
      <c r="A12" s="2" t="s">
        <v>21</v>
      </c>
      <c r="B12" s="21">
        <f t="shared" si="2"/>
        <v>1943.3389999999999</v>
      </c>
      <c r="C12" s="21">
        <f t="shared" si="0"/>
        <v>1013.498</v>
      </c>
      <c r="D12" s="21">
        <f t="shared" si="1"/>
        <v>86.897152494300443</v>
      </c>
    </row>
    <row r="13" spans="1:4" x14ac:dyDescent="0.2">
      <c r="A13" s="2" t="s">
        <v>22</v>
      </c>
      <c r="B13" s="21">
        <f t="shared" si="2"/>
        <v>4830.884</v>
      </c>
      <c r="C13" s="21">
        <f t="shared" si="0"/>
        <v>866.06799999999998</v>
      </c>
      <c r="D13" s="21">
        <f t="shared" si="1"/>
        <v>37.791426034328154</v>
      </c>
    </row>
    <row r="14" spans="1:4" x14ac:dyDescent="0.2">
      <c r="A14" s="2" t="s">
        <v>23</v>
      </c>
      <c r="B14" s="21">
        <f t="shared" si="2"/>
        <v>40.4651</v>
      </c>
      <c r="C14" s="21">
        <f t="shared" si="0"/>
        <v>15.2845</v>
      </c>
      <c r="D14" s="21">
        <f t="shared" si="1"/>
        <v>31.199542759162679</v>
      </c>
    </row>
    <row r="15" spans="1:4" x14ac:dyDescent="0.2">
      <c r="A15" s="2" t="s">
        <v>24</v>
      </c>
      <c r="B15" s="21">
        <f t="shared" si="2"/>
        <v>2109.5990000000002</v>
      </c>
      <c r="C15" s="21">
        <f t="shared" si="0"/>
        <v>932.73099999999999</v>
      </c>
      <c r="D15" s="21">
        <f t="shared" si="1"/>
        <v>54.072788586597497</v>
      </c>
    </row>
    <row r="16" spans="1:4" x14ac:dyDescent="0.2">
      <c r="A16" s="2" t="s">
        <v>25</v>
      </c>
      <c r="B16" s="21">
        <f t="shared" si="2"/>
        <v>108.512</v>
      </c>
      <c r="C16" s="21">
        <f t="shared" si="0"/>
        <v>28.248999999999999</v>
      </c>
      <c r="D16" s="21">
        <f t="shared" si="1"/>
        <v>144.34185448804092</v>
      </c>
    </row>
    <row r="17" spans="1:4" x14ac:dyDescent="0.2">
      <c r="A17" s="2" t="s">
        <v>26</v>
      </c>
      <c r="B17" s="21">
        <f t="shared" si="2"/>
        <v>37.988999999999997</v>
      </c>
      <c r="C17" s="21">
        <f t="shared" si="0"/>
        <v>6.63</v>
      </c>
      <c r="D17" s="21">
        <f t="shared" si="1"/>
        <v>24.525489122594156</v>
      </c>
    </row>
    <row r="18" spans="1:4" x14ac:dyDescent="0.2">
      <c r="A18" s="2" t="s">
        <v>27</v>
      </c>
      <c r="B18" s="21">
        <f t="shared" si="2"/>
        <v>35.271000000000001</v>
      </c>
      <c r="C18" s="21">
        <f t="shared" si="0"/>
        <v>8.4601000000000006</v>
      </c>
      <c r="D18" s="21">
        <f t="shared" si="1"/>
        <v>20.052001858225015</v>
      </c>
    </row>
    <row r="19" spans="1:4" x14ac:dyDescent="0.2">
      <c r="A19" s="2" t="s">
        <v>28</v>
      </c>
      <c r="B19" s="21">
        <f t="shared" si="2"/>
        <v>3612.89</v>
      </c>
      <c r="C19" s="21">
        <f t="shared" si="0"/>
        <v>-1073.566</v>
      </c>
      <c r="D19" s="21">
        <f>C64/D64*100</f>
        <v>-1941.3700691146739</v>
      </c>
    </row>
    <row r="20" spans="1:4" x14ac:dyDescent="0.2">
      <c r="A20" s="2" t="s">
        <v>29</v>
      </c>
      <c r="B20" s="21">
        <f t="shared" si="2"/>
        <v>127.75019999999999</v>
      </c>
      <c r="C20" s="21">
        <f t="shared" si="0"/>
        <v>13.391200000000001</v>
      </c>
      <c r="D20" s="21">
        <f t="shared" si="1"/>
        <v>10.794975908965961</v>
      </c>
    </row>
    <row r="21" spans="1:4" x14ac:dyDescent="0.2">
      <c r="A21" s="2" t="s">
        <v>30</v>
      </c>
      <c r="B21" s="21">
        <f t="shared" si="2"/>
        <v>90.111999999999995</v>
      </c>
      <c r="C21" s="21">
        <f t="shared" si="0"/>
        <v>-22.8689</v>
      </c>
      <c r="D21" s="21">
        <f t="shared" si="1"/>
        <v>-205.29188398251299</v>
      </c>
    </row>
    <row r="22" spans="1:4" x14ac:dyDescent="0.2">
      <c r="A22" s="2" t="s">
        <v>31</v>
      </c>
      <c r="B22" s="21">
        <f t="shared" si="2"/>
        <v>3920.5340000000001</v>
      </c>
      <c r="C22" s="21">
        <f t="shared" si="0"/>
        <v>312.32299999999998</v>
      </c>
      <c r="D22" s="21">
        <f t="shared" si="1"/>
        <v>42.374852112752492</v>
      </c>
    </row>
    <row r="23" spans="1:4" x14ac:dyDescent="0.2">
      <c r="A23" s="2" t="s">
        <v>32</v>
      </c>
      <c r="B23" s="21">
        <f t="shared" si="2"/>
        <v>570.89499999999998</v>
      </c>
      <c r="C23" s="21">
        <f t="shared" si="0"/>
        <v>67.162000000000006</v>
      </c>
      <c r="D23" s="21">
        <f t="shared" si="1"/>
        <v>18.156838403543453</v>
      </c>
    </row>
    <row r="24" spans="1:4" x14ac:dyDescent="0.2">
      <c r="A24" s="2" t="s">
        <v>33</v>
      </c>
      <c r="B24" s="21">
        <f t="shared" si="2"/>
        <v>318.38569999999999</v>
      </c>
      <c r="C24" s="21">
        <f t="shared" si="0"/>
        <v>142.8741</v>
      </c>
      <c r="D24" s="21">
        <f t="shared" si="1"/>
        <v>30.583089130867553</v>
      </c>
    </row>
    <row r="25" spans="1:4" x14ac:dyDescent="0.2">
      <c r="A25" s="2" t="s">
        <v>34</v>
      </c>
      <c r="B25" s="21">
        <f t="shared" si="2"/>
        <v>407.48200000000003</v>
      </c>
      <c r="C25" s="21">
        <f t="shared" si="0"/>
        <v>178.55699999999999</v>
      </c>
      <c r="D25" s="21">
        <f t="shared" si="1"/>
        <v>91.749544610214599</v>
      </c>
    </row>
    <row r="26" spans="1:4" x14ac:dyDescent="0.2">
      <c r="A26" s="2" t="s">
        <v>35</v>
      </c>
      <c r="B26" s="21">
        <f t="shared" si="2"/>
        <v>97.386099999999999</v>
      </c>
      <c r="C26" s="21">
        <f t="shared" si="0"/>
        <v>38.457900000000002</v>
      </c>
      <c r="D26" s="21">
        <f t="shared" si="1"/>
        <v>20.462871375370533</v>
      </c>
    </row>
    <row r="27" spans="1:4" x14ac:dyDescent="0.2">
      <c r="A27" s="2" t="s">
        <v>36</v>
      </c>
      <c r="B27" s="21">
        <f t="shared" si="2"/>
        <v>43.812800000000003</v>
      </c>
      <c r="C27" s="21">
        <f t="shared" si="0"/>
        <v>9.6938999999999993</v>
      </c>
      <c r="D27" s="21">
        <f t="shared" si="1"/>
        <v>22.544110772865857</v>
      </c>
    </row>
    <row r="28" spans="1:4" x14ac:dyDescent="0.2">
      <c r="A28" s="2" t="s">
        <v>37</v>
      </c>
      <c r="B28" s="21">
        <f t="shared" si="2"/>
        <v>94.188000000000002</v>
      </c>
      <c r="C28" s="21">
        <f t="shared" si="0"/>
        <v>25.727599999999999</v>
      </c>
      <c r="D28" s="21">
        <f t="shared" si="1"/>
        <v>30.320951221495591</v>
      </c>
    </row>
    <row r="29" spans="1:4" x14ac:dyDescent="0.2">
      <c r="A29" s="2" t="s">
        <v>38</v>
      </c>
      <c r="B29" s="21">
        <f t="shared" si="2"/>
        <v>407.91699999999997</v>
      </c>
      <c r="C29" s="21">
        <f t="shared" si="0"/>
        <v>109.00700000000001</v>
      </c>
      <c r="D29" s="21">
        <f t="shared" si="1"/>
        <v>48.697971345988037</v>
      </c>
    </row>
    <row r="30" spans="1:4" x14ac:dyDescent="0.2">
      <c r="A30" s="2" t="s">
        <v>39</v>
      </c>
      <c r="B30" s="21">
        <f t="shared" si="2"/>
        <v>697.18369999999993</v>
      </c>
      <c r="C30" s="21">
        <f t="shared" si="0"/>
        <v>163.39079999999998</v>
      </c>
      <c r="D30" s="21">
        <f t="shared" si="1"/>
        <v>34.381335733288495</v>
      </c>
    </row>
    <row r="31" spans="1:4" x14ac:dyDescent="0.2">
      <c r="A31" s="4" t="s">
        <v>40</v>
      </c>
      <c r="B31" s="22" t="s">
        <v>0</v>
      </c>
      <c r="C31" s="22" t="s">
        <v>0</v>
      </c>
      <c r="D31" s="22" t="s">
        <v>0</v>
      </c>
    </row>
    <row r="32" spans="1:4" x14ac:dyDescent="0.2">
      <c r="A32" s="10" t="s">
        <v>41</v>
      </c>
      <c r="B32" s="23" t="s">
        <v>0</v>
      </c>
      <c r="C32" s="23" t="s">
        <v>0</v>
      </c>
      <c r="D32" s="23" t="s">
        <v>0</v>
      </c>
    </row>
    <row r="33" spans="1:4" x14ac:dyDescent="0.2">
      <c r="A33" s="2" t="s">
        <v>42</v>
      </c>
      <c r="B33" s="21">
        <f t="shared" si="2"/>
        <v>520.82359999999994</v>
      </c>
      <c r="C33" s="21" t="s">
        <v>0</v>
      </c>
      <c r="D33" s="21" t="s">
        <v>0</v>
      </c>
    </row>
    <row r="34" spans="1:4" x14ac:dyDescent="0.2">
      <c r="A34" s="4" t="s">
        <v>43</v>
      </c>
      <c r="B34" s="22" t="s">
        <v>0</v>
      </c>
      <c r="C34" s="22" t="s">
        <v>0</v>
      </c>
      <c r="D34" s="22" t="s">
        <v>0</v>
      </c>
    </row>
    <row r="35" spans="1:4" x14ac:dyDescent="0.2">
      <c r="A35" s="12" t="s">
        <v>121</v>
      </c>
      <c r="B35" s="24">
        <f t="shared" si="2"/>
        <v>7.3724999999999996</v>
      </c>
      <c r="C35" s="24">
        <f t="shared" si="0"/>
        <v>2.8546999999999998</v>
      </c>
      <c r="D35" s="24">
        <f t="shared" si="1"/>
        <v>28.360952153870606</v>
      </c>
    </row>
    <row r="36" spans="1:4" x14ac:dyDescent="0.2">
      <c r="A36" s="2" t="s">
        <v>65</v>
      </c>
      <c r="B36" s="21">
        <f t="shared" si="2"/>
        <v>7.9493999999999998</v>
      </c>
      <c r="C36" s="21" t="s">
        <v>0</v>
      </c>
      <c r="D36" s="21" t="s">
        <v>0</v>
      </c>
    </row>
    <row r="37" spans="1:4" x14ac:dyDescent="0.2">
      <c r="A37" s="11" t="s">
        <v>44</v>
      </c>
      <c r="B37" s="22">
        <f t="shared" si="2"/>
        <v>30.257000000000001</v>
      </c>
      <c r="C37" s="22" t="s">
        <v>0</v>
      </c>
      <c r="D37" s="22" t="s">
        <v>0</v>
      </c>
    </row>
    <row r="38" spans="1:4" x14ac:dyDescent="0.2">
      <c r="A38" s="1" t="s">
        <v>68</v>
      </c>
    </row>
    <row r="39" spans="1:4" x14ac:dyDescent="0.2">
      <c r="A39" s="1" t="s">
        <v>64</v>
      </c>
    </row>
    <row r="47" spans="1:4" x14ac:dyDescent="0.2">
      <c r="A47" s="1" t="s">
        <v>118</v>
      </c>
      <c r="B47" s="1" t="s">
        <v>119</v>
      </c>
      <c r="C47" s="1" t="s">
        <v>123</v>
      </c>
      <c r="D47" s="1" t="s">
        <v>93</v>
      </c>
    </row>
    <row r="48" spans="1:4" x14ac:dyDescent="0.2">
      <c r="A48" s="1" t="s">
        <v>63</v>
      </c>
      <c r="B48" s="1">
        <v>13898687</v>
      </c>
      <c r="C48" s="1">
        <v>840475</v>
      </c>
      <c r="D48" s="1">
        <v>11205801.300000001</v>
      </c>
    </row>
    <row r="49" spans="1:4" x14ac:dyDescent="0.2">
      <c r="A49" s="1" t="s">
        <v>14</v>
      </c>
      <c r="B49" s="1">
        <v>1134870</v>
      </c>
      <c r="C49" s="1">
        <v>-62437</v>
      </c>
      <c r="D49" s="1">
        <v>439051.9</v>
      </c>
    </row>
    <row r="50" spans="1:4" x14ac:dyDescent="0.2">
      <c r="A50" s="1" t="s">
        <v>15</v>
      </c>
      <c r="B50" s="1">
        <v>37415.5</v>
      </c>
      <c r="C50" s="1">
        <v>-7124</v>
      </c>
      <c r="D50" s="1">
        <v>51663</v>
      </c>
    </row>
    <row r="51" spans="1:4" x14ac:dyDescent="0.2">
      <c r="A51" s="1" t="s">
        <v>107</v>
      </c>
      <c r="B51" s="1">
        <v>171230.8</v>
      </c>
      <c r="C51" s="1">
        <v>-26635.599999999999</v>
      </c>
      <c r="D51" s="1">
        <v>191642.8</v>
      </c>
    </row>
    <row r="52" spans="1:4" x14ac:dyDescent="0.2">
      <c r="A52" s="1" t="s">
        <v>16</v>
      </c>
      <c r="B52" s="1">
        <v>454894.8</v>
      </c>
      <c r="C52" s="1">
        <v>-24633</v>
      </c>
      <c r="D52" s="1">
        <v>292806</v>
      </c>
    </row>
    <row r="53" spans="1:4" x14ac:dyDescent="0.2">
      <c r="A53" s="1" t="s">
        <v>110</v>
      </c>
      <c r="B53" s="1">
        <v>4749843</v>
      </c>
      <c r="C53" s="1">
        <v>-425676</v>
      </c>
      <c r="D53" s="1">
        <v>3277340</v>
      </c>
    </row>
    <row r="54" spans="1:4" x14ac:dyDescent="0.2">
      <c r="A54" s="1" t="s">
        <v>18</v>
      </c>
      <c r="B54" s="1">
        <v>19511.7</v>
      </c>
      <c r="C54" s="1">
        <v>-3686.9</v>
      </c>
      <c r="D54" s="1">
        <v>23615.1</v>
      </c>
    </row>
    <row r="55" spans="1:4" x14ac:dyDescent="0.2">
      <c r="A55" s="1" t="s">
        <v>19</v>
      </c>
      <c r="B55" s="1">
        <v>2132147</v>
      </c>
      <c r="C55" s="1">
        <v>-1173337</v>
      </c>
      <c r="D55" s="1">
        <v>294110.09999999998</v>
      </c>
    </row>
    <row r="56" spans="1:4" x14ac:dyDescent="0.2">
      <c r="A56" s="1" t="s">
        <v>20</v>
      </c>
      <c r="B56" s="1">
        <v>403771</v>
      </c>
      <c r="C56" s="1">
        <v>242061</v>
      </c>
      <c r="D56" s="1">
        <v>180217.60000000001</v>
      </c>
    </row>
    <row r="57" spans="1:4" x14ac:dyDescent="0.2">
      <c r="A57" s="1" t="s">
        <v>21</v>
      </c>
      <c r="B57" s="1">
        <v>1943339</v>
      </c>
      <c r="C57" s="1">
        <v>1013498</v>
      </c>
      <c r="D57" s="1">
        <v>1166319</v>
      </c>
    </row>
    <row r="58" spans="1:4" x14ac:dyDescent="0.2">
      <c r="A58" s="1" t="s">
        <v>22</v>
      </c>
      <c r="B58" s="1">
        <v>4830884</v>
      </c>
      <c r="C58" s="1">
        <v>866068</v>
      </c>
      <c r="D58" s="1">
        <v>2291705</v>
      </c>
    </row>
    <row r="59" spans="1:4" x14ac:dyDescent="0.2">
      <c r="A59" s="1" t="s">
        <v>23</v>
      </c>
      <c r="B59" s="1">
        <v>40465.1</v>
      </c>
      <c r="C59" s="1">
        <v>15284.5</v>
      </c>
      <c r="D59" s="1">
        <v>48989.5</v>
      </c>
    </row>
    <row r="60" spans="1:4" x14ac:dyDescent="0.2">
      <c r="A60" s="1" t="s">
        <v>24</v>
      </c>
      <c r="B60" s="1">
        <v>2109599</v>
      </c>
      <c r="C60" s="1">
        <v>932731</v>
      </c>
      <c r="D60" s="1">
        <v>1724954.5</v>
      </c>
    </row>
    <row r="61" spans="1:4" x14ac:dyDescent="0.2">
      <c r="A61" s="1" t="s">
        <v>25</v>
      </c>
      <c r="B61" s="1">
        <v>108512</v>
      </c>
      <c r="C61" s="1">
        <v>28249</v>
      </c>
      <c r="D61" s="1">
        <v>19570.900000000001</v>
      </c>
    </row>
    <row r="62" spans="1:4" x14ac:dyDescent="0.2">
      <c r="A62" s="1" t="s">
        <v>26</v>
      </c>
      <c r="B62" s="1">
        <v>37989</v>
      </c>
      <c r="C62" s="1">
        <v>6630</v>
      </c>
      <c r="D62" s="1">
        <v>27033.1</v>
      </c>
    </row>
    <row r="63" spans="1:4" x14ac:dyDescent="0.2">
      <c r="A63" s="1" t="s">
        <v>27</v>
      </c>
      <c r="B63" s="1">
        <v>35271</v>
      </c>
      <c r="C63" s="1">
        <v>8460.1</v>
      </c>
      <c r="D63" s="1">
        <v>42190.8</v>
      </c>
    </row>
    <row r="64" spans="1:4" x14ac:dyDescent="0.2">
      <c r="A64" s="1" t="s">
        <v>28</v>
      </c>
      <c r="B64" s="1">
        <v>3612890</v>
      </c>
      <c r="C64" s="1">
        <v>-1073566</v>
      </c>
      <c r="D64" s="1">
        <v>55299.4</v>
      </c>
    </row>
    <row r="65" spans="1:4" x14ac:dyDescent="0.2">
      <c r="A65" s="1" t="s">
        <v>29</v>
      </c>
      <c r="B65" s="1">
        <v>127750.2</v>
      </c>
      <c r="C65" s="1">
        <v>13391.2</v>
      </c>
      <c r="D65" s="1">
        <v>124050.3</v>
      </c>
    </row>
    <row r="66" spans="1:4" x14ac:dyDescent="0.2">
      <c r="A66" s="1" t="s">
        <v>30</v>
      </c>
      <c r="B66" s="1">
        <v>90112</v>
      </c>
      <c r="C66" s="1">
        <v>-22868.9</v>
      </c>
      <c r="D66" s="1">
        <v>11139.7</v>
      </c>
    </row>
    <row r="67" spans="1:4" x14ac:dyDescent="0.2">
      <c r="A67" s="1" t="s">
        <v>31</v>
      </c>
      <c r="B67" s="1">
        <v>3920534</v>
      </c>
      <c r="C67" s="1">
        <v>312323</v>
      </c>
      <c r="D67" s="1">
        <v>737048</v>
      </c>
    </row>
    <row r="68" spans="1:4" x14ac:dyDescent="0.2">
      <c r="A68" s="1" t="s">
        <v>32</v>
      </c>
      <c r="B68" s="1">
        <v>570895</v>
      </c>
      <c r="C68" s="1">
        <v>67162</v>
      </c>
      <c r="D68" s="1">
        <v>369899.2</v>
      </c>
    </row>
    <row r="69" spans="1:4" x14ac:dyDescent="0.2">
      <c r="A69" s="1" t="s">
        <v>33</v>
      </c>
      <c r="B69" s="1">
        <v>318385.7</v>
      </c>
      <c r="C69" s="1">
        <v>142874.1</v>
      </c>
      <c r="D69" s="1">
        <v>467167</v>
      </c>
    </row>
    <row r="70" spans="1:4" x14ac:dyDescent="0.2">
      <c r="A70" s="1" t="s">
        <v>34</v>
      </c>
      <c r="B70" s="1">
        <v>407482</v>
      </c>
      <c r="C70" s="1">
        <v>178557</v>
      </c>
      <c r="D70" s="1">
        <v>194613.5</v>
      </c>
    </row>
    <row r="71" spans="1:4" x14ac:dyDescent="0.2">
      <c r="A71" s="1" t="s">
        <v>35</v>
      </c>
      <c r="B71" s="1">
        <v>97386.1</v>
      </c>
      <c r="C71" s="1">
        <v>38457.9</v>
      </c>
      <c r="D71" s="1">
        <v>187939.9</v>
      </c>
    </row>
    <row r="72" spans="1:4" x14ac:dyDescent="0.2">
      <c r="A72" s="1" t="s">
        <v>36</v>
      </c>
      <c r="B72" s="1">
        <v>43812.800000000003</v>
      </c>
      <c r="C72" s="1">
        <v>9693.9</v>
      </c>
      <c r="D72" s="1">
        <v>42999.7</v>
      </c>
    </row>
    <row r="73" spans="1:4" x14ac:dyDescent="0.2">
      <c r="A73" s="1" t="s">
        <v>37</v>
      </c>
      <c r="B73" s="1">
        <v>94188</v>
      </c>
      <c r="C73" s="1">
        <v>25727.599999999999</v>
      </c>
      <c r="D73" s="1">
        <v>84850.9</v>
      </c>
    </row>
    <row r="74" spans="1:4" x14ac:dyDescent="0.2">
      <c r="A74" s="1" t="s">
        <v>38</v>
      </c>
      <c r="B74" s="1">
        <v>407917</v>
      </c>
      <c r="C74" s="1">
        <v>109007</v>
      </c>
      <c r="D74" s="1">
        <v>223843</v>
      </c>
    </row>
    <row r="75" spans="1:4" x14ac:dyDescent="0.2">
      <c r="A75" s="1" t="s">
        <v>39</v>
      </c>
      <c r="B75" s="1">
        <v>697183.7</v>
      </c>
      <c r="C75" s="1">
        <v>163390.79999999999</v>
      </c>
      <c r="D75" s="1">
        <v>475231.1</v>
      </c>
    </row>
    <row r="76" spans="1:4" x14ac:dyDescent="0.2">
      <c r="A76" s="1" t="s">
        <v>40</v>
      </c>
      <c r="B76" s="1" t="s">
        <v>0</v>
      </c>
      <c r="C76" s="1" t="s">
        <v>0</v>
      </c>
      <c r="D76" s="1">
        <v>2332087.2999999998</v>
      </c>
    </row>
    <row r="77" spans="1:4" x14ac:dyDescent="0.2">
      <c r="A77" s="1" t="s">
        <v>41</v>
      </c>
      <c r="B77" s="1" t="s">
        <v>0</v>
      </c>
      <c r="C77" s="1" t="s">
        <v>0</v>
      </c>
      <c r="D77" s="1">
        <v>21695.9</v>
      </c>
    </row>
    <row r="78" spans="1:4" x14ac:dyDescent="0.2">
      <c r="A78" s="1" t="s">
        <v>42</v>
      </c>
      <c r="B78" s="1">
        <v>520823.6</v>
      </c>
      <c r="C78" s="1" t="s">
        <v>0</v>
      </c>
      <c r="D78" s="1">
        <v>354287.4</v>
      </c>
    </row>
    <row r="79" spans="1:4" x14ac:dyDescent="0.2">
      <c r="A79" s="1" t="s">
        <v>43</v>
      </c>
      <c r="B79" s="1" t="s">
        <v>0</v>
      </c>
      <c r="C79" s="1" t="s">
        <v>0</v>
      </c>
      <c r="D79" s="1">
        <v>601395.69999999995</v>
      </c>
    </row>
    <row r="80" spans="1:4" x14ac:dyDescent="0.2">
      <c r="A80" s="1" t="s">
        <v>108</v>
      </c>
      <c r="B80" s="1">
        <v>7372.5</v>
      </c>
      <c r="C80" s="1">
        <v>2854.7</v>
      </c>
      <c r="D80" s="1">
        <v>10065.6</v>
      </c>
    </row>
    <row r="81" spans="1:4" x14ac:dyDescent="0.2">
      <c r="A81" s="1" t="s">
        <v>65</v>
      </c>
      <c r="B81" s="1">
        <v>7949.4</v>
      </c>
      <c r="C81" s="1" t="s">
        <v>0</v>
      </c>
      <c r="D81" s="1">
        <v>11575.7</v>
      </c>
    </row>
    <row r="82" spans="1:4" x14ac:dyDescent="0.2">
      <c r="A82" s="1" t="s">
        <v>44</v>
      </c>
      <c r="B82" s="1">
        <v>30257</v>
      </c>
      <c r="C82" s="1" t="s">
        <v>0</v>
      </c>
      <c r="D82" s="1">
        <v>36795.4</v>
      </c>
    </row>
    <row r="83" spans="1:4" x14ac:dyDescent="0.2">
      <c r="A83" s="1" t="s">
        <v>120</v>
      </c>
      <c r="B83" s="1" t="s">
        <v>0</v>
      </c>
      <c r="C83" s="1" t="s">
        <v>0</v>
      </c>
      <c r="D83" s="1">
        <v>6413.8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Normal="100" workbookViewId="0">
      <selection activeCell="A32" sqref="A32"/>
    </sheetView>
  </sheetViews>
  <sheetFormatPr defaultRowHeight="12" x14ac:dyDescent="0.2"/>
  <cols>
    <col min="1" max="1" width="34.875" style="1" customWidth="1"/>
    <col min="2" max="4" width="9.625" style="1" customWidth="1"/>
    <col min="5" max="16384" width="9" style="1"/>
  </cols>
  <sheetData>
    <row r="1" spans="1:6" x14ac:dyDescent="0.2">
      <c r="A1" s="1" t="s">
        <v>104</v>
      </c>
    </row>
    <row r="14" spans="1:6" x14ac:dyDescent="0.2">
      <c r="F14" s="6"/>
    </row>
    <row r="32" spans="1:1" x14ac:dyDescent="0.2">
      <c r="A32" s="1" t="s">
        <v>69</v>
      </c>
    </row>
    <row r="34" spans="1:3" x14ac:dyDescent="0.2">
      <c r="A34" s="1" t="s">
        <v>77</v>
      </c>
    </row>
    <row r="39" spans="1:3" x14ac:dyDescent="0.2">
      <c r="A39" s="40">
        <v>2017</v>
      </c>
      <c r="B39" s="1" t="s">
        <v>103</v>
      </c>
      <c r="C39" s="1" t="s">
        <v>102</v>
      </c>
    </row>
    <row r="40" spans="1:3" x14ac:dyDescent="0.2">
      <c r="A40" s="40"/>
    </row>
    <row r="41" spans="1:3" x14ac:dyDescent="0.2">
      <c r="A41" s="1" t="s">
        <v>51</v>
      </c>
      <c r="B41" s="35">
        <v>2909.1</v>
      </c>
      <c r="C41" s="35">
        <f>B41/$B$63</f>
        <v>2575.1084358679295</v>
      </c>
    </row>
    <row r="42" spans="1:3" x14ac:dyDescent="0.2">
      <c r="A42" s="1" t="s">
        <v>17</v>
      </c>
      <c r="B42" s="35"/>
      <c r="C42" s="35">
        <v>1771.4</v>
      </c>
    </row>
    <row r="43" spans="1:3" x14ac:dyDescent="0.2">
      <c r="A43" s="1" t="s">
        <v>109</v>
      </c>
      <c r="B43" s="35">
        <v>1814.1</v>
      </c>
      <c r="C43" s="35">
        <f>B43/$B$63</f>
        <v>1605.8245551916439</v>
      </c>
    </row>
    <row r="44" spans="1:3" x14ac:dyDescent="0.2">
      <c r="A44" s="1" t="s">
        <v>50</v>
      </c>
      <c r="B44" s="35">
        <v>1394.1</v>
      </c>
      <c r="C44" s="35">
        <f>B44/$B$63</f>
        <v>1234.044436576082</v>
      </c>
    </row>
    <row r="45" spans="1:3" x14ac:dyDescent="0.2">
      <c r="A45" s="1" t="s">
        <v>42</v>
      </c>
      <c r="B45" s="35"/>
      <c r="C45" s="35">
        <v>739.22940000000006</v>
      </c>
    </row>
    <row r="46" spans="1:3" x14ac:dyDescent="0.2">
      <c r="A46" s="1" t="s">
        <v>43</v>
      </c>
      <c r="B46" s="35"/>
      <c r="C46" s="35">
        <v>724.33299999999997</v>
      </c>
    </row>
    <row r="47" spans="1:3" x14ac:dyDescent="0.2">
      <c r="A47" s="1" t="s">
        <v>101</v>
      </c>
      <c r="B47" s="35">
        <v>804.3</v>
      </c>
      <c r="C47" s="35">
        <f>B47/$B$63</f>
        <v>711.95892714880063</v>
      </c>
    </row>
    <row r="48" spans="1:3" x14ac:dyDescent="0.2">
      <c r="A48" s="1" t="s">
        <v>100</v>
      </c>
      <c r="B48" s="35">
        <v>557.4</v>
      </c>
      <c r="C48" s="35">
        <f>B48/$B$63</f>
        <v>493.40532884836682</v>
      </c>
    </row>
    <row r="49" spans="1:3" x14ac:dyDescent="0.2">
      <c r="A49" s="1" t="s">
        <v>31</v>
      </c>
      <c r="B49" s="35"/>
      <c r="C49" s="35">
        <v>439.81599999999997</v>
      </c>
    </row>
    <row r="50" spans="1:3" x14ac:dyDescent="0.2">
      <c r="A50" s="1" t="s">
        <v>47</v>
      </c>
      <c r="B50" s="35">
        <v>344.9</v>
      </c>
      <c r="C50" s="35">
        <f>B50/$B$63</f>
        <v>305.30229264406478</v>
      </c>
    </row>
    <row r="51" spans="1:3" x14ac:dyDescent="0.2">
      <c r="A51" s="8"/>
      <c r="B51" s="35"/>
      <c r="C51" s="35"/>
    </row>
    <row r="52" spans="1:3" x14ac:dyDescent="0.2">
      <c r="A52" s="1" t="s">
        <v>48</v>
      </c>
      <c r="B52" s="35">
        <v>-7725</v>
      </c>
      <c r="C52" s="35">
        <f>B52/$B$63</f>
        <v>-6838.0986102505094</v>
      </c>
    </row>
    <row r="53" spans="1:3" x14ac:dyDescent="0.2">
      <c r="A53" s="1" t="s">
        <v>21</v>
      </c>
      <c r="B53" s="35"/>
      <c r="C53" s="35">
        <v>-977.69799999999998</v>
      </c>
    </row>
    <row r="54" spans="1:3" x14ac:dyDescent="0.2">
      <c r="A54" s="1" t="s">
        <v>99</v>
      </c>
      <c r="B54" s="35"/>
      <c r="C54" s="35">
        <v>-708.7</v>
      </c>
    </row>
    <row r="55" spans="1:3" x14ac:dyDescent="0.2">
      <c r="A55" s="1" t="s">
        <v>98</v>
      </c>
      <c r="B55" s="35">
        <v>-758.5</v>
      </c>
      <c r="C55" s="35">
        <f>B55/$B$63</f>
        <v>-671.41719040453222</v>
      </c>
    </row>
    <row r="56" spans="1:3" x14ac:dyDescent="0.2">
      <c r="A56" s="1" t="s">
        <v>49</v>
      </c>
      <c r="B56" s="35">
        <v>-669.8</v>
      </c>
      <c r="C56" s="35">
        <f>B56/$B$63</f>
        <v>-592.90077011595997</v>
      </c>
    </row>
    <row r="57" spans="1:3" x14ac:dyDescent="0.2">
      <c r="A57" s="1" t="s">
        <v>97</v>
      </c>
      <c r="B57" s="35">
        <v>-557.5</v>
      </c>
      <c r="C57" s="35">
        <f>B57/$B$63</f>
        <v>-493.49384792422768</v>
      </c>
    </row>
    <row r="58" spans="1:3" x14ac:dyDescent="0.2">
      <c r="A58" s="1" t="s">
        <v>22</v>
      </c>
      <c r="B58" s="35"/>
      <c r="C58" s="35">
        <v>-461.48</v>
      </c>
    </row>
    <row r="59" spans="1:3" x14ac:dyDescent="0.2">
      <c r="A59" s="1" t="s">
        <v>19</v>
      </c>
      <c r="B59" s="35"/>
      <c r="C59" s="35">
        <v>-439.22399999999999</v>
      </c>
    </row>
    <row r="60" spans="1:3" x14ac:dyDescent="0.2">
      <c r="A60" s="1" t="s">
        <v>96</v>
      </c>
      <c r="B60" s="35">
        <v>-459.4</v>
      </c>
      <c r="C60" s="35">
        <f>B60/$B$63</f>
        <v>-406.65663450473579</v>
      </c>
    </row>
    <row r="61" spans="1:3" x14ac:dyDescent="0.2">
      <c r="A61" s="1" t="s">
        <v>52</v>
      </c>
      <c r="B61" s="35">
        <v>-427.6</v>
      </c>
      <c r="C61" s="35">
        <f>B61/$B$63</f>
        <v>-378.50756838098613</v>
      </c>
    </row>
    <row r="63" spans="1:3" x14ac:dyDescent="0.2">
      <c r="A63" s="1" t="s">
        <v>95</v>
      </c>
      <c r="B63" s="1">
        <v>1.1296999999999999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zoomScaleNormal="100" workbookViewId="0">
      <selection activeCell="A28" sqref="A28:F28"/>
    </sheetView>
  </sheetViews>
  <sheetFormatPr defaultRowHeight="12" x14ac:dyDescent="0.2"/>
  <cols>
    <col min="1" max="16384" width="9" style="1"/>
  </cols>
  <sheetData>
    <row r="1" spans="1:1" x14ac:dyDescent="0.2">
      <c r="A1" s="1" t="s">
        <v>105</v>
      </c>
    </row>
    <row r="28" spans="1:1" x14ac:dyDescent="0.2">
      <c r="A28" s="1" t="s">
        <v>106</v>
      </c>
    </row>
    <row r="30" spans="1:1" x14ac:dyDescent="0.2">
      <c r="A30" s="1" t="s">
        <v>60</v>
      </c>
    </row>
    <row r="35" spans="1:2" x14ac:dyDescent="0.2">
      <c r="B35" s="1" t="s">
        <v>94</v>
      </c>
    </row>
    <row r="36" spans="1:2" x14ac:dyDescent="0.2">
      <c r="A36" s="1" t="s">
        <v>17</v>
      </c>
      <c r="B36" s="41">
        <v>1771400</v>
      </c>
    </row>
    <row r="37" spans="1:2" x14ac:dyDescent="0.2">
      <c r="A37" s="1" t="s">
        <v>31</v>
      </c>
      <c r="B37" s="41">
        <v>439816</v>
      </c>
    </row>
    <row r="38" spans="1:2" x14ac:dyDescent="0.2">
      <c r="A38" s="1" t="s">
        <v>14</v>
      </c>
      <c r="B38" s="41">
        <v>230059</v>
      </c>
    </row>
    <row r="39" spans="1:2" x14ac:dyDescent="0.2">
      <c r="A39" s="1" t="s">
        <v>16</v>
      </c>
      <c r="B39" s="41">
        <v>162520.1</v>
      </c>
    </row>
    <row r="40" spans="1:2" x14ac:dyDescent="0.2">
      <c r="A40" s="1" t="s">
        <v>28</v>
      </c>
      <c r="B40" s="41">
        <v>26015</v>
      </c>
    </row>
    <row r="41" spans="1:2" x14ac:dyDescent="0.2">
      <c r="A41" s="1" t="s">
        <v>32</v>
      </c>
      <c r="B41" s="41">
        <v>13792</v>
      </c>
    </row>
    <row r="42" spans="1:2" x14ac:dyDescent="0.2">
      <c r="A42" s="1" t="s">
        <v>39</v>
      </c>
      <c r="B42" s="41">
        <v>8441.7999999999993</v>
      </c>
    </row>
    <row r="43" spans="1:2" x14ac:dyDescent="0.2">
      <c r="A43" s="1" t="s">
        <v>30</v>
      </c>
      <c r="B43" s="41">
        <v>6969.7</v>
      </c>
    </row>
    <row r="44" spans="1:2" x14ac:dyDescent="0.2">
      <c r="A44" s="1" t="s">
        <v>38</v>
      </c>
      <c r="B44" s="41">
        <v>5328</v>
      </c>
    </row>
    <row r="45" spans="1:2" x14ac:dyDescent="0.2">
      <c r="A45" s="1" t="s">
        <v>18</v>
      </c>
      <c r="B45" s="41">
        <v>-7416.9</v>
      </c>
    </row>
    <row r="46" spans="1:2" x14ac:dyDescent="0.2">
      <c r="A46" s="1" t="s">
        <v>36</v>
      </c>
      <c r="B46" s="41">
        <v>-13869.3</v>
      </c>
    </row>
    <row r="47" spans="1:2" x14ac:dyDescent="0.2">
      <c r="A47" s="1" t="s">
        <v>27</v>
      </c>
      <c r="B47" s="41">
        <v>-15127.3</v>
      </c>
    </row>
    <row r="48" spans="1:2" x14ac:dyDescent="0.2">
      <c r="A48" s="1" t="s">
        <v>26</v>
      </c>
      <c r="B48" s="41">
        <v>-15210</v>
      </c>
    </row>
    <row r="49" spans="1:2" x14ac:dyDescent="0.2">
      <c r="A49" s="1" t="s">
        <v>15</v>
      </c>
      <c r="B49" s="41">
        <v>-21600.2</v>
      </c>
    </row>
    <row r="50" spans="1:2" x14ac:dyDescent="0.2">
      <c r="A50" s="1" t="s">
        <v>25</v>
      </c>
      <c r="B50" s="41">
        <v>-23785</v>
      </c>
    </row>
    <row r="51" spans="1:2" x14ac:dyDescent="0.2">
      <c r="A51" s="1" t="s">
        <v>23</v>
      </c>
      <c r="B51" s="41">
        <v>-30681</v>
      </c>
    </row>
    <row r="52" spans="1:2" x14ac:dyDescent="0.2">
      <c r="A52" s="1" t="s">
        <v>107</v>
      </c>
      <c r="B52" s="41">
        <v>-52359.9</v>
      </c>
    </row>
    <row r="53" spans="1:2" x14ac:dyDescent="0.2">
      <c r="A53" s="1" t="s">
        <v>37</v>
      </c>
      <c r="B53" s="41">
        <v>-55630.9</v>
      </c>
    </row>
    <row r="54" spans="1:2" x14ac:dyDescent="0.2">
      <c r="A54" s="1" t="s">
        <v>29</v>
      </c>
      <c r="B54" s="41">
        <v>-65431.5</v>
      </c>
    </row>
    <row r="55" spans="1:2" x14ac:dyDescent="0.2">
      <c r="A55" s="1" t="s">
        <v>35</v>
      </c>
      <c r="B55" s="41">
        <v>-87892.7</v>
      </c>
    </row>
    <row r="56" spans="1:2" x14ac:dyDescent="0.2">
      <c r="A56" s="1" t="s">
        <v>24</v>
      </c>
      <c r="B56" s="41">
        <v>-91673</v>
      </c>
    </row>
    <row r="57" spans="1:2" x14ac:dyDescent="0.2">
      <c r="A57" s="1" t="s">
        <v>40</v>
      </c>
      <c r="B57" s="41">
        <v>-197300.6</v>
      </c>
    </row>
    <row r="58" spans="1:2" x14ac:dyDescent="0.2">
      <c r="A58" s="1" t="s">
        <v>34</v>
      </c>
      <c r="B58" s="41">
        <v>-204069</v>
      </c>
    </row>
    <row r="59" spans="1:2" x14ac:dyDescent="0.2">
      <c r="A59" s="1" t="s">
        <v>20</v>
      </c>
      <c r="B59" s="41">
        <v>-253231</v>
      </c>
    </row>
    <row r="60" spans="1:2" x14ac:dyDescent="0.2">
      <c r="A60" s="1" t="s">
        <v>33</v>
      </c>
      <c r="B60" s="41">
        <v>-290426.59999999998</v>
      </c>
    </row>
    <row r="61" spans="1:2" x14ac:dyDescent="0.2">
      <c r="A61" s="1" t="s">
        <v>19</v>
      </c>
      <c r="B61" s="41">
        <v>-439224</v>
      </c>
    </row>
    <row r="62" spans="1:2" x14ac:dyDescent="0.2">
      <c r="A62" s="1" t="s">
        <v>22</v>
      </c>
      <c r="B62" s="41">
        <v>-461480</v>
      </c>
    </row>
    <row r="63" spans="1:2" x14ac:dyDescent="0.2">
      <c r="A63" s="1" t="s">
        <v>21</v>
      </c>
      <c r="B63" s="41">
        <v>-977698</v>
      </c>
    </row>
    <row r="64" spans="1:2" x14ac:dyDescent="0.2">
      <c r="B64" s="41"/>
    </row>
    <row r="65" spans="1:2" x14ac:dyDescent="0.2">
      <c r="A65" s="1" t="s">
        <v>42</v>
      </c>
      <c r="B65" s="41">
        <v>739229.4</v>
      </c>
    </row>
    <row r="66" spans="1:2" x14ac:dyDescent="0.2">
      <c r="A66" s="1" t="s">
        <v>43</v>
      </c>
      <c r="B66" s="41">
        <v>724333.9</v>
      </c>
    </row>
    <row r="67" spans="1:2" x14ac:dyDescent="0.2">
      <c r="A67" s="1" t="s">
        <v>41</v>
      </c>
      <c r="B67" s="41">
        <v>1088.5999999999999</v>
      </c>
    </row>
    <row r="68" spans="1:2" x14ac:dyDescent="0.2">
      <c r="A68" s="1" t="s">
        <v>66</v>
      </c>
      <c r="B68" s="41">
        <v>-366.4</v>
      </c>
    </row>
    <row r="69" spans="1:2" x14ac:dyDescent="0.2">
      <c r="A69" s="1" t="s">
        <v>65</v>
      </c>
      <c r="B69" s="41">
        <v>-5711.8</v>
      </c>
    </row>
    <row r="70" spans="1:2" x14ac:dyDescent="0.2">
      <c r="A70" s="1" t="s">
        <v>108</v>
      </c>
      <c r="B70" s="41">
        <v>-5822.5</v>
      </c>
    </row>
    <row r="71" spans="1:2" x14ac:dyDescent="0.2">
      <c r="A71" s="1" t="s">
        <v>44</v>
      </c>
      <c r="B71" s="41">
        <v>-35691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Figure 1</vt:lpstr>
      <vt:lpstr>Figure 2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OBRZUT Robert (ESTAT)</cp:lastModifiedBy>
  <dcterms:created xsi:type="dcterms:W3CDTF">2015-08-11T09:12:58Z</dcterms:created>
  <dcterms:modified xsi:type="dcterms:W3CDTF">2018-12-03T14:02:21Z</dcterms:modified>
</cp:coreProperties>
</file>