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mc:AlternateContent xmlns:mc="http://schemas.openxmlformats.org/markup-compatibility/2006">
    <mc:Choice Requires="x15">
      <x15ac:absPath xmlns:x15ac="http://schemas.microsoft.com/office/spreadsheetml/2010/11/ac" url="U:\EnvironmentalAccounts\EA02.01 EW-MFA\07 Statistics Explained\2025\"/>
    </mc:Choice>
  </mc:AlternateContent>
  <xr:revisionPtr revIDLastSave="0" documentId="13_ncr:1_{08F159EF-0858-48AF-AD76-D0C336167E20}" xr6:coauthVersionLast="47" xr6:coauthVersionMax="47" xr10:uidLastSave="{00000000-0000-0000-0000-000000000000}"/>
  <bookViews>
    <workbookView xWindow="-110" yWindow="-110" windowWidth="19420" windowHeight="11620" tabRatio="893" xr2:uid="{00000000-000D-0000-FFFF-FFFF00000000}"/>
  </bookViews>
  <sheets>
    <sheet name="Cover" sheetId="53" r:id="rId1"/>
    <sheet name="Contents" sheetId="54" r:id="rId2"/>
    <sheet name="Fig1" sheetId="28" r:id="rId3"/>
    <sheet name="Fig2" sheetId="39" r:id="rId4"/>
    <sheet name="Fig3" sheetId="52" r:id="rId5"/>
    <sheet name="Fig4" sheetId="34" r:id="rId6"/>
    <sheet name="Fig5" sheetId="35" r:id="rId7"/>
    <sheet name="Fig6" sheetId="40" r:id="rId8"/>
  </sheets>
  <definedNames>
    <definedName name="_xlnm._FilterDatabase" localSheetId="6" hidden="1">'Fig5'!$W$5:$AC$33</definedName>
    <definedName name="Year2Col" localSheetId="1">#REF!</definedName>
    <definedName name="Year2Col">#REF!</definedName>
    <definedName name="YeartoCol" localSheetId="1">#REF!</definedName>
    <definedName name="YeartoC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3" l="1"/>
  <c r="AE8" i="35" l="1"/>
  <c r="AE9" i="35"/>
  <c r="AE10" i="35"/>
  <c r="AE11" i="35"/>
  <c r="AE12" i="35"/>
  <c r="AE13" i="35"/>
  <c r="AE14" i="35"/>
  <c r="AE15" i="35"/>
  <c r="AE16" i="35"/>
  <c r="AE17" i="35"/>
  <c r="AE18" i="35"/>
  <c r="AE19" i="35"/>
  <c r="AE20" i="35"/>
  <c r="AE21" i="35"/>
  <c r="AE22" i="35"/>
  <c r="AE23" i="35"/>
  <c r="AE24" i="35"/>
  <c r="AE25" i="35"/>
  <c r="AE26" i="35"/>
  <c r="AE27" i="35"/>
  <c r="AE28" i="35"/>
  <c r="AE29" i="35"/>
  <c r="AE30" i="35"/>
  <c r="AE31" i="35"/>
  <c r="AE32" i="35"/>
  <c r="AE33" i="35"/>
  <c r="AE7" i="35"/>
  <c r="AE36" i="35" l="1"/>
  <c r="AE43" i="35" l="1"/>
  <c r="AE41" i="35" l="1"/>
  <c r="B2" i="54" l="1"/>
  <c r="C8" i="54"/>
  <c r="C7" i="54"/>
  <c r="C9" i="54"/>
  <c r="C10" i="54"/>
  <c r="C5" i="54"/>
  <c r="C6" i="54"/>
  <c r="E18" i="53" l="1"/>
  <c r="AE37" i="35" l="1"/>
  <c r="AE42" i="35" l="1"/>
  <c r="AE39" i="35"/>
  <c r="AE40" i="35"/>
  <c r="AE35" i="3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9A447A4-8E46-4D78-ABCA-F01E6D67D460}" keepAlive="1" name="Query - API_SP POP TOTL_DS2_en_csv_v2_701770" description="Connection to the 'API_SP POP TOTL_DS2_en_csv_v2_701770' query in the workbook." type="5" refreshedVersion="8" background="1" saveData="1">
    <dbPr connection="Provider=Microsoft.Mashup.OleDb.1;Data Source=$Workbook$;Location=&quot;API_SP POP TOTL_DS2_en_csv_v2_701770&quot;;Extended Properties=&quot;&quot;" command="SELECT * FROM [API_SP POP TOTL_DS2_en_csv_v2_701770]"/>
  </connection>
  <connection id="2" xr16:uid="{9A1CCFB0-83BB-4088-A6DC-503289286F6F}" keepAlive="1" name="Query - env_ac_mfa__custom_12060987_linear" description="Connection to the 'env_ac_mfa__custom_12060987_linear' query in the workbook." type="5" refreshedVersion="8" background="1" saveData="1">
    <dbPr connection="Provider=Microsoft.Mashup.OleDb.1;Data Source=$Workbook$;Location=env_ac_mfa__custom_12060987_linear;Extended Properties=&quot;&quot;" command="SELECT * FROM [env_ac_mfa__custom_12060987_linear]"/>
  </connection>
  <connection id="3" xr16:uid="{56ED7DC6-4364-492C-9743-325D15776AAA}" keepAlive="1" name="Query - env_ac_mfa__custom_12085512_linear" description="Connection to the 'env_ac_mfa__custom_12085512_linear' query in the workbook." type="5" refreshedVersion="0" background="1">
    <dbPr connection="Provider=Microsoft.Mashup.OleDb.1;Data Source=$Workbook$;Location=env_ac_mfa__custom_12085512_linear;Extended Properties=&quot;&quot;" command="SELECT * FROM [env_ac_mfa__custom_12085512_linear]"/>
  </connection>
  <connection id="4" xr16:uid="{B3C19B6D-C847-4A4E-AC6A-344117D9C4A2}" keepAlive="1" name="Query - env_ac_mfa__custom_12088500_linear" description="Connection to the 'env_ac_mfa__custom_12088500_linear' query in the workbook." type="5" refreshedVersion="0" background="1">
    <dbPr connection="Provider=Microsoft.Mashup.OleDb.1;Data Source=$Workbook$;Location=env_ac_mfa__custom_12088500_linear;Extended Properties=&quot;&quot;" command="SELECT * FROM [env_ac_mfa__custom_12088500_linear]"/>
  </connection>
  <connection id="5" xr16:uid="{3FA77417-D1EB-4724-981C-EF3E993096F9}" keepAlive="1" name="Query - env_ac_rp__custom_12088196_linear" description="Connection to the 'env_ac_rp__custom_12088196_linear' query in the workbook." type="5" refreshedVersion="0" background="1">
    <dbPr connection="Provider=Microsoft.Mashup.OleDb.1;Data Source=$Workbook$;Location=env_ac_rp__custom_12088196_linear;Extended Properties=&quot;&quot;" command="SELECT * FROM [env_ac_rp__custom_12088196_linear]"/>
  </connection>
  <connection id="6" xr16:uid="{6675A69E-E16D-4EE7-868B-CEDC0FE6A12E}" keepAlive="1" name="Query - nama_10_gdp__custom_12087624_linear" description="Connection to the 'nama_10_gdp__custom_12087624_linear' query in the workbook." type="5" refreshedVersion="0" background="1">
    <dbPr connection="Provider=Microsoft.Mashup.OleDb.1;Data Source=$Workbook$;Location=nama_10_gdp__custom_12087624_linear;Extended Properties=&quot;&quot;" command="SELECT * FROM [nama_10_gdp__custom_12087624_linear]"/>
  </connection>
  <connection id="7" xr16:uid="{43C8277F-F950-44B3-B869-7DB6F6C8E4EF}" keepAlive="1" name="Query - nama_10_gdp__custom_12087864_linear" description="Connection to the 'nama_10_gdp__custom_12087864_linear' query in the workbook." type="5" refreshedVersion="0" background="1">
    <dbPr connection="Provider=Microsoft.Mashup.OleDb.1;Data Source=$Workbook$;Location=nama_10_gdp__custom_12087864_linear;Extended Properties=&quot;&quot;" command="SELECT * FROM [nama_10_gdp__custom_12087864_linear]"/>
  </connection>
</connections>
</file>

<file path=xl/sharedStrings.xml><?xml version="1.0" encoding="utf-8"?>
<sst xmlns="http://schemas.openxmlformats.org/spreadsheetml/2006/main" count="124" uniqueCount="104">
  <si>
    <t>Total</t>
  </si>
  <si>
    <t>Biomass</t>
  </si>
  <si>
    <t>Resource productivity</t>
  </si>
  <si>
    <t>Imports</t>
  </si>
  <si>
    <t xml:space="preserve">Exports </t>
  </si>
  <si>
    <t>Domestic extraction</t>
  </si>
  <si>
    <t>Non-metallic minerals</t>
  </si>
  <si>
    <t xml:space="preserve">Other products </t>
  </si>
  <si>
    <t>Fossil energy materials</t>
  </si>
  <si>
    <t>Metal ores</t>
  </si>
  <si>
    <t>Trade balance</t>
  </si>
  <si>
    <t>Material flow accounts and resource productivity</t>
  </si>
  <si>
    <t>Domestic material consumption</t>
  </si>
  <si>
    <t>Gross domestic product</t>
  </si>
  <si>
    <t xml:space="preserve"> </t>
  </si>
  <si>
    <t>Waste traded for final treatment and disposal</t>
  </si>
  <si>
    <t>Other</t>
  </si>
  <si>
    <t>Finland</t>
  </si>
  <si>
    <t>Luxembourg</t>
  </si>
  <si>
    <t>Estonia</t>
  </si>
  <si>
    <t>Romania</t>
  </si>
  <si>
    <t>Denmark</t>
  </si>
  <si>
    <t>Sweden</t>
  </si>
  <si>
    <t>Ireland</t>
  </si>
  <si>
    <t>Austria</t>
  </si>
  <si>
    <t>Latvia</t>
  </si>
  <si>
    <t>Bulgaria</t>
  </si>
  <si>
    <t>Poland</t>
  </si>
  <si>
    <t>Cyprus</t>
  </si>
  <si>
    <t>Lithuania</t>
  </si>
  <si>
    <t>Germany</t>
  </si>
  <si>
    <t>Portugal</t>
  </si>
  <si>
    <t>Malta</t>
  </si>
  <si>
    <t>Slovakia</t>
  </si>
  <si>
    <t>Slovenia</t>
  </si>
  <si>
    <t>Belgium</t>
  </si>
  <si>
    <t>Hungary</t>
  </si>
  <si>
    <t>Greece</t>
  </si>
  <si>
    <t>France</t>
  </si>
  <si>
    <t>Croatia</t>
  </si>
  <si>
    <t>Netherlands</t>
  </si>
  <si>
    <t>Spain</t>
  </si>
  <si>
    <t>Italy</t>
  </si>
  <si>
    <t>(2000 = 100)</t>
  </si>
  <si>
    <t>(tonnes per capita)</t>
  </si>
  <si>
    <t>World</t>
  </si>
  <si>
    <t>Czechia</t>
  </si>
  <si>
    <t>Source: Eurostat (online data code:  env_ac_mfa; demo_gind)</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</si>
  <si>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</si>
  <si>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</si>
  <si>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</si>
  <si>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</si>
  <si>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</si>
  <si>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</si>
  <si>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</si>
  <si>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</si>
  <si>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</si>
  <si>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</si>
  <si>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</si>
  <si>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</si>
  <si>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</si>
  <si>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</si>
  <si>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</si>
  <si>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</si>
  <si>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</si>
  <si>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</si>
  <si>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</si>
  <si>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</si>
  <si>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</si>
  <si>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</si>
  <si>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Fig4</t>
  </si>
  <si>
    <t>Fig5</t>
  </si>
  <si>
    <t>Fig6</t>
  </si>
  <si>
    <t>EU</t>
  </si>
  <si>
    <t>Note: The 'Other products'  and 'Waste for final treatment and disposal' categories are included in the 'Non-metallic minerals' category</t>
  </si>
  <si>
    <t>Norway (*)</t>
  </si>
  <si>
    <t>North Macedonia (*)</t>
  </si>
  <si>
    <t>Iceland (*)</t>
  </si>
  <si>
    <t>Switzerland (*)</t>
  </si>
  <si>
    <t>Türkiye (*)</t>
  </si>
  <si>
    <r>
      <t>Source:</t>
    </r>
    <r>
      <rPr>
        <sz val="10"/>
        <rFont val="Arial"/>
        <family val="2"/>
      </rPr>
      <t xml:space="preserve"> Eurostat (online data code: nama_10_gdp; env_ac_mfa; env_ac_rp)</t>
    </r>
  </si>
  <si>
    <r>
      <t>Source:</t>
    </r>
    <r>
      <rPr>
        <sz val="10"/>
        <rFont val="Arial"/>
        <family val="2"/>
      </rPr>
      <t xml:space="preserve"> Eurostat (online data code: env_ac_mfa)</t>
    </r>
  </si>
  <si>
    <r>
      <t>Source:</t>
    </r>
    <r>
      <rPr>
        <sz val="10"/>
        <rFont val="Arial"/>
        <family val="2"/>
      </rPr>
      <t xml:space="preserve"> Eurostat (online data code: env_ac_mfa; demo_gind)</t>
    </r>
  </si>
  <si>
    <r>
      <t>Source:</t>
    </r>
    <r>
      <rPr>
        <sz val="10"/>
        <rFont val="Arial"/>
        <family val="2"/>
      </rPr>
      <t xml:space="preserve"> Eurostat (online data code: env_ac_mfa; demo_gind);</t>
    </r>
  </si>
  <si>
    <t>Note: Y-axis does not start at 0</t>
  </si>
  <si>
    <t>Note: GDP in chain-linked volumes, reference year 2015. Y-axis does not start at 0</t>
  </si>
  <si>
    <t>Figure 6: Development of material consumption in EU and world, 2000-2024</t>
  </si>
  <si>
    <r>
      <t>Source:</t>
    </r>
    <r>
      <rPr>
        <sz val="10"/>
        <color theme="1"/>
        <rFont val="Arial"/>
        <family val="2"/>
      </rPr>
      <t xml:space="preserve"> UNEP IRP</t>
    </r>
  </si>
  <si>
    <t>Figure 1: Development of resource productivity in comparison with GDP and DMC, EU, 2000-2024</t>
  </si>
  <si>
    <t>Domestic material consumption by main material category, EU, 2024</t>
  </si>
  <si>
    <t>Figure 3: Domestic material consumption by main material category, EU, 2024</t>
  </si>
  <si>
    <t>Development of resource productivity in comparison with GDP and DMC, EU, 2000-2024</t>
  </si>
  <si>
    <t>Development of domestic extraction and physical trade, EU, 2000-2024</t>
  </si>
  <si>
    <t>Figure 2: Development of domestic extraction and physical trade, EU, 2000-2024</t>
  </si>
  <si>
    <t>Development of domestic material consumption by main material category, EU, 2000-2024</t>
  </si>
  <si>
    <t>Figure 4: Development of domestic material consumption by main material category, EU, 2000-2024</t>
  </si>
  <si>
    <t>Domestic material consumption by main material category, 2024</t>
  </si>
  <si>
    <t>Figure 5: Domestic material consumption by main material category, 2024</t>
  </si>
  <si>
    <t>Development of material consumption in EU and world, 2000-2024</t>
  </si>
  <si>
    <t>(*) 2023 instead of 2024</t>
  </si>
  <si>
    <t>Serbia (*)</t>
  </si>
  <si>
    <t>Bosnia and Herzegovina (*)</t>
  </si>
  <si>
    <t>Albania (*)</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</si>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</sst>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0"/>
    <numFmt numFmtId="165" formatCode="#,##0.0"/>
    <numFmt numFmtId="166" formatCode="0.0"/>
    <numFmt numFmtId="167" formatCode="#,##0.0_i"/>
    <numFmt numFmtId="168" formatCode="_-* #,##0.0\ _€_-;\-* #,##0.0\ _€_-;_-* &quot;-&quot;??\ _€_-;_-@_-"/>
    <numFmt numFmtId="169" formatCode="_-* #,##0.0_-;\-* #,##0.0_-;_-* &quot;-&quot;?_-;_-@_-"/>
    <numFmt numFmtId="170" formatCode="0.000"/>
  </numFmts>
  <fonts count="30"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name val="Arial"/>
      <family val="2"/>
    </font>
    <font>
      <sz val="11"/>
      <name val="Arial"/>
      <family val="2"/>
    </font>
    <font>
      <sz val="11"/>
      <name val="Arial"/>
      <family val="2"/>
    </font>
    <font>
      <u/>
      <sz val="11"/>
      <color theme="10"/>
      <name val="Calibri"/>
      <family val="2"/>
      <scheme val="minor"/>
    </font>
    <font>
      <sz val="11"/>
      <name val="Arial"/>
      <family val="2"/>
    </font>
    <font>
      <sz val="10"/>
      <color theme="1"/>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color rgb="FFFF0000"/>
      <name val="Arial"/>
      <family val="2"/>
    </font>
    <font>
      <sz val="10"/>
      <color indexed="62"/>
      <name val="Arial"/>
      <family val="2"/>
    </font>
    <font>
      <sz val="10"/>
      <color indexed="8"/>
      <name val="Arial"/>
      <family val="2"/>
    </font>
    <font>
      <b/>
      <sz val="10"/>
      <color indexed="8"/>
      <name val="Arial"/>
      <family val="2"/>
    </font>
    <font>
      <i/>
      <sz val="10"/>
      <name val="Arial"/>
      <family val="2"/>
    </font>
    <font>
      <b/>
      <sz val="10"/>
      <name val="Arial"/>
      <family val="2"/>
    </font>
    <font>
      <sz val="10"/>
      <color rgb="FFFF0000"/>
      <name val="Arial"/>
      <family val="2"/>
    </font>
    <font>
      <sz val="10"/>
      <color rgb="FF7030A0"/>
      <name val="Arial"/>
      <family val="2"/>
    </font>
    <font>
      <sz val="10"/>
      <color theme="0" tint="-0.14999847407452621"/>
      <name val="Arial"/>
      <family val="2"/>
    </font>
  </fonts>
  <fills count="7">
    <fill>
      <patternFill patternType="none"/>
    </fill>
    <fill>
      <patternFill patternType="gray125"/>
    </fill>
    <fill>
      <patternFill patternType="solid">
        <fgColor theme="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0" tint="-0.14999847407452621"/>
        <bgColor indexed="64"/>
      </patternFill>
    </fill>
  </fills>
  <borders count="1">
    <border>
      <left/>
      <right/>
      <top/>
      <bottom/>
      <diagonal/>
    </border>
  </borders>
  <cellStyleXfs count="25">
    <xf numFmtId="0" fontId="0" fillId="0" borderId="0" applyNumberFormat="0" applyFill="0" applyBorder="0" applyProtection="0">
      <alignment vertical="center"/>
    </xf>
    <xf numFmtId="0" fontId="7"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0" fillId="0" borderId="0"/>
    <xf numFmtId="0" fontId="6" fillId="0" borderId="0"/>
    <xf numFmtId="0" fontId="6" fillId="0" borderId="0"/>
    <xf numFmtId="167" fontId="14" fillId="0" borderId="0" applyFill="0" applyBorder="0" applyProtection="0">
      <alignment horizontal="right"/>
    </xf>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5" fillId="0" borderId="0"/>
    <xf numFmtId="0" fontId="12" fillId="0" borderId="0" applyNumberFormat="0" applyFill="0" applyBorder="0" applyAlignment="0" applyProtection="0"/>
    <xf numFmtId="9" fontId="9" fillId="0" borderId="0" applyFont="0" applyFill="0" applyBorder="0" applyAlignment="0" applyProtection="0"/>
    <xf numFmtId="0" fontId="13" fillId="0" borderId="0"/>
    <xf numFmtId="0" fontId="4" fillId="0" borderId="0"/>
    <xf numFmtId="0" fontId="3" fillId="0" borderId="0"/>
    <xf numFmtId="0" fontId="2" fillId="0" borderId="0"/>
    <xf numFmtId="0" fontId="1" fillId="0" borderId="0"/>
  </cellStyleXfs>
  <cellXfs count="140">
    <xf numFmtId="0" fontId="0" fillId="0" borderId="0" xfId="0">
      <alignment vertical="center"/>
    </xf>
    <xf numFmtId="0" fontId="14" fillId="3" borderId="0" xfId="22" applyFont="1" applyFill="1"/>
    <xf numFmtId="0" fontId="14" fillId="0" borderId="0" xfId="22" applyFont="1"/>
    <xf numFmtId="0" fontId="15" fillId="4" borderId="0" xfId="22" applyFont="1" applyFill="1"/>
    <xf numFmtId="0" fontId="14" fillId="4" borderId="0" xfId="22" applyFont="1" applyFill="1"/>
    <xf numFmtId="0" fontId="16" fillId="4" borderId="0" xfId="22" applyFont="1" applyFill="1" applyAlignment="1">
      <alignment vertical="center"/>
    </xf>
    <xf numFmtId="0" fontId="17" fillId="4" borderId="0" xfId="22" applyFont="1" applyFill="1"/>
    <xf numFmtId="0" fontId="16" fillId="4" borderId="0" xfId="22" applyFont="1" applyFill="1"/>
    <xf numFmtId="0" fontId="14" fillId="5" borderId="0" xfId="22" applyFont="1" applyFill="1"/>
    <xf numFmtId="0" fontId="18" fillId="4" borderId="0" xfId="18" applyFont="1" applyFill="1"/>
    <xf numFmtId="0" fontId="14" fillId="0" borderId="0" xfId="22" applyFont="1" applyFill="1"/>
    <xf numFmtId="0" fontId="16" fillId="0" borderId="0" xfId="22" applyFont="1"/>
    <xf numFmtId="0" fontId="15" fillId="0" borderId="0" xfId="22" applyFont="1"/>
    <xf numFmtId="0" fontId="19" fillId="0" borderId="0" xfId="22" applyFont="1"/>
    <xf numFmtId="0" fontId="18" fillId="0" borderId="0" xfId="18" applyFont="1"/>
    <xf numFmtId="0" fontId="14" fillId="0" borderId="0" xfId="22" applyFont="1" applyAlignment="1">
      <alignment vertical="top" wrapText="1"/>
    </xf>
    <xf numFmtId="0" fontId="17" fillId="3" borderId="0" xfId="22" applyFont="1" applyFill="1" applyAlignment="1">
      <alignment vertical="top"/>
    </xf>
    <xf numFmtId="0" fontId="14" fillId="3" borderId="0" xfId="22" applyFont="1" applyFill="1" applyAlignment="1">
      <alignment horizontal="left"/>
    </xf>
    <xf numFmtId="0" fontId="14" fillId="3" borderId="0" xfId="22" applyFont="1" applyFill="1" applyAlignment="1">
      <alignment horizontal="left" vertical="top" wrapText="1"/>
    </xf>
    <xf numFmtId="0" fontId="17" fillId="0" borderId="0" xfId="22" applyFont="1" applyFill="1" applyAlignment="1">
      <alignment vertical="top"/>
    </xf>
    <xf numFmtId="0" fontId="14" fillId="0" borderId="0" xfId="22" applyFont="1" applyFill="1" applyAlignment="1">
      <alignment horizontal="left"/>
    </xf>
    <xf numFmtId="0" fontId="14" fillId="0" borderId="0" xfId="22" applyFont="1" applyFill="1" applyAlignment="1">
      <alignment horizontal="left" vertical="top" wrapText="1"/>
    </xf>
    <xf numFmtId="0" fontId="16" fillId="0" borderId="0" xfId="22" applyFont="1" applyAlignment="1">
      <alignment vertical="top"/>
    </xf>
    <xf numFmtId="0" fontId="20" fillId="0" borderId="0" xfId="18" applyFont="1"/>
    <xf numFmtId="0" fontId="17" fillId="0" borderId="0" xfId="22" applyFont="1"/>
    <xf numFmtId="49" fontId="14" fillId="0" borderId="0" xfId="22" applyNumberFormat="1" applyFont="1"/>
    <xf numFmtId="0" fontId="14" fillId="3" borderId="0" xfId="23" applyFont="1" applyFill="1"/>
    <xf numFmtId="0" fontId="14" fillId="0" borderId="0" xfId="23" applyFont="1"/>
    <xf numFmtId="0" fontId="21" fillId="0" borderId="0" xfId="23" applyFont="1"/>
    <xf numFmtId="0" fontId="22" fillId="0" borderId="0" xfId="4" applyFont="1" applyFill="1" applyBorder="1"/>
    <xf numFmtId="0" fontId="23" fillId="0" borderId="0" xfId="4" applyFont="1" applyFill="1" applyBorder="1"/>
    <xf numFmtId="0" fontId="24" fillId="0" borderId="0" xfId="4" applyFont="1" applyFill="1" applyBorder="1"/>
    <xf numFmtId="0" fontId="6" fillId="0" borderId="0" xfId="4" applyFont="1"/>
    <xf numFmtId="0" fontId="6" fillId="0" borderId="0" xfId="4" applyFont="1" applyFill="1"/>
    <xf numFmtId="166" fontId="6" fillId="0" borderId="0" xfId="4" applyNumberFormat="1" applyFont="1"/>
    <xf numFmtId="0" fontId="6" fillId="0" borderId="0" xfId="4" applyFont="1" applyFill="1" applyBorder="1"/>
    <xf numFmtId="0" fontId="25" fillId="0" borderId="0" xfId="4" applyFont="1" applyFill="1" applyBorder="1"/>
    <xf numFmtId="0" fontId="26" fillId="0" borderId="0" xfId="4" applyFont="1" applyFill="1" applyBorder="1" applyAlignment="1">
      <alignment horizontal="left"/>
    </xf>
    <xf numFmtId="0" fontId="26" fillId="0" borderId="0" xfId="4" applyFont="1" applyFill="1" applyBorder="1"/>
    <xf numFmtId="3" fontId="6" fillId="0" borderId="0" xfId="4" applyNumberFormat="1" applyFont="1"/>
    <xf numFmtId="3" fontId="6" fillId="0" borderId="0" xfId="4" applyNumberFormat="1" applyFont="1" applyFill="1"/>
    <xf numFmtId="166" fontId="23" fillId="0" borderId="0" xfId="4" applyNumberFormat="1" applyFont="1" applyFill="1" applyBorder="1"/>
    <xf numFmtId="0" fontId="24" fillId="0" borderId="0" xfId="4" applyFont="1" applyFill="1" applyBorder="1" applyAlignment="1">
      <alignment horizontal="left"/>
    </xf>
    <xf numFmtId="0" fontId="21" fillId="0" borderId="0" xfId="4" applyFont="1" applyFill="1" applyBorder="1" applyAlignment="1">
      <alignment horizontal="left"/>
    </xf>
    <xf numFmtId="0" fontId="27" fillId="0" borderId="0" xfId="4" applyFont="1" applyFill="1" applyBorder="1"/>
    <xf numFmtId="0" fontId="23" fillId="0" borderId="0" xfId="4" applyFont="1" applyFill="1" applyBorder="1" applyAlignment="1">
      <alignment horizontal="left"/>
    </xf>
    <xf numFmtId="0" fontId="26" fillId="0" borderId="0" xfId="4" applyFont="1" applyFill="1" applyBorder="1" applyAlignment="1">
      <alignment vertical="center" textRotation="90"/>
    </xf>
    <xf numFmtId="0" fontId="6" fillId="0" borderId="0" xfId="4" applyFont="1" applyFill="1" applyBorder="1" applyAlignment="1">
      <alignment horizontal="center" vertical="center"/>
    </xf>
    <xf numFmtId="0" fontId="6" fillId="0" borderId="0" xfId="4" applyNumberFormat="1" applyFont="1" applyFill="1" applyBorder="1" applyAlignment="1">
      <alignment horizontal="right" vertical="center"/>
    </xf>
    <xf numFmtId="0" fontId="6" fillId="0" borderId="0" xfId="4" applyFont="1" applyFill="1" applyBorder="1" applyAlignment="1">
      <alignment horizontal="left" vertical="center"/>
    </xf>
    <xf numFmtId="1" fontId="28" fillId="0" borderId="0" xfId="4" applyNumberFormat="1" applyFont="1" applyFill="1" applyBorder="1" applyAlignment="1">
      <alignment horizontal="right" vertical="center"/>
    </xf>
    <xf numFmtId="166" fontId="28" fillId="0" borderId="0" xfId="4" applyNumberFormat="1" applyFont="1" applyFill="1" applyBorder="1" applyAlignment="1">
      <alignment horizontal="right" vertical="center"/>
    </xf>
    <xf numFmtId="0" fontId="6" fillId="0" borderId="0" xfId="4" applyFont="1" applyFill="1" applyBorder="1" applyAlignment="1">
      <alignment horizontal="left"/>
    </xf>
    <xf numFmtId="166" fontId="22" fillId="0" borderId="0" xfId="4" applyNumberFormat="1" applyFont="1" applyFill="1" applyBorder="1"/>
    <xf numFmtId="0" fontId="25" fillId="0" borderId="0" xfId="4" applyFont="1" applyFill="1" applyBorder="1" applyAlignment="1">
      <alignment horizontal="left"/>
    </xf>
    <xf numFmtId="0" fontId="14" fillId="0" borderId="0" xfId="0" applyFont="1">
      <alignment vertical="center"/>
    </xf>
    <xf numFmtId="0" fontId="6" fillId="0" borderId="0" xfId="0" applyFont="1">
      <alignment vertical="center"/>
    </xf>
    <xf numFmtId="0" fontId="6" fillId="0" borderId="0" xfId="0" applyFont="1" applyFill="1">
      <alignment vertical="center"/>
    </xf>
    <xf numFmtId="166" fontId="6" fillId="0" borderId="0" xfId="0" applyNumberFormat="1" applyFont="1">
      <alignment vertical="center"/>
    </xf>
    <xf numFmtId="166" fontId="6" fillId="0" borderId="0" xfId="0" applyNumberFormat="1" applyFont="1" applyFill="1">
      <alignment vertical="center"/>
    </xf>
    <xf numFmtId="165" fontId="6" fillId="0" borderId="0" xfId="0" applyNumberFormat="1" applyFont="1">
      <alignment vertical="center"/>
    </xf>
    <xf numFmtId="0" fontId="14" fillId="0" borderId="0" xfId="0" applyFont="1" applyFill="1">
      <alignment vertical="center"/>
    </xf>
    <xf numFmtId="0" fontId="15" fillId="0" borderId="0" xfId="0" applyFont="1" applyFill="1" applyAlignment="1">
      <alignment horizontal="left"/>
    </xf>
    <xf numFmtId="0" fontId="14" fillId="0" borderId="0" xfId="0" applyFont="1" applyAlignment="1">
      <alignment horizontal="left"/>
    </xf>
    <xf numFmtId="164" fontId="14" fillId="0" borderId="0" xfId="0" applyNumberFormat="1" applyFont="1">
      <alignment vertical="center"/>
    </xf>
    <xf numFmtId="168" fontId="14" fillId="0" borderId="0" xfId="0" applyNumberFormat="1" applyFont="1">
      <alignment vertical="center"/>
    </xf>
    <xf numFmtId="169" fontId="14" fillId="0" borderId="0" xfId="0" applyNumberFormat="1" applyFont="1">
      <alignment vertical="center"/>
    </xf>
    <xf numFmtId="0" fontId="15"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22" fillId="0" borderId="0" xfId="0" applyFont="1" applyFill="1" applyBorder="1">
      <alignment vertical="center"/>
    </xf>
    <xf numFmtId="0" fontId="21" fillId="0" borderId="0" xfId="0" applyFont="1" applyFill="1" applyAlignment="1">
      <alignment horizontal="left"/>
    </xf>
    <xf numFmtId="0" fontId="27" fillId="0" borderId="0" xfId="0" applyFont="1" applyFill="1">
      <alignment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3" fontId="28" fillId="0" borderId="0" xfId="0" applyNumberFormat="1" applyFont="1" applyFill="1" applyBorder="1" applyAlignment="1">
      <alignment horizontal="right" vertical="center"/>
    </xf>
    <xf numFmtId="165" fontId="28"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6" fillId="0" borderId="0" xfId="5" quotePrefix="1" applyFont="1" applyFill="1" applyBorder="1" applyAlignment="1">
      <alignment horizontal="left"/>
    </xf>
    <xf numFmtId="0" fontId="6" fillId="0" borderId="0" xfId="11" applyFont="1" applyFill="1" applyBorder="1" applyAlignment="1">
      <alignment horizontal="center" vertical="center"/>
    </xf>
    <xf numFmtId="0" fontId="6" fillId="0" borderId="0" xfId="11" applyNumberFormat="1" applyFont="1" applyFill="1" applyBorder="1" applyAlignment="1">
      <alignment horizontal="right" vertical="center" wrapText="1"/>
    </xf>
    <xf numFmtId="0" fontId="6" fillId="0" borderId="0" xfId="5" applyFont="1" applyFill="1" applyBorder="1" applyAlignment="1">
      <alignment vertical="center"/>
    </xf>
    <xf numFmtId="2" fontId="6" fillId="0" borderId="0" xfId="0" applyNumberFormat="1" applyFont="1">
      <alignment vertical="center"/>
    </xf>
    <xf numFmtId="9" fontId="6" fillId="0" borderId="0" xfId="19" applyFont="1" applyFill="1" applyBorder="1" applyAlignment="1">
      <alignment horizontal="right" vertical="center" indent="1"/>
    </xf>
    <xf numFmtId="9" fontId="6" fillId="0" borderId="0" xfId="19" applyNumberFormat="1" applyFont="1" applyFill="1" applyBorder="1" applyAlignment="1">
      <alignment horizontal="right" vertical="center" indent="1"/>
    </xf>
    <xf numFmtId="170" fontId="6" fillId="0" borderId="0" xfId="19" applyNumberFormat="1" applyFont="1" applyFill="1" applyBorder="1" applyAlignment="1">
      <alignment horizontal="right" vertical="center" indent="1"/>
    </xf>
    <xf numFmtId="0" fontId="6" fillId="0" borderId="0" xfId="10" applyFont="1" applyFill="1" applyBorder="1" applyAlignment="1"/>
    <xf numFmtId="0" fontId="6" fillId="0" borderId="0" xfId="10" applyFont="1" applyFill="1" applyBorder="1"/>
    <xf numFmtId="0" fontId="6" fillId="0" borderId="0" xfId="5" applyFont="1"/>
    <xf numFmtId="170" fontId="6" fillId="0" borderId="0" xfId="0" applyNumberFormat="1" applyFont="1">
      <alignment vertical="center"/>
    </xf>
    <xf numFmtId="0" fontId="14" fillId="2" borderId="0" xfId="0" applyFont="1" applyFill="1">
      <alignment vertical="center"/>
    </xf>
    <xf numFmtId="166" fontId="14" fillId="2" borderId="0" xfId="0" applyNumberFormat="1" applyFont="1" applyFill="1">
      <alignment vertical="center"/>
    </xf>
    <xf numFmtId="0" fontId="21" fillId="2" borderId="0" xfId="0" applyFont="1" applyFill="1" applyAlignment="1">
      <alignment horizontal="left" vertical="center"/>
    </xf>
    <xf numFmtId="0" fontId="27" fillId="2" borderId="0" xfId="0" applyFont="1" applyFill="1">
      <alignment vertical="center"/>
    </xf>
    <xf numFmtId="165" fontId="14" fillId="2" borderId="0" xfId="0" applyNumberFormat="1" applyFont="1" applyFill="1">
      <alignment vertical="center"/>
    </xf>
    <xf numFmtId="0" fontId="6" fillId="0" borderId="0" xfId="7" applyNumberFormat="1" applyFont="1" applyFill="1" applyBorder="1" applyAlignment="1">
      <alignment horizontal="left"/>
    </xf>
    <xf numFmtId="1" fontId="6" fillId="0" borderId="0" xfId="0" applyNumberFormat="1" applyFont="1" applyFill="1" applyBorder="1" applyAlignment="1">
      <alignment horizontal="right" vertical="center"/>
    </xf>
    <xf numFmtId="3" fontId="28" fillId="0" borderId="0" xfId="7" applyNumberFormat="1" applyFont="1" applyFill="1" applyBorder="1" applyAlignment="1"/>
    <xf numFmtId="165" fontId="28" fillId="0" borderId="0" xfId="7" applyNumberFormat="1" applyFont="1" applyFill="1" applyBorder="1" applyAlignment="1"/>
    <xf numFmtId="0" fontId="25" fillId="2" borderId="0" xfId="10" applyFont="1" applyFill="1" applyBorder="1" applyAlignment="1"/>
    <xf numFmtId="0" fontId="27" fillId="0" borderId="0" xfId="0" applyFont="1">
      <alignment vertical="center"/>
    </xf>
    <xf numFmtId="0" fontId="29" fillId="0" borderId="0" xfId="0" applyFont="1">
      <alignment vertical="center"/>
    </xf>
    <xf numFmtId="0" fontId="21" fillId="0" borderId="0" xfId="0" applyFont="1" applyAlignment="1">
      <alignment horizontal="left"/>
    </xf>
    <xf numFmtId="0" fontId="14" fillId="0" borderId="0" xfId="0" applyFont="1" applyAlignment="1">
      <alignment horizontal="left" vertical="center"/>
    </xf>
    <xf numFmtId="0" fontId="14" fillId="0" borderId="0" xfId="0" applyFont="1" applyFill="1" applyBorder="1">
      <alignment vertical="center"/>
    </xf>
    <xf numFmtId="0" fontId="14" fillId="0" borderId="0" xfId="0" applyFont="1" applyFill="1" applyBorder="1" applyAlignment="1">
      <alignment horizontal="center" vertical="center" wrapText="1"/>
    </xf>
    <xf numFmtId="0" fontId="29" fillId="0" borderId="0" xfId="0" applyFont="1" applyAlignment="1">
      <alignment horizontal="right" vertical="center"/>
    </xf>
    <xf numFmtId="0" fontId="14" fillId="0" borderId="0" xfId="0" applyFont="1" applyFill="1" applyBorder="1" applyAlignment="1">
      <alignment vertical="center"/>
    </xf>
    <xf numFmtId="166" fontId="28" fillId="0" borderId="0" xfId="0" applyNumberFormat="1" applyFont="1" applyFill="1" applyBorder="1" applyAlignment="1">
      <alignment vertical="center"/>
    </xf>
    <xf numFmtId="166" fontId="27" fillId="0" borderId="0" xfId="0" applyNumberFormat="1" applyFont="1" applyFill="1" applyBorder="1" applyAlignment="1">
      <alignment vertical="center"/>
    </xf>
    <xf numFmtId="166" fontId="29" fillId="0" borderId="0" xfId="0" applyNumberFormat="1" applyFont="1" applyFill="1">
      <alignment vertical="center"/>
    </xf>
    <xf numFmtId="166" fontId="14" fillId="0" borderId="0" xfId="0" applyNumberFormat="1" applyFont="1">
      <alignment vertical="center"/>
    </xf>
    <xf numFmtId="167" fontId="14" fillId="0" borderId="0" xfId="12" applyFont="1" applyFill="1" applyBorder="1">
      <alignment horizontal="right"/>
    </xf>
    <xf numFmtId="0" fontId="29" fillId="0" borderId="0" xfId="5" applyFont="1"/>
    <xf numFmtId="0" fontId="6" fillId="0" borderId="0" xfId="5" applyFont="1" applyFill="1"/>
    <xf numFmtId="0" fontId="27" fillId="0" borderId="0" xfId="5" applyFont="1"/>
    <xf numFmtId="0" fontId="6" fillId="0" borderId="0" xfId="5" applyFont="1" applyAlignment="1">
      <alignment horizontal="left"/>
    </xf>
    <xf numFmtId="0" fontId="25" fillId="0" borderId="0" xfId="10" applyFont="1" applyFill="1" applyBorder="1" applyAlignment="1">
      <alignment horizontal="left"/>
    </xf>
    <xf numFmtId="0" fontId="15" fillId="2" borderId="0" xfId="0" applyFont="1" applyFill="1">
      <alignment vertical="center"/>
    </xf>
    <xf numFmtId="0" fontId="15" fillId="2" borderId="0" xfId="0" applyFont="1" applyFill="1" applyAlignment="1">
      <alignment horizontal="left" vertical="center"/>
    </xf>
    <xf numFmtId="0" fontId="14" fillId="0" borderId="0" xfId="0" applyFont="1" applyFill="1" applyBorder="1" applyAlignment="1">
      <alignment horizontal="right" vertical="center"/>
    </xf>
    <xf numFmtId="166" fontId="28" fillId="0" borderId="0" xfId="0" applyNumberFormat="1" applyFont="1" applyFill="1" applyBorder="1">
      <alignment vertical="center"/>
    </xf>
    <xf numFmtId="0" fontId="25" fillId="2" borderId="0" xfId="11" applyFont="1" applyFill="1" applyBorder="1" applyAlignment="1"/>
    <xf numFmtId="0" fontId="25" fillId="2" borderId="0" xfId="11" applyFont="1" applyFill="1" applyBorder="1" applyAlignment="1">
      <alignment wrapText="1"/>
    </xf>
    <xf numFmtId="0" fontId="19" fillId="2" borderId="0" xfId="0" applyFont="1" applyFill="1" applyAlignment="1"/>
    <xf numFmtId="0" fontId="6" fillId="0" borderId="0" xfId="4" applyFont="1" applyFill="1" applyBorder="1" applyAlignment="1">
      <alignment horizontal="left"/>
    </xf>
    <xf numFmtId="166" fontId="28" fillId="0" borderId="0" xfId="5" applyNumberFormat="1" applyFont="1" applyFill="1" applyBorder="1" applyAlignment="1">
      <alignment horizontal="right" vertical="center" indent="1"/>
    </xf>
    <xf numFmtId="10" fontId="6" fillId="6" borderId="0" xfId="19" applyNumberFormat="1" applyFont="1" applyFill="1" applyBorder="1" applyAlignment="1">
      <alignment horizontal="right" vertical="center" indent="1"/>
    </xf>
    <xf numFmtId="2" fontId="28" fillId="6" borderId="0" xfId="5" applyNumberFormat="1" applyFont="1" applyFill="1" applyBorder="1" applyAlignment="1">
      <alignment horizontal="right" vertical="center" indent="1"/>
    </xf>
    <xf numFmtId="0" fontId="6" fillId="0" borderId="0" xfId="5" applyFont="1" applyFill="1" applyAlignment="1">
      <alignment horizontal="left"/>
    </xf>
    <xf numFmtId="0" fontId="15" fillId="0" borderId="0" xfId="23" applyFont="1" applyAlignment="1">
      <alignment horizontal="left" indent="1"/>
    </xf>
    <xf numFmtId="0" fontId="14" fillId="0" borderId="0" xfId="23" applyFont="1" applyAlignment="1">
      <alignment horizontal="left" indent="1"/>
    </xf>
    <xf numFmtId="0" fontId="16" fillId="0" borderId="0" xfId="22" applyFont="1" applyAlignment="1">
      <alignment vertical="center"/>
    </xf>
    <xf numFmtId="0" fontId="14" fillId="0" borderId="0" xfId="22" applyFont="1" applyAlignment="1">
      <alignment vertical="center"/>
    </xf>
    <xf numFmtId="0" fontId="14" fillId="0" borderId="0" xfId="22" applyFont="1" applyAlignment="1">
      <alignment horizontal="left" vertical="center" wrapText="1"/>
    </xf>
    <xf numFmtId="0" fontId="14" fillId="0" borderId="0" xfId="22" applyFont="1" applyAlignment="1">
      <alignment horizontal="left" vertical="top" wrapText="1"/>
    </xf>
    <xf numFmtId="49" fontId="14" fillId="0" borderId="0" xfId="22" applyNumberFormat="1" applyFont="1" applyAlignment="1">
      <alignment horizontal="left"/>
    </xf>
    <xf numFmtId="0" fontId="6" fillId="0" borderId="0" xfId="4" applyFont="1" applyFill="1" applyBorder="1" applyAlignment="1">
      <alignment horizontal="left"/>
    </xf>
    <xf numFmtId="0" fontId="25" fillId="0" borderId="0" xfId="4" applyFont="1" applyFill="1" applyBorder="1" applyAlignment="1">
      <alignment horizontal="left"/>
    </xf>
  </cellXfs>
  <cellStyles count="25">
    <cellStyle name="Hyperlink" xfId="18" builtinId="8"/>
    <cellStyle name="Normal" xfId="0" builtinId="0" customBuiltin="1"/>
    <cellStyle name="Normal 10" xfId="17" xr:uid="{00000000-0005-0000-0000-000002000000}"/>
    <cellStyle name="Normal 11" xfId="20" xr:uid="{00000000-0005-0000-0000-000003000000}"/>
    <cellStyle name="Normal 12" xfId="21" xr:uid="{00000000-0005-0000-0000-000004000000}"/>
    <cellStyle name="Normal 13" xfId="22" xr:uid="{00000000-0005-0000-0000-000005000000}"/>
    <cellStyle name="Normal 14" xfId="23" xr:uid="{00000000-0005-0000-0000-000006000000}"/>
    <cellStyle name="Normal 15" xfId="24" xr:uid="{786E6437-4D88-4C3E-BB40-5178BEABD21F}"/>
    <cellStyle name="Normal 2" xfId="1" xr:uid="{00000000-0005-0000-0000-000007000000}"/>
    <cellStyle name="Normal 2 2" xfId="2" xr:uid="{00000000-0005-0000-0000-000008000000}"/>
    <cellStyle name="Normal 2 3" xfId="3" xr:uid="{00000000-0005-0000-0000-000009000000}"/>
    <cellStyle name="Normal 3" xfId="4" xr:uid="{00000000-0005-0000-0000-00000A000000}"/>
    <cellStyle name="Normal 4"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6" xr:uid="{00000000-0005-0000-0000-000010000000}"/>
    <cellStyle name="Normal_EW-MFA SiF main indicators" xfId="10" xr:uid="{00000000-0005-0000-0000-000011000000}"/>
    <cellStyle name="Normal_Table_layout_for_SE" xfId="11" xr:uid="{00000000-0005-0000-0000-000012000000}"/>
    <cellStyle name="NumberCellStyle" xfId="12" xr:uid="{00000000-0005-0000-0000-000013000000}"/>
    <cellStyle name="Percent" xfId="19" builtinId="5"/>
    <cellStyle name="Percent 2" xfId="13" xr:uid="{00000000-0005-0000-0000-000015000000}"/>
    <cellStyle name="Percent 2 2" xfId="14" xr:uid="{00000000-0005-0000-0000-000016000000}"/>
    <cellStyle name="Percent 3" xfId="15" xr:uid="{00000000-0005-0000-0000-000017000000}"/>
  </cellStyles>
  <dxfs count="0"/>
  <tableStyles count="0" defaultTableStyle="TableStyleMedium2" defaultPivotStyle="PivotStyleLight16"/>
  <colors>
    <mruColors>
      <color rgb="FF0033CC"/>
      <color rgb="FF003399"/>
      <color rgb="FFC84BC8"/>
      <color rgb="FF000099"/>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sz="1600"/>
              <a:t>Development of resource productivity in comparison with GDP and DMC, EU, 2000-2024</a:t>
            </a:r>
          </a:p>
          <a:p>
            <a:pPr algn="l">
              <a:defRPr sz="1800" b="1">
                <a:latin typeface="Arial"/>
                <a:ea typeface="Arial"/>
                <a:cs typeface="Arial"/>
              </a:defRPr>
            </a:pPr>
            <a:r>
              <a:rPr lang="en-US" sz="1600" b="0"/>
              <a:t>(2000 = 100)</a:t>
            </a:r>
          </a:p>
        </c:rich>
      </c:tx>
      <c:layout>
        <c:manualLayout>
          <c:xMode val="edge"/>
          <c:yMode val="edge"/>
          <c:x val="5.3333333333333332E-3"/>
          <c:y val="8.712268417443882E-3"/>
        </c:manualLayout>
      </c:layout>
      <c:overlay val="0"/>
    </c:title>
    <c:autoTitleDeleted val="0"/>
    <c:plotArea>
      <c:layout>
        <c:manualLayout>
          <c:xMode val="edge"/>
          <c:yMode val="edge"/>
          <c:x val="1.4666666666666666E-2"/>
          <c:y val="0.17380975492800546"/>
          <c:w val="0.97066666666666668"/>
          <c:h val="0.6357071292080857"/>
        </c:manualLayout>
      </c:layout>
      <c:lineChart>
        <c:grouping val="standard"/>
        <c:varyColors val="0"/>
        <c:ser>
          <c:idx val="0"/>
          <c:order val="0"/>
          <c:tx>
            <c:strRef>
              <c:f>'Fig1'!$C$47</c:f>
              <c:strCache>
                <c:ptCount val="1"/>
                <c:pt idx="0">
                  <c:v>Resource productivity</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'Fig1'!$D$46:$AB$46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'Fig1'!$D$47:$AB$47</c:f>
              <c:numCache>
                <c:formatCode>0.0</c:formatCode>
                <c:ptCount val="25"/>
                <c:pt idx="0" formatCode="0">
                  <c:v>100</c:v>
                </c:pt>
                <c:pt idx="1">
                  <c:v>101.75345252291588</c:v>
                </c:pt>
                <c:pt idx="2">
                  <c:v>101.76901398564264</c:v>
                </c:pt>
                <c:pt idx="3">
                  <c:v>101.68319495498727</c:v>
                </c:pt>
                <c:pt idx="4">
                  <c:v>99.8943898996949</c:v>
                </c:pt>
                <c:pt idx="5">
                  <c:v>100.71911311152171</c:v>
                </c:pt>
                <c:pt idx="6">
                  <c:v>101.85159664859707</c:v>
                </c:pt>
                <c:pt idx="7">
                  <c:v>101.17853218107385</c:v>
                </c:pt>
                <c:pt idx="8">
                  <c:v>103.69047407965527</c:v>
                </c:pt>
                <c:pt idx="9">
                  <c:v>112.96191077751747</c:v>
                </c:pt>
                <c:pt idx="10">
                  <c:v>117.76803473187422</c:v>
                </c:pt>
                <c:pt idx="11">
                  <c:v>114.19387608792051</c:v>
                </c:pt>
                <c:pt idx="12">
                  <c:v>122.84652877344071</c:v>
                </c:pt>
                <c:pt idx="13">
                  <c:v>126.38000278707121</c:v>
                </c:pt>
                <c:pt idx="14">
                  <c:v>126.88731139409883</c:v>
                </c:pt>
                <c:pt idx="15">
                  <c:v>129.49740155783184</c:v>
                </c:pt>
                <c:pt idx="16">
                  <c:v>132.1729524547373</c:v>
                </c:pt>
                <c:pt idx="17">
                  <c:v>132.19817786243701</c:v>
                </c:pt>
                <c:pt idx="18">
                  <c:v>132.63012858785987</c:v>
                </c:pt>
                <c:pt idx="19">
                  <c:v>133.50730134081491</c:v>
                </c:pt>
                <c:pt idx="20">
                  <c:v>131.54710046926573</c:v>
                </c:pt>
                <c:pt idx="21">
                  <c:v>134.10965816255992</c:v>
                </c:pt>
                <c:pt idx="22">
                  <c:v>139.50878265653998</c:v>
                </c:pt>
                <c:pt idx="23">
                  <c:v>149.06637271020207</c:v>
                </c:pt>
                <c:pt idx="24">
                  <c:v>152.18864789247743</c:v>
                </c:pt>
              </c:numCache>
            </c:numRef>
          </c:val>
          <c:smooth val="0"/>
          <c:extLst>
            <c:ext xmlns:c16="http://schemas.microsoft.com/office/drawing/2014/chart" uri="{C3380CC4-5D6E-409C-BE32-E72D297353CC}">
              <c16:uniqueId val="{00000000-1EE0-4B25-A6CB-1DF34638D183}"/>
            </c:ext>
          </c:extLst>
        </c:ser>
        <c:ser>
          <c:idx val="3"/>
          <c:order val="1"/>
          <c:tx>
            <c:strRef>
              <c:f>'Fig1'!$C$49</c:f>
              <c:strCache>
                <c:ptCount val="1"/>
                <c:pt idx="0">
                  <c:v>Gross domestic product</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'Fig1'!$D$46:$AB$46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'Fig1'!$D$49:$AB$49</c:f>
              <c:numCache>
                <c:formatCode>0.0</c:formatCode>
                <c:ptCount val="25"/>
                <c:pt idx="0" formatCode="0">
                  <c:v>100</c:v>
                </c:pt>
                <c:pt idx="1">
                  <c:v>102.11808202651834</c:v>
                </c:pt>
                <c:pt idx="2">
                  <c:v>103.18178915834768</c:v>
                </c:pt>
                <c:pt idx="3">
                  <c:v>104.10451215325236</c:v>
                </c:pt>
                <c:pt idx="4">
                  <c:v>106.7446791581264</c:v>
                </c:pt>
                <c:pt idx="5">
                  <c:v>108.81434288316323</c:v>
                </c:pt>
                <c:pt idx="6">
                  <c:v>112.6585256433916</c:v>
                </c:pt>
                <c:pt idx="7">
                  <c:v>116.1717556465379</c:v>
                </c:pt>
                <c:pt idx="8">
                  <c:v>116.89735758388693</c:v>
                </c:pt>
                <c:pt idx="9">
                  <c:v>111.91054878894064</c:v>
                </c:pt>
                <c:pt idx="10">
                  <c:v>114.2992412881443</c:v>
                </c:pt>
                <c:pt idx="11">
                  <c:v>116.48868173882185</c:v>
                </c:pt>
                <c:pt idx="12">
                  <c:v>115.56965259175603</c:v>
                </c:pt>
                <c:pt idx="13">
                  <c:v>115.51940591368832</c:v>
                </c:pt>
                <c:pt idx="14">
                  <c:v>117.38902200722107</c:v>
                </c:pt>
                <c:pt idx="15">
                  <c:v>120.13870027688142</c:v>
                </c:pt>
                <c:pt idx="16">
                  <c:v>122.46703389670597</c:v>
                </c:pt>
                <c:pt idx="17">
                  <c:v>125.88607468466384</c:v>
                </c:pt>
                <c:pt idx="18">
                  <c:v>128.46509894128599</c:v>
                </c:pt>
                <c:pt idx="19">
                  <c:v>130.87962104244934</c:v>
                </c:pt>
                <c:pt idx="20">
                  <c:v>123.61046527615616</c:v>
                </c:pt>
                <c:pt idx="21">
                  <c:v>131.4013916923156</c:v>
                </c:pt>
                <c:pt idx="22">
                  <c:v>135.98860795460175</c:v>
                </c:pt>
                <c:pt idx="23">
                  <c:v>136.7153344460497</c:v>
                </c:pt>
                <c:pt idx="24">
                  <c:v>138.12166060756201</c:v>
                </c:pt>
              </c:numCache>
            </c:numRef>
          </c:val>
          <c:smooth val="0"/>
          <c:extLst>
            <c:ext xmlns:c16="http://schemas.microsoft.com/office/drawing/2014/chart" uri="{C3380CC4-5D6E-409C-BE32-E72D297353CC}">
              <c16:uniqueId val="{00000001-1EE0-4B25-A6CB-1DF34638D183}"/>
            </c:ext>
          </c:extLst>
        </c:ser>
        <c:ser>
          <c:idx val="1"/>
          <c:order val="2"/>
          <c:tx>
            <c:strRef>
              <c:f>'Fig1'!$C$48</c:f>
              <c:strCache>
                <c:ptCount val="1"/>
                <c:pt idx="0">
                  <c:v>Domestic material consumption</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dPt>
            <c:idx val="10"/>
            <c:bubble3D val="0"/>
            <c:extLst>
              <c:ext xmlns:c16="http://schemas.microsoft.com/office/drawing/2014/chart" uri="{C3380CC4-5D6E-409C-BE32-E72D297353CC}">
                <c16:uniqueId val="{00000000-A6DB-4A88-99F1-BD102A5A326E}"/>
              </c:ext>
            </c:extLst>
          </c:dPt>
          <c:cat>
            <c:numRef>
              <c:f>'Fig1'!$D$46:$AB$46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'Fig1'!$D$48:$AB$48</c:f>
              <c:numCache>
                <c:formatCode>0.0</c:formatCode>
                <c:ptCount val="25"/>
                <c:pt idx="0" formatCode="0">
                  <c:v>100</c:v>
                </c:pt>
                <c:pt idx="1">
                  <c:v>100.35834607530427</c:v>
                </c:pt>
                <c:pt idx="2">
                  <c:v>101.38821741252633</c:v>
                </c:pt>
                <c:pt idx="3">
                  <c:v>102.38123634818609</c:v>
                </c:pt>
                <c:pt idx="4">
                  <c:v>106.85753150433169</c:v>
                </c:pt>
                <c:pt idx="5">
                  <c:v>108.0374315475535</c:v>
                </c:pt>
                <c:pt idx="6">
                  <c:v>110.61046596262996</c:v>
                </c:pt>
                <c:pt idx="7">
                  <c:v>114.81858171121864</c:v>
                </c:pt>
                <c:pt idx="8">
                  <c:v>112.73683394878309</c:v>
                </c:pt>
                <c:pt idx="9">
                  <c:v>99.06927743932421</c:v>
                </c:pt>
                <c:pt idx="10">
                  <c:v>97.05455436050417</c:v>
                </c:pt>
                <c:pt idx="11">
                  <c:v>102.00956980314298</c:v>
                </c:pt>
                <c:pt idx="12">
                  <c:v>94.07644948999328</c:v>
                </c:pt>
                <c:pt idx="13">
                  <c:v>91.406396080176449</c:v>
                </c:pt>
                <c:pt idx="14">
                  <c:v>92.514389908241469</c:v>
                </c:pt>
                <c:pt idx="15">
                  <c:v>92.773058634098589</c:v>
                </c:pt>
                <c:pt idx="16">
                  <c:v>92.656652985522797</c:v>
                </c:pt>
                <c:pt idx="17">
                  <c:v>95.225272178606417</c:v>
                </c:pt>
                <c:pt idx="18">
                  <c:v>96.859665529303342</c:v>
                </c:pt>
                <c:pt idx="19">
                  <c:v>98.031807794797956</c:v>
                </c:pt>
                <c:pt idx="20">
                  <c:v>93.966696974089643</c:v>
                </c:pt>
                <c:pt idx="21">
                  <c:v>97.980558218289147</c:v>
                </c:pt>
                <c:pt idx="22">
                  <c:v>97.47673613452379</c:v>
                </c:pt>
                <c:pt idx="23">
                  <c:v>91.714403430098969</c:v>
                </c:pt>
                <c:pt idx="24">
                  <c:v>90.756874786840953</c:v>
                </c:pt>
              </c:numCache>
            </c:numRef>
          </c:val>
          <c:smooth val="0"/>
          <c:extLst>
            <c:ext xmlns:c16="http://schemas.microsoft.com/office/drawing/2014/chart" uri="{C3380CC4-5D6E-409C-BE32-E72D297353CC}">
              <c16:uniqueId val="{00000002-1EE0-4B25-A6CB-1DF34638D183}"/>
            </c:ext>
          </c:extLst>
        </c:ser>
        <c:dLbls>
          <c:showLegendKey val="0"/>
          <c:showVal val="0"/>
          <c:showCatName val="0"/>
          <c:showSerName val="0"/>
          <c:showPercent val="0"/>
          <c:showBubbleSize val="0"/>
        </c:dLbls>
        <c:marker val="1"/>
        <c:smooth val="0"/>
        <c:axId val="175862912"/>
        <c:axId val="175864448"/>
      </c:lineChart>
      <c:catAx>
        <c:axId val="175862912"/>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5864448"/>
        <c:crossesAt val="100"/>
        <c:auto val="1"/>
        <c:lblAlgn val="ctr"/>
        <c:lblOffset val="100"/>
        <c:tickLblSkip val="1"/>
        <c:tickMarkSkip val="1"/>
        <c:noMultiLvlLbl val="0"/>
      </c:catAx>
      <c:valAx>
        <c:axId val="175864448"/>
        <c:scaling>
          <c:orientation val="minMax"/>
          <c:max val="160"/>
          <c:min val="80"/>
        </c:scaling>
        <c:delete val="0"/>
        <c:axPos val="l"/>
        <c:majorGridlines>
          <c:spPr>
            <a:ln w="3175">
              <a:solidFill>
                <a:srgbClr val="C0C0C0"/>
              </a:solidFill>
              <a:prstDash val="sysDash"/>
            </a:ln>
          </c:spPr>
        </c:majorGridlines>
        <c:numFmt formatCode="0" sourceLinked="0"/>
        <c:majorTickMark val="none"/>
        <c:minorTickMark val="none"/>
        <c:tickLblPos val="low"/>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5862912"/>
        <c:crosses val="autoZero"/>
        <c:crossBetween val="between"/>
        <c:majorUnit val="10"/>
      </c:valAx>
    </c:plotArea>
    <c:legend>
      <c:legendPos val="b"/>
      <c:layout>
        <c:manualLayout>
          <c:xMode val="edge"/>
          <c:yMode val="edge"/>
          <c:x val="8.4434645669291333E-2"/>
          <c:y val="0.83347562228406169"/>
          <c:w val="0.65323297728588459"/>
          <c:h val="4.1984215702045913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extraction and physical trade, EU, 2000-2024</a:t>
            </a:r>
          </a:p>
          <a:p>
            <a:pPr algn="l">
              <a:defRPr sz="1800" b="1">
                <a:latin typeface="Arial"/>
                <a:ea typeface="Arial"/>
                <a:cs typeface="Arial"/>
              </a:defRPr>
            </a:pPr>
            <a:r>
              <a:rPr lang="en-US" sz="1600" b="0"/>
              <a:t>(2000 = 100)</a:t>
            </a:r>
          </a:p>
        </c:rich>
      </c:tx>
      <c:layout>
        <c:manualLayout>
          <c:xMode val="edge"/>
          <c:yMode val="edge"/>
          <c:x val="5.3333333333333332E-3"/>
          <c:y val="8.6072371954639178E-3"/>
        </c:manualLayout>
      </c:layout>
      <c:overlay val="0"/>
    </c:title>
    <c:autoTitleDeleted val="0"/>
    <c:plotArea>
      <c:layout>
        <c:manualLayout>
          <c:xMode val="edge"/>
          <c:yMode val="edge"/>
          <c:x val="1.4666666666666666E-2"/>
          <c:y val="0.17171438204950518"/>
          <c:w val="0.97066666666666668"/>
          <c:h val="0.64009888156746597"/>
        </c:manualLayout>
      </c:layout>
      <c:lineChart>
        <c:grouping val="standard"/>
        <c:varyColors val="0"/>
        <c:ser>
          <c:idx val="0"/>
          <c:order val="0"/>
          <c:tx>
            <c:strRef>
              <c:f>'Fig2'!$C$48</c:f>
              <c:strCache>
                <c:ptCount val="1"/>
                <c:pt idx="0">
                  <c:v>Domestic extraction</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'Fig2'!$D$47:$AB$47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'Fig2'!$D$48:$AB$48</c:f>
              <c:numCache>
                <c:formatCode>#,##0.0</c:formatCode>
                <c:ptCount val="25"/>
                <c:pt idx="0" formatCode="#,##0">
                  <c:v>100</c:v>
                </c:pt>
                <c:pt idx="1">
                  <c:v>100.79244428093321</c:v>
                </c:pt>
                <c:pt idx="2">
                  <c:v>101.25698342876962</c:v>
                </c:pt>
                <c:pt idx="3">
                  <c:v>101.1328084365076</c:v>
                </c:pt>
                <c:pt idx="4">
                  <c:v>105.94227111286784</c:v>
                </c:pt>
                <c:pt idx="5">
                  <c:v>107.36908751274281</c:v>
                </c:pt>
                <c:pt idx="6">
                  <c:v>110.05380166456342</c:v>
                </c:pt>
                <c:pt idx="7">
                  <c:v>114.75175848338799</c:v>
                </c:pt>
                <c:pt idx="8">
                  <c:v>112.83957684517192</c:v>
                </c:pt>
                <c:pt idx="9">
                  <c:v>100.84926241469663</c:v>
                </c:pt>
                <c:pt idx="10">
                  <c:v>97.524206844352364</c:v>
                </c:pt>
                <c:pt idx="11">
                  <c:v>103.29987304001935</c:v>
                </c:pt>
                <c:pt idx="12">
                  <c:v>95.604003411019093</c:v>
                </c:pt>
                <c:pt idx="13">
                  <c:v>93.233347221164593</c:v>
                </c:pt>
                <c:pt idx="14">
                  <c:v>94.381611827857554</c:v>
                </c:pt>
                <c:pt idx="15">
                  <c:v>93.610831680215981</c:v>
                </c:pt>
                <c:pt idx="16">
                  <c:v>93.546791007483762</c:v>
                </c:pt>
                <c:pt idx="17">
                  <c:v>96.298081490573097</c:v>
                </c:pt>
                <c:pt idx="18">
                  <c:v>97.257721251192237</c:v>
                </c:pt>
                <c:pt idx="19">
                  <c:v>99.233300116946921</c:v>
                </c:pt>
                <c:pt idx="20">
                  <c:v>97.031173343921452</c:v>
                </c:pt>
                <c:pt idx="21">
                  <c:v>100.63579214087426</c:v>
                </c:pt>
                <c:pt idx="22">
                  <c:v>98.23906244132904</c:v>
                </c:pt>
                <c:pt idx="23">
                  <c:v>93.799252519345245</c:v>
                </c:pt>
                <c:pt idx="24">
                  <c:v>92.759372217928473</c:v>
                </c:pt>
              </c:numCache>
            </c:numRef>
          </c:val>
          <c:smooth val="0"/>
          <c:extLst>
            <c:ext xmlns:c16="http://schemas.microsoft.com/office/drawing/2014/chart" uri="{C3380CC4-5D6E-409C-BE32-E72D297353CC}">
              <c16:uniqueId val="{00000000-5B87-45B0-A676-5469F20B9D83}"/>
            </c:ext>
          </c:extLst>
        </c:ser>
        <c:ser>
          <c:idx val="2"/>
          <c:order val="1"/>
          <c:tx>
            <c:strRef>
              <c:f>'Fig2'!$C$50</c:f>
              <c:strCache>
                <c:ptCount val="1"/>
                <c:pt idx="0">
                  <c:v>Exports </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'Fig2'!$D$47:$AB$47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'Fig2'!$D$50:$AB$50</c:f>
              <c:numCache>
                <c:formatCode>#,##0.0</c:formatCode>
                <c:ptCount val="25"/>
                <c:pt idx="0" formatCode="#,##0">
                  <c:v>100</c:v>
                </c:pt>
                <c:pt idx="1">
                  <c:v>99.735583229702357</c:v>
                </c:pt>
                <c:pt idx="2">
                  <c:v>105.75332000826938</c:v>
                </c:pt>
                <c:pt idx="3">
                  <c:v>108.40839719523056</c:v>
                </c:pt>
                <c:pt idx="4">
                  <c:v>114.19604322377967</c:v>
                </c:pt>
                <c:pt idx="5">
                  <c:v>120.25367355276177</c:v>
                </c:pt>
                <c:pt idx="6">
                  <c:v>125.60434102078631</c:v>
                </c:pt>
                <c:pt idx="7">
                  <c:v>128.74623081916704</c:v>
                </c:pt>
                <c:pt idx="8">
                  <c:v>131.4985026797649</c:v>
                </c:pt>
                <c:pt idx="9">
                  <c:v>123.60795969838708</c:v>
                </c:pt>
                <c:pt idx="10">
                  <c:v>136.57794382161379</c:v>
                </c:pt>
                <c:pt idx="11">
                  <c:v>141.16450507324231</c:v>
                </c:pt>
                <c:pt idx="12">
                  <c:v>151.36536895718424</c:v>
                </c:pt>
                <c:pt idx="13">
                  <c:v>158.27329123974357</c:v>
                </c:pt>
                <c:pt idx="14">
                  <c:v>160.51140467591884</c:v>
                </c:pt>
                <c:pt idx="15">
                  <c:v>161.95671104278105</c:v>
                </c:pt>
                <c:pt idx="16">
                  <c:v>167.01522331627373</c:v>
                </c:pt>
                <c:pt idx="17">
                  <c:v>172.90008368292536</c:v>
                </c:pt>
                <c:pt idx="18">
                  <c:v>168.5334211112895</c:v>
                </c:pt>
                <c:pt idx="19">
                  <c:v>168.31444530501975</c:v>
                </c:pt>
                <c:pt idx="20">
                  <c:v>162.16198094241125</c:v>
                </c:pt>
                <c:pt idx="21">
                  <c:v>168.63804624066134</c:v>
                </c:pt>
                <c:pt idx="22">
                  <c:v>156.27207200669898</c:v>
                </c:pt>
                <c:pt idx="23">
                  <c:v>151.60215692699387</c:v>
                </c:pt>
                <c:pt idx="24">
                  <c:v>149.02689825880242</c:v>
                </c:pt>
              </c:numCache>
            </c:numRef>
          </c:val>
          <c:smooth val="0"/>
          <c:extLst>
            <c:ext xmlns:c16="http://schemas.microsoft.com/office/drawing/2014/chart" uri="{C3380CC4-5D6E-409C-BE32-E72D297353CC}">
              <c16:uniqueId val="{00000001-5B87-45B0-A676-5469F20B9D83}"/>
            </c:ext>
          </c:extLst>
        </c:ser>
        <c:ser>
          <c:idx val="1"/>
          <c:order val="2"/>
          <c:tx>
            <c:strRef>
              <c:f>'Fig2'!$C$49</c:f>
              <c:strCache>
                <c:ptCount val="1"/>
                <c:pt idx="0">
                  <c:v>Imports</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'Fig2'!$D$47:$AB$47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'Fig2'!$D$49:$AB$49</c:f>
              <c:numCache>
                <c:formatCode>#,##0.0</c:formatCode>
                <c:ptCount val="25"/>
                <c:pt idx="0" formatCode="#,##0">
                  <c:v>100</c:v>
                </c:pt>
                <c:pt idx="1">
                  <c:v>98.543817842103124</c:v>
                </c:pt>
                <c:pt idx="2">
                  <c:v>103.18190233948133</c:v>
                </c:pt>
                <c:pt idx="3">
                  <c:v>108.86246881231276</c:v>
                </c:pt>
                <c:pt idx="4">
                  <c:v>112.47952674365726</c:v>
                </c:pt>
                <c:pt idx="5">
                  <c:v>114.18698201622708</c:v>
                </c:pt>
                <c:pt idx="6">
                  <c:v>117.16897842557563</c:v>
                </c:pt>
                <c:pt idx="7">
                  <c:v>119.22120246946362</c:v>
                </c:pt>
                <c:pt idx="8">
                  <c:v>117.94422339714711</c:v>
                </c:pt>
                <c:pt idx="9">
                  <c:v>99.705244416355271</c:v>
                </c:pt>
                <c:pt idx="10">
                  <c:v>107.07431418103002</c:v>
                </c:pt>
                <c:pt idx="11">
                  <c:v>108.84013813942977</c:v>
                </c:pt>
                <c:pt idx="12">
                  <c:v>105.42257451508499</c:v>
                </c:pt>
                <c:pt idx="13">
                  <c:v>104.48430939883706</c:v>
                </c:pt>
                <c:pt idx="14">
                  <c:v>105.77808618525542</c:v>
                </c:pt>
                <c:pt idx="15">
                  <c:v>110.25332949867763</c:v>
                </c:pt>
                <c:pt idx="16">
                  <c:v>111.48309305955375</c:v>
                </c:pt>
                <c:pt idx="17">
                  <c:v>114.35485121482294</c:v>
                </c:pt>
                <c:pt idx="18">
                  <c:v>116.73220955941639</c:v>
                </c:pt>
                <c:pt idx="19">
                  <c:v>114.47489417156784</c:v>
                </c:pt>
                <c:pt idx="20">
                  <c:v>102.79700176135553</c:v>
                </c:pt>
                <c:pt idx="21">
                  <c:v>109.08046763085801</c:v>
                </c:pt>
                <c:pt idx="22">
                  <c:v>112.14331695745938</c:v>
                </c:pt>
                <c:pt idx="23">
                  <c:v>101.74409296564181</c:v>
                </c:pt>
                <c:pt idx="24">
                  <c:v>100.6133243976772</c:v>
                </c:pt>
              </c:numCache>
            </c:numRef>
          </c:val>
          <c:smooth val="0"/>
          <c:extLst>
            <c:ext xmlns:c16="http://schemas.microsoft.com/office/drawing/2014/chart" uri="{C3380CC4-5D6E-409C-BE32-E72D297353CC}">
              <c16:uniqueId val="{00000002-5B87-45B0-A676-5469F20B9D83}"/>
            </c:ext>
          </c:extLst>
        </c:ser>
        <c:ser>
          <c:idx val="3"/>
          <c:order val="3"/>
          <c:tx>
            <c:strRef>
              <c:f>'Fig2'!$C$51</c:f>
              <c:strCache>
                <c:ptCount val="1"/>
                <c:pt idx="0">
                  <c:v>Trade balance</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c:spPr>
          </c:marker>
          <c:cat>
            <c:numRef>
              <c:f>'Fig2'!$D$47:$AB$47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'Fig2'!$D$51:$AB$51</c:f>
              <c:numCache>
                <c:formatCode>#,##0.0</c:formatCode>
                <c:ptCount val="25"/>
                <c:pt idx="0" formatCode="#,##0">
                  <c:v>100</c:v>
                </c:pt>
                <c:pt idx="1">
                  <c:v>98.037661945341156</c:v>
                </c:pt>
                <c:pt idx="2">
                  <c:v>102.08979281520452</c:v>
                </c:pt>
                <c:pt idx="3">
                  <c:v>109.05531793725321</c:v>
                </c:pt>
                <c:pt idx="4">
                  <c:v>111.75050336964595</c:v>
                </c:pt>
                <c:pt idx="5">
                  <c:v>111.61039134443959</c:v>
                </c:pt>
                <c:pt idx="6">
                  <c:v>113.58638694967095</c:v>
                </c:pt>
                <c:pt idx="7">
                  <c:v>115.17581803240276</c:v>
                </c:pt>
                <c:pt idx="8">
                  <c:v>112.1875715790607</c:v>
                </c:pt>
                <c:pt idx="9">
                  <c:v>89.553497760081925</c:v>
                </c:pt>
                <c:pt idx="10">
                  <c:v>94.543797458652691</c:v>
                </c:pt>
                <c:pt idx="11">
                  <c:v>95.111623196060066</c:v>
                </c:pt>
                <c:pt idx="12">
                  <c:v>85.910163391087892</c:v>
                </c:pt>
                <c:pt idx="13">
                  <c:v>81.639535903239675</c:v>
                </c:pt>
                <c:pt idx="14">
                  <c:v>82.532242505227003</c:v>
                </c:pt>
                <c:pt idx="15">
                  <c:v>88.294333342390615</c:v>
                </c:pt>
                <c:pt idx="16">
                  <c:v>87.897985121303847</c:v>
                </c:pt>
                <c:pt idx="17">
                  <c:v>89.4900456504283</c:v>
                </c:pt>
                <c:pt idx="18">
                  <c:v>94.731664016460982</c:v>
                </c:pt>
                <c:pt idx="19">
                  <c:v>91.608643244012072</c:v>
                </c:pt>
                <c:pt idx="20">
                  <c:v>77.58404073202631</c:v>
                </c:pt>
                <c:pt idx="21">
                  <c:v>83.785707501145495</c:v>
                </c:pt>
                <c:pt idx="22">
                  <c:v>93.401348263493333</c:v>
                </c:pt>
                <c:pt idx="23">
                  <c:v>80.56882362340103</c:v>
                </c:pt>
                <c:pt idx="24">
                  <c:v>80.051545923397398</c:v>
                </c:pt>
              </c:numCache>
            </c:numRef>
          </c:val>
          <c:smooth val="0"/>
          <c:extLst>
            <c:ext xmlns:c16="http://schemas.microsoft.com/office/drawing/2014/chart" uri="{C3380CC4-5D6E-409C-BE32-E72D297353CC}">
              <c16:uniqueId val="{00000003-5B87-45B0-A676-5469F20B9D83}"/>
            </c:ext>
          </c:extLst>
        </c:ser>
        <c:dLbls>
          <c:showLegendKey val="0"/>
          <c:showVal val="0"/>
          <c:showCatName val="0"/>
          <c:showSerName val="0"/>
          <c:showPercent val="0"/>
          <c:showBubbleSize val="0"/>
        </c:dLbls>
        <c:marker val="1"/>
        <c:smooth val="0"/>
        <c:axId val="176409216"/>
        <c:axId val="176415104"/>
      </c:lineChart>
      <c:catAx>
        <c:axId val="176409216"/>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415104"/>
        <c:crossesAt val="100"/>
        <c:auto val="1"/>
        <c:lblAlgn val="ctr"/>
        <c:lblOffset val="100"/>
        <c:tickMarkSkip val="1"/>
        <c:noMultiLvlLbl val="0"/>
      </c:catAx>
      <c:valAx>
        <c:axId val="176415104"/>
        <c:scaling>
          <c:orientation val="minMax"/>
          <c:max val="180"/>
          <c:min val="70"/>
        </c:scaling>
        <c:delete val="0"/>
        <c:axPos val="l"/>
        <c:majorGridlines>
          <c:spPr>
            <a:ln w="3175">
              <a:solidFill>
                <a:srgbClr val="C0C0C0"/>
              </a:solidFill>
              <a:prstDash val="sysDash"/>
            </a:ln>
          </c:spPr>
        </c:majorGridlines>
        <c:numFmt formatCode="#,##0" sourceLinked="0"/>
        <c:majorTickMark val="none"/>
        <c:minorTickMark val="none"/>
        <c:tickLblPos val="low"/>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409216"/>
        <c:crosses val="autoZero"/>
        <c:crossBetween val="between"/>
        <c:majorUnit val="10"/>
      </c:valAx>
    </c:plotArea>
    <c:legend>
      <c:legendPos val="b"/>
      <c:layout>
        <c:manualLayout>
          <c:xMode val="edge"/>
          <c:yMode val="edge"/>
          <c:x val="0.19324703412073491"/>
          <c:y val="0.83548316590449689"/>
          <c:w val="0.55504140696585325"/>
          <c:h val="4.1478072724376952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Domestic material consumption by main material category, EU, 2024</a:t>
            </a:r>
          </a:p>
          <a:p>
            <a:pPr algn="l">
              <a:defRPr b="1"/>
            </a:pPr>
            <a:r>
              <a:rPr lang="en-US" sz="1000" b="0"/>
              <a:t>(tonnes per capita)</a:t>
            </a:r>
          </a:p>
        </c:rich>
      </c:tx>
      <c:layout>
        <c:manualLayout>
          <c:xMode val="edge"/>
          <c:yMode val="edge"/>
          <c:x val="9.876543209876543E-3"/>
          <c:y val="9.1018498793198621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4144932267365765"/>
          <c:w val="0.49382716049382713"/>
          <c:h val="0.45509249396599311"/>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a:solidFill>
                  <a:schemeClr val="lt1"/>
                </a:solidFill>
              </a:ln>
              <a:effectLst/>
            </c:spPr>
            <c:extLst>
              <c:ext xmlns:c16="http://schemas.microsoft.com/office/drawing/2014/chart" uri="{C3380CC4-5D6E-409C-BE32-E72D297353CC}">
                <c16:uniqueId val="{00000002-DC58-4011-AD64-AAE7713CF547}"/>
              </c:ext>
            </c:extLst>
          </c:dPt>
          <c:dPt>
            <c:idx val="1"/>
            <c:bubble3D val="0"/>
            <c:spPr>
              <a:solidFill>
                <a:srgbClr val="33A033">
                  <a:lumMod val="60000"/>
                  <a:lumOff val="40000"/>
                </a:srgbClr>
              </a:solidFill>
              <a:ln w="19050">
                <a:solidFill>
                  <a:schemeClr val="lt1"/>
                </a:solidFill>
              </a:ln>
              <a:effectLst/>
            </c:spPr>
            <c:extLst>
              <c:ext xmlns:c16="http://schemas.microsoft.com/office/drawing/2014/chart" uri="{C3380CC4-5D6E-409C-BE32-E72D297353CC}">
                <c16:uniqueId val="{00000004-DC58-4011-AD64-AAE7713CF547}"/>
              </c:ext>
            </c:extLst>
          </c:dPt>
          <c:dPt>
            <c:idx val="2"/>
            <c:bubble3D val="0"/>
            <c:spPr>
              <a:solidFill>
                <a:srgbClr val="2644A7">
                  <a:lumMod val="100000"/>
                </a:srgbClr>
              </a:solidFill>
              <a:ln w="19050">
                <a:solidFill>
                  <a:schemeClr val="lt1"/>
                </a:solidFill>
              </a:ln>
              <a:effectLst/>
            </c:spPr>
            <c:extLst>
              <c:ext xmlns:c16="http://schemas.microsoft.com/office/drawing/2014/chart" uri="{C3380CC4-5D6E-409C-BE32-E72D297353CC}">
                <c16:uniqueId val="{00000005-DC58-4011-AD64-AAE7713CF547}"/>
              </c:ext>
            </c:extLst>
          </c:dPt>
          <c:dPt>
            <c:idx val="3"/>
            <c:bubble3D val="0"/>
            <c:spPr>
              <a:solidFill>
                <a:srgbClr val="C05F03">
                  <a:lumMod val="100000"/>
                </a:srgbClr>
              </a:solidFill>
              <a:ln w="19050">
                <a:solidFill>
                  <a:schemeClr val="lt1"/>
                </a:solidFill>
              </a:ln>
              <a:effectLst/>
            </c:spPr>
            <c:extLst>
              <c:ext xmlns:c16="http://schemas.microsoft.com/office/drawing/2014/chart" uri="{C3380CC4-5D6E-409C-BE32-E72D297353CC}">
                <c16:uniqueId val="{00000003-DC58-4011-AD64-AAE7713CF547}"/>
              </c:ext>
            </c:extLst>
          </c:dPt>
          <c:dLbls>
            <c:dLbl>
              <c:idx val="0"/>
              <c:tx>
                <c:rich>
                  <a:bodyPr/>
                  <a:lstStyle/>
                  <a:p>
                    <a:fld id="{16391575-6821-459D-8148-10549C2B4DA8}" type="CELLRANGE">
                      <a:rPr lang="en-US"/>
                      <a:pPr/>
                      <a:t>[CELLRANGE]</a:t>
                    </a:fld>
                    <a:r>
                      <a:rPr lang="en-US" baseline="0"/>
                      <a:t>
3.3
(</a:t>
                    </a:r>
                    <a:fld id="{D6354F65-0D02-457C-88D7-6E9AB6BACDE6}" type="PERCENTAGE">
                      <a:rPr lang="en-US" baseline="0"/>
                      <a:pPr/>
                      <a:t>[PERCENTAGE]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C58-4011-AD64-AAE7713CF547}"/>
                </c:ext>
              </c:extLst>
            </c:dLbl>
            <c:dLbl>
              <c:idx val="1"/>
              <c:tx>
                <c:rich>
                  <a:bodyPr/>
                  <a:lstStyle/>
                  <a:p>
                    <a:fld id="{E6C6FBC2-DA35-4374-BD06-EE756D26B998}" type="CELLRANGE">
                      <a:rPr lang="en-US"/>
                      <a:pPr/>
                      <a:t>[CELLRANGE]</a:t>
                    </a:fld>
                    <a:r>
                      <a:rPr lang="en-US" baseline="0"/>
                      <a:t>
0.8
(</a:t>
                    </a:r>
                    <a:fld id="{07B3EAEF-6D7E-479A-8022-93DAB79C0D4F}" type="PERCENTAGE">
                      <a:rPr lang="en-US" baseline="0"/>
                      <a:pPr/>
                      <a:t>[PERCENTAGE]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C58-4011-AD64-AAE7713CF547}"/>
                </c:ext>
              </c:extLst>
            </c:dLbl>
            <c:dLbl>
              <c:idx val="2"/>
              <c:tx>
                <c:rich>
                  <a:bodyPr/>
                  <a:lstStyle/>
                  <a:p>
                    <a:fld id="{2B8B6222-AD59-497E-9D1A-120773D114A5}" type="CELLRANGE">
                      <a:rPr lang="en-US"/>
                      <a:pPr/>
                      <a:t>[CELLRANGE]</a:t>
                    </a:fld>
                    <a:r>
                      <a:rPr lang="en-US" baseline="0"/>
                      <a:t>
7.1
</a:t>
                    </a:r>
                    <a:fld id="{E832AD68-57DA-4D51-B375-7BBB15558E3D}"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C58-4011-AD64-AAE7713CF547}"/>
                </c:ext>
              </c:extLst>
            </c:dLbl>
            <c:dLbl>
              <c:idx val="3"/>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fld id="{38F70088-8C31-4525-8142-6200AF16D346}" type="CELLRANGE">
                      <a:rPr lang="en-US"/>
                      <a:pPr>
                        <a:defRPr b="1"/>
                      </a:pPr>
                      <a:t>[CELLRANGE]</a:t>
                    </a:fld>
                    <a:r>
                      <a:rPr lang="en-US" baseline="0"/>
                      <a:t>
2.2
(</a:t>
                    </a:r>
                    <a:fld id="{5171AB84-0FFF-40A6-B620-088416BB3C9B}" type="PERCENTAGE">
                      <a:rPr lang="en-US" baseline="0"/>
                      <a:pPr>
                        <a:defRPr b="1"/>
                      </a:pPr>
                      <a:t>[PERCENTAGE]</a:t>
                    </a:fld>
                    <a:r>
                      <a:rPr lang="en-US" baseline="0"/>
                      <a:t>)</a:t>
                    </a:r>
                  </a:p>
                </c:rich>
              </c:tx>
              <c:numFmt formatCode="0%" sourceLinked="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C58-4011-AD64-AAE7713CF547}"/>
                </c:ext>
              </c:extLst>
            </c:dLbl>
            <c:numFmt formatCode="0_i%" sourceLinked="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howDataLabelsRange val="1"/>
              </c:ext>
            </c:extLst>
          </c:dLbls>
          <c:val>
            <c:numRef>
              <c:f>'Fig3'!$D$49:$G$49</c:f>
              <c:numCache>
                <c:formatCode>0.0</c:formatCode>
                <c:ptCount val="4"/>
                <c:pt idx="0">
                  <c:v>3.2555569700327114</c:v>
                </c:pt>
                <c:pt idx="1">
                  <c:v>0.75225876481593223</c:v>
                </c:pt>
                <c:pt idx="2">
                  <c:v>7.1269490161301672</c:v>
                </c:pt>
                <c:pt idx="3">
                  <c:v>2.2182707037924945</c:v>
                </c:pt>
              </c:numCache>
            </c:numRef>
          </c:val>
          <c:extLst>
            <c:ext xmlns:c15="http://schemas.microsoft.com/office/drawing/2012/chart" uri="{02D57815-91ED-43cb-92C2-25804820EDAC}">
              <c15:datalabelsRange>
                <c15:f>'Fig3'!$D$48:$G$48</c15:f>
                <c15:dlblRangeCache>
                  <c:ptCount val="4"/>
                  <c:pt idx="0">
                    <c:v>Biomass</c:v>
                  </c:pt>
                  <c:pt idx="1">
                    <c:v>Metal ores</c:v>
                  </c:pt>
                  <c:pt idx="2">
                    <c:v>Non-metallic minerals</c:v>
                  </c:pt>
                  <c:pt idx="3">
                    <c:v>Fossil energy materials</c:v>
                  </c:pt>
                </c15:dlblRangeCache>
              </c15:datalabelsRange>
            </c:ext>
            <c:ext xmlns:c16="http://schemas.microsoft.com/office/drawing/2014/chart" uri="{C3380CC4-5D6E-409C-BE32-E72D297353CC}">
              <c16:uniqueId val="{00000000-DC58-4011-AD64-AAE7713CF54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B04F-4E32-8994-FC463AE51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B04F-4E32-8994-FC463AE516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B04F-4E32-8994-FC463AE51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B04F-4E32-8994-FC463AE516D1}"/>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'Fig3'!$D$50:$G$50</c:f>
              <c:numCache>
                <c:formatCode>0%</c:formatCode>
                <c:ptCount val="4"/>
                <c:pt idx="0">
                  <c:v>0.24380650984263175</c:v>
                </c:pt>
                <c:pt idx="1">
                  <c:v>5.6336161718730036E-2</c:v>
                </c:pt>
                <c:pt idx="2">
                  <c:v>0.53373250151774032</c:v>
                </c:pt>
                <c:pt idx="3">
                  <c:v>0.16612482692089775</c:v>
                </c:pt>
              </c:numCache>
            </c:numRef>
          </c:val>
          <c:extLst>
            <c:ext xmlns:c16="http://schemas.microsoft.com/office/drawing/2014/chart" uri="{C3380CC4-5D6E-409C-BE32-E72D297353CC}">
              <c16:uniqueId val="{00000001-DC58-4011-AD64-AAE7713CF547}"/>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1-3B6F-4FFD-9228-665DF74C50F6}"/>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'Fig3'!$B$52</c:f>
              <c:numCache>
                <c:formatCode>General</c:formatCode>
                <c:ptCount val="1"/>
                <c:pt idx="0">
                  <c:v>0</c:v>
                </c:pt>
              </c:numCache>
            </c:numRef>
          </c:val>
          <c:extLst>
            <c:ext xmlns:c16="http://schemas.microsoft.com/office/drawing/2014/chart" uri="{C3380CC4-5D6E-409C-BE32-E72D297353CC}">
              <c16:uniqueId val="{00000010-FC32-498F-B783-46320EB84D93}"/>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sz="1600"/>
              <a:t>Development of domestic material consumption by main material category, EU, 2000-2024</a:t>
            </a:r>
          </a:p>
          <a:p>
            <a:pPr algn="l">
              <a:defRPr sz="1800" b="1">
                <a:latin typeface="Arial"/>
                <a:ea typeface="Arial"/>
                <a:cs typeface="Arial"/>
              </a:defRPr>
            </a:pPr>
            <a:r>
              <a:rPr lang="en-US" sz="1600" b="0"/>
              <a:t>(2000 = 100)</a:t>
            </a:r>
          </a:p>
        </c:rich>
      </c:tx>
      <c:layout>
        <c:manualLayout>
          <c:xMode val="edge"/>
          <c:yMode val="edge"/>
          <c:x val="5.3333333333333332E-3"/>
          <c:y val="8.6037371043445315E-3"/>
        </c:manualLayout>
      </c:layout>
      <c:overlay val="0"/>
    </c:title>
    <c:autoTitleDeleted val="0"/>
    <c:plotArea>
      <c:layout>
        <c:manualLayout>
          <c:xMode val="edge"/>
          <c:yMode val="edge"/>
          <c:x val="1.4666666666666666E-2"/>
          <c:y val="0.17164455523167341"/>
          <c:w val="0.97066666666666668"/>
          <c:h val="0.64024523360585828"/>
        </c:manualLayout>
      </c:layout>
      <c:lineChart>
        <c:grouping val="standard"/>
        <c:varyColors val="0"/>
        <c:ser>
          <c:idx val="0"/>
          <c:order val="0"/>
          <c:tx>
            <c:strRef>
              <c:f>'Fig4'!$C$51</c:f>
              <c:strCache>
                <c:ptCount val="1"/>
                <c:pt idx="0">
                  <c:v>Total</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'Fig4'!$D$50:$AB$50</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'Fig4'!$D$51:$AB$51</c:f>
              <c:numCache>
                <c:formatCode>#,##0.0</c:formatCode>
                <c:ptCount val="25"/>
                <c:pt idx="0" formatCode="#,##0">
                  <c:v>100</c:v>
                </c:pt>
                <c:pt idx="1">
                  <c:v>100.35834607530427</c:v>
                </c:pt>
                <c:pt idx="2">
                  <c:v>101.38821741252633</c:v>
                </c:pt>
                <c:pt idx="3">
                  <c:v>102.38123634818609</c:v>
                </c:pt>
                <c:pt idx="4">
                  <c:v>106.85753150433169</c:v>
                </c:pt>
                <c:pt idx="5">
                  <c:v>108.0374315475535</c:v>
                </c:pt>
                <c:pt idx="6">
                  <c:v>110.61046596262996</c:v>
                </c:pt>
                <c:pt idx="7">
                  <c:v>114.81858171121864</c:v>
                </c:pt>
                <c:pt idx="8">
                  <c:v>112.73683394878309</c:v>
                </c:pt>
                <c:pt idx="9">
                  <c:v>99.06927743932421</c:v>
                </c:pt>
                <c:pt idx="10">
                  <c:v>97.05455436050417</c:v>
                </c:pt>
                <c:pt idx="11">
                  <c:v>102.00956980314298</c:v>
                </c:pt>
                <c:pt idx="12">
                  <c:v>94.07644948999328</c:v>
                </c:pt>
                <c:pt idx="13">
                  <c:v>91.406396080176449</c:v>
                </c:pt>
                <c:pt idx="14">
                  <c:v>92.514389908241469</c:v>
                </c:pt>
                <c:pt idx="15">
                  <c:v>92.773058634098589</c:v>
                </c:pt>
                <c:pt idx="16">
                  <c:v>92.656652985522797</c:v>
                </c:pt>
                <c:pt idx="17">
                  <c:v>95.225272178606417</c:v>
                </c:pt>
                <c:pt idx="18">
                  <c:v>96.859665529303342</c:v>
                </c:pt>
                <c:pt idx="19">
                  <c:v>98.031807794797956</c:v>
                </c:pt>
                <c:pt idx="20">
                  <c:v>93.966696974089643</c:v>
                </c:pt>
                <c:pt idx="21">
                  <c:v>97.980558218289147</c:v>
                </c:pt>
                <c:pt idx="22">
                  <c:v>97.47673613452379</c:v>
                </c:pt>
                <c:pt idx="23">
                  <c:v>91.714403430098969</c:v>
                </c:pt>
                <c:pt idx="24">
                  <c:v>90.756874786840953</c:v>
                </c:pt>
              </c:numCache>
            </c:numRef>
          </c:val>
          <c:smooth val="0"/>
          <c:extLst>
            <c:ext xmlns:c16="http://schemas.microsoft.com/office/drawing/2014/chart" uri="{C3380CC4-5D6E-409C-BE32-E72D297353CC}">
              <c16:uniqueId val="{00000000-D15B-4EB8-A75A-5753019B60B5}"/>
            </c:ext>
          </c:extLst>
        </c:ser>
        <c:ser>
          <c:idx val="1"/>
          <c:order val="1"/>
          <c:tx>
            <c:strRef>
              <c:f>'Fig4'!$C$52</c:f>
              <c:strCache>
                <c:ptCount val="1"/>
                <c:pt idx="0">
                  <c:v>Biomass</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'Fig4'!$D$50:$AB$50</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'Fig4'!$D$52:$AB$52</c:f>
              <c:numCache>
                <c:formatCode>#,##0.0</c:formatCode>
                <c:ptCount val="25"/>
                <c:pt idx="0" formatCode="#,##0">
                  <c:v>100</c:v>
                </c:pt>
                <c:pt idx="1">
                  <c:v>99.181733665457884</c:v>
                </c:pt>
                <c:pt idx="2">
                  <c:v>99.702428296682385</c:v>
                </c:pt>
                <c:pt idx="3">
                  <c:v>92.036822942099661</c:v>
                </c:pt>
                <c:pt idx="4">
                  <c:v>104.23653057925017</c:v>
                </c:pt>
                <c:pt idx="5">
                  <c:v>100.487323107682</c:v>
                </c:pt>
                <c:pt idx="6">
                  <c:v>95.167092584174441</c:v>
                </c:pt>
                <c:pt idx="7">
                  <c:v>99.839944907366458</c:v>
                </c:pt>
                <c:pt idx="8">
                  <c:v>101.74154804869973</c:v>
                </c:pt>
                <c:pt idx="9">
                  <c:v>98.234133062367974</c:v>
                </c:pt>
                <c:pt idx="10">
                  <c:v>95.9693762626938</c:v>
                </c:pt>
                <c:pt idx="11">
                  <c:v>99.98679751441388</c:v>
                </c:pt>
                <c:pt idx="12">
                  <c:v>95.613540380489667</c:v>
                </c:pt>
                <c:pt idx="13">
                  <c:v>98.003879620621063</c:v>
                </c:pt>
                <c:pt idx="14">
                  <c:v>104.53126807264231</c:v>
                </c:pt>
                <c:pt idx="15">
                  <c:v>97.271663767090473</c:v>
                </c:pt>
                <c:pt idx="16">
                  <c:v>98.856894926187309</c:v>
                </c:pt>
                <c:pt idx="17">
                  <c:v>102.94960944374625</c:v>
                </c:pt>
                <c:pt idx="18">
                  <c:v>99.225216365704512</c:v>
                </c:pt>
                <c:pt idx="19">
                  <c:v>100.55151425344997</c:v>
                </c:pt>
                <c:pt idx="20">
                  <c:v>99.017888370772752</c:v>
                </c:pt>
                <c:pt idx="21">
                  <c:v>102.14573722804903</c:v>
                </c:pt>
                <c:pt idx="22">
                  <c:v>96.978334459841662</c:v>
                </c:pt>
                <c:pt idx="23">
                  <c:v>98.12236689340817</c:v>
                </c:pt>
                <c:pt idx="24">
                  <c:v>96.279931068386531</c:v>
                </c:pt>
              </c:numCache>
            </c:numRef>
          </c:val>
          <c:smooth val="0"/>
          <c:extLst>
            <c:ext xmlns:c16="http://schemas.microsoft.com/office/drawing/2014/chart" uri="{C3380CC4-5D6E-409C-BE32-E72D297353CC}">
              <c16:uniqueId val="{00000001-D15B-4EB8-A75A-5753019B60B5}"/>
            </c:ext>
          </c:extLst>
        </c:ser>
        <c:ser>
          <c:idx val="2"/>
          <c:order val="2"/>
          <c:tx>
            <c:strRef>
              <c:f>'Fig4'!$C$53</c:f>
              <c:strCache>
                <c:ptCount val="1"/>
                <c:pt idx="0">
                  <c:v>Metal ores</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'Fig4'!$D$50:$AB$50</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'Fig4'!$D$53:$AB$53</c:f>
              <c:numCache>
                <c:formatCode>#,##0.0</c:formatCode>
                <c:ptCount val="25"/>
                <c:pt idx="0" formatCode="#,##0">
                  <c:v>100</c:v>
                </c:pt>
                <c:pt idx="1">
                  <c:v>94.33191646617837</c:v>
                </c:pt>
                <c:pt idx="2">
                  <c:v>90.121942619986513</c:v>
                </c:pt>
                <c:pt idx="3">
                  <c:v>94.221906019704321</c:v>
                </c:pt>
                <c:pt idx="4">
                  <c:v>99.735490454113602</c:v>
                </c:pt>
                <c:pt idx="5">
                  <c:v>101.96332819799272</c:v>
                </c:pt>
                <c:pt idx="6">
                  <c:v>104.07180254916955</c:v>
                </c:pt>
                <c:pt idx="7">
                  <c:v>104.04663021980683</c:v>
                </c:pt>
                <c:pt idx="8">
                  <c:v>99.554243253658612</c:v>
                </c:pt>
                <c:pt idx="9">
                  <c:v>65.577644538985794</c:v>
                </c:pt>
                <c:pt idx="10">
                  <c:v>89.345960022856175</c:v>
                </c:pt>
                <c:pt idx="11">
                  <c:v>90.961142067356434</c:v>
                </c:pt>
                <c:pt idx="12">
                  <c:v>85.222997704090176</c:v>
                </c:pt>
                <c:pt idx="13">
                  <c:v>94.307553343463113</c:v>
                </c:pt>
                <c:pt idx="14">
                  <c:v>94.627122070630122</c:v>
                </c:pt>
                <c:pt idx="15">
                  <c:v>102.83570807001945</c:v>
                </c:pt>
                <c:pt idx="16">
                  <c:v>105.93851173586792</c:v>
                </c:pt>
                <c:pt idx="17">
                  <c:v>107.21584787298148</c:v>
                </c:pt>
                <c:pt idx="18">
                  <c:v>114.98939165182537</c:v>
                </c:pt>
                <c:pt idx="19">
                  <c:v>109.79407898346274</c:v>
                </c:pt>
                <c:pt idx="20">
                  <c:v>104.92448953935912</c:v>
                </c:pt>
                <c:pt idx="21">
                  <c:v>112.37691998053627</c:v>
                </c:pt>
                <c:pt idx="22">
                  <c:v>114.12532099049703</c:v>
                </c:pt>
                <c:pt idx="23">
                  <c:v>105.59330063753612</c:v>
                </c:pt>
                <c:pt idx="24">
                  <c:v>110.86639981194131</c:v>
                </c:pt>
              </c:numCache>
            </c:numRef>
          </c:val>
          <c:smooth val="0"/>
          <c:extLst>
            <c:ext xmlns:c16="http://schemas.microsoft.com/office/drawing/2014/chart" uri="{C3380CC4-5D6E-409C-BE32-E72D297353CC}">
              <c16:uniqueId val="{00000002-D15B-4EB8-A75A-5753019B60B5}"/>
            </c:ext>
          </c:extLst>
        </c:ser>
        <c:ser>
          <c:idx val="3"/>
          <c:order val="3"/>
          <c:tx>
            <c:strRef>
              <c:f>'Fig4'!$C$54</c:f>
              <c:strCache>
                <c:ptCount val="1"/>
                <c:pt idx="0">
                  <c:v>Non-metallic minerals</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c:spPr>
          </c:marker>
          <c:cat>
            <c:numRef>
              <c:f>'Fig4'!$D$50:$AB$50</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'Fig4'!$D$54:$AB$54</c:f>
              <c:numCache>
                <c:formatCode>#,##0.0</c:formatCode>
                <c:ptCount val="25"/>
                <c:pt idx="0" formatCode="#,##0">
                  <c:v>100</c:v>
                </c:pt>
                <c:pt idx="1">
                  <c:v>102.01371467833953</c:v>
                </c:pt>
                <c:pt idx="2">
                  <c:v>102.78275026029195</c:v>
                </c:pt>
                <c:pt idx="3">
                  <c:v>106.34225186556472</c:v>
                </c:pt>
                <c:pt idx="4">
                  <c:v>109.14392325627713</c:v>
                </c:pt>
                <c:pt idx="5">
                  <c:v>113.66960356498015</c:v>
                </c:pt>
                <c:pt idx="6">
                  <c:v>121.22974850428203</c:v>
                </c:pt>
                <c:pt idx="7">
                  <c:v>128.85556196954582</c:v>
                </c:pt>
                <c:pt idx="8">
                  <c:v>124.20599204040444</c:v>
                </c:pt>
                <c:pt idx="9">
                  <c:v>104.60198846445917</c:v>
                </c:pt>
                <c:pt idx="10">
                  <c:v>98.937024480655992</c:v>
                </c:pt>
                <c:pt idx="11">
                  <c:v>106.64580706919318</c:v>
                </c:pt>
                <c:pt idx="12">
                  <c:v>93.933728325972226</c:v>
                </c:pt>
                <c:pt idx="13">
                  <c:v>88.366345128146108</c:v>
                </c:pt>
                <c:pt idx="14">
                  <c:v>88.668273327140128</c:v>
                </c:pt>
                <c:pt idx="15">
                  <c:v>91.073146733812635</c:v>
                </c:pt>
                <c:pt idx="16">
                  <c:v>91.366550450076147</c:v>
                </c:pt>
                <c:pt idx="17">
                  <c:v>94.564126186085133</c:v>
                </c:pt>
                <c:pt idx="18">
                  <c:v>99.239464624665573</c:v>
                </c:pt>
                <c:pt idx="19">
                  <c:v>104.59143148078019</c:v>
                </c:pt>
                <c:pt idx="20">
                  <c:v>103.35535174740826</c:v>
                </c:pt>
                <c:pt idx="21">
                  <c:v>107.57572303751803</c:v>
                </c:pt>
                <c:pt idx="22">
                  <c:v>106.2391036104606</c:v>
                </c:pt>
                <c:pt idx="23">
                  <c:v>100.07760732238191</c:v>
                </c:pt>
                <c:pt idx="24">
                  <c:v>100.86122625016809</c:v>
                </c:pt>
              </c:numCache>
            </c:numRef>
          </c:val>
          <c:smooth val="0"/>
          <c:extLst>
            <c:ext xmlns:c16="http://schemas.microsoft.com/office/drawing/2014/chart" uri="{C3380CC4-5D6E-409C-BE32-E72D297353CC}">
              <c16:uniqueId val="{00000003-D15B-4EB8-A75A-5753019B60B5}"/>
            </c:ext>
          </c:extLst>
        </c:ser>
        <c:ser>
          <c:idx val="4"/>
          <c:order val="4"/>
          <c:tx>
            <c:strRef>
              <c:f>'Fig4'!$C$55</c:f>
              <c:strCache>
                <c:ptCount val="1"/>
                <c:pt idx="0">
                  <c:v>Fossil energy materials</c:v>
                </c:pt>
              </c:strCache>
            </c:strRef>
          </c:tx>
          <c:spPr>
            <a:ln w="28575" cap="rnd" cmpd="sng" algn="ctr">
              <a:solidFill>
                <a:srgbClr val="B09120">
                  <a:lumMod val="100000"/>
                </a:srgbClr>
              </a:solidFill>
              <a:prstDash val="solid"/>
              <a:round/>
              <a:headEnd type="none" w="med" len="med"/>
              <a:tailEnd type="none" w="med" len="med"/>
            </a:ln>
          </c:spPr>
          <c:marker>
            <c:symbol val="star"/>
            <c:size val="5"/>
            <c:spPr>
              <a:ln w="28575">
                <a:solidFill>
                  <a:srgbClr val="B09120"/>
                </a:solidFill>
                <a:prstDash val="solid"/>
              </a:ln>
            </c:spPr>
          </c:marker>
          <c:cat>
            <c:numRef>
              <c:f>'Fig4'!$D$50:$AB$50</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'Fig4'!$D$55:$AB$55</c:f>
              <c:numCache>
                <c:formatCode>#,##0.0</c:formatCode>
                <c:ptCount val="25"/>
                <c:pt idx="0" formatCode="#,##0">
                  <c:v>100</c:v>
                </c:pt>
                <c:pt idx="1">
                  <c:v>99.631236306705887</c:v>
                </c:pt>
                <c:pt idx="2">
                  <c:v>102.52588008167179</c:v>
                </c:pt>
                <c:pt idx="3">
                  <c:v>105.51101971801107</c:v>
                </c:pt>
                <c:pt idx="4">
                  <c:v>105.6015370666489</c:v>
                </c:pt>
                <c:pt idx="5">
                  <c:v>105.14739295854945</c:v>
                </c:pt>
                <c:pt idx="6">
                  <c:v>105.61057310780582</c:v>
                </c:pt>
                <c:pt idx="7">
                  <c:v>102.99456127846214</c:v>
                </c:pt>
                <c:pt idx="8">
                  <c:v>102.57868974396239</c:v>
                </c:pt>
                <c:pt idx="9">
                  <c:v>94.933045693277947</c:v>
                </c:pt>
                <c:pt idx="10">
                  <c:v>95.508374217096986</c:v>
                </c:pt>
                <c:pt idx="11">
                  <c:v>96.610799805833693</c:v>
                </c:pt>
                <c:pt idx="12">
                  <c:v>94.524401637205685</c:v>
                </c:pt>
                <c:pt idx="13">
                  <c:v>90.411520474275676</c:v>
                </c:pt>
                <c:pt idx="14">
                  <c:v>88.198392944343823</c:v>
                </c:pt>
                <c:pt idx="15">
                  <c:v>89.796871611051671</c:v>
                </c:pt>
                <c:pt idx="16">
                  <c:v>86.481388125896203</c:v>
                </c:pt>
                <c:pt idx="17">
                  <c:v>86.576750390901836</c:v>
                </c:pt>
                <c:pt idx="18">
                  <c:v>85.840691157057265</c:v>
                </c:pt>
                <c:pt idx="19">
                  <c:v>79.4691930018802</c:v>
                </c:pt>
                <c:pt idx="20">
                  <c:v>67.846283826533067</c:v>
                </c:pt>
                <c:pt idx="21">
                  <c:v>71.398218710581247</c:v>
                </c:pt>
                <c:pt idx="22">
                  <c:v>75.441920486675969</c:v>
                </c:pt>
                <c:pt idx="23">
                  <c:v>66.305839059504081</c:v>
                </c:pt>
                <c:pt idx="24">
                  <c:v>61.363855852488335</c:v>
                </c:pt>
              </c:numCache>
            </c:numRef>
          </c:val>
          <c:smooth val="0"/>
          <c:extLst>
            <c:ext xmlns:c16="http://schemas.microsoft.com/office/drawing/2014/chart" uri="{C3380CC4-5D6E-409C-BE32-E72D297353CC}">
              <c16:uniqueId val="{00000004-D15B-4EB8-A75A-5753019B60B5}"/>
            </c:ext>
          </c:extLst>
        </c:ser>
        <c:dLbls>
          <c:showLegendKey val="0"/>
          <c:showVal val="0"/>
          <c:showCatName val="0"/>
          <c:showSerName val="0"/>
          <c:showPercent val="0"/>
          <c:showBubbleSize val="0"/>
        </c:dLbls>
        <c:marker val="1"/>
        <c:smooth val="0"/>
        <c:axId val="176841472"/>
        <c:axId val="176843008"/>
      </c:lineChart>
      <c:catAx>
        <c:axId val="176841472"/>
        <c:scaling>
          <c:orientation val="minMax"/>
        </c:scaling>
        <c:delete val="0"/>
        <c:axPos val="b"/>
        <c:numFmt formatCode="0" sourceLinked="1"/>
        <c:majorTickMark val="out"/>
        <c:minorTickMark val="none"/>
        <c:tickLblPos val="low"/>
        <c:spPr>
          <a:ln>
            <a:solidFill>
              <a:srgbClr val="000000"/>
            </a:solidFill>
            <a:prstDash val="solid"/>
          </a:ln>
        </c:spPr>
        <c:txPr>
          <a:bodyPr rot="-3600000" vert="horz"/>
          <a:lstStyle/>
          <a:p>
            <a:pPr>
              <a:defRPr/>
            </a:pPr>
            <a:endParaRPr lang="en-US"/>
          </a:p>
        </c:txPr>
        <c:crossAx val="176843008"/>
        <c:crossesAt val="100"/>
        <c:auto val="1"/>
        <c:lblAlgn val="ctr"/>
        <c:lblOffset val="100"/>
        <c:tickMarkSkip val="1"/>
        <c:noMultiLvlLbl val="0"/>
      </c:catAx>
      <c:valAx>
        <c:axId val="176843008"/>
        <c:scaling>
          <c:orientation val="minMax"/>
          <c:max val="140"/>
          <c:min val="5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41472"/>
        <c:crosses val="autoZero"/>
        <c:crossBetween val="between"/>
        <c:majorUnit val="10"/>
      </c:valAx>
    </c:plotArea>
    <c:legend>
      <c:legendPos val="b"/>
      <c:layout>
        <c:manualLayout>
          <c:xMode val="edge"/>
          <c:yMode val="edge"/>
          <c:x val="8.705847769028871E-2"/>
          <c:y val="0.83555006587447922"/>
          <c:w val="0.61863856553560348"/>
          <c:h val="4.1461205867951947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Domestic material consumption by main material category, 2024 </a:t>
            </a:r>
          </a:p>
          <a:p>
            <a:pPr algn="l">
              <a:defRPr sz="1800" b="1">
                <a:latin typeface="Arial"/>
                <a:ea typeface="Arial"/>
                <a:cs typeface="Arial"/>
              </a:defRPr>
            </a:pPr>
            <a:r>
              <a:rPr lang="en-US" sz="1600" b="0"/>
              <a:t>(tonnes per capita)</a:t>
            </a:r>
          </a:p>
        </c:rich>
      </c:tx>
      <c:layout>
        <c:manualLayout>
          <c:xMode val="edge"/>
          <c:yMode val="edge"/>
          <c:x val="5.3333333333333332E-3"/>
          <c:y val="7.6949934827343584E-3"/>
        </c:manualLayout>
      </c:layout>
      <c:overlay val="0"/>
    </c:title>
    <c:autoTitleDeleted val="0"/>
    <c:plotArea>
      <c:layout>
        <c:manualLayout>
          <c:xMode val="edge"/>
          <c:yMode val="edge"/>
          <c:x val="1.4666666666666666E-2"/>
          <c:y val="0.11369352870740014"/>
          <c:w val="0.97066666666666668"/>
          <c:h val="0.61079798445702194"/>
        </c:manualLayout>
      </c:layout>
      <c:barChart>
        <c:barDir val="col"/>
        <c:grouping val="stacked"/>
        <c:varyColors val="0"/>
        <c:ser>
          <c:idx val="5"/>
          <c:order val="0"/>
          <c:tx>
            <c:strRef>
              <c:f>'Fig5'!$AA$4</c:f>
              <c:strCache>
                <c:ptCount val="1"/>
                <c:pt idx="0">
                  <c:v>Non-metallic minerals</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Ireland</c:v>
                </c:pt>
                <c:pt idx="6">
                  <c:v>Bulgaria</c:v>
                </c:pt>
                <c:pt idx="7">
                  <c:v>Denmark</c:v>
                </c:pt>
                <c:pt idx="8">
                  <c:v>Sweden</c:v>
                </c:pt>
                <c:pt idx="9">
                  <c:v>Lithuania</c:v>
                </c:pt>
                <c:pt idx="10">
                  <c:v>Cyprus</c:v>
                </c:pt>
                <c:pt idx="11">
                  <c:v>Luxembourg</c:v>
                </c:pt>
                <c:pt idx="12">
                  <c:v>Poland</c:v>
                </c:pt>
                <c:pt idx="13">
                  <c:v>Austria</c:v>
                </c:pt>
                <c:pt idx="14">
                  <c:v>Portugal</c:v>
                </c:pt>
                <c:pt idx="15">
                  <c:v>Slovenia</c:v>
                </c:pt>
                <c:pt idx="16">
                  <c:v>Croatia</c:v>
                </c:pt>
                <c:pt idx="17">
                  <c:v>Latvia</c:v>
                </c:pt>
                <c:pt idx="18">
                  <c:v>Czechia</c:v>
                </c:pt>
                <c:pt idx="19">
                  <c:v>Hungary</c:v>
                </c:pt>
                <c:pt idx="20">
                  <c:v>Germany</c:v>
                </c:pt>
                <c:pt idx="21">
                  <c:v>Belgium</c:v>
                </c:pt>
                <c:pt idx="22">
                  <c:v>Malta</c:v>
                </c:pt>
                <c:pt idx="23">
                  <c:v>France</c:v>
                </c:pt>
                <c:pt idx="24">
                  <c:v>Greece</c:v>
                </c:pt>
                <c:pt idx="25">
                  <c:v>Slovakia</c:v>
                </c:pt>
                <c:pt idx="26">
                  <c:v>Spain</c:v>
                </c:pt>
                <c:pt idx="27">
                  <c:v>Italy</c:v>
                </c:pt>
                <c:pt idx="28">
                  <c:v>Netherlands</c:v>
                </c:pt>
                <c:pt idx="30">
                  <c:v>Norway (*)</c:v>
                </c:pt>
                <c:pt idx="31">
                  <c:v>Iceland (*)</c:v>
                </c:pt>
                <c:pt idx="32">
                  <c:v>Switzerland (*)</c:v>
                </c:pt>
                <c:pt idx="34">
                  <c:v>Serbia (*)</c:v>
                </c:pt>
                <c:pt idx="35">
                  <c:v>Türkiye (*)</c:v>
                </c:pt>
                <c:pt idx="36">
                  <c:v>North Macedonia (*)</c:v>
                </c:pt>
                <c:pt idx="37">
                  <c:v>Bosnia and Herzegovina (*)</c:v>
                </c:pt>
                <c:pt idx="38">
                  <c:v>Albania (*)</c:v>
                </c:pt>
              </c:strCache>
            </c:strRef>
          </c:cat>
          <c:val>
            <c:numRef>
              <c:f>'Fig5'!$AA$5:$AA$45</c:f>
              <c:numCache>
                <c:formatCode>0.0</c:formatCode>
                <c:ptCount val="41"/>
                <c:pt idx="0">
                  <c:v>7.1109732622776454</c:v>
                </c:pt>
                <c:pt idx="2">
                  <c:v>22.820434911634873</c:v>
                </c:pt>
                <c:pt idx="3">
                  <c:v>25.349005400581593</c:v>
                </c:pt>
                <c:pt idx="4">
                  <c:v>12.508787818608891</c:v>
                </c:pt>
                <c:pt idx="5">
                  <c:v>11.188146490794201</c:v>
                </c:pt>
                <c:pt idx="6">
                  <c:v>10.930341583506335</c:v>
                </c:pt>
                <c:pt idx="7">
                  <c:v>11.833236122161647</c:v>
                </c:pt>
                <c:pt idx="8">
                  <c:v>8.706573258715391</c:v>
                </c:pt>
                <c:pt idx="9">
                  <c:v>13.528555305796374</c:v>
                </c:pt>
                <c:pt idx="10">
                  <c:v>15.560152737319749</c:v>
                </c:pt>
                <c:pt idx="11">
                  <c:v>8.9853879919648847</c:v>
                </c:pt>
                <c:pt idx="12">
                  <c:v>8.1675325639927081</c:v>
                </c:pt>
                <c:pt idx="13">
                  <c:v>8.5734898321277466</c:v>
                </c:pt>
                <c:pt idx="14">
                  <c:v>9.4931083751592862</c:v>
                </c:pt>
                <c:pt idx="15">
                  <c:v>8.0159321151308252</c:v>
                </c:pt>
                <c:pt idx="16">
                  <c:v>8.384262993443496</c:v>
                </c:pt>
                <c:pt idx="17">
                  <c:v>9.8230743177187456</c:v>
                </c:pt>
                <c:pt idx="18">
                  <c:v>7.0067399320493324</c:v>
                </c:pt>
                <c:pt idx="19">
                  <c:v>7.5665874112784985</c:v>
                </c:pt>
                <c:pt idx="20">
                  <c:v>5.612627054157671</c:v>
                </c:pt>
                <c:pt idx="21">
                  <c:v>4.4432713417915872</c:v>
                </c:pt>
                <c:pt idx="22">
                  <c:v>5.3822161247899079</c:v>
                </c:pt>
                <c:pt idx="23">
                  <c:v>6.6324393365703207</c:v>
                </c:pt>
                <c:pt idx="24">
                  <c:v>5.4579706020352443</c:v>
                </c:pt>
                <c:pt idx="25">
                  <c:v>5.2259363535628882</c:v>
                </c:pt>
                <c:pt idx="26">
                  <c:v>4.0283902644802687</c:v>
                </c:pt>
                <c:pt idx="27">
                  <c:v>3.7907419940197955</c:v>
                </c:pt>
                <c:pt idx="28">
                  <c:v>1.6265678170279991</c:v>
                </c:pt>
                <c:pt idx="30">
                  <c:v>11.367495332469543</c:v>
                </c:pt>
                <c:pt idx="31">
                  <c:v>5.3445421530006483</c:v>
                </c:pt>
                <c:pt idx="32">
                  <c:v>5.7588702024925738</c:v>
                </c:pt>
                <c:pt idx="34">
                  <c:v>6.1380660745344553</c:v>
                </c:pt>
                <c:pt idx="35">
                  <c:v>5.4071256564864969</c:v>
                </c:pt>
                <c:pt idx="36">
                  <c:v>1.0847108725137353</c:v>
                </c:pt>
                <c:pt idx="37">
                  <c:v>3.1323415651660445</c:v>
                </c:pt>
                <c:pt idx="38">
                  <c:v>3.9056802009401275</c:v>
                </c:pt>
              </c:numCache>
            </c:numRef>
          </c:val>
          <c:extLst>
            <c:ext xmlns:c16="http://schemas.microsoft.com/office/drawing/2014/chart" uri="{C3380CC4-5D6E-409C-BE32-E72D297353CC}">
              <c16:uniqueId val="{00000000-2942-4B52-86A3-94980D6DDB7D}"/>
            </c:ext>
          </c:extLst>
        </c:ser>
        <c:ser>
          <c:idx val="2"/>
          <c:order val="1"/>
          <c:tx>
            <c:strRef>
              <c:f>'Fig5'!$Y$4</c:f>
              <c:strCache>
                <c:ptCount val="1"/>
                <c:pt idx="0">
                  <c:v>Biomass</c:v>
                </c:pt>
              </c:strCache>
            </c:strRef>
          </c:tx>
          <c:spPr>
            <a:solidFill>
              <a:srgbClr val="33A033">
                <a:lumMod val="60000"/>
                <a:lumOff val="4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Ireland</c:v>
                </c:pt>
                <c:pt idx="6">
                  <c:v>Bulgaria</c:v>
                </c:pt>
                <c:pt idx="7">
                  <c:v>Denmark</c:v>
                </c:pt>
                <c:pt idx="8">
                  <c:v>Sweden</c:v>
                </c:pt>
                <c:pt idx="9">
                  <c:v>Lithuania</c:v>
                </c:pt>
                <c:pt idx="10">
                  <c:v>Cyprus</c:v>
                </c:pt>
                <c:pt idx="11">
                  <c:v>Luxembourg</c:v>
                </c:pt>
                <c:pt idx="12">
                  <c:v>Poland</c:v>
                </c:pt>
                <c:pt idx="13">
                  <c:v>Austria</c:v>
                </c:pt>
                <c:pt idx="14">
                  <c:v>Portugal</c:v>
                </c:pt>
                <c:pt idx="15">
                  <c:v>Slovenia</c:v>
                </c:pt>
                <c:pt idx="16">
                  <c:v>Croatia</c:v>
                </c:pt>
                <c:pt idx="17">
                  <c:v>Latvia</c:v>
                </c:pt>
                <c:pt idx="18">
                  <c:v>Czechia</c:v>
                </c:pt>
                <c:pt idx="19">
                  <c:v>Hungary</c:v>
                </c:pt>
                <c:pt idx="20">
                  <c:v>Germany</c:v>
                </c:pt>
                <c:pt idx="21">
                  <c:v>Belgium</c:v>
                </c:pt>
                <c:pt idx="22">
                  <c:v>Malta</c:v>
                </c:pt>
                <c:pt idx="23">
                  <c:v>France</c:v>
                </c:pt>
                <c:pt idx="24">
                  <c:v>Greece</c:v>
                </c:pt>
                <c:pt idx="25">
                  <c:v>Slovakia</c:v>
                </c:pt>
                <c:pt idx="26">
                  <c:v>Spain</c:v>
                </c:pt>
                <c:pt idx="27">
                  <c:v>Italy</c:v>
                </c:pt>
                <c:pt idx="28">
                  <c:v>Netherlands</c:v>
                </c:pt>
                <c:pt idx="30">
                  <c:v>Norway (*)</c:v>
                </c:pt>
                <c:pt idx="31">
                  <c:v>Iceland (*)</c:v>
                </c:pt>
                <c:pt idx="32">
                  <c:v>Switzerland (*)</c:v>
                </c:pt>
                <c:pt idx="34">
                  <c:v>Serbia (*)</c:v>
                </c:pt>
                <c:pt idx="35">
                  <c:v>Türkiye (*)</c:v>
                </c:pt>
                <c:pt idx="36">
                  <c:v>North Macedonia (*)</c:v>
                </c:pt>
                <c:pt idx="37">
                  <c:v>Bosnia and Herzegovina (*)</c:v>
                </c:pt>
                <c:pt idx="38">
                  <c:v>Albania (*)</c:v>
                </c:pt>
              </c:strCache>
            </c:strRef>
          </c:cat>
          <c:val>
            <c:numRef>
              <c:f>'Fig5'!$Y$5:$Y$45</c:f>
              <c:numCache>
                <c:formatCode>0.0</c:formatCode>
                <c:ptCount val="41"/>
                <c:pt idx="0">
                  <c:v>3.2555569700327114</c:v>
                </c:pt>
                <c:pt idx="2">
                  <c:v>6.4832450041944378</c:v>
                </c:pt>
                <c:pt idx="3">
                  <c:v>2.9802463092319655</c:v>
                </c:pt>
                <c:pt idx="4">
                  <c:v>4.4433547418430521</c:v>
                </c:pt>
                <c:pt idx="5">
                  <c:v>8.7307208706946469</c:v>
                </c:pt>
                <c:pt idx="6">
                  <c:v>3.1948124585271445</c:v>
                </c:pt>
                <c:pt idx="7">
                  <c:v>7.1465124171125884</c:v>
                </c:pt>
                <c:pt idx="8">
                  <c:v>5.5922165958550583</c:v>
                </c:pt>
                <c:pt idx="9">
                  <c:v>5.6998261542102595</c:v>
                </c:pt>
                <c:pt idx="10">
                  <c:v>2.0623304858930114</c:v>
                </c:pt>
                <c:pt idx="11">
                  <c:v>4.8182203705081461</c:v>
                </c:pt>
                <c:pt idx="12">
                  <c:v>4.1923065391222574</c:v>
                </c:pt>
                <c:pt idx="13">
                  <c:v>4.1803251535416956</c:v>
                </c:pt>
                <c:pt idx="14">
                  <c:v>3.3181469146855846</c:v>
                </c:pt>
                <c:pt idx="15">
                  <c:v>2.8739188182013788</c:v>
                </c:pt>
                <c:pt idx="16">
                  <c:v>3.1551439978643008</c:v>
                </c:pt>
                <c:pt idx="17">
                  <c:v>2.6818196873520872</c:v>
                </c:pt>
                <c:pt idx="18">
                  <c:v>2.3351366054297236</c:v>
                </c:pt>
                <c:pt idx="19">
                  <c:v>3.1091729495576614</c:v>
                </c:pt>
                <c:pt idx="20">
                  <c:v>2.9637705453211929</c:v>
                </c:pt>
                <c:pt idx="21">
                  <c:v>3.9557568119950957</c:v>
                </c:pt>
                <c:pt idx="22">
                  <c:v>1.0290765880488355</c:v>
                </c:pt>
                <c:pt idx="23">
                  <c:v>2.8226704864136578</c:v>
                </c:pt>
                <c:pt idx="24">
                  <c:v>2.3982077202347529</c:v>
                </c:pt>
                <c:pt idx="25">
                  <c:v>2.5140202559152263</c:v>
                </c:pt>
                <c:pt idx="26">
                  <c:v>3.04803096769735</c:v>
                </c:pt>
                <c:pt idx="27">
                  <c:v>2.5178961503770565</c:v>
                </c:pt>
                <c:pt idx="28">
                  <c:v>2.9733034861284175</c:v>
                </c:pt>
                <c:pt idx="30">
                  <c:v>2.2531783659781119</c:v>
                </c:pt>
                <c:pt idx="31">
                  <c:v>4.0484556804938903</c:v>
                </c:pt>
                <c:pt idx="32">
                  <c:v>2.0094324864994553</c:v>
                </c:pt>
                <c:pt idx="34">
                  <c:v>5.2535755226053373</c:v>
                </c:pt>
                <c:pt idx="35">
                  <c:v>3.3495906574463401</c:v>
                </c:pt>
                <c:pt idx="36">
                  <c:v>2.3411938223583766</c:v>
                </c:pt>
                <c:pt idx="37">
                  <c:v>2.3206878194022189</c:v>
                </c:pt>
                <c:pt idx="38">
                  <c:v>2.8163483464456833</c:v>
                </c:pt>
              </c:numCache>
            </c:numRef>
          </c:val>
          <c:extLst>
            <c:ext xmlns:c16="http://schemas.microsoft.com/office/drawing/2014/chart" uri="{C3380CC4-5D6E-409C-BE32-E72D297353CC}">
              <c16:uniqueId val="{00000001-2942-4B52-86A3-94980D6DDB7D}"/>
            </c:ext>
          </c:extLst>
        </c:ser>
        <c:ser>
          <c:idx val="0"/>
          <c:order val="2"/>
          <c:tx>
            <c:strRef>
              <c:f>'Fig5'!$AB$4</c:f>
              <c:strCache>
                <c:ptCount val="1"/>
                <c:pt idx="0">
                  <c:v>Fossil energy materials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Ireland</c:v>
                </c:pt>
                <c:pt idx="6">
                  <c:v>Bulgaria</c:v>
                </c:pt>
                <c:pt idx="7">
                  <c:v>Denmark</c:v>
                </c:pt>
                <c:pt idx="8">
                  <c:v>Sweden</c:v>
                </c:pt>
                <c:pt idx="9">
                  <c:v>Lithuania</c:v>
                </c:pt>
                <c:pt idx="10">
                  <c:v>Cyprus</c:v>
                </c:pt>
                <c:pt idx="11">
                  <c:v>Luxembourg</c:v>
                </c:pt>
                <c:pt idx="12">
                  <c:v>Poland</c:v>
                </c:pt>
                <c:pt idx="13">
                  <c:v>Austria</c:v>
                </c:pt>
                <c:pt idx="14">
                  <c:v>Portugal</c:v>
                </c:pt>
                <c:pt idx="15">
                  <c:v>Slovenia</c:v>
                </c:pt>
                <c:pt idx="16">
                  <c:v>Croatia</c:v>
                </c:pt>
                <c:pt idx="17">
                  <c:v>Latvia</c:v>
                </c:pt>
                <c:pt idx="18">
                  <c:v>Czechia</c:v>
                </c:pt>
                <c:pt idx="19">
                  <c:v>Hungary</c:v>
                </c:pt>
                <c:pt idx="20">
                  <c:v>Germany</c:v>
                </c:pt>
                <c:pt idx="21">
                  <c:v>Belgium</c:v>
                </c:pt>
                <c:pt idx="22">
                  <c:v>Malta</c:v>
                </c:pt>
                <c:pt idx="23">
                  <c:v>France</c:v>
                </c:pt>
                <c:pt idx="24">
                  <c:v>Greece</c:v>
                </c:pt>
                <c:pt idx="25">
                  <c:v>Slovakia</c:v>
                </c:pt>
                <c:pt idx="26">
                  <c:v>Spain</c:v>
                </c:pt>
                <c:pt idx="27">
                  <c:v>Italy</c:v>
                </c:pt>
                <c:pt idx="28">
                  <c:v>Netherlands</c:v>
                </c:pt>
                <c:pt idx="30">
                  <c:v>Norway (*)</c:v>
                </c:pt>
                <c:pt idx="31">
                  <c:v>Iceland (*)</c:v>
                </c:pt>
                <c:pt idx="32">
                  <c:v>Switzerland (*)</c:v>
                </c:pt>
                <c:pt idx="34">
                  <c:v>Serbia (*)</c:v>
                </c:pt>
                <c:pt idx="35">
                  <c:v>Türkiye (*)</c:v>
                </c:pt>
                <c:pt idx="36">
                  <c:v>North Macedonia (*)</c:v>
                </c:pt>
                <c:pt idx="37">
                  <c:v>Bosnia and Herzegovina (*)</c:v>
                </c:pt>
                <c:pt idx="38">
                  <c:v>Albania (*)</c:v>
                </c:pt>
              </c:strCache>
            </c:strRef>
          </c:cat>
          <c:val>
            <c:numRef>
              <c:f>'Fig5'!$AB$5:$AB$45</c:f>
              <c:numCache>
                <c:formatCode>0.0</c:formatCode>
                <c:ptCount val="41"/>
                <c:pt idx="0">
                  <c:v>2.2182707037924945</c:v>
                </c:pt>
                <c:pt idx="2">
                  <c:v>2.1745924365226701</c:v>
                </c:pt>
                <c:pt idx="3">
                  <c:v>1.2881133396295366</c:v>
                </c:pt>
                <c:pt idx="4">
                  <c:v>7.6128398682754694</c:v>
                </c:pt>
                <c:pt idx="5">
                  <c:v>2.3218162667019953</c:v>
                </c:pt>
                <c:pt idx="6">
                  <c:v>3.4574376993741813</c:v>
                </c:pt>
                <c:pt idx="7">
                  <c:v>4.1233961205109875</c:v>
                </c:pt>
                <c:pt idx="8">
                  <c:v>1.2923880467871216</c:v>
                </c:pt>
                <c:pt idx="9">
                  <c:v>1.7135376907859652</c:v>
                </c:pt>
                <c:pt idx="10">
                  <c:v>1.7833137582590428</c:v>
                </c:pt>
                <c:pt idx="11">
                  <c:v>4.7161669518637011</c:v>
                </c:pt>
                <c:pt idx="12">
                  <c:v>3.4158957285948457</c:v>
                </c:pt>
                <c:pt idx="13">
                  <c:v>1.6655137436877303</c:v>
                </c:pt>
                <c:pt idx="14">
                  <c:v>1.0895017409282908</c:v>
                </c:pt>
                <c:pt idx="15">
                  <c:v>2.6346616608967541</c:v>
                </c:pt>
                <c:pt idx="16">
                  <c:v>1.6900675225862882</c:v>
                </c:pt>
                <c:pt idx="17">
                  <c:v>0.98358443534368079</c:v>
                </c:pt>
                <c:pt idx="18">
                  <c:v>3.8144110093476891</c:v>
                </c:pt>
                <c:pt idx="19">
                  <c:v>1.6538510053651541</c:v>
                </c:pt>
                <c:pt idx="20">
                  <c:v>2.9201794669277699</c:v>
                </c:pt>
                <c:pt idx="21">
                  <c:v>2.484348269659483</c:v>
                </c:pt>
                <c:pt idx="22">
                  <c:v>4.6890404175755132</c:v>
                </c:pt>
                <c:pt idx="23">
                  <c:v>1.1278388672255257</c:v>
                </c:pt>
                <c:pt idx="24">
                  <c:v>2.5755037151274141</c:v>
                </c:pt>
                <c:pt idx="25">
                  <c:v>1.820352400055524</c:v>
                </c:pt>
                <c:pt idx="26">
                  <c:v>1.5052629392265831</c:v>
                </c:pt>
                <c:pt idx="27">
                  <c:v>1.7712560514678088</c:v>
                </c:pt>
                <c:pt idx="28">
                  <c:v>3.2680802289836306</c:v>
                </c:pt>
                <c:pt idx="30">
                  <c:v>6.4673170845460657</c:v>
                </c:pt>
                <c:pt idx="31">
                  <c:v>3.6171438105989302</c:v>
                </c:pt>
                <c:pt idx="32">
                  <c:v>1.490284996060864</c:v>
                </c:pt>
                <c:pt idx="34">
                  <c:v>6.6228256743475606</c:v>
                </c:pt>
                <c:pt idx="35">
                  <c:v>2.0756820688307314</c:v>
                </c:pt>
                <c:pt idx="36">
                  <c:v>4.4612296265370608</c:v>
                </c:pt>
                <c:pt idx="37">
                  <c:v>4.2940461944313517</c:v>
                </c:pt>
                <c:pt idx="38">
                  <c:v>0.48223451570422748</c:v>
                </c:pt>
              </c:numCache>
            </c:numRef>
          </c:val>
          <c:extLst>
            <c:ext xmlns:c16="http://schemas.microsoft.com/office/drawing/2014/chart" uri="{C3380CC4-5D6E-409C-BE32-E72D297353CC}">
              <c16:uniqueId val="{00000002-2942-4B52-86A3-94980D6DDB7D}"/>
            </c:ext>
          </c:extLst>
        </c:ser>
        <c:ser>
          <c:idx val="3"/>
          <c:order val="3"/>
          <c:tx>
            <c:strRef>
              <c:f>'Fig5'!$Z$4</c:f>
              <c:strCache>
                <c:ptCount val="1"/>
                <c:pt idx="0">
                  <c:v>Metal ores</c:v>
                </c:pt>
              </c:strCache>
            </c:strRef>
          </c:tx>
          <c:spPr>
            <a:solidFill>
              <a:srgbClr val="C05F03">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Ireland</c:v>
                </c:pt>
                <c:pt idx="6">
                  <c:v>Bulgaria</c:v>
                </c:pt>
                <c:pt idx="7">
                  <c:v>Denmark</c:v>
                </c:pt>
                <c:pt idx="8">
                  <c:v>Sweden</c:v>
                </c:pt>
                <c:pt idx="9">
                  <c:v>Lithuania</c:v>
                </c:pt>
                <c:pt idx="10">
                  <c:v>Cyprus</c:v>
                </c:pt>
                <c:pt idx="11">
                  <c:v>Luxembourg</c:v>
                </c:pt>
                <c:pt idx="12">
                  <c:v>Poland</c:v>
                </c:pt>
                <c:pt idx="13">
                  <c:v>Austria</c:v>
                </c:pt>
                <c:pt idx="14">
                  <c:v>Portugal</c:v>
                </c:pt>
                <c:pt idx="15">
                  <c:v>Slovenia</c:v>
                </c:pt>
                <c:pt idx="16">
                  <c:v>Croatia</c:v>
                </c:pt>
                <c:pt idx="17">
                  <c:v>Latvia</c:v>
                </c:pt>
                <c:pt idx="18">
                  <c:v>Czechia</c:v>
                </c:pt>
                <c:pt idx="19">
                  <c:v>Hungary</c:v>
                </c:pt>
                <c:pt idx="20">
                  <c:v>Germany</c:v>
                </c:pt>
                <c:pt idx="21">
                  <c:v>Belgium</c:v>
                </c:pt>
                <c:pt idx="22">
                  <c:v>Malta</c:v>
                </c:pt>
                <c:pt idx="23">
                  <c:v>France</c:v>
                </c:pt>
                <c:pt idx="24">
                  <c:v>Greece</c:v>
                </c:pt>
                <c:pt idx="25">
                  <c:v>Slovakia</c:v>
                </c:pt>
                <c:pt idx="26">
                  <c:v>Spain</c:v>
                </c:pt>
                <c:pt idx="27">
                  <c:v>Italy</c:v>
                </c:pt>
                <c:pt idx="28">
                  <c:v>Netherlands</c:v>
                </c:pt>
                <c:pt idx="30">
                  <c:v>Norway (*)</c:v>
                </c:pt>
                <c:pt idx="31">
                  <c:v>Iceland (*)</c:v>
                </c:pt>
                <c:pt idx="32">
                  <c:v>Switzerland (*)</c:v>
                </c:pt>
                <c:pt idx="34">
                  <c:v>Serbia (*)</c:v>
                </c:pt>
                <c:pt idx="35">
                  <c:v>Türkiye (*)</c:v>
                </c:pt>
                <c:pt idx="36">
                  <c:v>North Macedonia (*)</c:v>
                </c:pt>
                <c:pt idx="37">
                  <c:v>Bosnia and Herzegovina (*)</c:v>
                </c:pt>
                <c:pt idx="38">
                  <c:v>Albania (*)</c:v>
                </c:pt>
              </c:strCache>
            </c:strRef>
          </c:cat>
          <c:val>
            <c:numRef>
              <c:f>'Fig5'!$Z$5:$Z$45</c:f>
              <c:numCache>
                <c:formatCode>0.0</c:formatCode>
                <c:ptCount val="41"/>
                <c:pt idx="0">
                  <c:v>0.75225876481593223</c:v>
                </c:pt>
                <c:pt idx="2">
                  <c:v>6.8812464856756552</c:v>
                </c:pt>
                <c:pt idx="3">
                  <c:v>0.59220852194321927</c:v>
                </c:pt>
                <c:pt idx="4">
                  <c:v>0.36143500302250625</c:v>
                </c:pt>
                <c:pt idx="5">
                  <c:v>1.1717886398684825</c:v>
                </c:pt>
                <c:pt idx="6">
                  <c:v>5.9063250671284262</c:v>
                </c:pt>
                <c:pt idx="7">
                  <c:v>0.18316530646513843</c:v>
                </c:pt>
                <c:pt idx="8">
                  <c:v>5.6497076728912203</c:v>
                </c:pt>
                <c:pt idx="9">
                  <c:v>0.17256472957571856</c:v>
                </c:pt>
                <c:pt idx="10">
                  <c:v>0.57701903525065579</c:v>
                </c:pt>
                <c:pt idx="11">
                  <c:v>1.4732326463804777</c:v>
                </c:pt>
                <c:pt idx="12">
                  <c:v>1.0323125793773349</c:v>
                </c:pt>
                <c:pt idx="13">
                  <c:v>0.96617136617988264</c:v>
                </c:pt>
                <c:pt idx="14">
                  <c:v>1.0972237442956707</c:v>
                </c:pt>
                <c:pt idx="15">
                  <c:v>0.35996956612423364</c:v>
                </c:pt>
                <c:pt idx="16">
                  <c:v>0.31403789830415435</c:v>
                </c:pt>
                <c:pt idx="17">
                  <c:v>8.2578389022384957E-2</c:v>
                </c:pt>
                <c:pt idx="18">
                  <c:v>0.17247672251550497</c:v>
                </c:pt>
                <c:pt idx="19">
                  <c:v>4.3158695690505226E-2</c:v>
                </c:pt>
                <c:pt idx="20">
                  <c:v>0.41007560327115911</c:v>
                </c:pt>
                <c:pt idx="21">
                  <c:v>0.95250999061021424</c:v>
                </c:pt>
                <c:pt idx="22">
                  <c:v>0.28934603855225816</c:v>
                </c:pt>
                <c:pt idx="23">
                  <c:v>0.22664376933348182</c:v>
                </c:pt>
                <c:pt idx="24">
                  <c:v>0.47810218907921759</c:v>
                </c:pt>
                <c:pt idx="25">
                  <c:v>0.41031454902375014</c:v>
                </c:pt>
                <c:pt idx="26">
                  <c:v>0.7901034961243586</c:v>
                </c:pt>
                <c:pt idx="27">
                  <c:v>0.24707676946877319</c:v>
                </c:pt>
                <c:pt idx="28">
                  <c:v>0.30994599436368903</c:v>
                </c:pt>
                <c:pt idx="30">
                  <c:v>0.69685027320174375</c:v>
                </c:pt>
                <c:pt idx="31">
                  <c:v>2.5226935581006704</c:v>
                </c:pt>
                <c:pt idx="32">
                  <c:v>0.25950097471636241</c:v>
                </c:pt>
                <c:pt idx="34">
                  <c:v>6.497452191223962</c:v>
                </c:pt>
                <c:pt idx="35">
                  <c:v>1.037025170617393</c:v>
                </c:pt>
                <c:pt idx="36">
                  <c:v>3.1550661929206965</c:v>
                </c:pt>
                <c:pt idx="37">
                  <c:v>0.72178900695514392</c:v>
                </c:pt>
                <c:pt idx="38">
                  <c:v>0.62636153101227143</c:v>
                </c:pt>
              </c:numCache>
            </c:numRef>
          </c:val>
          <c:extLst>
            <c:ext xmlns:c16="http://schemas.microsoft.com/office/drawing/2014/chart" uri="{C3380CC4-5D6E-409C-BE32-E72D297353CC}">
              <c16:uniqueId val="{00000003-2942-4B52-86A3-94980D6DDB7D}"/>
            </c:ext>
          </c:extLst>
        </c:ser>
        <c:dLbls>
          <c:showLegendKey val="0"/>
          <c:showVal val="0"/>
          <c:showCatName val="0"/>
          <c:showSerName val="0"/>
          <c:showPercent val="0"/>
          <c:showBubbleSize val="0"/>
        </c:dLbls>
        <c:gapWidth val="75"/>
        <c:overlap val="100"/>
        <c:axId val="176742400"/>
        <c:axId val="176743936"/>
      </c:barChart>
      <c:catAx>
        <c:axId val="17674240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743936"/>
        <c:crossesAt val="0"/>
        <c:auto val="1"/>
        <c:lblAlgn val="ctr"/>
        <c:lblOffset val="100"/>
        <c:tickMarkSkip val="1"/>
        <c:noMultiLvlLbl val="0"/>
      </c:catAx>
      <c:valAx>
        <c:axId val="176743936"/>
        <c:scaling>
          <c:orientation val="minMax"/>
          <c:max val="45"/>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742400"/>
        <c:crosses val="autoZero"/>
        <c:crossBetween val="between"/>
        <c:majorUnit val="5"/>
      </c:valAx>
    </c:plotArea>
    <c:legend>
      <c:legendPos val="b"/>
      <c:layout>
        <c:manualLayout>
          <c:xMode val="edge"/>
          <c:yMode val="edge"/>
          <c:x val="0.16736965879265089"/>
          <c:y val="0.74565274524194169"/>
          <c:w val="0.57431166251986243"/>
          <c:h val="3.7081991821797285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a:pPr>
            <a:r>
              <a:rPr lang="en-US" sz="1600"/>
              <a:t>Development of material consumption in EU and world, 2000-2024</a:t>
            </a:r>
          </a:p>
          <a:p>
            <a:pPr algn="l">
              <a:defRPr/>
            </a:pPr>
            <a:r>
              <a:rPr lang="en-US" sz="1600" b="0"/>
              <a:t>(tonnes per capita)</a:t>
            </a:r>
          </a:p>
        </c:rich>
      </c:tx>
      <c:layout>
        <c:manualLayout>
          <c:xMode val="edge"/>
          <c:yMode val="edge"/>
          <c:x val="1.055594651653765E-2"/>
          <c:y val="1.3281680031429823E-2"/>
        </c:manualLayout>
      </c:layout>
      <c:overlay val="0"/>
    </c:title>
    <c:autoTitleDeleted val="0"/>
    <c:plotArea>
      <c:layout>
        <c:manualLayout>
          <c:xMode val="edge"/>
          <c:yMode val="edge"/>
          <c:x val="1.4666666666666666E-2"/>
          <c:y val="0.12875814784654283"/>
          <c:w val="0.97066666666666668"/>
          <c:h val="0.61336805219013391"/>
        </c:manualLayout>
      </c:layout>
      <c:lineChart>
        <c:grouping val="standard"/>
        <c:varyColors val="0"/>
        <c:ser>
          <c:idx val="0"/>
          <c:order val="0"/>
          <c:tx>
            <c:strRef>
              <c:f>'Fig6'!$C$58</c:f>
              <c:strCache>
                <c:ptCount val="1"/>
                <c:pt idx="0">
                  <c:v>EU</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'Fig6'!$D$56:$AB$56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'Fig6'!$D$58:$AB$58</c:f>
              <c:numCache>
                <c:formatCode>0.0</c:formatCode>
                <c:ptCount val="25"/>
                <c:pt idx="0">
                  <c:v>15.428317228351453</c:v>
                </c:pt>
                <c:pt idx="1">
                  <c:v>15.455939891130464</c:v>
                </c:pt>
                <c:pt idx="2">
                  <c:v>15.596810168029075</c:v>
                </c:pt>
                <c:pt idx="3">
                  <c:v>15.694160841206628</c:v>
                </c:pt>
                <c:pt idx="4">
                  <c:v>16.318579786690954</c:v>
                </c:pt>
                <c:pt idx="5">
                  <c:v>16.433932459937431</c:v>
                </c:pt>
                <c:pt idx="6">
                  <c:v>16.769176761255977</c:v>
                </c:pt>
                <c:pt idx="7">
                  <c:v>17.348527367701251</c:v>
                </c:pt>
                <c:pt idx="8">
                  <c:v>16.973472531800311</c:v>
                </c:pt>
                <c:pt idx="9">
                  <c:v>14.868515135239209</c:v>
                </c:pt>
                <c:pt idx="10">
                  <c:v>14.543270188361385</c:v>
                </c:pt>
                <c:pt idx="11">
                  <c:v>15.30777695193696</c:v>
                </c:pt>
                <c:pt idx="12">
                  <c:v>14.09319144806117</c:v>
                </c:pt>
                <c:pt idx="13">
                  <c:v>13.67885720166057</c:v>
                </c:pt>
                <c:pt idx="14">
                  <c:v>13.828292464034192</c:v>
                </c:pt>
                <c:pt idx="15">
                  <c:v>13.846762645627244</c:v>
                </c:pt>
                <c:pt idx="16">
                  <c:v>13.795848443798425</c:v>
                </c:pt>
                <c:pt idx="17">
                  <c:v>14.157005194913475</c:v>
                </c:pt>
                <c:pt idx="18">
                  <c:v>14.379566834030109</c:v>
                </c:pt>
                <c:pt idx="19">
                  <c:v>14.525897293892214</c:v>
                </c:pt>
                <c:pt idx="20">
                  <c:v>13.896138928932233</c:v>
                </c:pt>
                <c:pt idx="21">
                  <c:v>14.526869891889419</c:v>
                </c:pt>
                <c:pt idx="22">
                  <c:v>14.448948015178637</c:v>
                </c:pt>
                <c:pt idx="23">
                  <c:v>13.542468294566829</c:v>
                </c:pt>
                <c:pt idx="24">
                  <c:v>13.353035454771307</c:v>
                </c:pt>
              </c:numCache>
            </c:numRef>
          </c:val>
          <c:smooth val="0"/>
          <c:extLst>
            <c:ext xmlns:c16="http://schemas.microsoft.com/office/drawing/2014/chart" uri="{C3380CC4-5D6E-409C-BE32-E72D297353CC}">
              <c16:uniqueId val="{00000000-BE1E-44E9-BD84-99B53A1C0E5E}"/>
            </c:ext>
          </c:extLst>
        </c:ser>
        <c:ser>
          <c:idx val="1"/>
          <c:order val="1"/>
          <c:tx>
            <c:strRef>
              <c:f>'Fig6'!$C$57</c:f>
              <c:strCache>
                <c:ptCount val="1"/>
                <c:pt idx="0">
                  <c:v>World</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'Fig6'!$D$56:$AB$56</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'Fig6'!$D$57:$AB$57</c:f>
              <c:numCache>
                <c:formatCode>0.0</c:formatCode>
                <c:ptCount val="25"/>
                <c:pt idx="0">
                  <c:v>9.4550999999999998</c:v>
                </c:pt>
                <c:pt idx="1">
                  <c:v>9.4513999999999996</c:v>
                </c:pt>
                <c:pt idx="2">
                  <c:v>9.5246999999999993</c:v>
                </c:pt>
                <c:pt idx="3">
                  <c:v>9.7802000000000007</c:v>
                </c:pt>
                <c:pt idx="4">
                  <c:v>10.160399999999999</c:v>
                </c:pt>
                <c:pt idx="5">
                  <c:v>10.360799999999999</c:v>
                </c:pt>
                <c:pt idx="6">
                  <c:v>10.7705</c:v>
                </c:pt>
                <c:pt idx="7">
                  <c:v>11.0587</c:v>
                </c:pt>
                <c:pt idx="8">
                  <c:v>11.083299999999999</c:v>
                </c:pt>
                <c:pt idx="9">
                  <c:v>11.0007</c:v>
                </c:pt>
                <c:pt idx="10">
                  <c:v>11.461399999999999</c:v>
                </c:pt>
                <c:pt idx="11">
                  <c:v>12.043200000000001</c:v>
                </c:pt>
                <c:pt idx="12">
                  <c:v>12.2843</c:v>
                </c:pt>
                <c:pt idx="13">
                  <c:v>12.5527</c:v>
                </c:pt>
                <c:pt idx="14">
                  <c:v>12.5977</c:v>
                </c:pt>
                <c:pt idx="15">
                  <c:v>12.405799999999999</c:v>
                </c:pt>
                <c:pt idx="16">
                  <c:v>12.403700000000001</c:v>
                </c:pt>
                <c:pt idx="17">
                  <c:v>12.3545</c:v>
                </c:pt>
                <c:pt idx="18">
                  <c:v>12.342700000000001</c:v>
                </c:pt>
                <c:pt idx="19">
                  <c:v>12.426</c:v>
                </c:pt>
                <c:pt idx="20">
                  <c:v>12.246600000000001</c:v>
                </c:pt>
                <c:pt idx="21">
                  <c:v>12.598800000000001</c:v>
                </c:pt>
                <c:pt idx="22">
                  <c:v>12.7706</c:v>
                </c:pt>
                <c:pt idx="23">
                  <c:v>12.9453</c:v>
                </c:pt>
                <c:pt idx="24">
                  <c:v>13.1685</c:v>
                </c:pt>
              </c:numCache>
            </c:numRef>
          </c:val>
          <c:smooth val="0"/>
          <c:extLst>
            <c:ext xmlns:c16="http://schemas.microsoft.com/office/drawing/2014/chart" uri="{C3380CC4-5D6E-409C-BE32-E72D297353CC}">
              <c16:uniqueId val="{00000001-BE1E-44E9-BD84-99B53A1C0E5E}"/>
            </c:ext>
          </c:extLst>
        </c:ser>
        <c:dLbls>
          <c:showLegendKey val="0"/>
          <c:showVal val="0"/>
          <c:showCatName val="0"/>
          <c:showSerName val="0"/>
          <c:showPercent val="0"/>
          <c:showBubbleSize val="0"/>
        </c:dLbls>
        <c:marker val="1"/>
        <c:smooth val="0"/>
        <c:axId val="176892928"/>
        <c:axId val="176919296"/>
      </c:lineChart>
      <c:catAx>
        <c:axId val="176892928"/>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919296"/>
        <c:crosses val="autoZero"/>
        <c:auto val="1"/>
        <c:lblAlgn val="ctr"/>
        <c:lblOffset val="100"/>
        <c:tickLblSkip val="1"/>
        <c:tickMarkSkip val="1"/>
        <c:noMultiLvlLbl val="0"/>
      </c:catAx>
      <c:valAx>
        <c:axId val="176919296"/>
        <c:scaling>
          <c:orientation val="minMax"/>
          <c:max val="18"/>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92928"/>
        <c:crosses val="autoZero"/>
        <c:crossBetween val="between"/>
      </c:valAx>
    </c:plotArea>
    <c:legend>
      <c:legendPos val="b"/>
      <c:layout>
        <c:manualLayout>
          <c:xMode val="edge"/>
          <c:yMode val="edge"/>
          <c:x val="0.4210719160104987"/>
          <c:y val="0.7660913375377254"/>
          <c:w val="0.15785616797900262"/>
          <c:h val="4.1995429640706496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148846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125738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3</xdr:row>
      <xdr:rowOff>158370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87637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101591</xdr:colOff>
      <xdr:row>1</xdr:row>
      <xdr:rowOff>92073</xdr:rowOff>
    </xdr:from>
    <xdr:to>
      <xdr:col>22</xdr:col>
      <xdr:colOff>390525</xdr:colOff>
      <xdr:row>34</xdr:row>
      <xdr:rowOff>74581</xdr:rowOff>
    </xdr:to>
    <xdr:graphicFrame macro="">
      <xdr:nvGraphicFramePr>
        <xdr:cNvPr id="3146" name="Chart 2">
          <a:extLst>
            <a:ext uri="{FF2B5EF4-FFF2-40B4-BE49-F238E27FC236}">
              <a16:creationId xmlns:a16="http://schemas.microsoft.com/office/drawing/2014/main" id="{00000000-0008-0000-0200-00004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0.91684</cdr:y>
    </cdr:from>
    <cdr:ext cx="7995000" cy="484876"/>
    <cdr:sp macro="" textlink="">
      <cdr:nvSpPr>
        <cdr:cNvPr id="3" name="FootonotesShape">
          <a:extLst xmlns:a="http://schemas.openxmlformats.org/drawingml/2006/main">
            <a:ext uri="{FF2B5EF4-FFF2-40B4-BE49-F238E27FC236}">
              <a16:creationId xmlns:a16="http://schemas.microsoft.com/office/drawing/2014/main" id="{BA06407A-0230-9214-C7E2-637B552AB4DA}"/>
            </a:ext>
          </a:extLst>
        </cdr:cNvPr>
        <cdr:cNvSpPr txBox="1"/>
      </cdr:nvSpPr>
      <cdr:spPr>
        <a:xfrm xmlns:a="http://schemas.openxmlformats.org/drawingml/2006/main">
          <a:off x="0" y="5345982"/>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GDP in chain-linked volumes, reference year 2015.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0.83936</cdr:x>
      <cdr:y>0.92786</cdr:y>
    </cdr:from>
    <cdr:ext cx="1530099" cy="420623"/>
    <cdr:pic>
      <cdr:nvPicPr>
        <cdr:cNvPr id="6" name="LogoShape">
          <a:extLst xmlns:a="http://schemas.openxmlformats.org/drawingml/2006/main">
            <a:ext uri="{FF2B5EF4-FFF2-40B4-BE49-F238E27FC236}">
              <a16:creationId xmlns:a16="http://schemas.microsoft.com/office/drawing/2014/main" id="{E500FAF5-6F18-C02E-5A26-8ECA29AD1E0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0235"/>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2</xdr:col>
      <xdr:colOff>34923</xdr:colOff>
      <xdr:row>1</xdr:row>
      <xdr:rowOff>1</xdr:rowOff>
    </xdr:from>
    <xdr:to>
      <xdr:col>22</xdr:col>
      <xdr:colOff>447674</xdr:colOff>
      <xdr:row>32</xdr:row>
      <xdr:rowOff>501336</xdr:rowOff>
    </xdr:to>
    <xdr:graphicFrame macro="">
      <xdr:nvGraphicFramePr>
        <xdr:cNvPr id="2" name="Chart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0.91785</cdr:y>
    </cdr:from>
    <cdr:ext cx="7995000" cy="484875"/>
    <cdr:sp macro="" textlink="">
      <cdr:nvSpPr>
        <cdr:cNvPr id="3" name="FootonotesShape">
          <a:extLst xmlns:a="http://schemas.openxmlformats.org/drawingml/2006/main">
            <a:ext uri="{FF2B5EF4-FFF2-40B4-BE49-F238E27FC236}">
              <a16:creationId xmlns:a16="http://schemas.microsoft.com/office/drawing/2014/main" id="{F4AA9048-250A-E634-4D34-ADA45BD35E27}"/>
            </a:ext>
          </a:extLst>
        </cdr:cNvPr>
        <cdr:cNvSpPr txBox="1"/>
      </cdr:nvSpPr>
      <cdr:spPr>
        <a:xfrm xmlns:a="http://schemas.openxmlformats.org/drawingml/2006/main">
          <a:off x="0" y="5417134"/>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cdr:txBody>
    </cdr:sp>
  </cdr:absSizeAnchor>
  <cdr:absSizeAnchor xmlns:cdr="http://schemas.openxmlformats.org/drawingml/2006/chartDrawing">
    <cdr:from>
      <cdr:x>0.83936</cdr:x>
      <cdr:y>0.92873</cdr:y>
    </cdr:from>
    <cdr:ext cx="1530099" cy="420623"/>
    <cdr:pic>
      <cdr:nvPicPr>
        <cdr:cNvPr id="5" name="LogoShape">
          <a:extLst xmlns:a="http://schemas.openxmlformats.org/drawingml/2006/main">
            <a:ext uri="{FF2B5EF4-FFF2-40B4-BE49-F238E27FC236}">
              <a16:creationId xmlns:a16="http://schemas.microsoft.com/office/drawing/2014/main" id="{87067EDA-670E-7DD8-A8C7-862B84781A9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1386"/>
          <a:ext cx="1530099" cy="420623"/>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217484</xdr:colOff>
      <xdr:row>1</xdr:row>
      <xdr:rowOff>33338</xdr:rowOff>
    </xdr:from>
    <xdr:to>
      <xdr:col>14</xdr:col>
      <xdr:colOff>147637</xdr:colOff>
      <xdr:row>35</xdr:row>
      <xdr:rowOff>105996</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0.87175</cdr:y>
    </cdr:from>
    <cdr:ext cx="4435478" cy="573234"/>
    <cdr:sp macro="" textlink="">
      <cdr:nvSpPr>
        <cdr:cNvPr id="2" name="FootonotesShape">
          <a:extLst xmlns:a="http://schemas.openxmlformats.org/drawingml/2006/main">
            <a:ext uri="{FF2B5EF4-FFF2-40B4-BE49-F238E27FC236}">
              <a16:creationId xmlns:a16="http://schemas.microsoft.com/office/drawing/2014/main" id="{0B3A6520-90AE-585F-25FF-73FB7AF49FEC}"/>
            </a:ext>
          </a:extLst>
        </cdr:cNvPr>
        <cdr:cNvSpPr txBox="1"/>
      </cdr:nvSpPr>
      <cdr:spPr>
        <a:xfrm xmlns:a="http://schemas.openxmlformats.org/drawingml/2006/main">
          <a:off x="0" y="4865497"/>
          <a:ext cx="4435478" cy="5732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The 'Other products'  and 'Waste for final treatment and disposal' categories are included in the 'Non-metallic minerals' category</a:t>
          </a:r>
        </a:p>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 env_ac_mfa; demo_gind)</a:t>
          </a:r>
        </a:p>
      </cdr:txBody>
    </cdr:sp>
  </cdr:absSizeAnchor>
  <cdr:absSizeAnchor xmlns:cdr="http://schemas.openxmlformats.org/drawingml/2006/chartDrawing">
    <cdr:from>
      <cdr:x>0.70252</cdr:x>
      <cdr:y>0.92464</cdr:y>
    </cdr:from>
    <cdr:ext cx="1530099" cy="420624"/>
    <cdr:pic>
      <cdr:nvPicPr>
        <cdr:cNvPr id="6" name="LogoShape">
          <a:extLst xmlns:a="http://schemas.openxmlformats.org/drawingml/2006/main">
            <a:ext uri="{FF2B5EF4-FFF2-40B4-BE49-F238E27FC236}">
              <a16:creationId xmlns:a16="http://schemas.microsoft.com/office/drawing/2014/main" id="{7C4171E5-42E4-C6DF-489B-2BDC0998F79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13401" y="5160658"/>
          <a:ext cx="1530099" cy="420624"/>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1</xdr:col>
      <xdr:colOff>504818</xdr:colOff>
      <xdr:row>3</xdr:row>
      <xdr:rowOff>95251</xdr:rowOff>
    </xdr:from>
    <xdr:to>
      <xdr:col>24</xdr:col>
      <xdr:colOff>152400</xdr:colOff>
      <xdr:row>37</xdr:row>
      <xdr:rowOff>494212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0.91788</cdr:y>
    </cdr:from>
    <cdr:ext cx="7995000" cy="484875"/>
    <cdr:sp macro="" textlink="">
      <cdr:nvSpPr>
        <cdr:cNvPr id="2" name="FootonotesShape">
          <a:extLst xmlns:a="http://schemas.openxmlformats.org/drawingml/2006/main">
            <a:ext uri="{FF2B5EF4-FFF2-40B4-BE49-F238E27FC236}">
              <a16:creationId xmlns:a16="http://schemas.microsoft.com/office/drawing/2014/main" id="{70F25FA6-D402-CF59-2F27-5B23BE19046C}"/>
            </a:ext>
          </a:extLst>
        </cdr:cNvPr>
        <cdr:cNvSpPr txBox="1"/>
      </cdr:nvSpPr>
      <cdr:spPr>
        <a:xfrm xmlns:a="http://schemas.openxmlformats.org/drawingml/2006/main">
          <a:off x="0" y="5419536"/>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cdr:txBody>
    </cdr:sp>
  </cdr:absSizeAnchor>
  <cdr:absSizeAnchor xmlns:cdr="http://schemas.openxmlformats.org/drawingml/2006/chartDrawing">
    <cdr:from>
      <cdr:x>0.83936</cdr:x>
      <cdr:y>0.92876</cdr:y>
    </cdr:from>
    <cdr:ext cx="1530099" cy="420625"/>
    <cdr:pic>
      <cdr:nvPicPr>
        <cdr:cNvPr id="5" name="LogoShape">
          <a:extLst xmlns:a="http://schemas.openxmlformats.org/drawingml/2006/main">
            <a:ext uri="{FF2B5EF4-FFF2-40B4-BE49-F238E27FC236}">
              <a16:creationId xmlns:a16="http://schemas.microsoft.com/office/drawing/2014/main" id="{6CECA995-8471-D856-A6A2-0A7FA6B2C90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3786"/>
          <a:ext cx="1530099" cy="42062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0</xdr:col>
      <xdr:colOff>323126</xdr:colOff>
      <xdr:row>2</xdr:row>
      <xdr:rowOff>146049</xdr:rowOff>
    </xdr:from>
    <xdr:to>
      <xdr:col>14</xdr:col>
      <xdr:colOff>517072</xdr:colOff>
      <xdr:row>41</xdr:row>
      <xdr:rowOff>108819</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0.85648</cdr:y>
    </cdr:from>
    <cdr:ext cx="7995000" cy="838948"/>
    <cdr:sp macro="" textlink="">
      <cdr:nvSpPr>
        <cdr:cNvPr id="14" name="FootonotesShape">
          <a:extLst xmlns:a="http://schemas.openxmlformats.org/drawingml/2006/main">
            <a:ext uri="{FF2B5EF4-FFF2-40B4-BE49-F238E27FC236}">
              <a16:creationId xmlns:a16="http://schemas.microsoft.com/office/drawing/2014/main" id="{6DD60AFA-9A5C-8511-F8BA-1FF54BDF1DCA}"/>
            </a:ext>
          </a:extLst>
        </cdr:cNvPr>
        <cdr:cNvSpPr txBox="1"/>
      </cdr:nvSpPr>
      <cdr:spPr>
        <a:xfrm xmlns:a="http://schemas.openxmlformats.org/drawingml/2006/main">
          <a:off x="0" y="5556300"/>
          <a:ext cx="79950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 2023 instead of 2024</a:t>
          </a:r>
        </a:p>
        <a:p xmlns:a="http://schemas.openxmlformats.org/drawingml/2006/main">
          <a:r>
            <a:rPr lang="en-IE" sz="1200">
              <a:latin typeface="Arial" panose="020B0604020202020204" pitchFamily="34" charset="0"/>
            </a:rPr>
            <a:t>Note: The 'Other products'  and 'Waste for final treatment and disposal' categories are included in the 'Non-metallic minerals' category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cdr:txBody>
    </cdr:sp>
  </cdr:absSizeAnchor>
  <cdr:absSizeAnchor xmlns:cdr="http://schemas.openxmlformats.org/drawingml/2006/chartDrawing">
    <cdr:from>
      <cdr:x>0.83936</cdr:x>
      <cdr:y>0.93629</cdr:y>
    </cdr:from>
    <cdr:ext cx="1530099" cy="420625"/>
    <cdr:pic>
      <cdr:nvPicPr>
        <cdr:cNvPr id="16" name="LogoShape">
          <a:extLst xmlns:a="http://schemas.openxmlformats.org/drawingml/2006/main">
            <a:ext uri="{FF2B5EF4-FFF2-40B4-BE49-F238E27FC236}">
              <a16:creationId xmlns:a16="http://schemas.microsoft.com/office/drawing/2014/main" id="{72D9FF0C-67FC-C47E-97A8-6C3C995160E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81070"/>
          <a:ext cx="1530099" cy="420625"/>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2</xdr:col>
      <xdr:colOff>409574</xdr:colOff>
      <xdr:row>0</xdr:row>
      <xdr:rowOff>151495</xdr:rowOff>
    </xdr:from>
    <xdr:to>
      <xdr:col>21</xdr:col>
      <xdr:colOff>161924</xdr:colOff>
      <xdr:row>33</xdr:row>
      <xdr:rowOff>141971</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0.84948</cdr:y>
    </cdr:from>
    <cdr:ext cx="7995000" cy="484876"/>
    <cdr:sp macro="" textlink="">
      <cdr:nvSpPr>
        <cdr:cNvPr id="3" name="FootonotesShape">
          <a:extLst xmlns:a="http://schemas.openxmlformats.org/drawingml/2006/main">
            <a:ext uri="{FF2B5EF4-FFF2-40B4-BE49-F238E27FC236}">
              <a16:creationId xmlns:a16="http://schemas.microsoft.com/office/drawing/2014/main" id="{82A7661F-EE4A-2615-263A-CCCBC60143BB}"/>
            </a:ext>
          </a:extLst>
        </cdr:cNvPr>
        <cdr:cNvSpPr txBox="1"/>
      </cdr:nvSpPr>
      <cdr:spPr>
        <a:xfrm xmlns:a="http://schemas.openxmlformats.org/drawingml/2006/main">
          <a:off x="0" y="4868265"/>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UNEP International Resource Panel (https://www.resourcepanel.org/global-material-flows-database)</a:t>
          </a:r>
        </a:p>
      </cdr:txBody>
    </cdr:sp>
  </cdr:absSizeAnchor>
  <cdr:relSizeAnchor xmlns:cdr="http://schemas.openxmlformats.org/drawingml/2006/chartDrawing">
    <cdr:from>
      <cdr:x>0.83221</cdr:x>
      <cdr:y>0.92032</cdr:y>
    </cdr:from>
    <cdr:to>
      <cdr:x>0.99202</cdr:x>
      <cdr:y>0.99081</cdr:y>
    </cdr:to>
    <cdr:pic>
      <cdr:nvPicPr>
        <cdr:cNvPr id="4" name="LogoShape">
          <a:extLst xmlns:a="http://schemas.openxmlformats.org/drawingml/2006/main">
            <a:ext uri="{FF2B5EF4-FFF2-40B4-BE49-F238E27FC236}">
              <a16:creationId xmlns:a16="http://schemas.microsoft.com/office/drawing/2014/main" id="{9FF8B905-1D9B-0F93-664E-CF886C73CDA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68456" y="5491956"/>
          <a:ext cx="1530099" cy="420625"/>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42"/>
  <sheetViews>
    <sheetView showGridLines="0" tabSelected="1" zoomScale="80" zoomScaleNormal="80" workbookViewId="0"/>
  </sheetViews>
  <sheetFormatPr defaultColWidth="0" defaultRowHeight="0" customHeight="1" zeroHeight="1" x14ac:dyDescent="0.25"/>
  <cols>
    <col min="1" max="1" width="2.3984375" style="2" customWidth="1"/>
    <col min="2" max="2" width="6.8984375" style="2" customWidth="1"/>
    <col min="3" max="9" width="8" style="2" customWidth="1"/>
    <col min="10" max="12" width="6.8984375" style="2" customWidth="1"/>
    <col min="13" max="13" width="1.59765625" style="2" customWidth="1"/>
    <col min="14" max="14" width="8" style="2" customWidth="1"/>
    <col min="15" max="18" width="9.59765625" style="2" customWidth="1"/>
    <col min="19" max="25" width="6.8984375" style="2" customWidth="1"/>
    <col min="26" max="26" width="2.3984375" style="10" customWidth="1"/>
    <col min="27" max="16384" width="10.09765625" style="2" hidden="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0" customHeight="1" x14ac:dyDescent="0.3">
      <c r="A2" s="1"/>
      <c r="B2" s="3"/>
      <c r="C2" s="4"/>
      <c r="D2" s="4"/>
      <c r="E2" s="4"/>
      <c r="F2" s="4"/>
      <c r="G2" s="4"/>
      <c r="H2" s="4"/>
      <c r="I2" s="4"/>
      <c r="J2" s="4"/>
      <c r="K2" s="4"/>
      <c r="L2" s="4"/>
      <c r="M2" s="4"/>
      <c r="N2" s="4"/>
      <c r="O2" s="4"/>
      <c r="P2" s="4"/>
      <c r="Q2" s="4"/>
      <c r="R2" s="4"/>
      <c r="S2" s="4"/>
      <c r="T2" s="4"/>
      <c r="U2" s="4"/>
      <c r="V2" s="4"/>
      <c r="W2" s="4"/>
      <c r="X2" s="4"/>
      <c r="Y2" s="4"/>
      <c r="Z2" s="1"/>
    </row>
    <row r="3" spans="1:26" ht="12.5" x14ac:dyDescent="0.25">
      <c r="A3" s="1"/>
      <c r="B3" s="4"/>
      <c r="C3" s="4"/>
      <c r="D3" s="4"/>
      <c r="E3" s="4"/>
      <c r="F3" s="4"/>
      <c r="G3" s="4"/>
      <c r="H3" s="4"/>
      <c r="I3" s="4"/>
      <c r="J3" s="4"/>
      <c r="K3" s="4"/>
      <c r="L3" s="4"/>
      <c r="M3" s="4"/>
      <c r="N3" s="4"/>
      <c r="O3" s="4"/>
      <c r="P3" s="4"/>
      <c r="Q3" s="4"/>
      <c r="R3" s="4"/>
      <c r="S3" s="4"/>
      <c r="T3" s="4"/>
      <c r="U3" s="4"/>
      <c r="V3" s="4"/>
      <c r="W3" s="4"/>
      <c r="X3" s="4"/>
      <c r="Y3" s="4"/>
      <c r="Z3" s="1"/>
    </row>
    <row r="4" spans="1:26" ht="12.5" x14ac:dyDescent="0.25">
      <c r="A4" s="1"/>
      <c r="B4" s="4"/>
      <c r="C4" s="4"/>
      <c r="D4" s="4"/>
      <c r="E4" s="4"/>
      <c r="F4" s="4"/>
      <c r="G4" s="4"/>
      <c r="H4" s="4"/>
      <c r="I4" s="4"/>
      <c r="J4" s="4"/>
      <c r="K4" s="4"/>
      <c r="L4" s="4"/>
      <c r="M4" s="4"/>
      <c r="N4" s="4"/>
      <c r="O4" s="4"/>
      <c r="P4" s="4"/>
      <c r="Q4" s="4"/>
      <c r="R4" s="4"/>
      <c r="S4" s="4"/>
      <c r="T4" s="4"/>
      <c r="U4" s="4"/>
      <c r="V4" s="4"/>
      <c r="W4" s="4"/>
      <c r="X4" s="4"/>
      <c r="Y4" s="4"/>
      <c r="Z4" s="1"/>
    </row>
    <row r="5" spans="1:26" ht="13" x14ac:dyDescent="0.25">
      <c r="A5" s="1"/>
      <c r="B5" s="5" t="s">
        <v>48</v>
      </c>
      <c r="C5" s="6"/>
      <c r="D5" s="4"/>
      <c r="E5" s="4"/>
      <c r="F5" s="4"/>
      <c r="G5" s="4"/>
      <c r="H5" s="4"/>
      <c r="I5" s="4"/>
      <c r="J5" s="4"/>
      <c r="K5" s="4"/>
      <c r="L5" s="4"/>
      <c r="M5" s="4"/>
      <c r="N5" s="4"/>
      <c r="O5" s="4"/>
      <c r="P5" s="4"/>
      <c r="Q5" s="4"/>
      <c r="R5" s="4"/>
      <c r="S5" s="4"/>
      <c r="T5" s="4"/>
      <c r="U5" s="4"/>
      <c r="V5" s="4"/>
      <c r="W5" s="4"/>
      <c r="X5" s="4"/>
      <c r="Y5" s="4"/>
      <c r="Z5" s="1"/>
    </row>
    <row r="6" spans="1:26" ht="13" x14ac:dyDescent="0.3">
      <c r="A6" s="1"/>
      <c r="B6" s="7" t="s">
        <v>49</v>
      </c>
      <c r="C6" s="4"/>
      <c r="D6" s="4"/>
      <c r="E6" s="4"/>
      <c r="F6" s="4"/>
      <c r="G6" s="4"/>
      <c r="H6" s="4"/>
      <c r="I6" s="4"/>
      <c r="J6" s="4"/>
      <c r="K6" s="4"/>
      <c r="L6" s="4"/>
      <c r="M6" s="4"/>
      <c r="N6" s="4"/>
      <c r="O6" s="4"/>
      <c r="P6" s="4"/>
      <c r="Q6" s="4"/>
      <c r="R6" s="4"/>
      <c r="S6" s="4"/>
      <c r="T6" s="4"/>
      <c r="U6" s="4"/>
      <c r="V6" s="4"/>
      <c r="W6" s="4"/>
      <c r="X6" s="4"/>
      <c r="Y6" s="4"/>
      <c r="Z6" s="1"/>
    </row>
    <row r="7" spans="1:26" ht="13" x14ac:dyDescent="0.3">
      <c r="A7" s="1"/>
      <c r="B7" s="7" t="s">
        <v>50</v>
      </c>
      <c r="C7" s="4"/>
      <c r="D7" s="4"/>
      <c r="E7" s="4"/>
      <c r="F7" s="4"/>
      <c r="G7" s="4"/>
      <c r="H7" s="4"/>
      <c r="I7" s="4"/>
      <c r="J7" s="4"/>
      <c r="K7" s="4"/>
      <c r="L7" s="4"/>
      <c r="M7" s="4"/>
      <c r="N7" s="4"/>
      <c r="O7" s="4"/>
      <c r="P7" s="4"/>
      <c r="Q7" s="4"/>
      <c r="R7" s="4"/>
      <c r="S7" s="4"/>
      <c r="T7" s="4"/>
      <c r="U7" s="4"/>
      <c r="V7" s="4"/>
      <c r="W7" s="4"/>
      <c r="X7" s="4"/>
      <c r="Y7" s="4"/>
      <c r="Z7" s="1"/>
    </row>
    <row r="8" spans="1:26" ht="13" x14ac:dyDescent="0.3">
      <c r="A8" s="1"/>
      <c r="B8" s="7" t="s">
        <v>51</v>
      </c>
      <c r="C8" s="4"/>
      <c r="D8" s="4"/>
      <c r="E8" s="4"/>
      <c r="F8" s="4"/>
      <c r="G8" s="4"/>
      <c r="H8" s="4"/>
      <c r="I8" s="4"/>
      <c r="J8" s="4"/>
      <c r="K8" s="4"/>
      <c r="L8" s="4"/>
      <c r="M8" s="4"/>
      <c r="N8" s="4"/>
      <c r="O8" s="4"/>
      <c r="P8" s="4"/>
      <c r="Q8" s="4"/>
      <c r="R8" s="4"/>
      <c r="S8" s="4"/>
      <c r="T8" s="4"/>
      <c r="U8" s="4"/>
      <c r="V8" s="4"/>
      <c r="W8" s="4"/>
      <c r="X8" s="4"/>
      <c r="Y8" s="4"/>
      <c r="Z8" s="8"/>
    </row>
    <row r="9" spans="1:26" ht="10" customHeight="1" x14ac:dyDescent="0.3">
      <c r="A9" s="1"/>
      <c r="B9" s="7"/>
      <c r="C9" s="4"/>
      <c r="D9" s="4"/>
      <c r="E9" s="9"/>
      <c r="F9" s="4"/>
      <c r="G9" s="4"/>
      <c r="H9" s="4"/>
      <c r="I9" s="4"/>
      <c r="J9" s="4"/>
      <c r="K9" s="4"/>
      <c r="L9" s="4"/>
      <c r="M9" s="4"/>
      <c r="N9" s="4"/>
      <c r="O9" s="4"/>
      <c r="P9" s="4"/>
      <c r="Q9" s="4"/>
      <c r="R9" s="4"/>
      <c r="S9" s="4"/>
      <c r="T9" s="4"/>
      <c r="U9" s="4"/>
      <c r="V9" s="4"/>
      <c r="W9" s="4"/>
      <c r="X9" s="4"/>
      <c r="Y9" s="4"/>
      <c r="Z9" s="8"/>
    </row>
    <row r="10" spans="1:26" ht="6"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0" customHeight="1" x14ac:dyDescent="0.25">
      <c r="A11" s="1"/>
      <c r="B11" s="10"/>
      <c r="C11" s="10"/>
      <c r="D11" s="10"/>
      <c r="E11" s="10"/>
      <c r="F11" s="10"/>
      <c r="G11" s="10"/>
      <c r="H11" s="10"/>
      <c r="I11" s="10"/>
      <c r="J11" s="10"/>
      <c r="K11" s="10"/>
      <c r="L11" s="10"/>
      <c r="M11" s="10"/>
      <c r="N11" s="10"/>
      <c r="O11" s="10"/>
      <c r="P11" s="10"/>
      <c r="Q11" s="10"/>
      <c r="R11" s="10"/>
      <c r="S11" s="10"/>
      <c r="T11" s="10"/>
      <c r="U11" s="10"/>
      <c r="V11" s="10"/>
      <c r="W11" s="10"/>
      <c r="X11" s="10"/>
      <c r="Y11" s="10"/>
      <c r="Z11" s="1"/>
    </row>
    <row r="12" spans="1:26" ht="13" x14ac:dyDescent="0.3">
      <c r="A12" s="1"/>
      <c r="B12" s="11" t="s">
        <v>52</v>
      </c>
      <c r="E12" s="12" t="s">
        <v>11</v>
      </c>
      <c r="Z12" s="1"/>
    </row>
    <row r="13" spans="1:26" ht="12.5" x14ac:dyDescent="0.25">
      <c r="A13" s="1"/>
      <c r="Z13" s="1"/>
    </row>
    <row r="14" spans="1:26" ht="20" customHeight="1" x14ac:dyDescent="0.25">
      <c r="A14" s="1"/>
      <c r="B14" s="133" t="s">
        <v>53</v>
      </c>
      <c r="C14" s="134"/>
      <c r="D14" s="134"/>
      <c r="E14" s="135" t="str">
        <f>"This file accompanies the Statistics Explained article '"&amp;E12&amp;"' and contains the results of the EW-MFA 2025 data collection."</f>
        <v>This file accompanies the Statistics Explained article 'Material flow accounts and resource productivity' and contains the results of the EW-MFA 2025 data collection.</v>
      </c>
      <c r="F14" s="135"/>
      <c r="G14" s="135"/>
      <c r="H14" s="135"/>
      <c r="I14" s="135"/>
      <c r="J14" s="135"/>
      <c r="K14" s="135"/>
      <c r="L14" s="135"/>
      <c r="M14" s="135"/>
      <c r="N14" s="135"/>
      <c r="O14" s="135"/>
      <c r="P14" s="135"/>
      <c r="Q14" s="135"/>
      <c r="R14" s="135"/>
      <c r="S14" s="135"/>
      <c r="T14" s="135"/>
      <c r="U14" s="135"/>
      <c r="V14" s="135"/>
      <c r="W14" s="135"/>
      <c r="X14" s="135"/>
      <c r="Y14" s="135"/>
      <c r="Z14" s="1"/>
    </row>
    <row r="15" spans="1:26" ht="12.5" x14ac:dyDescent="0.25">
      <c r="A15" s="1"/>
      <c r="Z15" s="1"/>
    </row>
    <row r="16" spans="1:26" ht="13" x14ac:dyDescent="0.3">
      <c r="A16" s="1"/>
      <c r="B16" s="11" t="s">
        <v>54</v>
      </c>
      <c r="E16" s="25" t="s">
        <v>103</v>
      </c>
      <c r="Z16" s="1"/>
    </row>
    <row r="17" spans="1:26" ht="13" x14ac:dyDescent="0.3">
      <c r="A17" s="1"/>
      <c r="D17" s="13"/>
      <c r="Z17" s="1"/>
    </row>
    <row r="18" spans="1:26" ht="13" x14ac:dyDescent="0.3">
      <c r="A18" s="1"/>
      <c r="B18" s="11" t="s">
        <v>55</v>
      </c>
      <c r="E18" s="14" t="str">
        <f>E12</f>
        <v>Material flow accounts and resource productivity</v>
      </c>
      <c r="G18" s="15"/>
      <c r="Z18" s="1"/>
    </row>
    <row r="19" spans="1:26" ht="10" customHeight="1" x14ac:dyDescent="0.25">
      <c r="A19" s="1"/>
      <c r="Z19" s="1"/>
    </row>
    <row r="20" spans="1:26" ht="6" customHeight="1" x14ac:dyDescent="0.25">
      <c r="A20" s="1"/>
      <c r="B20" s="16"/>
      <c r="C20" s="17"/>
      <c r="D20" s="1"/>
      <c r="E20" s="18"/>
      <c r="F20" s="18"/>
      <c r="G20" s="18"/>
      <c r="H20" s="18"/>
      <c r="I20" s="18"/>
      <c r="J20" s="18"/>
      <c r="K20" s="18"/>
      <c r="L20" s="18"/>
      <c r="M20" s="18"/>
      <c r="N20" s="18"/>
      <c r="O20" s="18"/>
      <c r="P20" s="18"/>
      <c r="Q20" s="18"/>
      <c r="R20" s="18"/>
      <c r="S20" s="18"/>
      <c r="T20" s="18"/>
      <c r="U20" s="18"/>
      <c r="V20" s="18"/>
      <c r="W20" s="18"/>
      <c r="X20" s="18"/>
      <c r="Y20" s="18"/>
      <c r="Z20" s="1"/>
    </row>
    <row r="21" spans="1:26" ht="10" customHeight="1" x14ac:dyDescent="0.25">
      <c r="A21" s="1"/>
      <c r="B21" s="19"/>
      <c r="C21" s="20"/>
      <c r="D21" s="10"/>
      <c r="E21" s="21"/>
      <c r="F21" s="21"/>
      <c r="G21" s="21"/>
      <c r="H21" s="21"/>
      <c r="I21" s="21"/>
      <c r="J21" s="21"/>
      <c r="K21" s="21"/>
      <c r="L21" s="21"/>
      <c r="M21" s="21"/>
      <c r="N21" s="21"/>
      <c r="O21" s="21"/>
      <c r="P21" s="21"/>
      <c r="Q21" s="21"/>
      <c r="R21" s="21"/>
      <c r="S21" s="21"/>
      <c r="T21" s="21"/>
      <c r="U21" s="21"/>
      <c r="V21" s="21"/>
      <c r="W21" s="21"/>
      <c r="X21" s="21"/>
      <c r="Y21" s="21"/>
      <c r="Z21" s="1"/>
    </row>
    <row r="22" spans="1:26" ht="36" customHeight="1" x14ac:dyDescent="0.25">
      <c r="A22" s="1"/>
      <c r="B22" s="22" t="s">
        <v>56</v>
      </c>
      <c r="E22" s="136" t="s">
        <v>57</v>
      </c>
      <c r="F22" s="136"/>
      <c r="G22" s="136"/>
      <c r="H22" s="136"/>
      <c r="I22" s="136"/>
      <c r="J22" s="136"/>
      <c r="K22" s="136"/>
      <c r="L22" s="136"/>
      <c r="M22" s="136"/>
      <c r="N22" s="136"/>
      <c r="O22" s="136"/>
      <c r="P22" s="136"/>
      <c r="Q22" s="136"/>
      <c r="R22" s="136"/>
      <c r="S22" s="136"/>
      <c r="T22" s="136"/>
      <c r="U22" s="136"/>
      <c r="V22" s="136"/>
      <c r="W22" s="136"/>
      <c r="X22" s="136"/>
      <c r="Y22" s="136"/>
      <c r="Z22" s="1"/>
    </row>
    <row r="23" spans="1:26" ht="12" customHeight="1" x14ac:dyDescent="0.25">
      <c r="A23" s="1"/>
      <c r="E23" s="137" t="s">
        <v>58</v>
      </c>
      <c r="F23" s="137"/>
      <c r="G23" s="137"/>
      <c r="H23" s="137"/>
      <c r="I23" s="137"/>
      <c r="J23" s="137"/>
      <c r="K23" s="137"/>
      <c r="L23" s="137"/>
      <c r="M23" s="137"/>
      <c r="N23" s="137"/>
      <c r="O23" s="137"/>
      <c r="P23" s="137"/>
      <c r="Q23" s="137"/>
      <c r="R23" s="137"/>
      <c r="S23" s="137"/>
      <c r="T23" s="137"/>
      <c r="U23" s="137"/>
      <c r="V23" s="137"/>
      <c r="W23" s="137"/>
      <c r="X23" s="137"/>
      <c r="Y23" s="137"/>
      <c r="Z23" s="1"/>
    </row>
    <row r="24" spans="1:26" ht="12" customHeight="1" x14ac:dyDescent="0.25">
      <c r="A24" s="1"/>
      <c r="E24" s="2" t="s">
        <v>59</v>
      </c>
      <c r="Z24" s="1"/>
    </row>
    <row r="25" spans="1:26" ht="12" customHeight="1" x14ac:dyDescent="0.25">
      <c r="A25" s="1"/>
      <c r="E25" s="2" t="s">
        <v>60</v>
      </c>
      <c r="K25" s="23"/>
      <c r="N25" s="14" t="s">
        <v>61</v>
      </c>
      <c r="Z25" s="1"/>
    </row>
    <row r="26" spans="1:26" ht="12" customHeight="1" x14ac:dyDescent="0.25">
      <c r="A26" s="1"/>
      <c r="E26" s="2" t="s">
        <v>62</v>
      </c>
      <c r="N26" s="14" t="s">
        <v>63</v>
      </c>
      <c r="Z26" s="1"/>
    </row>
    <row r="27" spans="1:26" ht="48" customHeight="1" x14ac:dyDescent="0.25">
      <c r="A27" s="1"/>
      <c r="B27" s="22" t="s">
        <v>64</v>
      </c>
      <c r="E27" s="136" t="s">
        <v>65</v>
      </c>
      <c r="F27" s="136"/>
      <c r="G27" s="136"/>
      <c r="H27" s="136"/>
      <c r="I27" s="136"/>
      <c r="J27" s="136"/>
      <c r="K27" s="136"/>
      <c r="L27" s="136"/>
      <c r="M27" s="136"/>
      <c r="N27" s="136"/>
      <c r="O27" s="136"/>
      <c r="P27" s="136"/>
      <c r="Q27" s="136"/>
      <c r="R27" s="136"/>
      <c r="S27" s="136"/>
      <c r="T27" s="136"/>
      <c r="U27" s="136"/>
      <c r="V27" s="136"/>
      <c r="W27" s="136"/>
      <c r="X27" s="136"/>
      <c r="Y27" s="136"/>
      <c r="Z27" s="1"/>
    </row>
    <row r="28" spans="1:26" ht="10" customHeight="1" x14ac:dyDescent="0.25">
      <c r="A28" s="1"/>
      <c r="B28" s="24"/>
      <c r="E28" s="25"/>
      <c r="Z28" s="1"/>
    </row>
    <row r="29" spans="1:26" ht="1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hidden="1" x14ac:dyDescent="0.25"/>
    <row r="31" spans="1:26" ht="12.5" hidden="1" x14ac:dyDescent="0.25">
      <c r="Z31" s="2"/>
    </row>
    <row r="32" spans="1:26" ht="12.5" hidden="1" x14ac:dyDescent="0.25">
      <c r="Z32" s="2"/>
    </row>
    <row r="33" spans="26:26" ht="12.5" hidden="1" x14ac:dyDescent="0.25">
      <c r="Z33" s="2"/>
    </row>
    <row r="34" spans="26:26" ht="12.5" hidden="1" x14ac:dyDescent="0.25">
      <c r="Z34" s="2"/>
    </row>
    <row r="35" spans="26:26" ht="15" hidden="1" customHeight="1" x14ac:dyDescent="0.25">
      <c r="Z35" s="2"/>
    </row>
    <row r="36" spans="26:26" ht="15" hidden="1" customHeight="1" x14ac:dyDescent="0.25">
      <c r="Z36" s="2"/>
    </row>
    <row r="37" spans="26:26" ht="15" hidden="1" customHeight="1" x14ac:dyDescent="0.25">
      <c r="Z37" s="2"/>
    </row>
    <row r="38" spans="26:26" ht="15" hidden="1" customHeight="1" x14ac:dyDescent="0.25">
      <c r="Z38" s="2"/>
    </row>
    <row r="39" spans="26:26" ht="15" hidden="1" customHeight="1" x14ac:dyDescent="0.25">
      <c r="Z39" s="2"/>
    </row>
    <row r="40" spans="26:26" ht="15" hidden="1" customHeight="1" x14ac:dyDescent="0.25">
      <c r="Z40" s="2"/>
    </row>
    <row r="41" spans="26:26" ht="12.5" hidden="1" x14ac:dyDescent="0.25"/>
    <row r="42" spans="26:26" ht="12.5" hidden="1" x14ac:dyDescent="0.25"/>
  </sheetData>
  <mergeCells count="4">
    <mergeCell ref="E14:Y14"/>
    <mergeCell ref="E22:Y22"/>
    <mergeCell ref="E23:Y23"/>
    <mergeCell ref="E27:Y27"/>
  </mergeCells>
  <hyperlinks>
    <hyperlink ref="N25" r:id="rId1" xr:uid="{00000000-0004-0000-0000-000000000000}"/>
    <hyperlink ref="N2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77"/>
  <sheetViews>
    <sheetView showGridLines="0" zoomScaleNormal="100" workbookViewId="0"/>
  </sheetViews>
  <sheetFormatPr defaultColWidth="0" defaultRowHeight="12.5" zeroHeight="1" x14ac:dyDescent="0.25"/>
  <cols>
    <col min="1" max="1" width="2.3984375" style="27" customWidth="1"/>
    <col min="2" max="2" width="25" style="27" customWidth="1"/>
    <col min="3" max="3" width="105.59765625" style="27" customWidth="1"/>
    <col min="4" max="4" width="2.3984375" style="27" customWidth="1"/>
    <col min="5" max="16384" width="10.09765625" style="27" hidden="1"/>
  </cols>
  <sheetData>
    <row r="1" spans="1:4" x14ac:dyDescent="0.25">
      <c r="A1" s="26"/>
      <c r="B1" s="26"/>
      <c r="C1" s="26"/>
      <c r="D1" s="26"/>
    </row>
    <row r="2" spans="1:4" ht="13" x14ac:dyDescent="0.3">
      <c r="A2" s="26"/>
      <c r="B2" s="131" t="str">
        <f>Cover!E12</f>
        <v>Material flow accounts and resource productivity</v>
      </c>
      <c r="D2" s="26"/>
    </row>
    <row r="3" spans="1:4" x14ac:dyDescent="0.25">
      <c r="A3" s="26"/>
      <c r="B3" s="132"/>
      <c r="D3" s="26"/>
    </row>
    <row r="4" spans="1:4" ht="13" x14ac:dyDescent="0.3">
      <c r="A4" s="26"/>
      <c r="B4" s="131" t="s">
        <v>66</v>
      </c>
      <c r="D4" s="26"/>
    </row>
    <row r="5" spans="1:4" x14ac:dyDescent="0.25">
      <c r="A5" s="26"/>
      <c r="B5" s="132" t="s">
        <v>67</v>
      </c>
      <c r="C5" s="27" t="str">
        <f ca="1">INDIRECT(CONCATENATE("'",B5,"'","!A$1"))</f>
        <v>Development of resource productivity in comparison with GDP and DMC, EU, 2000-2024</v>
      </c>
      <c r="D5" s="26"/>
    </row>
    <row r="6" spans="1:4" x14ac:dyDescent="0.25">
      <c r="A6" s="26"/>
      <c r="B6" s="132" t="s">
        <v>68</v>
      </c>
      <c r="C6" s="27" t="str">
        <f ca="1">INDIRECT(CONCATENATE("'",B6,"'", "!A$1"))</f>
        <v>Development of domestic extraction and physical trade, EU, 2000-2024</v>
      </c>
      <c r="D6" s="26"/>
    </row>
    <row r="7" spans="1:4" x14ac:dyDescent="0.25">
      <c r="A7" s="26"/>
      <c r="B7" s="132" t="s">
        <v>69</v>
      </c>
      <c r="C7" s="27" t="str">
        <f ca="1">INDIRECT(CONCATENATE("'",B7,"'", "!A$1"))</f>
        <v>Domestic material consumption by main material category, EU, 2024</v>
      </c>
      <c r="D7" s="26"/>
    </row>
    <row r="8" spans="1:4" x14ac:dyDescent="0.25">
      <c r="A8" s="26"/>
      <c r="B8" s="132" t="s">
        <v>70</v>
      </c>
      <c r="C8" s="27" t="str">
        <f ca="1">INDIRECT(CONCATENATE("'",B8,"'", "!A$1"))</f>
        <v>Development of domestic material consumption by main material category, EU, 2000-2024</v>
      </c>
      <c r="D8" s="26"/>
    </row>
    <row r="9" spans="1:4" x14ac:dyDescent="0.25">
      <c r="A9" s="26"/>
      <c r="B9" s="132" t="s">
        <v>71</v>
      </c>
      <c r="C9" s="27" t="str">
        <f t="shared" ref="C9:C10" ca="1" si="0">INDIRECT(CONCATENATE("'",B9,"'", "!A$1"))</f>
        <v>Domestic material consumption by main material category, 2024</v>
      </c>
      <c r="D9" s="26"/>
    </row>
    <row r="10" spans="1:4" x14ac:dyDescent="0.25">
      <c r="A10" s="26"/>
      <c r="B10" s="132" t="s">
        <v>72</v>
      </c>
      <c r="C10" s="27" t="str">
        <f t="shared" ca="1" si="0"/>
        <v>Development of material consumption in EU and world, 2000-2024</v>
      </c>
      <c r="D10" s="26"/>
    </row>
    <row r="11" spans="1:4" x14ac:dyDescent="0.25">
      <c r="A11" s="26"/>
      <c r="B11" s="132"/>
      <c r="D11" s="26"/>
    </row>
    <row r="12" spans="1:4" x14ac:dyDescent="0.25">
      <c r="A12" s="26"/>
      <c r="B12" s="26"/>
      <c r="C12" s="26"/>
      <c r="D12" s="26"/>
    </row>
    <row r="13" spans="1:4" ht="13" hidden="1" x14ac:dyDescent="0.3">
      <c r="B13" s="28"/>
    </row>
    <row r="14" spans="1:4" x14ac:dyDescent="0.25"/>
    <row r="15" spans="1:4" x14ac:dyDescent="0.25"/>
    <row r="16" spans="1:4"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AB55"/>
  <sheetViews>
    <sheetView showGridLines="0" zoomScale="80" zoomScaleNormal="80" workbookViewId="0"/>
  </sheetViews>
  <sheetFormatPr defaultColWidth="9.09765625" defaultRowHeight="12.5" x14ac:dyDescent="0.25"/>
  <cols>
    <col min="1" max="1" width="10.8984375" style="32" customWidth="1"/>
    <col min="2" max="2" width="8.3984375" style="32" customWidth="1"/>
    <col min="3" max="3" width="29.296875" style="32" customWidth="1"/>
    <col min="4" max="17" width="6.59765625" style="32" customWidth="1"/>
    <col min="18" max="18" width="6.59765625" style="33" customWidth="1"/>
    <col min="19" max="19" width="8" style="33" customWidth="1"/>
    <col min="20" max="22" width="7.3984375" style="32" customWidth="1"/>
    <col min="23" max="23" width="7.8984375" style="32" customWidth="1"/>
    <col min="24" max="16384" width="9.09765625" style="32"/>
  </cols>
  <sheetData>
    <row r="1" spans="1:19" s="29" customFormat="1" ht="13" x14ac:dyDescent="0.3">
      <c r="A1" s="29" t="s">
        <v>91</v>
      </c>
      <c r="G1" s="30"/>
      <c r="I1" s="31"/>
      <c r="J1" s="31"/>
      <c r="K1" s="30"/>
      <c r="L1" s="30"/>
      <c r="M1" s="30"/>
    </row>
    <row r="2" spans="1:19" ht="13" x14ac:dyDescent="0.3">
      <c r="C2" s="139"/>
      <c r="D2" s="139"/>
      <c r="E2" s="139"/>
      <c r="F2" s="139"/>
      <c r="G2" s="139"/>
      <c r="H2" s="139"/>
    </row>
    <row r="3" spans="1:19" x14ac:dyDescent="0.25">
      <c r="F3" s="34"/>
      <c r="G3" s="34"/>
      <c r="H3" s="34"/>
      <c r="I3" s="34"/>
      <c r="J3" s="34"/>
      <c r="K3" s="34"/>
      <c r="L3" s="34"/>
      <c r="M3" s="34"/>
      <c r="N3" s="34"/>
      <c r="O3" s="34"/>
      <c r="P3" s="34"/>
      <c r="Q3" s="34"/>
      <c r="R3" s="34"/>
      <c r="S3" s="34"/>
    </row>
    <row r="4" spans="1:19" x14ac:dyDescent="0.25">
      <c r="F4" s="34"/>
      <c r="G4" s="34"/>
      <c r="H4" s="34"/>
      <c r="I4" s="34"/>
      <c r="J4" s="34"/>
      <c r="K4" s="34"/>
      <c r="L4" s="34"/>
      <c r="M4" s="34"/>
      <c r="N4" s="34"/>
      <c r="O4" s="34"/>
      <c r="P4" s="34"/>
      <c r="Q4" s="34"/>
      <c r="R4" s="34"/>
      <c r="S4" s="34"/>
    </row>
    <row r="5" spans="1:19" x14ac:dyDescent="0.25">
      <c r="F5" s="34"/>
      <c r="G5" s="34"/>
      <c r="H5" s="34"/>
      <c r="I5" s="34"/>
      <c r="J5" s="34"/>
      <c r="K5" s="34"/>
      <c r="L5" s="34"/>
      <c r="M5" s="34"/>
      <c r="N5" s="34"/>
      <c r="O5" s="34"/>
      <c r="P5" s="34"/>
      <c r="Q5" s="34"/>
      <c r="R5" s="34"/>
      <c r="S5" s="34"/>
    </row>
    <row r="6" spans="1:19" s="29" customFormat="1" x14ac:dyDescent="0.25">
      <c r="G6" s="30"/>
      <c r="H6" s="30"/>
      <c r="I6" s="30"/>
      <c r="J6" s="30"/>
      <c r="K6" s="30"/>
      <c r="L6" s="30"/>
      <c r="M6" s="30"/>
    </row>
    <row r="7" spans="1:19" s="29" customFormat="1" x14ac:dyDescent="0.25">
      <c r="G7" s="30"/>
      <c r="H7" s="30"/>
      <c r="I7" s="30"/>
      <c r="J7" s="30"/>
      <c r="K7" s="30"/>
      <c r="L7" s="30"/>
      <c r="M7" s="30"/>
    </row>
    <row r="8" spans="1:19" s="29" customFormat="1" x14ac:dyDescent="0.25">
      <c r="G8" s="30"/>
      <c r="H8" s="30"/>
      <c r="I8" s="30"/>
      <c r="J8" s="30"/>
      <c r="K8" s="30"/>
      <c r="L8" s="30"/>
      <c r="M8" s="30"/>
    </row>
    <row r="9" spans="1:19" x14ac:dyDescent="0.25">
      <c r="C9" s="29"/>
      <c r="D9" s="29"/>
      <c r="E9" s="29"/>
      <c r="F9" s="29"/>
      <c r="G9" s="30"/>
      <c r="H9" s="30"/>
      <c r="I9" s="30"/>
      <c r="J9" s="30"/>
      <c r="K9" s="30"/>
      <c r="L9" s="30"/>
      <c r="M9" s="30"/>
      <c r="N9" s="29"/>
      <c r="O9" s="29"/>
      <c r="P9" s="29"/>
      <c r="Q9" s="29"/>
      <c r="R9" s="35"/>
      <c r="S9" s="35"/>
    </row>
    <row r="10" spans="1:19" x14ac:dyDescent="0.25">
      <c r="C10" s="29"/>
      <c r="D10" s="29"/>
      <c r="E10" s="29"/>
      <c r="F10" s="29"/>
      <c r="G10" s="30"/>
      <c r="H10" s="30"/>
      <c r="I10" s="30"/>
      <c r="J10" s="30"/>
      <c r="K10" s="30"/>
      <c r="L10" s="30"/>
      <c r="M10" s="30"/>
      <c r="N10" s="29"/>
      <c r="O10" s="29"/>
      <c r="P10" s="29"/>
      <c r="Q10" s="29"/>
      <c r="R10" s="35"/>
      <c r="S10" s="35"/>
    </row>
    <row r="11" spans="1:19" x14ac:dyDescent="0.25">
      <c r="C11" s="29"/>
      <c r="D11" s="29"/>
      <c r="E11" s="29"/>
      <c r="F11" s="29"/>
      <c r="G11" s="30"/>
      <c r="H11" s="30"/>
      <c r="I11" s="30"/>
      <c r="J11" s="30"/>
      <c r="K11" s="30"/>
      <c r="L11" s="30"/>
      <c r="M11" s="30"/>
      <c r="N11" s="29"/>
      <c r="O11" s="29"/>
      <c r="P11" s="29"/>
      <c r="Q11" s="29"/>
      <c r="R11" s="35"/>
      <c r="S11" s="35"/>
    </row>
    <row r="14" spans="1:19" s="29" customFormat="1" x14ac:dyDescent="0.25">
      <c r="C14" s="32"/>
      <c r="D14" s="32"/>
      <c r="E14" s="32"/>
      <c r="F14" s="32"/>
      <c r="G14" s="32"/>
      <c r="H14" s="32"/>
      <c r="I14" s="32"/>
      <c r="J14" s="32"/>
      <c r="K14" s="32"/>
      <c r="L14" s="32"/>
      <c r="M14" s="32"/>
      <c r="N14" s="32"/>
      <c r="O14" s="32"/>
      <c r="P14" s="32"/>
      <c r="Q14" s="32"/>
    </row>
    <row r="17" spans="3:23" s="29" customFormat="1" x14ac:dyDescent="0.25"/>
    <row r="18" spans="3:23" s="29" customFormat="1" x14ac:dyDescent="0.25"/>
    <row r="19" spans="3:23" s="29" customFormat="1" x14ac:dyDescent="0.25"/>
    <row r="22" spans="3:23" ht="12.75" customHeight="1" x14ac:dyDescent="0.25"/>
    <row r="24" spans="3:23" ht="11.25" customHeight="1" x14ac:dyDescent="0.25"/>
    <row r="25" spans="3:23" x14ac:dyDescent="0.25">
      <c r="F25" s="35"/>
      <c r="G25" s="35"/>
      <c r="H25" s="35"/>
      <c r="I25" s="35"/>
      <c r="J25" s="35"/>
      <c r="K25" s="35"/>
      <c r="L25" s="35"/>
      <c r="M25" s="35"/>
      <c r="N25" s="35"/>
      <c r="O25" s="35"/>
      <c r="P25" s="35"/>
      <c r="Q25" s="35"/>
    </row>
    <row r="26" spans="3:23" x14ac:dyDescent="0.25">
      <c r="F26" s="35"/>
      <c r="G26" s="35"/>
      <c r="H26" s="35"/>
      <c r="I26" s="35"/>
      <c r="J26" s="35"/>
      <c r="K26" s="35"/>
      <c r="L26" s="35"/>
      <c r="M26" s="35"/>
      <c r="N26" s="35"/>
      <c r="O26" s="35"/>
      <c r="P26" s="35"/>
      <c r="Q26" s="35"/>
      <c r="R26" s="29"/>
      <c r="S26" s="29"/>
      <c r="T26" s="29"/>
      <c r="U26" s="29"/>
      <c r="V26" s="29"/>
      <c r="W26" s="29"/>
    </row>
    <row r="27" spans="3:23" ht="13" x14ac:dyDescent="0.3">
      <c r="C27" s="36"/>
      <c r="D27" s="36"/>
      <c r="E27" s="36"/>
      <c r="F27" s="35"/>
      <c r="G27" s="35"/>
      <c r="H27" s="35"/>
      <c r="I27" s="35"/>
      <c r="J27" s="35"/>
      <c r="K27" s="35"/>
      <c r="L27" s="35"/>
      <c r="M27" s="35"/>
      <c r="N27" s="35"/>
      <c r="O27" s="35"/>
      <c r="P27" s="35"/>
      <c r="Q27" s="35"/>
      <c r="R27" s="29"/>
      <c r="S27" s="29"/>
      <c r="T27" s="29"/>
      <c r="U27" s="29"/>
      <c r="V27" s="29"/>
      <c r="W27" s="29"/>
    </row>
    <row r="28" spans="3:23" s="33" customFormat="1" ht="13" x14ac:dyDescent="0.3">
      <c r="C28" s="37"/>
      <c r="D28" s="37"/>
      <c r="E28" s="37"/>
      <c r="F28" s="38"/>
      <c r="G28" s="38"/>
      <c r="H28" s="38"/>
      <c r="I28" s="38"/>
      <c r="J28" s="38"/>
      <c r="K28" s="38"/>
      <c r="L28" s="38"/>
      <c r="M28" s="38"/>
      <c r="N28" s="38"/>
      <c r="O28" s="38"/>
      <c r="P28" s="38"/>
      <c r="Q28" s="38"/>
      <c r="R28" s="38"/>
      <c r="S28" s="38"/>
    </row>
    <row r="29" spans="3:23" ht="13" x14ac:dyDescent="0.3">
      <c r="C29" s="35"/>
      <c r="D29" s="35"/>
      <c r="E29" s="35"/>
      <c r="F29" s="38"/>
      <c r="G29" s="38"/>
      <c r="H29" s="38"/>
      <c r="I29" s="38"/>
      <c r="J29" s="38"/>
      <c r="K29" s="38"/>
      <c r="L29" s="38"/>
      <c r="M29" s="38"/>
      <c r="N29" s="38"/>
      <c r="O29" s="38"/>
      <c r="P29" s="38"/>
      <c r="Q29" s="38"/>
      <c r="R29" s="38"/>
      <c r="S29" s="38"/>
      <c r="T29" s="33"/>
      <c r="U29" s="33"/>
    </row>
    <row r="30" spans="3:23" ht="13" x14ac:dyDescent="0.3">
      <c r="C30" s="36"/>
      <c r="D30" s="36"/>
      <c r="E30" s="36"/>
      <c r="F30" s="33"/>
      <c r="G30" s="33"/>
      <c r="H30" s="33"/>
      <c r="I30" s="33"/>
      <c r="J30" s="33"/>
      <c r="K30" s="33"/>
      <c r="L30" s="33"/>
      <c r="M30" s="33"/>
      <c r="N30" s="33"/>
      <c r="O30" s="33"/>
      <c r="P30" s="33"/>
      <c r="Q30" s="33"/>
      <c r="R30" s="29"/>
      <c r="S30" s="29"/>
      <c r="T30" s="33"/>
      <c r="U30" s="33"/>
      <c r="V30" s="29"/>
      <c r="W30" s="29"/>
    </row>
    <row r="32" spans="3:23" x14ac:dyDescent="0.25">
      <c r="F32" s="33"/>
      <c r="G32" s="33"/>
      <c r="H32" s="33"/>
      <c r="I32" s="33"/>
      <c r="J32" s="33"/>
      <c r="K32" s="33"/>
      <c r="L32" s="33"/>
      <c r="M32" s="33"/>
      <c r="N32" s="33"/>
      <c r="O32" s="33"/>
      <c r="P32" s="33"/>
      <c r="Q32" s="33"/>
    </row>
    <row r="33" spans="1:28" ht="54.25" customHeight="1" x14ac:dyDescent="0.25">
      <c r="F33" s="39"/>
      <c r="G33" s="39"/>
      <c r="H33" s="39"/>
      <c r="I33" s="39"/>
      <c r="J33" s="39"/>
      <c r="K33" s="39"/>
      <c r="L33" s="39"/>
      <c r="M33" s="39"/>
      <c r="N33" s="39"/>
      <c r="O33" s="39"/>
      <c r="P33" s="39"/>
      <c r="Q33" s="39"/>
      <c r="R33" s="40"/>
      <c r="S33" s="40"/>
      <c r="T33" s="34"/>
      <c r="U33" s="34"/>
      <c r="V33" s="34"/>
    </row>
    <row r="34" spans="1:28" x14ac:dyDescent="0.25">
      <c r="C34" s="138"/>
      <c r="D34" s="138"/>
      <c r="E34" s="138"/>
      <c r="F34" s="138"/>
      <c r="G34" s="41"/>
      <c r="H34" s="41"/>
      <c r="R34" s="32"/>
      <c r="S34" s="32"/>
    </row>
    <row r="36" spans="1:28" ht="13" x14ac:dyDescent="0.3">
      <c r="A36" s="38"/>
    </row>
    <row r="37" spans="1:28" x14ac:dyDescent="0.25">
      <c r="A37" s="35"/>
    </row>
    <row r="42" spans="1:28" s="29" customFormat="1" ht="13" x14ac:dyDescent="0.3">
      <c r="C42" s="42" t="s">
        <v>88</v>
      </c>
      <c r="D42" s="42"/>
      <c r="E42" s="42"/>
      <c r="G42" s="30"/>
      <c r="I42" s="31"/>
      <c r="J42" s="31"/>
      <c r="K42" s="30"/>
      <c r="L42" s="30"/>
      <c r="M42" s="30"/>
      <c r="V42" s="43"/>
      <c r="W42" s="44"/>
      <c r="X42" s="43"/>
    </row>
    <row r="43" spans="1:28" s="29" customFormat="1" x14ac:dyDescent="0.25">
      <c r="C43" s="45" t="s">
        <v>43</v>
      </c>
      <c r="D43" s="45"/>
      <c r="E43" s="45"/>
      <c r="G43" s="30"/>
      <c r="H43" s="30"/>
      <c r="I43" s="30"/>
      <c r="J43" s="30"/>
      <c r="K43" s="30"/>
      <c r="L43" s="30"/>
      <c r="M43" s="30"/>
      <c r="V43" s="45"/>
      <c r="X43" s="45"/>
    </row>
    <row r="44" spans="1:28" s="29" customFormat="1" x14ac:dyDescent="0.25">
      <c r="C44" s="45"/>
      <c r="D44" s="45"/>
      <c r="E44" s="45"/>
      <c r="G44" s="30"/>
      <c r="H44" s="30"/>
      <c r="I44" s="30"/>
      <c r="J44" s="30"/>
      <c r="K44" s="30"/>
      <c r="L44" s="30"/>
      <c r="M44" s="30"/>
    </row>
    <row r="45" spans="1:28" s="29" customFormat="1" x14ac:dyDescent="0.25">
      <c r="G45" s="41"/>
      <c r="H45" s="41"/>
      <c r="I45" s="41"/>
      <c r="J45" s="41"/>
      <c r="K45" s="41"/>
      <c r="L45" s="41"/>
      <c r="M45" s="41"/>
      <c r="N45" s="41"/>
      <c r="O45" s="41"/>
      <c r="P45" s="41"/>
      <c r="Q45" s="41"/>
      <c r="R45" s="41"/>
    </row>
    <row r="46" spans="1:28" s="29" customFormat="1" ht="12" customHeight="1" x14ac:dyDescent="0.25">
      <c r="B46" s="46" t="s">
        <v>14</v>
      </c>
      <c r="C46" s="47"/>
      <c r="D46" s="48">
        <v>2000</v>
      </c>
      <c r="E46" s="48">
        <v>2001</v>
      </c>
      <c r="F46" s="48">
        <v>2002</v>
      </c>
      <c r="G46" s="48">
        <v>2003</v>
      </c>
      <c r="H46" s="48">
        <v>2004</v>
      </c>
      <c r="I46" s="48">
        <v>2005</v>
      </c>
      <c r="J46" s="48">
        <v>2006</v>
      </c>
      <c r="K46" s="48">
        <v>2007</v>
      </c>
      <c r="L46" s="48">
        <v>2008</v>
      </c>
      <c r="M46" s="48">
        <v>2009</v>
      </c>
      <c r="N46" s="48">
        <v>2010</v>
      </c>
      <c r="O46" s="48">
        <v>2011</v>
      </c>
      <c r="P46" s="48">
        <v>2012</v>
      </c>
      <c r="Q46" s="48">
        <v>2013</v>
      </c>
      <c r="R46" s="48">
        <v>2014</v>
      </c>
      <c r="S46" s="48">
        <v>2015</v>
      </c>
      <c r="T46" s="48">
        <v>2016</v>
      </c>
      <c r="U46" s="48">
        <v>2017</v>
      </c>
      <c r="V46" s="48">
        <v>2018</v>
      </c>
      <c r="W46" s="48">
        <v>2019</v>
      </c>
      <c r="X46" s="48">
        <v>2020</v>
      </c>
      <c r="Y46" s="48">
        <v>2021</v>
      </c>
      <c r="Z46" s="48">
        <v>2022</v>
      </c>
      <c r="AA46" s="48">
        <v>2023</v>
      </c>
      <c r="AB46" s="48">
        <v>2024</v>
      </c>
    </row>
    <row r="47" spans="1:28" s="29" customFormat="1" x14ac:dyDescent="0.25">
      <c r="B47" s="46"/>
      <c r="C47" s="49" t="s">
        <v>2</v>
      </c>
      <c r="D47" s="50">
        <v>100</v>
      </c>
      <c r="E47" s="51">
        <v>101.75345252291588</v>
      </c>
      <c r="F47" s="51">
        <v>101.76901398564264</v>
      </c>
      <c r="G47" s="51">
        <v>101.68319495498727</v>
      </c>
      <c r="H47" s="51">
        <v>99.8943898996949</v>
      </c>
      <c r="I47" s="51">
        <v>100.71911311152171</v>
      </c>
      <c r="J47" s="51">
        <v>101.85159664859707</v>
      </c>
      <c r="K47" s="51">
        <v>101.17853218107385</v>
      </c>
      <c r="L47" s="51">
        <v>103.69047407965527</v>
      </c>
      <c r="M47" s="51">
        <v>112.96191077751747</v>
      </c>
      <c r="N47" s="51">
        <v>117.76803473187422</v>
      </c>
      <c r="O47" s="51">
        <v>114.19387608792051</v>
      </c>
      <c r="P47" s="51">
        <v>122.84652877344071</v>
      </c>
      <c r="Q47" s="51">
        <v>126.38000278707121</v>
      </c>
      <c r="R47" s="51">
        <v>126.88731139409883</v>
      </c>
      <c r="S47" s="51">
        <v>129.49740155783184</v>
      </c>
      <c r="T47" s="51">
        <v>132.1729524547373</v>
      </c>
      <c r="U47" s="51">
        <v>132.19817786243701</v>
      </c>
      <c r="V47" s="51">
        <v>132.63012858785987</v>
      </c>
      <c r="W47" s="51">
        <v>133.50730134081491</v>
      </c>
      <c r="X47" s="51">
        <v>131.54710046926573</v>
      </c>
      <c r="Y47" s="51">
        <v>134.10965816255992</v>
      </c>
      <c r="Z47" s="51">
        <v>139.50878265653998</v>
      </c>
      <c r="AA47" s="51">
        <v>149.06637271020207</v>
      </c>
      <c r="AB47" s="51">
        <v>152.18864789247743</v>
      </c>
    </row>
    <row r="48" spans="1:28" s="29" customFormat="1" x14ac:dyDescent="0.25">
      <c r="B48" s="46"/>
      <c r="C48" s="49" t="s">
        <v>12</v>
      </c>
      <c r="D48" s="50">
        <v>100</v>
      </c>
      <c r="E48" s="51">
        <v>100.35834607530427</v>
      </c>
      <c r="F48" s="51">
        <v>101.38821741252633</v>
      </c>
      <c r="G48" s="51">
        <v>102.38123634818609</v>
      </c>
      <c r="H48" s="51">
        <v>106.85753150433169</v>
      </c>
      <c r="I48" s="51">
        <v>108.0374315475535</v>
      </c>
      <c r="J48" s="51">
        <v>110.61046596262996</v>
      </c>
      <c r="K48" s="51">
        <v>114.81858171121864</v>
      </c>
      <c r="L48" s="51">
        <v>112.73683394878309</v>
      </c>
      <c r="M48" s="51">
        <v>99.06927743932421</v>
      </c>
      <c r="N48" s="51">
        <v>97.05455436050417</v>
      </c>
      <c r="O48" s="51">
        <v>102.00956980314298</v>
      </c>
      <c r="P48" s="51">
        <v>94.07644948999328</v>
      </c>
      <c r="Q48" s="51">
        <v>91.406396080176449</v>
      </c>
      <c r="R48" s="51">
        <v>92.514389908241469</v>
      </c>
      <c r="S48" s="51">
        <v>92.773058634098589</v>
      </c>
      <c r="T48" s="51">
        <v>92.656652985522797</v>
      </c>
      <c r="U48" s="51">
        <v>95.225272178606417</v>
      </c>
      <c r="V48" s="51">
        <v>96.859665529303342</v>
      </c>
      <c r="W48" s="51">
        <v>98.031807794797956</v>
      </c>
      <c r="X48" s="51">
        <v>93.966696974089643</v>
      </c>
      <c r="Y48" s="51">
        <v>97.980558218289147</v>
      </c>
      <c r="Z48" s="51">
        <v>97.47673613452379</v>
      </c>
      <c r="AA48" s="51">
        <v>91.714403430098969</v>
      </c>
      <c r="AB48" s="51">
        <v>90.756874786840953</v>
      </c>
    </row>
    <row r="49" spans="2:28" s="29" customFormat="1" x14ac:dyDescent="0.25">
      <c r="B49" s="46"/>
      <c r="C49" s="49" t="s">
        <v>13</v>
      </c>
      <c r="D49" s="50">
        <v>100</v>
      </c>
      <c r="E49" s="51">
        <v>102.11808202651834</v>
      </c>
      <c r="F49" s="51">
        <v>103.18178915834768</v>
      </c>
      <c r="G49" s="51">
        <v>104.10451215325236</v>
      </c>
      <c r="H49" s="51">
        <v>106.7446791581264</v>
      </c>
      <c r="I49" s="51">
        <v>108.81434288316323</v>
      </c>
      <c r="J49" s="51">
        <v>112.6585256433916</v>
      </c>
      <c r="K49" s="51">
        <v>116.1717556465379</v>
      </c>
      <c r="L49" s="51">
        <v>116.89735758388693</v>
      </c>
      <c r="M49" s="51">
        <v>111.91054878894064</v>
      </c>
      <c r="N49" s="51">
        <v>114.2992412881443</v>
      </c>
      <c r="O49" s="51">
        <v>116.48868173882185</v>
      </c>
      <c r="P49" s="51">
        <v>115.56965259175603</v>
      </c>
      <c r="Q49" s="51">
        <v>115.51940591368832</v>
      </c>
      <c r="R49" s="51">
        <v>117.38902200722107</v>
      </c>
      <c r="S49" s="51">
        <v>120.13870027688142</v>
      </c>
      <c r="T49" s="51">
        <v>122.46703389670597</v>
      </c>
      <c r="U49" s="51">
        <v>125.88607468466384</v>
      </c>
      <c r="V49" s="51">
        <v>128.46509894128599</v>
      </c>
      <c r="W49" s="51">
        <v>130.87962104244934</v>
      </c>
      <c r="X49" s="51">
        <v>123.61046527615616</v>
      </c>
      <c r="Y49" s="51">
        <v>131.4013916923156</v>
      </c>
      <c r="Z49" s="51">
        <v>135.98860795460175</v>
      </c>
      <c r="AA49" s="51">
        <v>136.7153344460497</v>
      </c>
      <c r="AB49" s="51">
        <v>138.12166060756201</v>
      </c>
    </row>
    <row r="50" spans="2:28" s="29" customFormat="1" x14ac:dyDescent="0.25">
      <c r="B50" s="46"/>
      <c r="G50" s="30"/>
      <c r="H50" s="30"/>
      <c r="I50" s="30"/>
      <c r="J50" s="30"/>
      <c r="K50" s="30"/>
      <c r="L50" s="30"/>
      <c r="M50" s="30"/>
    </row>
    <row r="51" spans="2:28" s="29" customFormat="1" x14ac:dyDescent="0.25">
      <c r="B51" s="46"/>
      <c r="C51" s="52" t="s">
        <v>85</v>
      </c>
      <c r="D51" s="52"/>
      <c r="E51" s="52"/>
      <c r="F51" s="52"/>
      <c r="G51" s="41"/>
      <c r="H51" s="41"/>
      <c r="I51" s="41"/>
      <c r="J51" s="41"/>
      <c r="K51" s="41"/>
      <c r="L51" s="41"/>
      <c r="M51" s="41"/>
      <c r="N51" s="53"/>
      <c r="O51" s="53"/>
      <c r="P51" s="53"/>
      <c r="Q51" s="53"/>
      <c r="R51" s="53"/>
      <c r="V51" s="52"/>
      <c r="X51" s="52"/>
    </row>
    <row r="52" spans="2:28" s="29" customFormat="1" ht="13" x14ac:dyDescent="0.3">
      <c r="B52" s="46"/>
      <c r="C52" s="54" t="s">
        <v>80</v>
      </c>
      <c r="D52" s="54"/>
      <c r="E52" s="54"/>
      <c r="F52" s="54"/>
      <c r="G52" s="54"/>
      <c r="H52" s="54"/>
      <c r="I52" s="41"/>
      <c r="J52" s="41"/>
      <c r="K52" s="41"/>
      <c r="L52" s="41"/>
      <c r="M52" s="41"/>
      <c r="N52" s="53"/>
      <c r="O52" s="53"/>
      <c r="P52" s="53"/>
      <c r="Q52" s="53"/>
      <c r="R52" s="53"/>
      <c r="V52" s="36"/>
      <c r="X52" s="36"/>
    </row>
    <row r="53" spans="2:28" s="29" customFormat="1" x14ac:dyDescent="0.25">
      <c r="B53" s="46"/>
      <c r="F53" s="53"/>
      <c r="G53" s="41"/>
      <c r="H53" s="41"/>
      <c r="I53" s="41"/>
      <c r="J53" s="41"/>
      <c r="K53" s="41"/>
      <c r="L53" s="41"/>
      <c r="M53" s="41"/>
      <c r="N53" s="53"/>
      <c r="O53" s="53"/>
      <c r="P53" s="53"/>
      <c r="Q53" s="53"/>
      <c r="R53" s="53"/>
    </row>
    <row r="54" spans="2:28" s="29" customFormat="1" x14ac:dyDescent="0.25">
      <c r="B54" s="46"/>
      <c r="G54" s="30"/>
      <c r="H54" s="30"/>
      <c r="I54" s="30"/>
      <c r="J54" s="30"/>
      <c r="K54" s="30"/>
      <c r="L54" s="30"/>
      <c r="M54" s="30"/>
    </row>
    <row r="55" spans="2:28" s="29" customFormat="1" x14ac:dyDescent="0.25">
      <c r="B55" s="46"/>
      <c r="G55" s="30"/>
      <c r="H55" s="30"/>
      <c r="I55" s="30"/>
      <c r="J55" s="30"/>
      <c r="K55" s="30"/>
      <c r="L55" s="30"/>
      <c r="M55" s="30"/>
    </row>
  </sheetData>
  <mergeCells count="2">
    <mergeCell ref="C34:F34"/>
    <mergeCell ref="C2:H2"/>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39997558519241921"/>
    <pageSetUpPr fitToPage="1"/>
  </sheetPr>
  <dimension ref="A1:AB54"/>
  <sheetViews>
    <sheetView showGridLines="0" zoomScale="80" zoomScaleNormal="80" workbookViewId="0"/>
  </sheetViews>
  <sheetFormatPr defaultColWidth="9.09765625" defaultRowHeight="12.5" x14ac:dyDescent="0.25"/>
  <cols>
    <col min="1" max="2" width="8.3984375" style="55" customWidth="1"/>
    <col min="3" max="3" width="20.69921875" style="55" customWidth="1"/>
    <col min="4" max="4" width="6.69921875" style="55" customWidth="1"/>
    <col min="5" max="21" width="6.8984375" style="55" customWidth="1"/>
    <col min="22" max="22" width="7.69921875" style="55" customWidth="1"/>
    <col min="23" max="23" width="9.09765625" style="55" customWidth="1"/>
    <col min="24" max="24" width="7.296875" style="55" customWidth="1"/>
    <col min="25" max="25" width="8.09765625" style="55" customWidth="1"/>
    <col min="26" max="27" width="6.69921875" style="55" customWidth="1"/>
    <col min="28" max="28" width="9" style="55" customWidth="1"/>
    <col min="29" max="34" width="12.09765625" style="55" bestFit="1" customWidth="1"/>
    <col min="35" max="16384" width="9.09765625" style="55"/>
  </cols>
  <sheetData>
    <row r="1" spans="1:19" x14ac:dyDescent="0.25">
      <c r="A1" s="29" t="s">
        <v>92</v>
      </c>
      <c r="C1" s="56"/>
      <c r="D1" s="56"/>
      <c r="E1" s="56"/>
      <c r="F1" s="56"/>
      <c r="G1" s="56"/>
      <c r="H1" s="56"/>
      <c r="I1" s="56"/>
      <c r="J1" s="56"/>
      <c r="K1" s="56"/>
      <c r="L1" s="56"/>
      <c r="M1" s="56"/>
      <c r="N1" s="56"/>
      <c r="O1" s="56"/>
      <c r="P1" s="57"/>
      <c r="Q1" s="56"/>
      <c r="R1" s="56"/>
      <c r="S1" s="56"/>
    </row>
    <row r="2" spans="1:19" x14ac:dyDescent="0.25">
      <c r="C2" s="56"/>
      <c r="D2" s="56"/>
      <c r="E2" s="56"/>
      <c r="F2" s="56"/>
      <c r="G2" s="56"/>
      <c r="H2" s="56"/>
      <c r="I2" s="56"/>
      <c r="J2" s="56"/>
      <c r="K2" s="56"/>
      <c r="L2" s="56"/>
      <c r="M2" s="56"/>
      <c r="N2" s="56"/>
      <c r="O2" s="56"/>
      <c r="P2" s="57"/>
      <c r="Q2" s="56"/>
      <c r="R2" s="56"/>
      <c r="S2" s="56"/>
    </row>
    <row r="3" spans="1:19" x14ac:dyDescent="0.25">
      <c r="C3" s="56"/>
      <c r="D3" s="56"/>
      <c r="E3" s="56"/>
      <c r="F3" s="56"/>
      <c r="G3" s="56"/>
      <c r="H3" s="56"/>
      <c r="I3" s="56"/>
      <c r="J3" s="56"/>
      <c r="K3" s="56"/>
      <c r="L3" s="56"/>
      <c r="M3" s="56"/>
      <c r="N3" s="56"/>
      <c r="O3" s="56"/>
      <c r="P3" s="57"/>
      <c r="Q3" s="56"/>
      <c r="R3" s="56"/>
      <c r="S3" s="56"/>
    </row>
    <row r="4" spans="1:19" x14ac:dyDescent="0.25">
      <c r="C4" s="56"/>
      <c r="D4" s="56"/>
      <c r="E4" s="56"/>
      <c r="F4" s="56"/>
      <c r="G4" s="56"/>
      <c r="H4" s="56"/>
      <c r="I4" s="56"/>
      <c r="J4" s="56"/>
      <c r="K4" s="56"/>
      <c r="L4" s="56"/>
      <c r="M4" s="56"/>
      <c r="N4" s="56"/>
      <c r="O4" s="56"/>
      <c r="P4" s="57"/>
      <c r="Q4" s="56"/>
      <c r="R4" s="56"/>
      <c r="S4" s="56"/>
    </row>
    <row r="5" spans="1:19" x14ac:dyDescent="0.25">
      <c r="C5" s="56"/>
      <c r="D5" s="56"/>
      <c r="E5" s="56"/>
      <c r="F5" s="56"/>
      <c r="G5" s="56"/>
      <c r="H5" s="56"/>
      <c r="I5" s="56"/>
      <c r="J5" s="56"/>
      <c r="K5" s="56"/>
      <c r="L5" s="56"/>
      <c r="M5" s="56"/>
      <c r="N5" s="56"/>
      <c r="O5" s="56"/>
      <c r="P5" s="57"/>
      <c r="Q5" s="56"/>
      <c r="R5" s="56"/>
      <c r="S5" s="56"/>
    </row>
    <row r="6" spans="1:19" x14ac:dyDescent="0.25">
      <c r="C6" s="56"/>
      <c r="D6" s="56"/>
      <c r="E6" s="56"/>
      <c r="F6" s="56"/>
      <c r="G6" s="56"/>
      <c r="H6" s="56"/>
      <c r="I6" s="56"/>
      <c r="J6" s="56"/>
      <c r="K6" s="56"/>
      <c r="L6" s="56"/>
      <c r="M6" s="56"/>
      <c r="N6" s="56"/>
      <c r="O6" s="56"/>
      <c r="P6" s="57"/>
      <c r="Q6" s="56"/>
      <c r="R6" s="56"/>
      <c r="S6" s="56"/>
    </row>
    <row r="7" spans="1:19" x14ac:dyDescent="0.25">
      <c r="C7" s="56"/>
      <c r="D7" s="58"/>
      <c r="E7" s="58"/>
      <c r="F7" s="58"/>
      <c r="G7" s="58"/>
      <c r="H7" s="58"/>
      <c r="I7" s="58"/>
      <c r="J7" s="58"/>
      <c r="K7" s="58"/>
      <c r="L7" s="58"/>
      <c r="M7" s="58"/>
      <c r="N7" s="58"/>
      <c r="O7" s="58"/>
      <c r="P7" s="59"/>
      <c r="Q7" s="56"/>
      <c r="R7" s="56"/>
      <c r="S7" s="56"/>
    </row>
    <row r="8" spans="1:19" x14ac:dyDescent="0.25">
      <c r="C8" s="56"/>
      <c r="D8" s="58"/>
      <c r="E8" s="58"/>
      <c r="F8" s="58"/>
      <c r="G8" s="58"/>
      <c r="H8" s="58"/>
      <c r="I8" s="58"/>
      <c r="J8" s="58"/>
      <c r="K8" s="58"/>
      <c r="L8" s="58"/>
      <c r="M8" s="58"/>
      <c r="N8" s="58"/>
      <c r="O8" s="58"/>
      <c r="P8" s="59"/>
      <c r="Q8" s="56"/>
      <c r="R8" s="56"/>
      <c r="S8" s="56"/>
    </row>
    <row r="9" spans="1:19" x14ac:dyDescent="0.25">
      <c r="C9" s="56"/>
      <c r="D9" s="58"/>
      <c r="E9" s="58"/>
      <c r="F9" s="58"/>
      <c r="G9" s="58"/>
      <c r="H9" s="58"/>
      <c r="I9" s="58"/>
      <c r="J9" s="58"/>
      <c r="K9" s="58"/>
      <c r="L9" s="58"/>
      <c r="M9" s="58"/>
      <c r="N9" s="58"/>
      <c r="O9" s="58"/>
      <c r="P9" s="59"/>
      <c r="Q9" s="56"/>
      <c r="R9" s="56"/>
      <c r="S9" s="56"/>
    </row>
    <row r="10" spans="1:19" x14ac:dyDescent="0.25">
      <c r="C10" s="56"/>
      <c r="D10" s="58"/>
      <c r="E10" s="58"/>
      <c r="F10" s="58"/>
      <c r="G10" s="58"/>
      <c r="H10" s="58"/>
      <c r="I10" s="58"/>
      <c r="J10" s="58"/>
      <c r="K10" s="58"/>
      <c r="L10" s="58"/>
      <c r="M10" s="58"/>
      <c r="N10" s="58"/>
      <c r="O10" s="58"/>
      <c r="P10" s="57"/>
      <c r="Q10" s="56"/>
      <c r="R10" s="56"/>
      <c r="S10" s="56"/>
    </row>
    <row r="11" spans="1:19" x14ac:dyDescent="0.25">
      <c r="C11" s="56"/>
      <c r="D11" s="56"/>
      <c r="E11" s="56"/>
      <c r="F11" s="56"/>
      <c r="G11" s="56"/>
      <c r="H11" s="56"/>
      <c r="I11" s="56"/>
      <c r="J11" s="56"/>
    </row>
    <row r="12" spans="1:19" x14ac:dyDescent="0.25">
      <c r="C12" s="56"/>
      <c r="D12" s="56"/>
      <c r="E12" s="56"/>
      <c r="F12" s="56"/>
      <c r="G12" s="56"/>
      <c r="H12" s="56"/>
      <c r="I12" s="56"/>
      <c r="J12" s="56"/>
    </row>
    <row r="13" spans="1:19" x14ac:dyDescent="0.25">
      <c r="C13" s="56"/>
      <c r="D13" s="60"/>
      <c r="E13" s="60"/>
      <c r="F13" s="60"/>
      <c r="G13" s="60"/>
      <c r="H13" s="60"/>
      <c r="I13" s="60"/>
      <c r="J13" s="60"/>
      <c r="K13" s="60"/>
      <c r="L13" s="60"/>
      <c r="M13" s="60"/>
      <c r="N13" s="60"/>
      <c r="O13" s="60"/>
    </row>
    <row r="14" spans="1:19" x14ac:dyDescent="0.25">
      <c r="D14" s="60"/>
      <c r="E14" s="60"/>
      <c r="F14" s="60"/>
      <c r="G14" s="60"/>
      <c r="H14" s="60"/>
      <c r="I14" s="60"/>
      <c r="J14" s="60"/>
      <c r="K14" s="60"/>
      <c r="L14" s="60"/>
      <c r="M14" s="60"/>
      <c r="N14" s="60"/>
      <c r="O14" s="60"/>
    </row>
    <row r="15" spans="1:19" x14ac:dyDescent="0.25">
      <c r="C15" s="56"/>
      <c r="D15" s="60"/>
      <c r="E15" s="60"/>
      <c r="F15" s="60"/>
      <c r="G15" s="60"/>
      <c r="H15" s="60"/>
      <c r="I15" s="60"/>
      <c r="J15" s="60"/>
      <c r="K15" s="60"/>
      <c r="L15" s="60"/>
      <c r="M15" s="60"/>
      <c r="N15" s="60"/>
      <c r="O15" s="60"/>
    </row>
    <row r="16" spans="1:19" x14ac:dyDescent="0.25">
      <c r="C16" s="56"/>
      <c r="D16" s="60"/>
      <c r="E16" s="60"/>
      <c r="F16" s="60"/>
      <c r="G16" s="60"/>
      <c r="H16" s="60"/>
      <c r="I16" s="60"/>
      <c r="J16" s="60"/>
      <c r="K16" s="60"/>
      <c r="L16" s="60"/>
      <c r="M16" s="60"/>
      <c r="N16" s="60"/>
      <c r="O16" s="60"/>
    </row>
    <row r="22" spans="1:19" s="61" customFormat="1" ht="13" x14ac:dyDescent="0.3">
      <c r="C22" s="62"/>
    </row>
    <row r="23" spans="1:19" x14ac:dyDescent="0.25">
      <c r="C23" s="63"/>
    </row>
    <row r="24" spans="1:19" x14ac:dyDescent="0.25">
      <c r="A24" s="61"/>
      <c r="B24" s="61"/>
    </row>
    <row r="25" spans="1:19" ht="20.25" customHeight="1" x14ac:dyDescent="0.25">
      <c r="A25" s="61"/>
      <c r="B25" s="61"/>
      <c r="Q25" s="64"/>
      <c r="R25" s="64"/>
      <c r="S25" s="64"/>
    </row>
    <row r="26" spans="1:19" ht="20.25" customHeight="1" x14ac:dyDescent="0.25">
      <c r="A26" s="61"/>
      <c r="B26" s="61"/>
      <c r="Q26" s="64"/>
      <c r="R26" s="64"/>
      <c r="S26" s="64"/>
    </row>
    <row r="27" spans="1:19" ht="20.25" customHeight="1" x14ac:dyDescent="0.25">
      <c r="A27" s="61"/>
      <c r="B27" s="61"/>
      <c r="Q27" s="64"/>
      <c r="R27" s="64"/>
      <c r="S27" s="64"/>
    </row>
    <row r="28" spans="1:19" ht="20.25" customHeight="1" x14ac:dyDescent="0.25">
      <c r="A28" s="61"/>
      <c r="B28" s="61"/>
      <c r="Q28" s="64"/>
      <c r="R28" s="64"/>
      <c r="S28" s="64"/>
    </row>
    <row r="29" spans="1:19" x14ac:dyDescent="0.25">
      <c r="B29" s="61"/>
      <c r="Q29" s="64"/>
      <c r="R29" s="64"/>
      <c r="S29" s="64"/>
    </row>
    <row r="30" spans="1:19" x14ac:dyDescent="0.25">
      <c r="C30" s="56"/>
      <c r="D30" s="56"/>
      <c r="E30" s="56"/>
      <c r="F30" s="56"/>
      <c r="G30" s="56"/>
      <c r="H30" s="56"/>
      <c r="I30" s="56"/>
      <c r="J30" s="56"/>
      <c r="K30" s="56"/>
      <c r="L30" s="56"/>
      <c r="M30" s="57"/>
      <c r="N30" s="57"/>
      <c r="O30" s="57"/>
      <c r="Q30" s="64"/>
      <c r="R30" s="64"/>
      <c r="S30" s="64"/>
    </row>
    <row r="31" spans="1:19" x14ac:dyDescent="0.25">
      <c r="D31" s="65"/>
      <c r="E31" s="65"/>
      <c r="F31" s="65"/>
      <c r="G31" s="65"/>
      <c r="H31" s="65"/>
      <c r="I31" s="65"/>
      <c r="J31" s="65"/>
      <c r="K31" s="65"/>
      <c r="L31" s="65"/>
      <c r="M31" s="65"/>
      <c r="N31" s="65"/>
      <c r="O31" s="65"/>
      <c r="P31" s="65"/>
      <c r="Q31" s="64"/>
      <c r="R31" s="64"/>
      <c r="S31" s="64"/>
    </row>
    <row r="32" spans="1:19" x14ac:dyDescent="0.25">
      <c r="D32" s="66"/>
      <c r="E32" s="66"/>
      <c r="F32" s="66"/>
      <c r="G32" s="66"/>
      <c r="H32" s="66"/>
      <c r="I32" s="66"/>
      <c r="J32" s="66"/>
      <c r="K32" s="66"/>
      <c r="L32" s="66"/>
      <c r="M32" s="66"/>
      <c r="N32" s="66"/>
      <c r="O32" s="66"/>
      <c r="P32" s="66"/>
    </row>
    <row r="33" spans="1:28" ht="40.4" customHeight="1" x14ac:dyDescent="0.25"/>
    <row r="39" spans="1:28" ht="13" x14ac:dyDescent="0.25">
      <c r="A39" s="67"/>
    </row>
    <row r="43" spans="1:28" s="61" customFormat="1" ht="13" x14ac:dyDescent="0.3">
      <c r="C43" s="42" t="s">
        <v>93</v>
      </c>
      <c r="D43" s="68"/>
      <c r="E43" s="68"/>
      <c r="F43" s="68"/>
      <c r="G43" s="68"/>
      <c r="H43" s="68"/>
      <c r="I43" s="68"/>
      <c r="J43" s="68"/>
      <c r="K43" s="69"/>
      <c r="L43" s="68"/>
      <c r="M43" s="69"/>
      <c r="N43" s="70"/>
      <c r="O43" s="70"/>
      <c r="P43" s="70"/>
      <c r="Q43" s="70"/>
      <c r="R43" s="70"/>
      <c r="S43" s="70"/>
      <c r="V43" s="71"/>
      <c r="W43" s="72"/>
      <c r="X43" s="71"/>
    </row>
    <row r="44" spans="1:28" x14ac:dyDescent="0.25">
      <c r="C44" s="45" t="s">
        <v>43</v>
      </c>
      <c r="D44" s="68"/>
      <c r="E44" s="68"/>
      <c r="F44" s="68"/>
      <c r="G44" s="68"/>
      <c r="H44" s="68"/>
      <c r="I44" s="68"/>
      <c r="J44" s="68"/>
      <c r="K44" s="70"/>
      <c r="L44" s="68"/>
      <c r="M44" s="70"/>
      <c r="N44" s="70"/>
      <c r="O44" s="70"/>
      <c r="P44" s="70"/>
      <c r="Q44" s="70"/>
      <c r="R44" s="70"/>
      <c r="S44" s="70"/>
      <c r="V44" s="45"/>
      <c r="X44" s="45"/>
    </row>
    <row r="45" spans="1:28" x14ac:dyDescent="0.25">
      <c r="C45" s="63"/>
      <c r="D45" s="68"/>
      <c r="E45" s="68"/>
      <c r="F45" s="68"/>
      <c r="G45" s="68"/>
      <c r="H45" s="68"/>
      <c r="I45" s="68"/>
      <c r="J45" s="68"/>
      <c r="K45" s="70"/>
      <c r="L45" s="68"/>
      <c r="M45" s="70"/>
      <c r="N45" s="70"/>
      <c r="O45" s="70"/>
      <c r="P45" s="70"/>
      <c r="Q45" s="70"/>
      <c r="R45" s="70"/>
      <c r="S45" s="70"/>
    </row>
    <row r="46" spans="1:28" x14ac:dyDescent="0.25">
      <c r="C46" s="56"/>
      <c r="D46" s="56"/>
      <c r="E46" s="56"/>
      <c r="F46" s="56"/>
      <c r="G46" s="56"/>
      <c r="H46" s="56"/>
      <c r="I46" s="56"/>
      <c r="J46" s="56"/>
      <c r="K46" s="56"/>
      <c r="L46" s="56"/>
      <c r="M46" s="56"/>
      <c r="N46" s="56"/>
      <c r="O46" s="56"/>
      <c r="P46" s="57"/>
      <c r="Q46" s="56"/>
      <c r="R46" s="56"/>
      <c r="S46" s="56"/>
    </row>
    <row r="47" spans="1:28" x14ac:dyDescent="0.25">
      <c r="C47" s="73"/>
      <c r="D47" s="74">
        <v>2000</v>
      </c>
      <c r="E47" s="74">
        <v>2001</v>
      </c>
      <c r="F47" s="74">
        <v>2002</v>
      </c>
      <c r="G47" s="74">
        <v>2003</v>
      </c>
      <c r="H47" s="74">
        <v>2004</v>
      </c>
      <c r="I47" s="74">
        <v>2005</v>
      </c>
      <c r="J47" s="74">
        <v>2006</v>
      </c>
      <c r="K47" s="74">
        <v>2007</v>
      </c>
      <c r="L47" s="74">
        <v>2008</v>
      </c>
      <c r="M47" s="74">
        <v>2009</v>
      </c>
      <c r="N47" s="74">
        <v>2010</v>
      </c>
      <c r="O47" s="74">
        <v>2011</v>
      </c>
      <c r="P47" s="74">
        <v>2012</v>
      </c>
      <c r="Q47" s="74">
        <v>2013</v>
      </c>
      <c r="R47" s="74">
        <v>2014</v>
      </c>
      <c r="S47" s="74">
        <v>2015</v>
      </c>
      <c r="T47" s="74">
        <v>2016</v>
      </c>
      <c r="U47" s="74">
        <v>2017</v>
      </c>
      <c r="V47" s="74">
        <v>2018</v>
      </c>
      <c r="W47" s="74">
        <v>2019</v>
      </c>
      <c r="X47" s="74">
        <v>2020</v>
      </c>
      <c r="Y47" s="74">
        <v>2021</v>
      </c>
      <c r="Z47" s="74">
        <v>2022</v>
      </c>
      <c r="AA47" s="74">
        <v>2023</v>
      </c>
      <c r="AB47" s="74">
        <v>2024</v>
      </c>
    </row>
    <row r="48" spans="1:28" x14ac:dyDescent="0.25">
      <c r="C48" s="75" t="s">
        <v>5</v>
      </c>
      <c r="D48" s="76">
        <v>100</v>
      </c>
      <c r="E48" s="77">
        <v>100.79244428093321</v>
      </c>
      <c r="F48" s="77">
        <v>101.25698342876962</v>
      </c>
      <c r="G48" s="77">
        <v>101.1328084365076</v>
      </c>
      <c r="H48" s="77">
        <v>105.94227111286784</v>
      </c>
      <c r="I48" s="77">
        <v>107.36908751274281</v>
      </c>
      <c r="J48" s="77">
        <v>110.05380166456342</v>
      </c>
      <c r="K48" s="77">
        <v>114.75175848338799</v>
      </c>
      <c r="L48" s="77">
        <v>112.83957684517192</v>
      </c>
      <c r="M48" s="77">
        <v>100.84926241469663</v>
      </c>
      <c r="N48" s="77">
        <v>97.524206844352364</v>
      </c>
      <c r="O48" s="77">
        <v>103.29987304001935</v>
      </c>
      <c r="P48" s="77">
        <v>95.604003411019093</v>
      </c>
      <c r="Q48" s="77">
        <v>93.233347221164593</v>
      </c>
      <c r="R48" s="77">
        <v>94.381611827857554</v>
      </c>
      <c r="S48" s="77">
        <v>93.610831680215981</v>
      </c>
      <c r="T48" s="77">
        <v>93.546791007483762</v>
      </c>
      <c r="U48" s="77">
        <v>96.298081490573097</v>
      </c>
      <c r="V48" s="77">
        <v>97.257721251192237</v>
      </c>
      <c r="W48" s="77">
        <v>99.233300116946921</v>
      </c>
      <c r="X48" s="77">
        <v>97.031173343921452</v>
      </c>
      <c r="Y48" s="77">
        <v>100.63579214087426</v>
      </c>
      <c r="Z48" s="77">
        <v>98.23906244132904</v>
      </c>
      <c r="AA48" s="77">
        <v>93.799252519345245</v>
      </c>
      <c r="AB48" s="77">
        <v>92.759372217928473</v>
      </c>
    </row>
    <row r="49" spans="2:28" x14ac:dyDescent="0.25">
      <c r="C49" s="75" t="s">
        <v>3</v>
      </c>
      <c r="D49" s="76">
        <v>100</v>
      </c>
      <c r="E49" s="77">
        <v>98.543817842103124</v>
      </c>
      <c r="F49" s="77">
        <v>103.18190233948133</v>
      </c>
      <c r="G49" s="77">
        <v>108.86246881231276</v>
      </c>
      <c r="H49" s="77">
        <v>112.47952674365726</v>
      </c>
      <c r="I49" s="77">
        <v>114.18698201622708</v>
      </c>
      <c r="J49" s="77">
        <v>117.16897842557563</v>
      </c>
      <c r="K49" s="77">
        <v>119.22120246946362</v>
      </c>
      <c r="L49" s="77">
        <v>117.94422339714711</v>
      </c>
      <c r="M49" s="77">
        <v>99.705244416355271</v>
      </c>
      <c r="N49" s="77">
        <v>107.07431418103002</v>
      </c>
      <c r="O49" s="77">
        <v>108.84013813942977</v>
      </c>
      <c r="P49" s="77">
        <v>105.42257451508499</v>
      </c>
      <c r="Q49" s="77">
        <v>104.48430939883706</v>
      </c>
      <c r="R49" s="77">
        <v>105.77808618525542</v>
      </c>
      <c r="S49" s="77">
        <v>110.25332949867763</v>
      </c>
      <c r="T49" s="77">
        <v>111.48309305955375</v>
      </c>
      <c r="U49" s="77">
        <v>114.35485121482294</v>
      </c>
      <c r="V49" s="77">
        <v>116.73220955941639</v>
      </c>
      <c r="W49" s="77">
        <v>114.47489417156784</v>
      </c>
      <c r="X49" s="77">
        <v>102.79700176135553</v>
      </c>
      <c r="Y49" s="77">
        <v>109.08046763085801</v>
      </c>
      <c r="Z49" s="77">
        <v>112.14331695745938</v>
      </c>
      <c r="AA49" s="77">
        <v>101.74409296564181</v>
      </c>
      <c r="AB49" s="77">
        <v>100.6133243976772</v>
      </c>
    </row>
    <row r="50" spans="2:28" x14ac:dyDescent="0.25">
      <c r="C50" s="75" t="s">
        <v>4</v>
      </c>
      <c r="D50" s="76">
        <v>100</v>
      </c>
      <c r="E50" s="77">
        <v>99.735583229702357</v>
      </c>
      <c r="F50" s="77">
        <v>105.75332000826938</v>
      </c>
      <c r="G50" s="77">
        <v>108.40839719523056</v>
      </c>
      <c r="H50" s="77">
        <v>114.19604322377967</v>
      </c>
      <c r="I50" s="77">
        <v>120.25367355276177</v>
      </c>
      <c r="J50" s="77">
        <v>125.60434102078631</v>
      </c>
      <c r="K50" s="77">
        <v>128.74623081916704</v>
      </c>
      <c r="L50" s="77">
        <v>131.4985026797649</v>
      </c>
      <c r="M50" s="77">
        <v>123.60795969838708</v>
      </c>
      <c r="N50" s="77">
        <v>136.57794382161379</v>
      </c>
      <c r="O50" s="77">
        <v>141.16450507324231</v>
      </c>
      <c r="P50" s="77">
        <v>151.36536895718424</v>
      </c>
      <c r="Q50" s="77">
        <v>158.27329123974357</v>
      </c>
      <c r="R50" s="77">
        <v>160.51140467591884</v>
      </c>
      <c r="S50" s="77">
        <v>161.95671104278105</v>
      </c>
      <c r="T50" s="77">
        <v>167.01522331627373</v>
      </c>
      <c r="U50" s="77">
        <v>172.90008368292536</v>
      </c>
      <c r="V50" s="77">
        <v>168.5334211112895</v>
      </c>
      <c r="W50" s="77">
        <v>168.31444530501975</v>
      </c>
      <c r="X50" s="77">
        <v>162.16198094241125</v>
      </c>
      <c r="Y50" s="77">
        <v>168.63804624066134</v>
      </c>
      <c r="Z50" s="77">
        <v>156.27207200669898</v>
      </c>
      <c r="AA50" s="77">
        <v>151.60215692699387</v>
      </c>
      <c r="AB50" s="77">
        <v>149.02689825880242</v>
      </c>
    </row>
    <row r="51" spans="2:28" x14ac:dyDescent="0.25">
      <c r="C51" s="75" t="s">
        <v>10</v>
      </c>
      <c r="D51" s="76">
        <v>100</v>
      </c>
      <c r="E51" s="77">
        <v>98.037661945341156</v>
      </c>
      <c r="F51" s="77">
        <v>102.08979281520452</v>
      </c>
      <c r="G51" s="77">
        <v>109.05531793725321</v>
      </c>
      <c r="H51" s="77">
        <v>111.75050336964595</v>
      </c>
      <c r="I51" s="77">
        <v>111.61039134443959</v>
      </c>
      <c r="J51" s="77">
        <v>113.58638694967095</v>
      </c>
      <c r="K51" s="77">
        <v>115.17581803240276</v>
      </c>
      <c r="L51" s="77">
        <v>112.1875715790607</v>
      </c>
      <c r="M51" s="77">
        <v>89.553497760081925</v>
      </c>
      <c r="N51" s="77">
        <v>94.543797458652691</v>
      </c>
      <c r="O51" s="77">
        <v>95.111623196060066</v>
      </c>
      <c r="P51" s="77">
        <v>85.910163391087892</v>
      </c>
      <c r="Q51" s="77">
        <v>81.639535903239675</v>
      </c>
      <c r="R51" s="77">
        <v>82.532242505227003</v>
      </c>
      <c r="S51" s="77">
        <v>88.294333342390615</v>
      </c>
      <c r="T51" s="77">
        <v>87.897985121303847</v>
      </c>
      <c r="U51" s="77">
        <v>89.4900456504283</v>
      </c>
      <c r="V51" s="77">
        <v>94.731664016460982</v>
      </c>
      <c r="W51" s="77">
        <v>91.608643244012072</v>
      </c>
      <c r="X51" s="77">
        <v>77.58404073202631</v>
      </c>
      <c r="Y51" s="77">
        <v>83.785707501145495</v>
      </c>
      <c r="Z51" s="77">
        <v>93.401348263493333</v>
      </c>
      <c r="AA51" s="77">
        <v>80.56882362340103</v>
      </c>
      <c r="AB51" s="77">
        <v>80.051545923397398</v>
      </c>
    </row>
    <row r="52" spans="2:28" x14ac:dyDescent="0.25">
      <c r="D52" s="68"/>
      <c r="E52" s="68"/>
      <c r="F52" s="68"/>
      <c r="G52" s="68"/>
      <c r="H52" s="68"/>
      <c r="I52" s="68"/>
      <c r="J52" s="68"/>
      <c r="K52" s="68"/>
      <c r="L52" s="68"/>
      <c r="M52" s="68"/>
      <c r="N52" s="68"/>
      <c r="O52" s="68"/>
      <c r="Q52" s="56"/>
      <c r="R52" s="56"/>
      <c r="S52" s="56"/>
    </row>
    <row r="53" spans="2:28" s="29" customFormat="1" x14ac:dyDescent="0.25">
      <c r="B53" s="55"/>
      <c r="C53" s="126" t="s">
        <v>84</v>
      </c>
      <c r="E53" s="30"/>
      <c r="F53" s="30"/>
      <c r="G53" s="30"/>
      <c r="H53" s="30"/>
      <c r="I53" s="30"/>
      <c r="J53" s="30"/>
      <c r="K53" s="30"/>
      <c r="V53" s="52"/>
      <c r="X53" s="52"/>
    </row>
    <row r="54" spans="2:28" ht="13" x14ac:dyDescent="0.3">
      <c r="C54" s="78" t="s">
        <v>81</v>
      </c>
      <c r="D54" s="78"/>
      <c r="E54" s="78"/>
      <c r="F54" s="78"/>
      <c r="G54" s="56"/>
      <c r="H54" s="56"/>
      <c r="I54" s="56"/>
      <c r="J54" s="56"/>
      <c r="K54" s="56"/>
      <c r="L54" s="56"/>
      <c r="M54" s="56"/>
      <c r="N54" s="56"/>
      <c r="O54" s="56"/>
      <c r="P54" s="57"/>
      <c r="Q54" s="56"/>
      <c r="R54" s="56"/>
      <c r="S54" s="56"/>
      <c r="V54" s="36"/>
      <c r="W54" s="29"/>
      <c r="X54" s="36"/>
    </row>
  </sheetData>
  <pageMargins left="0.25" right="0.25"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Q53"/>
  <sheetViews>
    <sheetView showGridLines="0" zoomScale="80" zoomScaleNormal="80" workbookViewId="0"/>
  </sheetViews>
  <sheetFormatPr defaultColWidth="8.8984375" defaultRowHeight="12.5" x14ac:dyDescent="0.25"/>
  <cols>
    <col min="1" max="6" width="8.8984375" style="56"/>
    <col min="7" max="7" width="9.69921875" style="56" bestFit="1" customWidth="1"/>
    <col min="8" max="8" width="8.59765625" style="56" bestFit="1" customWidth="1"/>
    <col min="9" max="16384" width="8.8984375" style="56"/>
  </cols>
  <sheetData>
    <row r="1" spans="1:1" x14ac:dyDescent="0.25">
      <c r="A1" s="29" t="s">
        <v>89</v>
      </c>
    </row>
    <row r="45" spans="2:17" ht="13" x14ac:dyDescent="0.3">
      <c r="B45" s="42" t="s">
        <v>90</v>
      </c>
    </row>
    <row r="46" spans="2:17" x14ac:dyDescent="0.25">
      <c r="B46" s="79" t="s">
        <v>44</v>
      </c>
    </row>
    <row r="47" spans="2:17" x14ac:dyDescent="0.25">
      <c r="B47" s="79"/>
    </row>
    <row r="48" spans="2:17" ht="75" x14ac:dyDescent="0.25">
      <c r="B48" s="80"/>
      <c r="C48" s="81" t="s">
        <v>0</v>
      </c>
      <c r="D48" s="81" t="s">
        <v>1</v>
      </c>
      <c r="E48" s="81" t="s">
        <v>9</v>
      </c>
      <c r="F48" s="81" t="s">
        <v>6</v>
      </c>
      <c r="G48" s="81" t="s">
        <v>8</v>
      </c>
      <c r="H48" s="81" t="s">
        <v>7</v>
      </c>
      <c r="I48" s="81" t="s">
        <v>15</v>
      </c>
      <c r="Q48" s="58"/>
    </row>
    <row r="49" spans="2:11" x14ac:dyDescent="0.25">
      <c r="B49" s="82" t="s">
        <v>73</v>
      </c>
      <c r="C49" s="127">
        <v>13.353035454771307</v>
      </c>
      <c r="D49" s="127">
        <v>3.2555569700327114</v>
      </c>
      <c r="E49" s="127">
        <v>0.75225876481593223</v>
      </c>
      <c r="F49" s="127">
        <v>7.1269490161301672</v>
      </c>
      <c r="G49" s="127">
        <v>2.2182707037924945</v>
      </c>
      <c r="H49" s="129">
        <v>1.0857771768393911E-2</v>
      </c>
      <c r="I49" s="129">
        <v>5.1179820841281811E-3</v>
      </c>
      <c r="K49" s="83"/>
    </row>
    <row r="50" spans="2:11" x14ac:dyDescent="0.25">
      <c r="B50" s="82"/>
      <c r="C50" s="84">
        <v>0.99999999999999978</v>
      </c>
      <c r="D50" s="85">
        <v>0.24380650984263175</v>
      </c>
      <c r="E50" s="85">
        <v>5.6336161718730036E-2</v>
      </c>
      <c r="F50" s="85">
        <v>0.53373250151774032</v>
      </c>
      <c r="G50" s="85">
        <v>0.16612482692089775</v>
      </c>
      <c r="H50" s="128">
        <v>8.1313135168185392E-4</v>
      </c>
      <c r="I50" s="128">
        <v>3.8328229573444467E-4</v>
      </c>
    </row>
    <row r="51" spans="2:11" x14ac:dyDescent="0.25">
      <c r="B51" s="82"/>
      <c r="C51" s="84"/>
      <c r="D51" s="86"/>
      <c r="E51" s="86"/>
      <c r="F51" s="86"/>
      <c r="G51" s="86"/>
      <c r="H51" s="86"/>
      <c r="I51" s="86"/>
    </row>
    <row r="52" spans="2:11" x14ac:dyDescent="0.25">
      <c r="B52" s="87" t="s">
        <v>74</v>
      </c>
      <c r="C52" s="88"/>
      <c r="D52" s="89"/>
      <c r="E52" s="88"/>
      <c r="F52" s="89"/>
      <c r="G52" s="88"/>
      <c r="H52" s="89"/>
      <c r="I52" s="89"/>
      <c r="K52" s="90"/>
    </row>
    <row r="53" spans="2:11" x14ac:dyDescent="0.25">
      <c r="B53" s="87" t="s">
        <v>47</v>
      </c>
      <c r="C53" s="87"/>
      <c r="D53" s="87"/>
      <c r="E53" s="87"/>
      <c r="F53" s="89"/>
      <c r="G53" s="89"/>
      <c r="H53" s="89"/>
      <c r="I53" s="8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39997558519241921"/>
  </sheetPr>
  <dimension ref="A1:AB60"/>
  <sheetViews>
    <sheetView showGridLines="0" zoomScale="80" zoomScaleNormal="80" workbookViewId="0"/>
  </sheetViews>
  <sheetFormatPr defaultColWidth="9.09765625" defaultRowHeight="12.5" x14ac:dyDescent="0.25"/>
  <cols>
    <col min="1" max="2" width="8.3984375" style="91" customWidth="1"/>
    <col min="3" max="3" width="22" style="91" customWidth="1"/>
    <col min="4" max="21" width="7.69921875" style="91" customWidth="1"/>
    <col min="22" max="22" width="7.8984375" style="91" customWidth="1"/>
    <col min="23" max="23" width="9.8984375" style="91" customWidth="1"/>
    <col min="24" max="24" width="9" style="91" customWidth="1"/>
    <col min="25" max="16384" width="9.09765625" style="91"/>
  </cols>
  <sheetData>
    <row r="1" spans="1:16" x14ac:dyDescent="0.25">
      <c r="A1" s="29" t="s">
        <v>94</v>
      </c>
    </row>
    <row r="5" spans="1:16" x14ac:dyDescent="0.25">
      <c r="D5" s="92"/>
      <c r="E5" s="92"/>
      <c r="F5" s="92"/>
      <c r="G5" s="92"/>
      <c r="H5" s="92"/>
      <c r="I5" s="92"/>
      <c r="J5" s="92"/>
      <c r="K5" s="92"/>
      <c r="L5" s="92"/>
      <c r="M5" s="92"/>
      <c r="N5" s="92"/>
      <c r="O5" s="92"/>
      <c r="P5" s="92"/>
    </row>
    <row r="6" spans="1:16" x14ac:dyDescent="0.25">
      <c r="D6" s="92"/>
      <c r="E6" s="92"/>
      <c r="F6" s="92"/>
      <c r="G6" s="92"/>
      <c r="H6" s="92"/>
      <c r="I6" s="92"/>
      <c r="J6" s="92"/>
      <c r="K6" s="92"/>
      <c r="L6" s="92"/>
      <c r="M6" s="92"/>
      <c r="N6" s="92"/>
      <c r="O6" s="92"/>
      <c r="P6" s="92"/>
    </row>
    <row r="7" spans="1:16" x14ac:dyDescent="0.25">
      <c r="D7" s="92"/>
      <c r="E7" s="92"/>
      <c r="F7" s="92"/>
      <c r="G7" s="92"/>
      <c r="H7" s="92"/>
      <c r="I7" s="92"/>
      <c r="J7" s="92"/>
      <c r="K7" s="92"/>
      <c r="L7" s="92"/>
      <c r="M7" s="92"/>
      <c r="N7" s="92"/>
      <c r="O7" s="92"/>
      <c r="P7" s="92"/>
    </row>
    <row r="8" spans="1:16" x14ac:dyDescent="0.25">
      <c r="D8" s="92"/>
      <c r="E8" s="92"/>
      <c r="F8" s="92"/>
      <c r="G8" s="92"/>
      <c r="H8" s="92"/>
      <c r="I8" s="92"/>
      <c r="J8" s="92"/>
      <c r="K8" s="92"/>
      <c r="L8" s="92"/>
      <c r="M8" s="92"/>
      <c r="N8" s="92"/>
      <c r="O8" s="92"/>
      <c r="P8" s="92"/>
    </row>
    <row r="9" spans="1:16" x14ac:dyDescent="0.25">
      <c r="D9" s="92"/>
      <c r="E9" s="92"/>
      <c r="F9" s="92"/>
      <c r="G9" s="92"/>
      <c r="H9" s="92"/>
      <c r="I9" s="92"/>
      <c r="J9" s="92"/>
      <c r="K9" s="92"/>
      <c r="L9" s="92"/>
      <c r="M9" s="92"/>
      <c r="N9" s="92"/>
      <c r="O9" s="92"/>
      <c r="P9" s="92"/>
    </row>
    <row r="10" spans="1:16" x14ac:dyDescent="0.25">
      <c r="D10" s="92"/>
      <c r="E10" s="92"/>
      <c r="F10" s="92"/>
      <c r="G10" s="92"/>
      <c r="H10" s="92"/>
      <c r="I10" s="92"/>
      <c r="J10" s="92"/>
      <c r="K10" s="92"/>
      <c r="L10" s="92"/>
      <c r="M10" s="92"/>
      <c r="N10" s="92"/>
      <c r="O10" s="92"/>
    </row>
    <row r="11" spans="1:16" x14ac:dyDescent="0.25">
      <c r="D11" s="92"/>
      <c r="E11" s="92"/>
      <c r="F11" s="92"/>
      <c r="G11" s="92"/>
      <c r="H11" s="92"/>
      <c r="I11" s="92"/>
      <c r="J11" s="92"/>
      <c r="K11" s="92"/>
      <c r="L11" s="92"/>
      <c r="M11" s="92"/>
      <c r="N11" s="92"/>
      <c r="O11" s="92"/>
    </row>
    <row r="12" spans="1:16" x14ac:dyDescent="0.25">
      <c r="D12" s="92"/>
      <c r="E12" s="92"/>
      <c r="F12" s="92"/>
      <c r="G12" s="92"/>
      <c r="H12" s="92"/>
      <c r="I12" s="92"/>
      <c r="J12" s="92"/>
      <c r="K12" s="92"/>
      <c r="L12" s="92"/>
      <c r="M12" s="92"/>
      <c r="N12" s="92"/>
      <c r="O12" s="92"/>
    </row>
    <row r="38" spans="3:24" ht="96.4" customHeight="1" x14ac:dyDescent="0.25"/>
    <row r="46" spans="3:24" ht="13" x14ac:dyDescent="0.3">
      <c r="C46" s="42" t="s">
        <v>95</v>
      </c>
      <c r="V46" s="93"/>
      <c r="W46" s="94"/>
      <c r="X46" s="93"/>
    </row>
    <row r="47" spans="3:24" x14ac:dyDescent="0.25">
      <c r="C47" s="61" t="s">
        <v>43</v>
      </c>
      <c r="V47" s="61"/>
      <c r="X47" s="61"/>
    </row>
    <row r="49" spans="2:28" ht="18.75" customHeight="1" x14ac:dyDescent="0.25">
      <c r="M49" s="95"/>
    </row>
    <row r="50" spans="2:28" x14ac:dyDescent="0.25">
      <c r="C50" s="96"/>
      <c r="D50" s="97">
        <v>2000</v>
      </c>
      <c r="E50" s="97">
        <v>2001</v>
      </c>
      <c r="F50" s="97">
        <v>2002</v>
      </c>
      <c r="G50" s="97">
        <v>2003</v>
      </c>
      <c r="H50" s="97">
        <v>2004</v>
      </c>
      <c r="I50" s="97">
        <v>2005</v>
      </c>
      <c r="J50" s="97">
        <v>2006</v>
      </c>
      <c r="K50" s="97">
        <v>2007</v>
      </c>
      <c r="L50" s="97">
        <v>2008</v>
      </c>
      <c r="M50" s="97">
        <v>2009</v>
      </c>
      <c r="N50" s="97">
        <v>2010</v>
      </c>
      <c r="O50" s="97">
        <v>2011</v>
      </c>
      <c r="P50" s="97">
        <v>2012</v>
      </c>
      <c r="Q50" s="97">
        <v>2013</v>
      </c>
      <c r="R50" s="97">
        <v>2014</v>
      </c>
      <c r="S50" s="97">
        <v>2015</v>
      </c>
      <c r="T50" s="97">
        <v>2016</v>
      </c>
      <c r="U50" s="97">
        <v>2017</v>
      </c>
      <c r="V50" s="97">
        <v>2018</v>
      </c>
      <c r="W50" s="97">
        <v>2019</v>
      </c>
      <c r="X50" s="97">
        <v>2020</v>
      </c>
      <c r="Y50" s="97">
        <v>2021</v>
      </c>
      <c r="Z50" s="97">
        <v>2022</v>
      </c>
      <c r="AA50" s="97">
        <v>2023</v>
      </c>
      <c r="AB50" s="97">
        <v>2024</v>
      </c>
    </row>
    <row r="51" spans="2:28" x14ac:dyDescent="0.25">
      <c r="C51" s="96" t="s">
        <v>0</v>
      </c>
      <c r="D51" s="98">
        <v>100</v>
      </c>
      <c r="E51" s="99">
        <v>100.35834607530427</v>
      </c>
      <c r="F51" s="99">
        <v>101.38821741252633</v>
      </c>
      <c r="G51" s="99">
        <v>102.38123634818609</v>
      </c>
      <c r="H51" s="99">
        <v>106.85753150433169</v>
      </c>
      <c r="I51" s="99">
        <v>108.0374315475535</v>
      </c>
      <c r="J51" s="99">
        <v>110.61046596262996</v>
      </c>
      <c r="K51" s="99">
        <v>114.81858171121864</v>
      </c>
      <c r="L51" s="99">
        <v>112.73683394878309</v>
      </c>
      <c r="M51" s="99">
        <v>99.06927743932421</v>
      </c>
      <c r="N51" s="99">
        <v>97.05455436050417</v>
      </c>
      <c r="O51" s="99">
        <v>102.00956980314298</v>
      </c>
      <c r="P51" s="99">
        <v>94.07644948999328</v>
      </c>
      <c r="Q51" s="99">
        <v>91.406396080176449</v>
      </c>
      <c r="R51" s="99">
        <v>92.514389908241469</v>
      </c>
      <c r="S51" s="99">
        <v>92.773058634098589</v>
      </c>
      <c r="T51" s="99">
        <v>92.656652985522797</v>
      </c>
      <c r="U51" s="99">
        <v>95.225272178606417</v>
      </c>
      <c r="V51" s="99">
        <v>96.859665529303342</v>
      </c>
      <c r="W51" s="99">
        <v>98.031807794797956</v>
      </c>
      <c r="X51" s="99">
        <v>93.966696974089643</v>
      </c>
      <c r="Y51" s="99">
        <v>97.980558218289147</v>
      </c>
      <c r="Z51" s="99">
        <v>97.47673613452379</v>
      </c>
      <c r="AA51" s="99">
        <v>91.714403430098969</v>
      </c>
      <c r="AB51" s="99">
        <v>90.756874786840953</v>
      </c>
    </row>
    <row r="52" spans="2:28" x14ac:dyDescent="0.25">
      <c r="C52" s="96" t="s">
        <v>1</v>
      </c>
      <c r="D52" s="98">
        <v>100</v>
      </c>
      <c r="E52" s="99">
        <v>99.181733665457884</v>
      </c>
      <c r="F52" s="99">
        <v>99.702428296682385</v>
      </c>
      <c r="G52" s="99">
        <v>92.036822942099661</v>
      </c>
      <c r="H52" s="99">
        <v>104.23653057925017</v>
      </c>
      <c r="I52" s="99">
        <v>100.487323107682</v>
      </c>
      <c r="J52" s="99">
        <v>95.167092584174441</v>
      </c>
      <c r="K52" s="99">
        <v>99.839944907366458</v>
      </c>
      <c r="L52" s="99">
        <v>101.74154804869973</v>
      </c>
      <c r="M52" s="99">
        <v>98.234133062367974</v>
      </c>
      <c r="N52" s="99">
        <v>95.9693762626938</v>
      </c>
      <c r="O52" s="99">
        <v>99.98679751441388</v>
      </c>
      <c r="P52" s="99">
        <v>95.613540380489667</v>
      </c>
      <c r="Q52" s="99">
        <v>98.003879620621063</v>
      </c>
      <c r="R52" s="99">
        <v>104.53126807264231</v>
      </c>
      <c r="S52" s="99">
        <v>97.271663767090473</v>
      </c>
      <c r="T52" s="99">
        <v>98.856894926187309</v>
      </c>
      <c r="U52" s="99">
        <v>102.94960944374625</v>
      </c>
      <c r="V52" s="99">
        <v>99.225216365704512</v>
      </c>
      <c r="W52" s="99">
        <v>100.55151425344997</v>
      </c>
      <c r="X52" s="99">
        <v>99.017888370772752</v>
      </c>
      <c r="Y52" s="99">
        <v>102.14573722804903</v>
      </c>
      <c r="Z52" s="99">
        <v>96.978334459841662</v>
      </c>
      <c r="AA52" s="99">
        <v>98.12236689340817</v>
      </c>
      <c r="AB52" s="99">
        <v>96.279931068386531</v>
      </c>
    </row>
    <row r="53" spans="2:28" x14ac:dyDescent="0.25">
      <c r="B53" s="92"/>
      <c r="C53" s="96" t="s">
        <v>9</v>
      </c>
      <c r="D53" s="98">
        <v>100</v>
      </c>
      <c r="E53" s="99">
        <v>94.33191646617837</v>
      </c>
      <c r="F53" s="99">
        <v>90.121942619986513</v>
      </c>
      <c r="G53" s="99">
        <v>94.221906019704321</v>
      </c>
      <c r="H53" s="99">
        <v>99.735490454113602</v>
      </c>
      <c r="I53" s="99">
        <v>101.96332819799272</v>
      </c>
      <c r="J53" s="99">
        <v>104.07180254916955</v>
      </c>
      <c r="K53" s="99">
        <v>104.04663021980683</v>
      </c>
      <c r="L53" s="99">
        <v>99.554243253658612</v>
      </c>
      <c r="M53" s="99">
        <v>65.577644538985794</v>
      </c>
      <c r="N53" s="99">
        <v>89.345960022856175</v>
      </c>
      <c r="O53" s="99">
        <v>90.961142067356434</v>
      </c>
      <c r="P53" s="99">
        <v>85.222997704090176</v>
      </c>
      <c r="Q53" s="99">
        <v>94.307553343463113</v>
      </c>
      <c r="R53" s="99">
        <v>94.627122070630122</v>
      </c>
      <c r="S53" s="99">
        <v>102.83570807001945</v>
      </c>
      <c r="T53" s="99">
        <v>105.93851173586792</v>
      </c>
      <c r="U53" s="99">
        <v>107.21584787298148</v>
      </c>
      <c r="V53" s="99">
        <v>114.98939165182537</v>
      </c>
      <c r="W53" s="99">
        <v>109.79407898346274</v>
      </c>
      <c r="X53" s="99">
        <v>104.92448953935912</v>
      </c>
      <c r="Y53" s="99">
        <v>112.37691998053627</v>
      </c>
      <c r="Z53" s="99">
        <v>114.12532099049703</v>
      </c>
      <c r="AA53" s="99">
        <v>105.59330063753612</v>
      </c>
      <c r="AB53" s="99">
        <v>110.86639981194131</v>
      </c>
    </row>
    <row r="54" spans="2:28" x14ac:dyDescent="0.25">
      <c r="B54" s="92"/>
      <c r="C54" s="96" t="s">
        <v>6</v>
      </c>
      <c r="D54" s="98">
        <v>100</v>
      </c>
      <c r="E54" s="99">
        <v>102.01371467833953</v>
      </c>
      <c r="F54" s="99">
        <v>102.78275026029195</v>
      </c>
      <c r="G54" s="99">
        <v>106.34225186556472</v>
      </c>
      <c r="H54" s="99">
        <v>109.14392325627713</v>
      </c>
      <c r="I54" s="99">
        <v>113.66960356498015</v>
      </c>
      <c r="J54" s="99">
        <v>121.22974850428203</v>
      </c>
      <c r="K54" s="99">
        <v>128.85556196954582</v>
      </c>
      <c r="L54" s="99">
        <v>124.20599204040444</v>
      </c>
      <c r="M54" s="99">
        <v>104.60198846445917</v>
      </c>
      <c r="N54" s="99">
        <v>98.937024480655992</v>
      </c>
      <c r="O54" s="99">
        <v>106.64580706919318</v>
      </c>
      <c r="P54" s="99">
        <v>93.933728325972226</v>
      </c>
      <c r="Q54" s="99">
        <v>88.366345128146108</v>
      </c>
      <c r="R54" s="99">
        <v>88.668273327140128</v>
      </c>
      <c r="S54" s="99">
        <v>91.073146733812635</v>
      </c>
      <c r="T54" s="99">
        <v>91.366550450076147</v>
      </c>
      <c r="U54" s="99">
        <v>94.564126186085133</v>
      </c>
      <c r="V54" s="99">
        <v>99.239464624665573</v>
      </c>
      <c r="W54" s="99">
        <v>104.59143148078019</v>
      </c>
      <c r="X54" s="99">
        <v>103.35535174740826</v>
      </c>
      <c r="Y54" s="99">
        <v>107.57572303751803</v>
      </c>
      <c r="Z54" s="99">
        <v>106.2391036104606</v>
      </c>
      <c r="AA54" s="99">
        <v>100.07760732238191</v>
      </c>
      <c r="AB54" s="99">
        <v>100.86122625016809</v>
      </c>
    </row>
    <row r="55" spans="2:28" x14ac:dyDescent="0.25">
      <c r="B55" s="95"/>
      <c r="C55" s="96" t="s">
        <v>8</v>
      </c>
      <c r="D55" s="98">
        <v>100</v>
      </c>
      <c r="E55" s="99">
        <v>99.631236306705887</v>
      </c>
      <c r="F55" s="99">
        <v>102.52588008167179</v>
      </c>
      <c r="G55" s="99">
        <v>105.51101971801107</v>
      </c>
      <c r="H55" s="99">
        <v>105.6015370666489</v>
      </c>
      <c r="I55" s="99">
        <v>105.14739295854945</v>
      </c>
      <c r="J55" s="99">
        <v>105.61057310780582</v>
      </c>
      <c r="K55" s="99">
        <v>102.99456127846214</v>
      </c>
      <c r="L55" s="99">
        <v>102.57868974396239</v>
      </c>
      <c r="M55" s="99">
        <v>94.933045693277947</v>
      </c>
      <c r="N55" s="99">
        <v>95.508374217096986</v>
      </c>
      <c r="O55" s="99">
        <v>96.610799805833693</v>
      </c>
      <c r="P55" s="99">
        <v>94.524401637205685</v>
      </c>
      <c r="Q55" s="99">
        <v>90.411520474275676</v>
      </c>
      <c r="R55" s="99">
        <v>88.198392944343823</v>
      </c>
      <c r="S55" s="99">
        <v>89.796871611051671</v>
      </c>
      <c r="T55" s="99">
        <v>86.481388125896203</v>
      </c>
      <c r="U55" s="99">
        <v>86.576750390901836</v>
      </c>
      <c r="V55" s="99">
        <v>85.840691157057265</v>
      </c>
      <c r="W55" s="99">
        <v>79.4691930018802</v>
      </c>
      <c r="X55" s="99">
        <v>67.846283826533067</v>
      </c>
      <c r="Y55" s="99">
        <v>71.398218710581247</v>
      </c>
      <c r="Z55" s="99">
        <v>75.441920486675969</v>
      </c>
      <c r="AA55" s="99">
        <v>66.305839059504081</v>
      </c>
      <c r="AB55" s="99">
        <v>61.363855852488335</v>
      </c>
    </row>
    <row r="57" spans="2:28" x14ac:dyDescent="0.25">
      <c r="C57" s="126" t="s">
        <v>84</v>
      </c>
      <c r="D57" s="53"/>
      <c r="E57" s="41"/>
      <c r="F57" s="41"/>
      <c r="G57" s="41"/>
      <c r="H57" s="41"/>
      <c r="I57" s="41"/>
      <c r="J57" s="41"/>
      <c r="K57" s="41"/>
      <c r="L57" s="53"/>
      <c r="M57" s="53"/>
      <c r="N57" s="53"/>
      <c r="O57" s="53"/>
      <c r="P57" s="29"/>
      <c r="Q57" s="29"/>
      <c r="R57" s="29"/>
      <c r="S57" s="29"/>
      <c r="T57" s="29"/>
      <c r="U57" s="29"/>
      <c r="V57" s="52"/>
      <c r="W57" s="29"/>
      <c r="X57" s="52"/>
    </row>
    <row r="58" spans="2:28" ht="13" x14ac:dyDescent="0.3">
      <c r="C58" s="100" t="s">
        <v>81</v>
      </c>
      <c r="D58" s="100"/>
      <c r="E58" s="100"/>
      <c r="F58" s="100"/>
      <c r="G58" s="92"/>
      <c r="H58" s="92"/>
      <c r="I58" s="92"/>
      <c r="J58" s="92"/>
      <c r="K58" s="92"/>
      <c r="L58" s="92"/>
      <c r="M58" s="92"/>
      <c r="N58" s="92"/>
      <c r="O58" s="92"/>
      <c r="V58" s="36"/>
      <c r="W58" s="29"/>
      <c r="X58" s="36"/>
    </row>
    <row r="59" spans="2:28" x14ac:dyDescent="0.25">
      <c r="D59" s="92"/>
      <c r="E59" s="92"/>
      <c r="F59" s="92"/>
      <c r="G59" s="92"/>
      <c r="H59" s="92"/>
      <c r="I59" s="92"/>
      <c r="J59" s="92"/>
      <c r="K59" s="92"/>
      <c r="L59" s="92"/>
      <c r="M59" s="92"/>
      <c r="N59" s="92"/>
      <c r="O59" s="92"/>
    </row>
    <row r="60" spans="2:28" x14ac:dyDescent="0.25">
      <c r="D60" s="92"/>
      <c r="E60" s="92"/>
      <c r="F60" s="92"/>
      <c r="G60" s="92"/>
      <c r="H60" s="92"/>
      <c r="I60" s="92"/>
      <c r="J60" s="92"/>
      <c r="K60" s="92"/>
      <c r="L60" s="92"/>
      <c r="M60" s="92"/>
      <c r="N60" s="92"/>
      <c r="O60" s="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AO56"/>
  <sheetViews>
    <sheetView showGridLines="0" zoomScale="80" zoomScaleNormal="80" workbookViewId="0"/>
  </sheetViews>
  <sheetFormatPr defaultColWidth="9.69921875" defaultRowHeight="12.5" x14ac:dyDescent="0.25"/>
  <cols>
    <col min="1" max="2" width="9.69921875" style="55"/>
    <col min="3" max="4" width="10.3984375" style="89" customWidth="1"/>
    <col min="5" max="7" width="11.09765625" style="89" customWidth="1"/>
    <col min="8" max="8" width="10.69921875" style="55" customWidth="1"/>
    <col min="9" max="9" width="18.8984375" style="55" customWidth="1"/>
    <col min="10" max="10" width="12.3984375" style="55" customWidth="1"/>
    <col min="11" max="11" width="12.8984375" style="55" customWidth="1"/>
    <col min="12" max="13" width="11.09765625" style="55" customWidth="1"/>
    <col min="14" max="14" width="11.69921875" style="55" customWidth="1"/>
    <col min="15" max="22" width="9.09765625" style="55" customWidth="1"/>
    <col min="23" max="23" width="22.69921875" style="89" customWidth="1"/>
    <col min="24" max="28" width="10.3984375" style="89" customWidth="1"/>
    <col min="29" max="29" width="10.3984375" style="116" customWidth="1"/>
    <col min="30" max="30" width="10.3984375" style="114" customWidth="1"/>
    <col min="31" max="32" width="9.09765625" style="102" customWidth="1"/>
    <col min="33" max="227" width="9.09765625" style="55" customWidth="1"/>
    <col min="228" max="228" width="2.296875" style="55" customWidth="1"/>
    <col min="229" max="239" width="9.09765625" style="55" customWidth="1"/>
    <col min="240" max="240" width="2.69921875" style="55" customWidth="1"/>
    <col min="241" max="241" width="13.09765625" style="55" customWidth="1"/>
    <col min="242" max="16384" width="9.69921875" style="55"/>
  </cols>
  <sheetData>
    <row r="1" spans="1:41" x14ac:dyDescent="0.25">
      <c r="A1" s="29" t="s">
        <v>96</v>
      </c>
      <c r="D1" s="55"/>
      <c r="E1" s="55"/>
      <c r="F1" s="55"/>
      <c r="G1" s="55"/>
      <c r="W1" s="63"/>
      <c r="X1" s="55"/>
      <c r="Y1" s="55"/>
      <c r="Z1" s="55"/>
      <c r="AA1" s="55"/>
      <c r="AB1" s="55"/>
      <c r="AC1" s="101"/>
      <c r="AD1" s="102"/>
    </row>
    <row r="2" spans="1:41" ht="13" x14ac:dyDescent="0.3">
      <c r="C2" s="55"/>
      <c r="D2" s="55"/>
      <c r="E2" s="55"/>
      <c r="F2" s="55"/>
      <c r="G2" s="103"/>
      <c r="H2" s="101"/>
      <c r="I2" s="103"/>
      <c r="W2" s="42" t="s">
        <v>97</v>
      </c>
      <c r="AA2" s="55"/>
      <c r="AB2" s="55"/>
      <c r="AC2" s="101"/>
      <c r="AD2" s="102"/>
    </row>
    <row r="3" spans="1:41" x14ac:dyDescent="0.25">
      <c r="C3" s="55"/>
      <c r="D3" s="55"/>
      <c r="E3" s="55"/>
      <c r="F3" s="55"/>
      <c r="H3" s="89"/>
      <c r="I3" s="89"/>
      <c r="W3" s="104" t="s">
        <v>44</v>
      </c>
      <c r="X3" s="55"/>
      <c r="Y3" s="55"/>
      <c r="Z3" s="55"/>
      <c r="AA3" s="55"/>
      <c r="AB3" s="55"/>
      <c r="AC3" s="101"/>
      <c r="AD3" s="102"/>
    </row>
    <row r="4" spans="1:41" ht="37.5" x14ac:dyDescent="0.25">
      <c r="C4" s="55"/>
      <c r="D4" s="55"/>
      <c r="E4" s="55"/>
      <c r="F4" s="55"/>
      <c r="G4" s="55"/>
      <c r="W4" s="105"/>
      <c r="X4" s="106" t="s">
        <v>0</v>
      </c>
      <c r="Y4" s="106" t="s">
        <v>1</v>
      </c>
      <c r="Z4" s="106" t="s">
        <v>9</v>
      </c>
      <c r="AA4" s="106" t="s">
        <v>6</v>
      </c>
      <c r="AB4" s="106" t="s">
        <v>8</v>
      </c>
      <c r="AC4" s="106" t="s">
        <v>16</v>
      </c>
      <c r="AD4" s="106"/>
      <c r="AE4" s="107"/>
    </row>
    <row r="5" spans="1:41" x14ac:dyDescent="0.25">
      <c r="C5" s="55"/>
      <c r="D5" s="55"/>
      <c r="E5" s="55"/>
      <c r="F5" s="55"/>
      <c r="G5" s="55"/>
      <c r="W5" s="108" t="s">
        <v>73</v>
      </c>
      <c r="X5" s="109">
        <v>13.353035454771307</v>
      </c>
      <c r="Y5" s="109">
        <v>3.2555569700327114</v>
      </c>
      <c r="Z5" s="109">
        <v>0.75225876481593223</v>
      </c>
      <c r="AA5" s="109">
        <v>7.1109732622776454</v>
      </c>
      <c r="AB5" s="109">
        <v>2.2182707037924945</v>
      </c>
      <c r="AC5" s="110">
        <v>1.5975753852522093E-2</v>
      </c>
      <c r="AD5" s="102"/>
      <c r="AE5" s="111"/>
      <c r="AG5" s="112"/>
      <c r="AH5" s="112"/>
      <c r="AI5" s="112"/>
      <c r="AJ5" s="112"/>
      <c r="AK5" s="112"/>
      <c r="AL5" s="112"/>
      <c r="AM5" s="112"/>
      <c r="AN5" s="112"/>
      <c r="AO5" s="112"/>
    </row>
    <row r="6" spans="1:41" x14ac:dyDescent="0.25">
      <c r="C6" s="55"/>
      <c r="D6" s="55"/>
      <c r="E6" s="55"/>
      <c r="F6" s="55"/>
      <c r="G6" s="55"/>
      <c r="W6" s="108"/>
      <c r="X6" s="109"/>
      <c r="Y6" s="109"/>
      <c r="Z6" s="109"/>
      <c r="AA6" s="109"/>
      <c r="AB6" s="109"/>
      <c r="AC6" s="110"/>
      <c r="AD6" s="102"/>
      <c r="AE6" s="111"/>
      <c r="AG6" s="112"/>
      <c r="AH6" s="112"/>
      <c r="AI6" s="112"/>
      <c r="AJ6" s="112"/>
      <c r="AK6" s="112"/>
      <c r="AL6" s="112"/>
      <c r="AM6" s="112"/>
      <c r="AN6" s="112"/>
      <c r="AO6" s="112"/>
    </row>
    <row r="7" spans="1:41" x14ac:dyDescent="0.25">
      <c r="C7" s="55"/>
      <c r="D7" s="55"/>
      <c r="E7" s="55"/>
      <c r="F7" s="55"/>
      <c r="G7" s="55"/>
      <c r="W7" s="108" t="s">
        <v>17</v>
      </c>
      <c r="X7" s="109">
        <v>38.540692106196254</v>
      </c>
      <c r="Y7" s="109">
        <v>6.4832450041944378</v>
      </c>
      <c r="Z7" s="109">
        <v>6.8812464856756552</v>
      </c>
      <c r="AA7" s="109">
        <v>22.820434911634873</v>
      </c>
      <c r="AB7" s="109">
        <v>2.1745924365226701</v>
      </c>
      <c r="AC7" s="110">
        <v>0.17453765276771277</v>
      </c>
      <c r="AD7" s="102"/>
      <c r="AE7" s="111">
        <f>Y7+Z7+AA7+AB7-X7</f>
        <v>-0.18117326816861379</v>
      </c>
      <c r="AG7" s="112"/>
      <c r="AH7" s="112"/>
      <c r="AI7" s="112"/>
      <c r="AJ7" s="112"/>
      <c r="AK7" s="112"/>
      <c r="AL7" s="112"/>
      <c r="AM7" s="112"/>
      <c r="AN7" s="112"/>
      <c r="AO7" s="112"/>
    </row>
    <row r="8" spans="1:41" x14ac:dyDescent="0.25">
      <c r="C8" s="55"/>
      <c r="D8" s="55"/>
      <c r="E8" s="55"/>
      <c r="F8" s="55"/>
      <c r="G8" s="55"/>
      <c r="W8" s="108" t="s">
        <v>20</v>
      </c>
      <c r="X8" s="109">
        <v>30.273604049093603</v>
      </c>
      <c r="Y8" s="109">
        <v>2.9802463092319655</v>
      </c>
      <c r="Z8" s="109">
        <v>0.59220852194321927</v>
      </c>
      <c r="AA8" s="109">
        <v>25.349005400581593</v>
      </c>
      <c r="AB8" s="109">
        <v>1.2881133396295366</v>
      </c>
      <c r="AC8" s="110">
        <v>6.4030477707286954E-2</v>
      </c>
      <c r="AD8" s="102"/>
      <c r="AE8" s="111">
        <f t="shared" ref="AE8:AE33" si="0">Y8+Z8+AA8+AB8-X8</f>
        <v>-6.4030477707287758E-2</v>
      </c>
      <c r="AG8" s="112"/>
      <c r="AH8" s="112"/>
      <c r="AI8" s="112"/>
      <c r="AJ8" s="112"/>
      <c r="AK8" s="112"/>
      <c r="AL8" s="112"/>
      <c r="AM8" s="112"/>
      <c r="AN8" s="112"/>
      <c r="AO8" s="112"/>
    </row>
    <row r="9" spans="1:41" x14ac:dyDescent="0.25">
      <c r="C9" s="55"/>
      <c r="D9" s="55"/>
      <c r="E9" s="55"/>
      <c r="F9" s="55"/>
      <c r="G9" s="55"/>
      <c r="W9" s="108" t="s">
        <v>19</v>
      </c>
      <c r="X9" s="109">
        <v>24.916171463031219</v>
      </c>
      <c r="Y9" s="109">
        <v>4.4433547418430521</v>
      </c>
      <c r="Z9" s="109">
        <v>0.36143500302250625</v>
      </c>
      <c r="AA9" s="109">
        <v>12.508787818608891</v>
      </c>
      <c r="AB9" s="109">
        <v>7.6128398682754694</v>
      </c>
      <c r="AC9" s="110">
        <v>-9.1337155294259689E-3</v>
      </c>
      <c r="AD9" s="102"/>
      <c r="AE9" s="111">
        <f t="shared" si="0"/>
        <v>1.0245968718699316E-2</v>
      </c>
      <c r="AG9" s="112"/>
      <c r="AH9" s="112"/>
      <c r="AI9" s="112"/>
      <c r="AJ9" s="112"/>
      <c r="AK9" s="112"/>
      <c r="AL9" s="112"/>
      <c r="AM9" s="112"/>
      <c r="AN9" s="112"/>
      <c r="AO9" s="112"/>
    </row>
    <row r="10" spans="1:41" x14ac:dyDescent="0.25">
      <c r="C10" s="55"/>
      <c r="D10" s="55"/>
      <c r="E10" s="55"/>
      <c r="F10" s="55"/>
      <c r="G10" s="55"/>
      <c r="W10" s="108" t="s">
        <v>23</v>
      </c>
      <c r="X10" s="109">
        <v>23.687846117883332</v>
      </c>
      <c r="Y10" s="109">
        <v>8.7307208706946469</v>
      </c>
      <c r="Z10" s="109">
        <v>1.1717886398684825</v>
      </c>
      <c r="AA10" s="109">
        <v>11.188146490794201</v>
      </c>
      <c r="AB10" s="109">
        <v>2.3218162667019953</v>
      </c>
      <c r="AC10" s="110">
        <v>0.26918028185910187</v>
      </c>
      <c r="AD10" s="102"/>
      <c r="AE10" s="111">
        <f t="shared" si="0"/>
        <v>-0.27537384982400681</v>
      </c>
      <c r="AG10" s="112"/>
      <c r="AH10" s="112"/>
      <c r="AI10" s="112"/>
      <c r="AJ10" s="112"/>
      <c r="AK10" s="112"/>
      <c r="AL10" s="112"/>
      <c r="AM10" s="112"/>
      <c r="AN10" s="112"/>
      <c r="AO10" s="112"/>
    </row>
    <row r="11" spans="1:41" x14ac:dyDescent="0.25">
      <c r="C11" s="55"/>
      <c r="D11" s="55"/>
      <c r="E11" s="55"/>
      <c r="F11" s="55"/>
      <c r="G11" s="55"/>
      <c r="W11" s="108" t="s">
        <v>26</v>
      </c>
      <c r="X11" s="109">
        <v>23.238133507801823</v>
      </c>
      <c r="Y11" s="109">
        <v>3.1948124585271445</v>
      </c>
      <c r="Z11" s="109">
        <v>5.9063250671284262</v>
      </c>
      <c r="AA11" s="109">
        <v>10.930341583506335</v>
      </c>
      <c r="AB11" s="109">
        <v>3.4574376993741813</v>
      </c>
      <c r="AC11" s="110">
        <v>-0.26269179910700224</v>
      </c>
      <c r="AD11" s="102"/>
      <c r="AE11" s="111">
        <f t="shared" si="0"/>
        <v>0.25078330073426613</v>
      </c>
      <c r="AG11" s="112"/>
      <c r="AH11" s="112"/>
      <c r="AI11" s="112"/>
      <c r="AJ11" s="112"/>
      <c r="AK11" s="112"/>
      <c r="AL11" s="112"/>
      <c r="AM11" s="112"/>
      <c r="AN11" s="112"/>
      <c r="AO11" s="112"/>
    </row>
    <row r="12" spans="1:41" x14ac:dyDescent="0.25">
      <c r="C12" s="55"/>
      <c r="D12" s="55"/>
      <c r="E12" s="55"/>
      <c r="F12" s="55"/>
      <c r="G12" s="55"/>
      <c r="W12" s="108" t="s">
        <v>21</v>
      </c>
      <c r="X12" s="109">
        <v>23.120019646889432</v>
      </c>
      <c r="Y12" s="109">
        <v>7.1465124171125884</v>
      </c>
      <c r="Z12" s="109">
        <v>0.18316530646513843</v>
      </c>
      <c r="AA12" s="109">
        <v>11.833236122161647</v>
      </c>
      <c r="AB12" s="109">
        <v>4.1233961205109875</v>
      </c>
      <c r="AC12" s="110">
        <v>7.9991122665736658E-2</v>
      </c>
      <c r="AD12" s="102"/>
      <c r="AE12" s="111">
        <f t="shared" si="0"/>
        <v>0.16629031936093241</v>
      </c>
      <c r="AG12" s="112"/>
      <c r="AH12" s="112"/>
      <c r="AI12" s="112"/>
      <c r="AJ12" s="112"/>
      <c r="AK12" s="112"/>
      <c r="AL12" s="112"/>
      <c r="AM12" s="112"/>
      <c r="AN12" s="112"/>
      <c r="AO12" s="112"/>
    </row>
    <row r="13" spans="1:41" x14ac:dyDescent="0.25">
      <c r="C13" s="55"/>
      <c r="D13" s="55"/>
      <c r="E13" s="55"/>
      <c r="F13" s="55"/>
      <c r="G13" s="55"/>
      <c r="W13" s="108" t="s">
        <v>22</v>
      </c>
      <c r="X13" s="109">
        <v>21.602654906926436</v>
      </c>
      <c r="Y13" s="109">
        <v>5.5922165958550583</v>
      </c>
      <c r="Z13" s="109">
        <v>5.6497076728912203</v>
      </c>
      <c r="AA13" s="109">
        <v>8.706573258715391</v>
      </c>
      <c r="AB13" s="109">
        <v>1.2923880467871216</v>
      </c>
      <c r="AC13" s="110">
        <v>0.17554562498750204</v>
      </c>
      <c r="AD13" s="102"/>
      <c r="AE13" s="111">
        <f t="shared" si="0"/>
        <v>-0.3617693326776461</v>
      </c>
      <c r="AG13" s="112"/>
      <c r="AH13" s="112"/>
      <c r="AI13" s="112"/>
      <c r="AJ13" s="112"/>
      <c r="AK13" s="112"/>
      <c r="AL13" s="112"/>
      <c r="AM13" s="112"/>
      <c r="AN13" s="112"/>
      <c r="AO13" s="112"/>
    </row>
    <row r="14" spans="1:41" x14ac:dyDescent="0.25">
      <c r="C14" s="55"/>
      <c r="D14" s="55"/>
      <c r="E14" s="55"/>
      <c r="F14" s="55"/>
      <c r="G14" s="55"/>
      <c r="W14" s="108" t="s">
        <v>29</v>
      </c>
      <c r="X14" s="109">
        <v>20.805065749191499</v>
      </c>
      <c r="Y14" s="109">
        <v>5.6998261542102595</v>
      </c>
      <c r="Z14" s="109">
        <v>0.17256472957571856</v>
      </c>
      <c r="AA14" s="109">
        <v>13.528555305796374</v>
      </c>
      <c r="AB14" s="109">
        <v>1.7135376907859652</v>
      </c>
      <c r="AC14" s="110">
        <v>-0.32500291937567982</v>
      </c>
      <c r="AD14" s="102"/>
      <c r="AE14" s="111">
        <f t="shared" si="0"/>
        <v>0.3094181311768196</v>
      </c>
      <c r="AG14" s="112"/>
      <c r="AH14" s="112"/>
      <c r="AI14" s="112"/>
      <c r="AJ14" s="112"/>
      <c r="AK14" s="112"/>
      <c r="AL14" s="112"/>
      <c r="AM14" s="112"/>
      <c r="AN14" s="112"/>
      <c r="AO14" s="112"/>
    </row>
    <row r="15" spans="1:41" x14ac:dyDescent="0.25">
      <c r="C15" s="55"/>
      <c r="D15" s="55"/>
      <c r="E15" s="55"/>
      <c r="F15" s="55"/>
      <c r="G15" s="55"/>
      <c r="W15" s="108" t="s">
        <v>28</v>
      </c>
      <c r="X15" s="109">
        <v>20.520623159986133</v>
      </c>
      <c r="Y15" s="109">
        <v>2.0623304858930114</v>
      </c>
      <c r="Z15" s="109">
        <v>0.57701903525065579</v>
      </c>
      <c r="AA15" s="109">
        <v>15.560152737319749</v>
      </c>
      <c r="AB15" s="109">
        <v>1.7833137582590428</v>
      </c>
      <c r="AC15" s="110">
        <v>0.35594418258111582</v>
      </c>
      <c r="AD15" s="102"/>
      <c r="AE15" s="111">
        <f t="shared" si="0"/>
        <v>-0.53780714326367374</v>
      </c>
      <c r="AG15" s="112"/>
      <c r="AH15" s="112"/>
      <c r="AI15" s="112"/>
      <c r="AJ15" s="112"/>
      <c r="AK15" s="112"/>
      <c r="AL15" s="112"/>
      <c r="AM15" s="112"/>
      <c r="AN15" s="112"/>
      <c r="AO15" s="112"/>
    </row>
    <row r="16" spans="1:41" x14ac:dyDescent="0.25">
      <c r="C16" s="55"/>
      <c r="D16" s="55"/>
      <c r="E16" s="55"/>
      <c r="F16" s="55"/>
      <c r="G16" s="55"/>
      <c r="W16" s="108" t="s">
        <v>18</v>
      </c>
      <c r="X16" s="109">
        <v>20.505184138084964</v>
      </c>
      <c r="Y16" s="109">
        <v>4.8182203705081461</v>
      </c>
      <c r="Z16" s="109">
        <v>1.4732326463804777</v>
      </c>
      <c r="AA16" s="109">
        <v>8.9853879919648847</v>
      </c>
      <c r="AB16" s="109">
        <v>4.7161669518637011</v>
      </c>
      <c r="AC16" s="110">
        <v>0.49606725690052828</v>
      </c>
      <c r="AD16" s="102"/>
      <c r="AE16" s="111">
        <f t="shared" si="0"/>
        <v>-0.51217617736775267</v>
      </c>
      <c r="AG16" s="112"/>
      <c r="AH16" s="112"/>
      <c r="AI16" s="112"/>
      <c r="AJ16" s="112"/>
      <c r="AK16" s="112"/>
      <c r="AL16" s="112"/>
      <c r="AM16" s="112"/>
      <c r="AN16" s="112"/>
      <c r="AO16" s="112"/>
    </row>
    <row r="17" spans="3:41" x14ac:dyDescent="0.25">
      <c r="C17" s="55"/>
      <c r="D17" s="55"/>
      <c r="E17" s="55"/>
      <c r="F17" s="55"/>
      <c r="G17" s="55"/>
      <c r="W17" s="108" t="s">
        <v>27</v>
      </c>
      <c r="X17" s="109">
        <v>16.680003151199983</v>
      </c>
      <c r="Y17" s="109">
        <v>4.1923065391222574</v>
      </c>
      <c r="Z17" s="109">
        <v>1.0323125793773349</v>
      </c>
      <c r="AA17" s="109">
        <v>8.1675325639927081</v>
      </c>
      <c r="AB17" s="109">
        <v>3.4158957285948457</v>
      </c>
      <c r="AC17" s="110">
        <v>-0.12496575049759741</v>
      </c>
      <c r="AD17" s="102"/>
      <c r="AE17" s="111">
        <f t="shared" si="0"/>
        <v>0.12804425988716162</v>
      </c>
      <c r="AG17" s="112"/>
      <c r="AH17" s="112"/>
      <c r="AI17" s="112"/>
      <c r="AJ17" s="112"/>
      <c r="AK17" s="112"/>
      <c r="AL17" s="112"/>
      <c r="AM17" s="112"/>
      <c r="AN17" s="112"/>
      <c r="AO17" s="112"/>
    </row>
    <row r="18" spans="3:41" x14ac:dyDescent="0.25">
      <c r="C18" s="55"/>
      <c r="D18" s="55"/>
      <c r="E18" s="55"/>
      <c r="F18" s="55"/>
      <c r="G18" s="55"/>
      <c r="W18" s="108" t="s">
        <v>24</v>
      </c>
      <c r="X18" s="109">
        <v>15.70094019380374</v>
      </c>
      <c r="Y18" s="109">
        <v>4.1803251535416956</v>
      </c>
      <c r="Z18" s="109">
        <v>0.96617136617988264</v>
      </c>
      <c r="AA18" s="109">
        <v>8.5734898321277466</v>
      </c>
      <c r="AB18" s="109">
        <v>1.6655137436877303</v>
      </c>
      <c r="AC18" s="110">
        <v>0.32694155861880714</v>
      </c>
      <c r="AE18" s="111">
        <f t="shared" si="0"/>
        <v>-0.31544009826668429</v>
      </c>
      <c r="AG18" s="112"/>
      <c r="AH18" s="112"/>
      <c r="AI18" s="112"/>
      <c r="AJ18" s="112"/>
      <c r="AK18" s="112"/>
      <c r="AL18" s="112"/>
      <c r="AM18" s="112"/>
      <c r="AN18" s="112"/>
      <c r="AO18" s="112"/>
    </row>
    <row r="19" spans="3:41" x14ac:dyDescent="0.25">
      <c r="C19" s="55"/>
      <c r="D19" s="55"/>
      <c r="E19" s="55"/>
      <c r="F19" s="55"/>
      <c r="G19" s="55"/>
      <c r="W19" s="108" t="s">
        <v>31</v>
      </c>
      <c r="X19" s="109">
        <v>15.588243343860547</v>
      </c>
      <c r="Y19" s="109">
        <v>3.3181469146855846</v>
      </c>
      <c r="Z19" s="109">
        <v>1.0972237442956707</v>
      </c>
      <c r="AA19" s="109">
        <v>9.4931083751592862</v>
      </c>
      <c r="AB19" s="109">
        <v>1.0895017409282908</v>
      </c>
      <c r="AC19" s="110">
        <v>0.16192494054828102</v>
      </c>
      <c r="AD19" s="102"/>
      <c r="AE19" s="111">
        <f t="shared" si="0"/>
        <v>-0.59026256879171513</v>
      </c>
      <c r="AG19" s="112"/>
      <c r="AH19" s="112"/>
      <c r="AI19" s="112"/>
      <c r="AJ19" s="112"/>
      <c r="AK19" s="112"/>
      <c r="AL19" s="112"/>
      <c r="AM19" s="112"/>
      <c r="AN19" s="112"/>
      <c r="AO19" s="112"/>
    </row>
    <row r="20" spans="3:41" x14ac:dyDescent="0.25">
      <c r="C20" s="55"/>
      <c r="D20" s="55"/>
      <c r="E20" s="55"/>
      <c r="F20" s="55"/>
      <c r="G20" s="55"/>
      <c r="W20" s="108" t="s">
        <v>34</v>
      </c>
      <c r="X20" s="109">
        <v>13.914233345527599</v>
      </c>
      <c r="Y20" s="109">
        <v>2.8739188182013788</v>
      </c>
      <c r="Z20" s="109">
        <v>0.35996956612423364</v>
      </c>
      <c r="AA20" s="109">
        <v>8.0159321151308252</v>
      </c>
      <c r="AB20" s="109">
        <v>2.6346616608967541</v>
      </c>
      <c r="AC20" s="110">
        <v>7.5270639737583162E-2</v>
      </c>
      <c r="AE20" s="111">
        <f t="shared" si="0"/>
        <v>-2.9751185174408334E-2</v>
      </c>
      <c r="AG20" s="112"/>
      <c r="AH20" s="112"/>
      <c r="AI20" s="112"/>
      <c r="AJ20" s="112"/>
      <c r="AK20" s="112"/>
      <c r="AL20" s="112"/>
      <c r="AM20" s="112"/>
      <c r="AN20" s="112"/>
      <c r="AO20" s="112"/>
    </row>
    <row r="21" spans="3:41" x14ac:dyDescent="0.25">
      <c r="C21" s="55"/>
      <c r="D21" s="55"/>
      <c r="E21" s="55"/>
      <c r="F21" s="55"/>
      <c r="G21" s="55"/>
      <c r="W21" s="108" t="s">
        <v>39</v>
      </c>
      <c r="X21" s="109">
        <v>13.779595734505239</v>
      </c>
      <c r="Y21" s="109">
        <v>3.1551439978643008</v>
      </c>
      <c r="Z21" s="109">
        <v>0.31403789830415435</v>
      </c>
      <c r="AA21" s="109">
        <v>8.384262993443496</v>
      </c>
      <c r="AB21" s="109">
        <v>1.6900675225862882</v>
      </c>
      <c r="AC21" s="110">
        <v>0.23179664663110794</v>
      </c>
      <c r="AD21" s="102"/>
      <c r="AE21" s="111">
        <f t="shared" si="0"/>
        <v>-0.23608332230699958</v>
      </c>
      <c r="AG21" s="112"/>
      <c r="AH21" s="112"/>
      <c r="AI21" s="112"/>
      <c r="AJ21" s="112"/>
      <c r="AK21" s="112"/>
      <c r="AL21" s="112"/>
      <c r="AM21" s="112"/>
      <c r="AN21" s="112"/>
      <c r="AO21" s="112"/>
    </row>
    <row r="22" spans="3:41" x14ac:dyDescent="0.25">
      <c r="F22" s="55"/>
      <c r="G22" s="55"/>
      <c r="W22" s="108" t="s">
        <v>25</v>
      </c>
      <c r="X22" s="109">
        <v>13.58624528682898</v>
      </c>
      <c r="Y22" s="109">
        <v>2.6818196873520872</v>
      </c>
      <c r="Z22" s="109">
        <v>8.2578389022384957E-2</v>
      </c>
      <c r="AA22" s="109">
        <v>9.8230743177187456</v>
      </c>
      <c r="AB22" s="109">
        <v>0.98358443534368079</v>
      </c>
      <c r="AC22" s="110">
        <v>4.6623131158908517E-2</v>
      </c>
      <c r="AD22" s="102"/>
      <c r="AE22" s="111">
        <f t="shared" si="0"/>
        <v>-1.5188457392079968E-2</v>
      </c>
      <c r="AG22" s="112"/>
      <c r="AH22" s="112"/>
      <c r="AI22" s="112"/>
      <c r="AJ22" s="112"/>
      <c r="AK22" s="112"/>
      <c r="AL22" s="112"/>
      <c r="AM22" s="112"/>
      <c r="AN22" s="112"/>
      <c r="AO22" s="112"/>
    </row>
    <row r="23" spans="3:41" x14ac:dyDescent="0.25">
      <c r="F23" s="55"/>
      <c r="G23" s="55"/>
      <c r="W23" s="108" t="s">
        <v>46</v>
      </c>
      <c r="X23" s="109">
        <v>13.354240219878712</v>
      </c>
      <c r="Y23" s="109">
        <v>2.3351366054297236</v>
      </c>
      <c r="Z23" s="109">
        <v>0.17247672251550497</v>
      </c>
      <c r="AA23" s="109">
        <v>7.0067399320493324</v>
      </c>
      <c r="AB23" s="109">
        <v>3.8144110093476891</v>
      </c>
      <c r="AC23" s="110">
        <v>2.5183029671424988E-2</v>
      </c>
      <c r="AE23" s="111">
        <f t="shared" si="0"/>
        <v>-2.5475950536462122E-2</v>
      </c>
      <c r="AG23" s="112"/>
      <c r="AH23" s="112"/>
      <c r="AI23" s="112"/>
      <c r="AJ23" s="112"/>
      <c r="AK23" s="112"/>
      <c r="AL23" s="112"/>
      <c r="AM23" s="112"/>
      <c r="AN23" s="112"/>
      <c r="AO23" s="112"/>
    </row>
    <row r="24" spans="3:41" x14ac:dyDescent="0.25">
      <c r="F24" s="55"/>
      <c r="G24" s="55"/>
      <c r="W24" s="108" t="s">
        <v>36</v>
      </c>
      <c r="X24" s="109">
        <v>12.329242859424786</v>
      </c>
      <c r="Y24" s="109">
        <v>3.1091729495576614</v>
      </c>
      <c r="Z24" s="109">
        <v>4.3158695690505226E-2</v>
      </c>
      <c r="AA24" s="109">
        <v>7.5665874112784985</v>
      </c>
      <c r="AB24" s="109">
        <v>1.6538510053651541</v>
      </c>
      <c r="AC24" s="110">
        <v>-4.3536696837550383E-2</v>
      </c>
      <c r="AE24" s="111">
        <f t="shared" si="0"/>
        <v>4.3527202467034343E-2</v>
      </c>
      <c r="AG24" s="112"/>
      <c r="AH24" s="112"/>
      <c r="AI24" s="112"/>
      <c r="AJ24" s="112"/>
      <c r="AK24" s="112"/>
      <c r="AL24" s="112"/>
      <c r="AM24" s="112"/>
      <c r="AN24" s="112"/>
      <c r="AO24" s="112"/>
    </row>
    <row r="25" spans="3:41" x14ac:dyDescent="0.25">
      <c r="F25" s="55"/>
      <c r="G25" s="55"/>
      <c r="W25" s="108" t="s">
        <v>30</v>
      </c>
      <c r="X25" s="109">
        <v>11.85894411842785</v>
      </c>
      <c r="Y25" s="109">
        <v>2.9637705453211929</v>
      </c>
      <c r="Z25" s="109">
        <v>0.41007560327115911</v>
      </c>
      <c r="AA25" s="109">
        <v>5.612627054157671</v>
      </c>
      <c r="AB25" s="109">
        <v>2.9201794669277699</v>
      </c>
      <c r="AC25" s="110">
        <v>-8.6142184188095661E-2</v>
      </c>
      <c r="AD25" s="102"/>
      <c r="AE25" s="111">
        <f t="shared" si="0"/>
        <v>4.7708551249943554E-2</v>
      </c>
      <c r="AG25" s="112"/>
      <c r="AH25" s="112"/>
      <c r="AI25" s="112"/>
      <c r="AJ25" s="112"/>
      <c r="AK25" s="112"/>
      <c r="AL25" s="112"/>
      <c r="AM25" s="112"/>
      <c r="AN25" s="112"/>
      <c r="AO25" s="112"/>
    </row>
    <row r="26" spans="3:41" x14ac:dyDescent="0.25">
      <c r="F26" s="55"/>
      <c r="G26" s="55"/>
      <c r="W26" s="108" t="s">
        <v>35</v>
      </c>
      <c r="X26" s="109">
        <v>11.659305467265392</v>
      </c>
      <c r="Y26" s="109">
        <v>3.9557568119950957</v>
      </c>
      <c r="Z26" s="109">
        <v>0.95250999061021424</v>
      </c>
      <c r="AA26" s="109">
        <v>4.4432713417915872</v>
      </c>
      <c r="AB26" s="109">
        <v>2.484348269659483</v>
      </c>
      <c r="AC26" s="110">
        <v>-0.17567649446192193</v>
      </c>
      <c r="AE26" s="111">
        <f t="shared" si="0"/>
        <v>0.17658094679098824</v>
      </c>
      <c r="AG26" s="112"/>
      <c r="AH26" s="112"/>
      <c r="AI26" s="112"/>
      <c r="AJ26" s="112"/>
      <c r="AK26" s="112"/>
      <c r="AL26" s="112"/>
      <c r="AM26" s="112"/>
      <c r="AN26" s="112"/>
      <c r="AO26" s="112"/>
    </row>
    <row r="27" spans="3:41" x14ac:dyDescent="0.25">
      <c r="W27" s="108" t="s">
        <v>32</v>
      </c>
      <c r="X27" s="109">
        <v>11.601267563888451</v>
      </c>
      <c r="Y27" s="109">
        <v>1.0290765880488355</v>
      </c>
      <c r="Z27" s="109">
        <v>0.28934603855225816</v>
      </c>
      <c r="AA27" s="109">
        <v>5.3822161247899079</v>
      </c>
      <c r="AB27" s="109">
        <v>4.6890404175755132</v>
      </c>
      <c r="AC27" s="110">
        <v>0.22881640201404582</v>
      </c>
      <c r="AE27" s="111">
        <f t="shared" si="0"/>
        <v>-0.21158839492193593</v>
      </c>
      <c r="AG27" s="112"/>
      <c r="AH27" s="112"/>
      <c r="AI27" s="112"/>
      <c r="AJ27" s="112"/>
      <c r="AK27" s="112"/>
      <c r="AL27" s="112"/>
      <c r="AM27" s="112"/>
      <c r="AN27" s="112"/>
      <c r="AO27" s="112"/>
    </row>
    <row r="28" spans="3:41" x14ac:dyDescent="0.25">
      <c r="W28" s="108" t="s">
        <v>38</v>
      </c>
      <c r="X28" s="109">
        <v>10.91374082734486</v>
      </c>
      <c r="Y28" s="109">
        <v>2.8226704864136578</v>
      </c>
      <c r="Z28" s="109">
        <v>0.22664376933348182</v>
      </c>
      <c r="AA28" s="109">
        <v>6.6324393365703207</v>
      </c>
      <c r="AB28" s="109">
        <v>1.1278388672255257</v>
      </c>
      <c r="AC28" s="110">
        <v>0.10392335548140441</v>
      </c>
      <c r="AE28" s="111">
        <f t="shared" si="0"/>
        <v>-0.10414836780187464</v>
      </c>
      <c r="AG28" s="112"/>
      <c r="AH28" s="112"/>
      <c r="AI28" s="112"/>
      <c r="AJ28" s="112"/>
      <c r="AK28" s="112"/>
      <c r="AL28" s="112"/>
      <c r="AM28" s="112"/>
      <c r="AN28" s="112"/>
      <c r="AO28" s="112"/>
    </row>
    <row r="29" spans="3:41" x14ac:dyDescent="0.25">
      <c r="W29" s="108" t="s">
        <v>37</v>
      </c>
      <c r="X29" s="109">
        <v>10.907244786899369</v>
      </c>
      <c r="Y29" s="109">
        <v>2.3982077202347529</v>
      </c>
      <c r="Z29" s="109">
        <v>0.47810218907921759</v>
      </c>
      <c r="AA29" s="109">
        <v>5.4579706020352443</v>
      </c>
      <c r="AB29" s="109">
        <v>2.5755037151274141</v>
      </c>
      <c r="AC29" s="110">
        <v>-2.5857825227484249E-3</v>
      </c>
      <c r="AE29" s="111">
        <f t="shared" si="0"/>
        <v>2.5394395772604383E-3</v>
      </c>
      <c r="AG29" s="112"/>
      <c r="AH29" s="112"/>
      <c r="AI29" s="112"/>
      <c r="AJ29" s="112"/>
      <c r="AK29" s="112"/>
      <c r="AL29" s="112"/>
      <c r="AM29" s="112"/>
      <c r="AN29" s="112"/>
      <c r="AO29" s="112"/>
    </row>
    <row r="30" spans="3:41" x14ac:dyDescent="0.25">
      <c r="W30" s="108" t="s">
        <v>33</v>
      </c>
      <c r="X30" s="109">
        <v>10.164171315321971</v>
      </c>
      <c r="Y30" s="109">
        <v>2.5140202559152263</v>
      </c>
      <c r="Z30" s="109">
        <v>0.41031454902375014</v>
      </c>
      <c r="AA30" s="109">
        <v>5.2259363535628882</v>
      </c>
      <c r="AB30" s="109">
        <v>1.820352400055524</v>
      </c>
      <c r="AC30" s="110">
        <v>0.19402354458423132</v>
      </c>
      <c r="AE30" s="111">
        <f t="shared" si="0"/>
        <v>-0.19354775676458225</v>
      </c>
      <c r="AG30" s="112"/>
      <c r="AH30" s="112"/>
      <c r="AI30" s="112"/>
      <c r="AJ30" s="112"/>
      <c r="AK30" s="112"/>
      <c r="AL30" s="112"/>
      <c r="AM30" s="112"/>
      <c r="AN30" s="112"/>
      <c r="AO30" s="112"/>
    </row>
    <row r="31" spans="3:41" x14ac:dyDescent="0.25">
      <c r="W31" s="108" t="s">
        <v>41</v>
      </c>
      <c r="X31" s="109">
        <v>9.2756061098285372</v>
      </c>
      <c r="Y31" s="109">
        <v>3.04803096769735</v>
      </c>
      <c r="Z31" s="109">
        <v>0.7901034961243586</v>
      </c>
      <c r="AA31" s="109">
        <v>4.0283902644802687</v>
      </c>
      <c r="AB31" s="109">
        <v>1.5052629392265831</v>
      </c>
      <c r="AC31" s="110">
        <v>-9.6604719548322962E-2</v>
      </c>
      <c r="AE31" s="111">
        <f t="shared" si="0"/>
        <v>9.618155770002268E-2</v>
      </c>
      <c r="AG31" s="112"/>
      <c r="AH31" s="112"/>
      <c r="AI31" s="112"/>
      <c r="AJ31" s="112"/>
      <c r="AK31" s="112"/>
      <c r="AL31" s="112"/>
      <c r="AM31" s="112"/>
      <c r="AN31" s="112"/>
      <c r="AO31" s="112"/>
    </row>
    <row r="32" spans="3:41" x14ac:dyDescent="0.25">
      <c r="W32" s="108" t="s">
        <v>42</v>
      </c>
      <c r="X32" s="109">
        <v>8.241590026187346</v>
      </c>
      <c r="Y32" s="109">
        <v>2.5178961503770565</v>
      </c>
      <c r="Z32" s="109">
        <v>0.24707676946877319</v>
      </c>
      <c r="AA32" s="109">
        <v>3.7907419940197955</v>
      </c>
      <c r="AB32" s="109">
        <v>1.7712560514678088</v>
      </c>
      <c r="AC32" s="110">
        <v>-8.5073195861778708E-2</v>
      </c>
      <c r="AE32" s="111">
        <f t="shared" si="0"/>
        <v>8.5380939146087798E-2</v>
      </c>
      <c r="AG32" s="112"/>
      <c r="AH32" s="112"/>
      <c r="AI32" s="112"/>
      <c r="AJ32" s="112"/>
      <c r="AK32" s="112"/>
      <c r="AL32" s="112"/>
      <c r="AM32" s="112"/>
      <c r="AN32" s="112"/>
      <c r="AO32" s="112"/>
    </row>
    <row r="33" spans="8:41" x14ac:dyDescent="0.25">
      <c r="W33" s="108" t="s">
        <v>40</v>
      </c>
      <c r="X33" s="109">
        <v>7.649878487039639</v>
      </c>
      <c r="Y33" s="109">
        <v>2.9733034861284175</v>
      </c>
      <c r="Z33" s="109">
        <v>0.30994599436368903</v>
      </c>
      <c r="AA33" s="109">
        <v>1.6265678170279991</v>
      </c>
      <c r="AB33" s="109">
        <v>3.2680802289836306</v>
      </c>
      <c r="AC33" s="110">
        <v>-0.44797430655463299</v>
      </c>
      <c r="AE33" s="111">
        <f t="shared" si="0"/>
        <v>0.52801903946409734</v>
      </c>
      <c r="AG33" s="112"/>
      <c r="AH33" s="112"/>
      <c r="AI33" s="112"/>
      <c r="AJ33" s="112"/>
      <c r="AK33" s="112"/>
      <c r="AL33" s="112"/>
      <c r="AM33" s="112"/>
      <c r="AN33" s="112"/>
      <c r="AO33" s="112"/>
    </row>
    <row r="34" spans="8:41" x14ac:dyDescent="0.25">
      <c r="X34" s="109"/>
      <c r="Y34" s="109"/>
      <c r="Z34" s="109"/>
      <c r="AA34" s="109"/>
      <c r="AB34" s="109"/>
      <c r="AC34" s="113"/>
      <c r="AE34" s="111"/>
      <c r="AG34" s="112"/>
      <c r="AH34" s="112"/>
      <c r="AI34" s="112"/>
      <c r="AJ34" s="112"/>
      <c r="AK34" s="112"/>
      <c r="AL34" s="112"/>
      <c r="AM34" s="112"/>
      <c r="AN34" s="112"/>
      <c r="AO34" s="112"/>
    </row>
    <row r="35" spans="8:41" x14ac:dyDescent="0.25">
      <c r="W35" s="108" t="s">
        <v>75</v>
      </c>
      <c r="X35" s="109">
        <v>20.570047207279163</v>
      </c>
      <c r="Y35" s="109">
        <v>2.2531783659781119</v>
      </c>
      <c r="Z35" s="109">
        <v>0.69685027320174375</v>
      </c>
      <c r="AA35" s="109">
        <v>11.367495332469543</v>
      </c>
      <c r="AB35" s="109">
        <v>6.4673170845460657</v>
      </c>
      <c r="AC35" s="110">
        <v>-0.10038287595664333</v>
      </c>
      <c r="AE35" s="111">
        <f>Y37+Z37+AA37+AB37-X37</f>
        <v>-0.27128026739615052</v>
      </c>
      <c r="AG35" s="112"/>
      <c r="AH35" s="112"/>
      <c r="AI35" s="112"/>
      <c r="AJ35" s="112"/>
      <c r="AK35" s="112"/>
      <c r="AL35" s="112"/>
      <c r="AM35" s="112"/>
      <c r="AN35" s="112"/>
      <c r="AO35" s="112"/>
    </row>
    <row r="36" spans="8:41" ht="13" x14ac:dyDescent="0.3">
      <c r="H36" s="29"/>
      <c r="I36" s="36"/>
      <c r="W36" s="108" t="s">
        <v>77</v>
      </c>
      <c r="X36" s="109">
        <v>16.38770801450594</v>
      </c>
      <c r="Y36" s="109">
        <v>4.0484556804938903</v>
      </c>
      <c r="Z36" s="109">
        <v>2.5226935581006704</v>
      </c>
      <c r="AA36" s="109">
        <v>5.3445421530006483</v>
      </c>
      <c r="AB36" s="109">
        <v>3.6171438105989302</v>
      </c>
      <c r="AC36" s="110">
        <v>1.0028573886700369</v>
      </c>
      <c r="AE36" s="111">
        <f>Y38+Z38+AA38+AB38-X38</f>
        <v>0</v>
      </c>
      <c r="AG36" s="112"/>
      <c r="AH36" s="112"/>
      <c r="AI36" s="112"/>
      <c r="AJ36" s="112"/>
      <c r="AK36" s="112"/>
      <c r="AL36" s="112"/>
      <c r="AM36" s="112"/>
      <c r="AN36" s="112"/>
      <c r="AO36" s="112"/>
    </row>
    <row r="37" spans="8:41" ht="13" x14ac:dyDescent="0.3">
      <c r="H37" s="29"/>
      <c r="I37" s="36"/>
      <c r="W37" s="108" t="s">
        <v>78</v>
      </c>
      <c r="X37" s="109">
        <v>9.7893689271654054</v>
      </c>
      <c r="Y37" s="109">
        <v>2.0094324864994553</v>
      </c>
      <c r="Z37" s="109">
        <v>0.25950097471636241</v>
      </c>
      <c r="AA37" s="109">
        <v>5.7588702024925738</v>
      </c>
      <c r="AB37" s="109">
        <v>1.490284996060864</v>
      </c>
      <c r="AC37" s="110">
        <v>0.33046429622756124</v>
      </c>
      <c r="AE37" s="111">
        <f>Y41+Z41+AA41+AB41-X41</f>
        <v>4.2864465445600075E-3</v>
      </c>
      <c r="AG37" s="112"/>
      <c r="AH37" s="112"/>
      <c r="AI37" s="112"/>
      <c r="AJ37" s="112"/>
      <c r="AK37" s="112"/>
      <c r="AL37" s="112"/>
      <c r="AM37" s="112"/>
      <c r="AN37" s="112"/>
      <c r="AO37" s="112"/>
    </row>
    <row r="38" spans="8:41" x14ac:dyDescent="0.25">
      <c r="W38" s="108"/>
      <c r="X38" s="109"/>
      <c r="Y38" s="109"/>
      <c r="Z38" s="109"/>
      <c r="AA38" s="109"/>
      <c r="AB38" s="109"/>
      <c r="AC38" s="110"/>
      <c r="AE38" s="111"/>
      <c r="AG38" s="112"/>
      <c r="AH38" s="112"/>
      <c r="AI38" s="112"/>
      <c r="AJ38" s="112"/>
      <c r="AK38" s="112"/>
      <c r="AL38" s="112"/>
      <c r="AM38" s="112"/>
      <c r="AN38" s="112"/>
      <c r="AO38" s="112"/>
    </row>
    <row r="39" spans="8:41" x14ac:dyDescent="0.25">
      <c r="W39" s="108" t="s">
        <v>100</v>
      </c>
      <c r="X39" s="109">
        <v>24.487088999166868</v>
      </c>
      <c r="Y39" s="109">
        <v>5.2535755226053373</v>
      </c>
      <c r="Z39" s="109">
        <v>6.497452191223962</v>
      </c>
      <c r="AA39" s="109">
        <v>6.1380660745344553</v>
      </c>
      <c r="AB39" s="109">
        <v>6.6228256743475606</v>
      </c>
      <c r="AC39" s="110">
        <v>-2.4899276440677787E-2</v>
      </c>
      <c r="AE39" s="111">
        <f>Y42+Z42+AA42+AB42-X42</f>
        <v>0.21278777075631261</v>
      </c>
      <c r="AG39" s="112"/>
      <c r="AH39" s="112"/>
      <c r="AI39" s="112"/>
      <c r="AJ39" s="112"/>
      <c r="AK39" s="112"/>
      <c r="AL39" s="112"/>
      <c r="AM39" s="112"/>
      <c r="AN39" s="112"/>
      <c r="AO39" s="112"/>
    </row>
    <row r="40" spans="8:41" x14ac:dyDescent="0.25">
      <c r="W40" s="108" t="s">
        <v>79</v>
      </c>
      <c r="X40" s="109">
        <v>11.7542915357448</v>
      </c>
      <c r="Y40" s="109">
        <v>3.3495906574463401</v>
      </c>
      <c r="Z40" s="109">
        <v>1.037025170617393</v>
      </c>
      <c r="AA40" s="109">
        <v>5.4071256564864969</v>
      </c>
      <c r="AB40" s="109">
        <v>2.0756820688307314</v>
      </c>
      <c r="AC40" s="110">
        <v>-0.11513460911315988</v>
      </c>
      <c r="AE40" s="111">
        <f t="shared" ref="AE40:AE43" si="1">Y43+Z43+AA43+AB43-X43</f>
        <v>-3.040289147553743E-2</v>
      </c>
      <c r="AG40" s="112"/>
      <c r="AH40" s="112"/>
      <c r="AI40" s="112"/>
      <c r="AJ40" s="112"/>
      <c r="AK40" s="112"/>
      <c r="AL40" s="112"/>
      <c r="AM40" s="112"/>
      <c r="AN40" s="112"/>
      <c r="AO40" s="112"/>
    </row>
    <row r="41" spans="8:41" x14ac:dyDescent="0.25">
      <c r="W41" s="108" t="s">
        <v>76</v>
      </c>
      <c r="X41" s="109">
        <v>11.03791406778531</v>
      </c>
      <c r="Y41" s="109">
        <v>2.3411938223583766</v>
      </c>
      <c r="Z41" s="109">
        <v>3.1550661929206965</v>
      </c>
      <c r="AA41" s="109">
        <v>1.0847108725137353</v>
      </c>
      <c r="AB41" s="109">
        <v>4.4612296265370608</v>
      </c>
      <c r="AC41" s="110">
        <v>-3.6405286690266532E-3</v>
      </c>
      <c r="AE41" s="111">
        <f t="shared" si="1"/>
        <v>0</v>
      </c>
      <c r="AG41" s="112"/>
      <c r="AH41" s="112"/>
      <c r="AI41" s="112"/>
      <c r="AJ41" s="112"/>
      <c r="AK41" s="112"/>
      <c r="AL41" s="112"/>
      <c r="AM41" s="112"/>
      <c r="AN41" s="112"/>
      <c r="AO41" s="112"/>
    </row>
    <row r="42" spans="8:41" x14ac:dyDescent="0.25">
      <c r="W42" s="108" t="s">
        <v>101</v>
      </c>
      <c r="X42" s="109">
        <v>10.256076815198446</v>
      </c>
      <c r="Y42" s="109">
        <v>2.3206878194022189</v>
      </c>
      <c r="Z42" s="109">
        <v>0.72178900695514392</v>
      </c>
      <c r="AA42" s="109">
        <v>3.1323415651660445</v>
      </c>
      <c r="AB42" s="109">
        <v>4.2940461944313517</v>
      </c>
      <c r="AC42" s="110">
        <v>-0.22659228163247991</v>
      </c>
      <c r="AE42" s="111">
        <f t="shared" si="1"/>
        <v>0</v>
      </c>
      <c r="AG42" s="112"/>
      <c r="AH42" s="112"/>
      <c r="AI42" s="112"/>
      <c r="AJ42" s="112"/>
      <c r="AK42" s="112"/>
      <c r="AL42" s="112"/>
      <c r="AM42" s="112"/>
      <c r="AN42" s="112"/>
      <c r="AO42" s="112"/>
    </row>
    <row r="43" spans="8:41" x14ac:dyDescent="0.25">
      <c r="W43" s="108" t="s">
        <v>102</v>
      </c>
      <c r="X43" s="109">
        <v>7.8610274855778481</v>
      </c>
      <c r="Y43" s="109">
        <v>2.8163483464456833</v>
      </c>
      <c r="Z43" s="109">
        <v>0.62636153101227143</v>
      </c>
      <c r="AA43" s="109">
        <v>3.9056802009401275</v>
      </c>
      <c r="AB43" s="109">
        <v>0.48223451570422748</v>
      </c>
      <c r="AC43" s="110">
        <v>3.0087082994031004E-2</v>
      </c>
      <c r="AE43" s="111">
        <f t="shared" si="1"/>
        <v>0</v>
      </c>
      <c r="AG43" s="112"/>
      <c r="AH43" s="112"/>
      <c r="AI43" s="112"/>
      <c r="AJ43" s="112"/>
      <c r="AK43" s="112"/>
      <c r="AL43" s="112"/>
      <c r="AM43" s="112"/>
      <c r="AN43" s="112"/>
      <c r="AO43" s="112"/>
    </row>
    <row r="44" spans="8:41" ht="12.75" customHeight="1" x14ac:dyDescent="0.25">
      <c r="W44" s="115"/>
      <c r="X44" s="109"/>
      <c r="Y44" s="109"/>
      <c r="Z44" s="109"/>
      <c r="AA44" s="109"/>
      <c r="AB44" s="109"/>
      <c r="AC44" s="110"/>
    </row>
    <row r="45" spans="8:41" ht="16" customHeight="1" x14ac:dyDescent="0.25">
      <c r="W45" s="115"/>
      <c r="X45" s="109"/>
      <c r="Y45" s="109"/>
      <c r="Z45" s="109"/>
      <c r="AA45" s="109"/>
      <c r="AB45" s="109"/>
      <c r="AC45" s="110"/>
    </row>
    <row r="47" spans="8:41" x14ac:dyDescent="0.25">
      <c r="W47" s="130" t="s">
        <v>99</v>
      </c>
    </row>
    <row r="48" spans="8:41" ht="15.5" customHeight="1" x14ac:dyDescent="0.25">
      <c r="W48" s="117" t="s">
        <v>74</v>
      </c>
    </row>
    <row r="49" spans="23:23" ht="15" customHeight="1" x14ac:dyDescent="0.3">
      <c r="W49" s="118" t="s">
        <v>82</v>
      </c>
    </row>
    <row r="56" spans="23:23" x14ac:dyDescent="0.25">
      <c r="W56" s="55"/>
    </row>
  </sheetData>
  <sortState xmlns:xlrd2="http://schemas.microsoft.com/office/spreadsheetml/2017/richdata2" ref="W39:AC43">
    <sortCondition descending="1" ref="X39:X43"/>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4" tint="0.39997558519241921"/>
  </sheetPr>
  <dimension ref="A1:AB64"/>
  <sheetViews>
    <sheetView showGridLines="0" zoomScale="80" zoomScaleNormal="80" workbookViewId="0"/>
  </sheetViews>
  <sheetFormatPr defaultColWidth="9.09765625" defaultRowHeight="12.5" x14ac:dyDescent="0.25"/>
  <cols>
    <col min="1" max="2" width="8.3984375" style="91" customWidth="1"/>
    <col min="3" max="4" width="11" style="91" customWidth="1"/>
    <col min="5" max="5" width="8" style="91" customWidth="1"/>
    <col min="6" max="21" width="7.296875" style="91" customWidth="1"/>
    <col min="22" max="22" width="8.3984375" style="91" bestFit="1" customWidth="1"/>
    <col min="23" max="16384" width="9.09765625" style="91"/>
  </cols>
  <sheetData>
    <row r="1" spans="1:1" x14ac:dyDescent="0.25">
      <c r="A1" s="29" t="s">
        <v>98</v>
      </c>
    </row>
    <row r="27" ht="18.75" customHeight="1" x14ac:dyDescent="0.25"/>
    <row r="28" ht="18.75" customHeight="1" x14ac:dyDescent="0.25"/>
    <row r="31" ht="40.4" customHeight="1" x14ac:dyDescent="0.25"/>
    <row r="36" spans="1:1" ht="13" x14ac:dyDescent="0.25">
      <c r="A36" s="119"/>
    </row>
    <row r="52" spans="3:28" ht="13" x14ac:dyDescent="0.3">
      <c r="C52" s="42" t="s">
        <v>86</v>
      </c>
      <c r="D52" s="120"/>
      <c r="E52" s="120"/>
      <c r="X52" s="93"/>
      <c r="Y52" s="94"/>
      <c r="Z52" s="93"/>
    </row>
    <row r="53" spans="3:28" x14ac:dyDescent="0.25">
      <c r="C53" s="91" t="s">
        <v>44</v>
      </c>
      <c r="X53" s="89"/>
      <c r="Y53" s="89"/>
      <c r="Z53" s="89"/>
    </row>
    <row r="55" spans="3:28" x14ac:dyDescent="0.25">
      <c r="D55" s="92"/>
      <c r="E55" s="92"/>
      <c r="F55" s="92"/>
      <c r="G55" s="92"/>
      <c r="H55" s="92"/>
      <c r="I55" s="92"/>
      <c r="J55" s="92"/>
      <c r="K55" s="92"/>
      <c r="L55" s="92"/>
      <c r="M55" s="92"/>
      <c r="N55" s="92"/>
      <c r="O55" s="92"/>
      <c r="P55" s="92"/>
      <c r="Q55" s="92"/>
    </row>
    <row r="56" spans="3:28" ht="15" customHeight="1" x14ac:dyDescent="0.25">
      <c r="C56" s="105"/>
      <c r="D56" s="121">
        <v>2000</v>
      </c>
      <c r="E56" s="121">
        <v>2001</v>
      </c>
      <c r="F56" s="105">
        <v>2002</v>
      </c>
      <c r="G56" s="121">
        <v>2003</v>
      </c>
      <c r="H56" s="121">
        <v>2004</v>
      </c>
      <c r="I56" s="121">
        <v>2005</v>
      </c>
      <c r="J56" s="121">
        <v>2006</v>
      </c>
      <c r="K56" s="121">
        <v>2007</v>
      </c>
      <c r="L56" s="121">
        <v>2008</v>
      </c>
      <c r="M56" s="121">
        <v>2009</v>
      </c>
      <c r="N56" s="121">
        <v>2010</v>
      </c>
      <c r="O56" s="121">
        <v>2011</v>
      </c>
      <c r="P56" s="121">
        <v>2012</v>
      </c>
      <c r="Q56" s="121">
        <v>2013</v>
      </c>
      <c r="R56" s="121">
        <v>2014</v>
      </c>
      <c r="S56" s="121">
        <v>2015</v>
      </c>
      <c r="T56" s="121">
        <v>2016</v>
      </c>
      <c r="U56" s="121">
        <v>2017</v>
      </c>
      <c r="V56" s="121">
        <v>2018</v>
      </c>
      <c r="W56" s="121">
        <v>2019</v>
      </c>
      <c r="X56" s="121">
        <v>2020</v>
      </c>
      <c r="Y56" s="121">
        <v>2021</v>
      </c>
      <c r="Z56" s="121">
        <v>2022</v>
      </c>
      <c r="AA56" s="121">
        <v>2023</v>
      </c>
      <c r="AB56" s="121">
        <v>2024</v>
      </c>
    </row>
    <row r="57" spans="3:28" x14ac:dyDescent="0.25">
      <c r="C57" s="105" t="s">
        <v>45</v>
      </c>
      <c r="D57" s="122">
        <v>9.4550999999999998</v>
      </c>
      <c r="E57" s="122">
        <v>9.4513999999999996</v>
      </c>
      <c r="F57" s="122">
        <v>9.5246999999999993</v>
      </c>
      <c r="G57" s="122">
        <v>9.7802000000000007</v>
      </c>
      <c r="H57" s="122">
        <v>10.160399999999999</v>
      </c>
      <c r="I57" s="122">
        <v>10.360799999999999</v>
      </c>
      <c r="J57" s="122">
        <v>10.7705</v>
      </c>
      <c r="K57" s="122">
        <v>11.0587</v>
      </c>
      <c r="L57" s="122">
        <v>11.083299999999999</v>
      </c>
      <c r="M57" s="122">
        <v>11.0007</v>
      </c>
      <c r="N57" s="122">
        <v>11.461399999999999</v>
      </c>
      <c r="O57" s="122">
        <v>12.043200000000001</v>
      </c>
      <c r="P57" s="122">
        <v>12.2843</v>
      </c>
      <c r="Q57" s="122">
        <v>12.5527</v>
      </c>
      <c r="R57" s="122">
        <v>12.5977</v>
      </c>
      <c r="S57" s="122">
        <v>12.405799999999999</v>
      </c>
      <c r="T57" s="122">
        <v>12.403700000000001</v>
      </c>
      <c r="U57" s="122">
        <v>12.3545</v>
      </c>
      <c r="V57" s="122">
        <v>12.342700000000001</v>
      </c>
      <c r="W57" s="122">
        <v>12.426</v>
      </c>
      <c r="X57" s="122">
        <v>12.246600000000001</v>
      </c>
      <c r="Y57" s="122">
        <v>12.598800000000001</v>
      </c>
      <c r="Z57" s="122">
        <v>12.7706</v>
      </c>
      <c r="AA57" s="122">
        <v>12.9453</v>
      </c>
      <c r="AB57" s="122">
        <v>13.1685</v>
      </c>
    </row>
    <row r="58" spans="3:28" x14ac:dyDescent="0.25">
      <c r="C58" s="105" t="s">
        <v>73</v>
      </c>
      <c r="D58" s="122">
        <v>15.428317228351453</v>
      </c>
      <c r="E58" s="122">
        <v>15.455939891130464</v>
      </c>
      <c r="F58" s="122">
        <v>15.596810168029075</v>
      </c>
      <c r="G58" s="122">
        <v>15.694160841206628</v>
      </c>
      <c r="H58" s="122">
        <v>16.318579786690954</v>
      </c>
      <c r="I58" s="122">
        <v>16.433932459937431</v>
      </c>
      <c r="J58" s="122">
        <v>16.769176761255977</v>
      </c>
      <c r="K58" s="122">
        <v>17.348527367701251</v>
      </c>
      <c r="L58" s="122">
        <v>16.973472531800311</v>
      </c>
      <c r="M58" s="122">
        <v>14.868515135239209</v>
      </c>
      <c r="N58" s="122">
        <v>14.543270188361385</v>
      </c>
      <c r="O58" s="122">
        <v>15.30777695193696</v>
      </c>
      <c r="P58" s="122">
        <v>14.09319144806117</v>
      </c>
      <c r="Q58" s="122">
        <v>13.67885720166057</v>
      </c>
      <c r="R58" s="122">
        <v>13.828292464034192</v>
      </c>
      <c r="S58" s="122">
        <v>13.846762645627244</v>
      </c>
      <c r="T58" s="122">
        <v>13.795848443798425</v>
      </c>
      <c r="U58" s="122">
        <v>14.157005194913475</v>
      </c>
      <c r="V58" s="122">
        <v>14.379566834030109</v>
      </c>
      <c r="W58" s="122">
        <v>14.525897293892214</v>
      </c>
      <c r="X58" s="122">
        <v>13.896138928932233</v>
      </c>
      <c r="Y58" s="122">
        <v>14.526869891889419</v>
      </c>
      <c r="Z58" s="122">
        <v>14.448948015178637</v>
      </c>
      <c r="AA58" s="122">
        <v>13.542468294566829</v>
      </c>
      <c r="AB58" s="122">
        <v>13.353035454771307</v>
      </c>
    </row>
    <row r="59" spans="3:28" x14ac:dyDescent="0.25">
      <c r="F59" s="92"/>
      <c r="G59" s="92"/>
      <c r="H59" s="92"/>
      <c r="I59" s="92"/>
      <c r="J59" s="92"/>
      <c r="K59" s="92"/>
      <c r="L59" s="92"/>
      <c r="M59" s="92"/>
      <c r="N59" s="92"/>
      <c r="O59" s="92"/>
      <c r="P59" s="92"/>
      <c r="Q59" s="92"/>
    </row>
    <row r="60" spans="3:28" ht="15" customHeight="1" x14ac:dyDescent="0.3">
      <c r="C60" s="123" t="s">
        <v>83</v>
      </c>
      <c r="D60" s="123"/>
      <c r="E60" s="123"/>
      <c r="F60" s="123"/>
      <c r="G60" s="123"/>
      <c r="H60" s="123"/>
      <c r="I60" s="124"/>
      <c r="J60" s="124"/>
      <c r="K60" s="124"/>
      <c r="L60" s="124"/>
      <c r="M60" s="124"/>
      <c r="N60" s="124"/>
      <c r="O60" s="124"/>
      <c r="P60" s="124"/>
      <c r="Q60" s="124"/>
      <c r="R60" s="124"/>
      <c r="S60" s="124"/>
      <c r="T60" s="124"/>
      <c r="U60" s="124"/>
      <c r="X60" s="36"/>
      <c r="Y60" s="29"/>
      <c r="Z60" s="36"/>
    </row>
    <row r="61" spans="3:28" ht="15" customHeight="1" x14ac:dyDescent="0.3">
      <c r="C61" s="125" t="s">
        <v>87</v>
      </c>
    </row>
    <row r="62" spans="3:28" ht="15" customHeight="1" x14ac:dyDescent="0.3">
      <c r="C62" s="125"/>
    </row>
    <row r="63" spans="3:28" ht="15" customHeight="1" x14ac:dyDescent="0.25"/>
    <row r="64" spans="3:28" x14ac:dyDescent="0.25">
      <c r="C64" s="91" t="s">
        <v>14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52C81A-FE5C-4A00-A5A4-DE8B6DC3F3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Contents</vt:lpstr>
      <vt:lpstr>Fig1</vt:lpstr>
      <vt:lpstr>Fig2</vt:lpstr>
      <vt:lpstr>Fig3</vt:lpstr>
      <vt:lpstr>Fig4</vt:lpstr>
      <vt:lpstr>Fig5</vt:lpstr>
      <vt:lpstr>Fig6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MARRA CAMPANALE Renato (ESTAT)</cp:lastModifiedBy>
  <cp:lastPrinted>2019-07-05T11:53:29Z</cp:lastPrinted>
  <dcterms:created xsi:type="dcterms:W3CDTF">2012-07-23T13:20:11Z</dcterms:created>
  <dcterms:modified xsi:type="dcterms:W3CDTF">2025-07-02T11:14:34Z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2024-07-04T08:54:21Z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8405c2b8-d2c7-482c-9b85-7dacf6c1611a</vt:lpwstr>
  </property>
  <property fmtid="{D5CDD505-2E9C-101B-9397-08002B2CF9AE}" pid="8" name="MSIP_Label_6bd9ddd1-4d20-43f6-abfa-fc3c07406f94_ContentBits">
    <vt:lpwstr>0</vt:lpwstr>
  </property>
</Properties>
</file>