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465" windowWidth="19200" windowHeight="11760" tabRatio="797" activeTab="2"/>
  </bookViews>
  <sheets>
    <sheet name="Table 1" sheetId="1" r:id="rId1"/>
    <sheet name="Table 2" sheetId="20" r:id="rId2"/>
    <sheet name="Figure 1" sheetId="22" r:id="rId3"/>
    <sheet name="Figure 2" sheetId="6" r:id="rId4"/>
    <sheet name="Table 3" sheetId="5" r:id="rId5"/>
    <sheet name="Table 4" sheetId="8" r:id="rId6"/>
    <sheet name="Figure 3" sheetId="9" r:id="rId7"/>
    <sheet name="Table 5" sheetId="10" r:id="rId8"/>
    <sheet name="Figure 4" sheetId="12" r:id="rId9"/>
    <sheet name="Table 6" sheetId="11" r:id="rId10"/>
    <sheet name="Figure 5" sheetId="7" r:id="rId11"/>
    <sheet name="Figure 6" sheetId="15" r:id="rId12"/>
    <sheet name="Table 7" sheetId="18" r:id="rId13"/>
    <sheet name="Figure 7" sheetId="19" r:id="rId14"/>
  </sheets>
  <externalReferences>
    <externalReference r:id="rId15"/>
  </externalReferences>
  <definedNames>
    <definedName name="_EUR">[1]!EUR[#Data]</definedName>
    <definedName name="_FILTER">[1]SETUP!$C$4</definedName>
    <definedName name="_xlnm._FilterDatabase" localSheetId="3" hidden="1">'Figure 2'!$C$60:$D$60</definedName>
    <definedName name="_xlnm._FilterDatabase" localSheetId="10" hidden="1">'Figure 5'!$C$90:$D$93</definedName>
    <definedName name="_xlnm._FilterDatabase" localSheetId="13" hidden="1">'Figure 7'!$B$69:$D$69</definedName>
    <definedName name="_xlnm._FilterDatabase" localSheetId="0" hidden="1">'Table 1'!$A$2:$W$52</definedName>
    <definedName name="_xlnm._FilterDatabase" localSheetId="5" hidden="1">'Table 4'!$A$2:$R$112</definedName>
    <definedName name="_xlnm._FilterDatabase" localSheetId="7" hidden="1">'Table 5'!$J$9:$K$9</definedName>
    <definedName name="_xlnm._FilterDatabase" localSheetId="9" hidden="1">'Table 6'!$O$6:$P$6</definedName>
    <definedName name="_INPUT">[1]INDICES!$D$57</definedName>
    <definedName name="_MS">[1]COUNTRIES!$B$5:$B$32</definedName>
    <definedName name="_OUTPUT">[1]INDICES!$D$56</definedName>
    <definedName name="_TOT_INPUT">[1]IMPACT_2!$AF$3</definedName>
    <definedName name="_TOT_OUTPUT">[1]IMPACT!$AF$3</definedName>
    <definedName name="_YEAR">[1]SETUP!$C$5</definedName>
    <definedName name="_xlnm.Print_Area" localSheetId="2">'Figure 1'!$F$2:$O$55</definedName>
    <definedName name="_xlnm.Print_Area" localSheetId="3">'Figure 2'!$B$2:$G$40</definedName>
    <definedName name="_xlnm.Print_Area" localSheetId="6">'Figure 3'!$B$2:$M$30</definedName>
    <definedName name="_xlnm.Print_Area" localSheetId="8">'Figure 4'!$B$2:$K$29</definedName>
    <definedName name="_xlnm.Print_Area" localSheetId="10">'Figure 5'!$B$2:$N$38</definedName>
    <definedName name="_xlnm.Print_Area" localSheetId="11">'Figure 6'!$B$2:$M$30</definedName>
    <definedName name="_xlnm.Print_Area" localSheetId="13">'Figure 7'!$B$2:$K$42</definedName>
    <definedName name="_xlnm.Print_Area" localSheetId="0">'Table 1'!$B$2:$I$37</definedName>
    <definedName name="_xlnm.Print_Area" localSheetId="4">'Table 3'!$B$2:$K$40</definedName>
    <definedName name="_xlnm.Print_Area" localSheetId="5">'Table 4'!$B$2:$J$38</definedName>
    <definedName name="_xlnm.Print_Area" localSheetId="7">'Table 5'!$B$2:$G$39</definedName>
    <definedName name="_xlnm.Print_Area" localSheetId="9">'Table 6'!$B$2:$G$41</definedName>
    <definedName name="_xlnm.Print_Area" localSheetId="12">'Table 7'!$B$2:$L$36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0" i="6" l="1"/>
  <c r="H87" i="22"/>
  <c r="H95" i="22"/>
  <c r="H96" i="22"/>
  <c r="H97" i="22"/>
  <c r="H6" i="10"/>
  <c r="K288" i="5"/>
  <c r="M288" i="5"/>
  <c r="J288" i="5"/>
  <c r="L288" i="5"/>
  <c r="K287" i="5"/>
  <c r="M287" i="5"/>
  <c r="J287" i="5"/>
  <c r="L287" i="5"/>
  <c r="K286" i="5"/>
  <c r="M286" i="5"/>
  <c r="J286" i="5"/>
  <c r="L286" i="5"/>
  <c r="K285" i="5"/>
  <c r="M285" i="5"/>
  <c r="J285" i="5"/>
  <c r="L285" i="5"/>
  <c r="K284" i="5"/>
  <c r="M284" i="5"/>
  <c r="J284" i="5"/>
  <c r="L284" i="5"/>
  <c r="K283" i="5"/>
  <c r="M283" i="5"/>
  <c r="J283" i="5"/>
  <c r="L283" i="5"/>
  <c r="K282" i="5"/>
  <c r="M282" i="5"/>
  <c r="J282" i="5"/>
  <c r="L282" i="5"/>
  <c r="K281" i="5"/>
  <c r="M281" i="5"/>
  <c r="J281" i="5"/>
  <c r="L281" i="5"/>
  <c r="K280" i="5"/>
  <c r="M280" i="5"/>
  <c r="J280" i="5"/>
  <c r="L280" i="5"/>
  <c r="K279" i="5"/>
  <c r="M279" i="5"/>
  <c r="J279" i="5"/>
  <c r="L279" i="5"/>
  <c r="K278" i="5"/>
  <c r="M278" i="5"/>
  <c r="J278" i="5"/>
  <c r="L278" i="5"/>
  <c r="K277" i="5"/>
  <c r="M277" i="5"/>
  <c r="J277" i="5"/>
  <c r="L277" i="5"/>
  <c r="K276" i="5"/>
  <c r="M276" i="5"/>
  <c r="J276" i="5"/>
  <c r="L276" i="5"/>
  <c r="K275" i="5"/>
  <c r="M275" i="5"/>
  <c r="J275" i="5"/>
  <c r="L275" i="5"/>
  <c r="K274" i="5"/>
  <c r="M274" i="5"/>
  <c r="J274" i="5"/>
  <c r="L274" i="5"/>
  <c r="K273" i="5"/>
  <c r="M273" i="5"/>
  <c r="J273" i="5"/>
  <c r="L273" i="5"/>
  <c r="K272" i="5"/>
  <c r="M272" i="5"/>
  <c r="J272" i="5"/>
  <c r="L272" i="5"/>
  <c r="K271" i="5"/>
  <c r="M271" i="5"/>
  <c r="J271" i="5"/>
  <c r="L271" i="5"/>
  <c r="K270" i="5"/>
  <c r="M270" i="5"/>
  <c r="J270" i="5"/>
  <c r="L270" i="5"/>
  <c r="K269" i="5"/>
  <c r="M269" i="5"/>
  <c r="J269" i="5"/>
  <c r="L269" i="5"/>
  <c r="K268" i="5"/>
  <c r="M268" i="5"/>
  <c r="J268" i="5"/>
  <c r="L268" i="5"/>
  <c r="K267" i="5"/>
  <c r="M267" i="5"/>
  <c r="J267" i="5"/>
  <c r="L267" i="5"/>
  <c r="K266" i="5"/>
  <c r="M266" i="5"/>
  <c r="J266" i="5"/>
  <c r="L266" i="5"/>
  <c r="K265" i="5"/>
  <c r="M265" i="5"/>
  <c r="J265" i="5"/>
  <c r="L265" i="5"/>
  <c r="K264" i="5"/>
  <c r="M264" i="5"/>
  <c r="J264" i="5"/>
  <c r="L264" i="5"/>
  <c r="K263" i="5"/>
  <c r="M263" i="5"/>
  <c r="J263" i="5"/>
  <c r="L263" i="5"/>
  <c r="K262" i="5"/>
  <c r="M262" i="5"/>
  <c r="J262" i="5"/>
  <c r="L262" i="5"/>
  <c r="K261" i="5"/>
  <c r="M261" i="5"/>
  <c r="J261" i="5"/>
  <c r="L261" i="5"/>
  <c r="K260" i="5"/>
  <c r="M260" i="5"/>
  <c r="J260" i="5"/>
  <c r="L260" i="5"/>
  <c r="K259" i="5"/>
  <c r="M259" i="5"/>
  <c r="J259" i="5"/>
  <c r="L259" i="5"/>
  <c r="K258" i="5"/>
  <c r="M258" i="5"/>
  <c r="J258" i="5"/>
  <c r="L258" i="5"/>
  <c r="K257" i="5"/>
  <c r="M257" i="5"/>
  <c r="J257" i="5"/>
  <c r="L257" i="5"/>
  <c r="K256" i="5"/>
  <c r="M256" i="5"/>
  <c r="J256" i="5"/>
  <c r="L256" i="5"/>
  <c r="K255" i="5"/>
  <c r="M255" i="5"/>
  <c r="J255" i="5"/>
  <c r="L255" i="5"/>
  <c r="K254" i="5"/>
  <c r="M254" i="5"/>
  <c r="J254" i="5"/>
  <c r="L254" i="5"/>
  <c r="K253" i="5"/>
  <c r="M253" i="5"/>
  <c r="J253" i="5"/>
  <c r="L253" i="5"/>
  <c r="K252" i="5"/>
  <c r="M252" i="5"/>
  <c r="J252" i="5"/>
  <c r="L252" i="5"/>
  <c r="K251" i="5"/>
  <c r="M251" i="5"/>
  <c r="J251" i="5"/>
  <c r="L251" i="5"/>
  <c r="K250" i="5"/>
  <c r="M250" i="5"/>
  <c r="J250" i="5"/>
  <c r="L250" i="5"/>
  <c r="K249" i="5"/>
  <c r="M249" i="5"/>
  <c r="J249" i="5"/>
  <c r="L249" i="5"/>
  <c r="K248" i="5"/>
  <c r="M248" i="5"/>
  <c r="J248" i="5"/>
  <c r="L248" i="5"/>
  <c r="K247" i="5"/>
  <c r="M247" i="5"/>
  <c r="J247" i="5"/>
  <c r="L247" i="5"/>
  <c r="K246" i="5"/>
  <c r="M246" i="5"/>
  <c r="J246" i="5"/>
  <c r="L246" i="5"/>
  <c r="K245" i="5"/>
  <c r="M245" i="5"/>
  <c r="J245" i="5"/>
  <c r="L245" i="5"/>
  <c r="K244" i="5"/>
  <c r="M244" i="5"/>
  <c r="J244" i="5"/>
  <c r="L244" i="5"/>
  <c r="K243" i="5"/>
  <c r="M243" i="5"/>
  <c r="J243" i="5"/>
  <c r="L243" i="5"/>
  <c r="K242" i="5"/>
  <c r="M242" i="5"/>
  <c r="J242" i="5"/>
  <c r="L242" i="5"/>
  <c r="K241" i="5"/>
  <c r="M241" i="5"/>
  <c r="J241" i="5"/>
  <c r="L241" i="5"/>
  <c r="K240" i="5"/>
  <c r="M240" i="5"/>
  <c r="J240" i="5"/>
  <c r="L240" i="5"/>
  <c r="K239" i="5"/>
  <c r="M239" i="5"/>
  <c r="J239" i="5"/>
  <c r="L239" i="5"/>
  <c r="K238" i="5"/>
  <c r="M238" i="5"/>
  <c r="J238" i="5"/>
  <c r="L238" i="5"/>
  <c r="K237" i="5"/>
  <c r="M237" i="5"/>
  <c r="J237" i="5"/>
  <c r="L237" i="5"/>
  <c r="K236" i="5"/>
  <c r="M236" i="5"/>
  <c r="J236" i="5"/>
  <c r="L236" i="5"/>
  <c r="K235" i="5"/>
  <c r="M235" i="5"/>
  <c r="J235" i="5"/>
  <c r="L235" i="5"/>
  <c r="K234" i="5"/>
  <c r="M234" i="5"/>
  <c r="J234" i="5"/>
  <c r="L234" i="5"/>
  <c r="K233" i="5"/>
  <c r="M233" i="5"/>
  <c r="J233" i="5"/>
  <c r="L233" i="5"/>
  <c r="K232" i="5"/>
  <c r="M232" i="5"/>
  <c r="J232" i="5"/>
  <c r="L232" i="5"/>
  <c r="K231" i="5"/>
  <c r="M231" i="5"/>
  <c r="J231" i="5"/>
  <c r="L231" i="5"/>
  <c r="K230" i="5"/>
  <c r="M230" i="5"/>
  <c r="J230" i="5"/>
  <c r="L230" i="5"/>
  <c r="K229" i="5"/>
  <c r="M229" i="5"/>
  <c r="J229" i="5"/>
  <c r="L229" i="5"/>
  <c r="K228" i="5"/>
  <c r="M228" i="5"/>
  <c r="J228" i="5"/>
  <c r="L228" i="5"/>
  <c r="K227" i="5"/>
  <c r="M227" i="5"/>
  <c r="J227" i="5"/>
  <c r="L227" i="5"/>
  <c r="K226" i="5"/>
  <c r="M226" i="5"/>
  <c r="J226" i="5"/>
  <c r="L226" i="5"/>
  <c r="K225" i="5"/>
  <c r="M225" i="5"/>
  <c r="J225" i="5"/>
  <c r="L225" i="5"/>
  <c r="K224" i="5"/>
  <c r="M224" i="5"/>
  <c r="J224" i="5"/>
  <c r="L224" i="5"/>
  <c r="K223" i="5"/>
  <c r="M223" i="5"/>
  <c r="J223" i="5"/>
  <c r="L223" i="5"/>
  <c r="K222" i="5"/>
  <c r="M222" i="5"/>
  <c r="J222" i="5"/>
  <c r="L222" i="5"/>
  <c r="K221" i="5"/>
  <c r="M221" i="5"/>
  <c r="J221" i="5"/>
  <c r="L221" i="5"/>
  <c r="K220" i="5"/>
  <c r="M220" i="5"/>
  <c r="J220" i="5"/>
  <c r="L220" i="5"/>
  <c r="K219" i="5"/>
  <c r="M219" i="5"/>
  <c r="J219" i="5"/>
  <c r="L219" i="5"/>
  <c r="K218" i="5"/>
  <c r="M218" i="5"/>
  <c r="J218" i="5"/>
  <c r="L218" i="5"/>
  <c r="K217" i="5"/>
  <c r="M217" i="5"/>
  <c r="J217" i="5"/>
  <c r="L217" i="5"/>
  <c r="K216" i="5"/>
  <c r="M216" i="5"/>
  <c r="J216" i="5"/>
  <c r="L216" i="5"/>
  <c r="K215" i="5"/>
  <c r="M215" i="5"/>
  <c r="J215" i="5"/>
  <c r="L215" i="5"/>
  <c r="K214" i="5"/>
  <c r="M214" i="5"/>
  <c r="J214" i="5"/>
  <c r="L214" i="5"/>
  <c r="K213" i="5"/>
  <c r="M213" i="5"/>
  <c r="J213" i="5"/>
  <c r="L213" i="5"/>
  <c r="K212" i="5"/>
  <c r="M212" i="5"/>
  <c r="J212" i="5"/>
  <c r="L212" i="5"/>
  <c r="K211" i="5"/>
  <c r="M211" i="5"/>
  <c r="J211" i="5"/>
  <c r="L211" i="5"/>
  <c r="K210" i="5"/>
  <c r="M210" i="5"/>
  <c r="J210" i="5"/>
  <c r="L210" i="5"/>
  <c r="K209" i="5"/>
  <c r="M209" i="5"/>
  <c r="J209" i="5"/>
  <c r="L209" i="5"/>
  <c r="K208" i="5"/>
  <c r="M208" i="5"/>
  <c r="J208" i="5"/>
  <c r="L208" i="5"/>
  <c r="K207" i="5"/>
  <c r="M207" i="5"/>
  <c r="J207" i="5"/>
  <c r="L207" i="5"/>
  <c r="K206" i="5"/>
  <c r="M206" i="5"/>
  <c r="J206" i="5"/>
  <c r="L206" i="5"/>
  <c r="K205" i="5"/>
  <c r="M205" i="5"/>
  <c r="J205" i="5"/>
  <c r="L205" i="5"/>
  <c r="K204" i="5"/>
  <c r="M204" i="5"/>
  <c r="J204" i="5"/>
  <c r="L204" i="5"/>
  <c r="K203" i="5"/>
  <c r="M203" i="5"/>
  <c r="J203" i="5"/>
  <c r="L203" i="5"/>
  <c r="K202" i="5"/>
  <c r="M202" i="5"/>
  <c r="J202" i="5"/>
  <c r="L202" i="5"/>
  <c r="K201" i="5"/>
  <c r="M201" i="5"/>
  <c r="J201" i="5"/>
  <c r="L201" i="5"/>
  <c r="K200" i="5"/>
  <c r="M200" i="5"/>
  <c r="J200" i="5"/>
  <c r="L200" i="5"/>
  <c r="K199" i="5"/>
  <c r="M199" i="5"/>
  <c r="J199" i="5"/>
  <c r="L199" i="5"/>
  <c r="K198" i="5"/>
  <c r="M198" i="5"/>
  <c r="J198" i="5"/>
  <c r="L198" i="5"/>
  <c r="K197" i="5"/>
  <c r="M197" i="5"/>
  <c r="J197" i="5"/>
  <c r="L197" i="5"/>
  <c r="K196" i="5"/>
  <c r="M196" i="5"/>
  <c r="J196" i="5"/>
  <c r="L196" i="5"/>
  <c r="K195" i="5"/>
  <c r="M195" i="5"/>
  <c r="J195" i="5"/>
  <c r="L195" i="5"/>
  <c r="K194" i="5"/>
  <c r="M194" i="5"/>
  <c r="J194" i="5"/>
  <c r="L194" i="5"/>
  <c r="K193" i="5"/>
  <c r="M193" i="5"/>
  <c r="J193" i="5"/>
  <c r="L193" i="5"/>
  <c r="K192" i="5"/>
  <c r="M192" i="5"/>
  <c r="J192" i="5"/>
  <c r="L192" i="5"/>
  <c r="K191" i="5"/>
  <c r="M191" i="5"/>
  <c r="J191" i="5"/>
  <c r="L191" i="5"/>
  <c r="K190" i="5"/>
  <c r="M190" i="5"/>
  <c r="J190" i="5"/>
  <c r="L190" i="5"/>
  <c r="K189" i="5"/>
  <c r="M189" i="5"/>
  <c r="J189" i="5"/>
  <c r="L189" i="5"/>
  <c r="K188" i="5"/>
  <c r="M188" i="5"/>
  <c r="J188" i="5"/>
  <c r="L188" i="5"/>
  <c r="K187" i="5"/>
  <c r="M187" i="5"/>
  <c r="J187" i="5"/>
  <c r="L187" i="5"/>
  <c r="K186" i="5"/>
  <c r="M186" i="5"/>
  <c r="J186" i="5"/>
  <c r="L186" i="5"/>
  <c r="K185" i="5"/>
  <c r="M185" i="5"/>
  <c r="J185" i="5"/>
  <c r="L185" i="5"/>
  <c r="K184" i="5"/>
  <c r="M184" i="5"/>
  <c r="J184" i="5"/>
  <c r="L184" i="5"/>
  <c r="K183" i="5"/>
  <c r="M183" i="5"/>
  <c r="J183" i="5"/>
  <c r="L183" i="5"/>
  <c r="K182" i="5"/>
  <c r="M182" i="5"/>
  <c r="J182" i="5"/>
  <c r="L182" i="5"/>
  <c r="K181" i="5"/>
  <c r="M181" i="5"/>
  <c r="J181" i="5"/>
  <c r="L181" i="5"/>
  <c r="K180" i="5"/>
  <c r="M180" i="5"/>
  <c r="J180" i="5"/>
  <c r="L180" i="5"/>
  <c r="K179" i="5"/>
  <c r="M179" i="5"/>
  <c r="J179" i="5"/>
  <c r="L179" i="5"/>
  <c r="K178" i="5"/>
  <c r="M178" i="5"/>
  <c r="J178" i="5"/>
  <c r="L178" i="5"/>
  <c r="K177" i="5"/>
  <c r="M177" i="5"/>
  <c r="J177" i="5"/>
  <c r="L177" i="5"/>
  <c r="K176" i="5"/>
  <c r="M176" i="5"/>
  <c r="J176" i="5"/>
  <c r="L176" i="5"/>
  <c r="K175" i="5"/>
  <c r="M175" i="5"/>
  <c r="J175" i="5"/>
  <c r="L175" i="5"/>
  <c r="K174" i="5"/>
  <c r="M174" i="5"/>
  <c r="J174" i="5"/>
  <c r="L174" i="5"/>
  <c r="K173" i="5"/>
  <c r="M173" i="5"/>
  <c r="J173" i="5"/>
  <c r="L173" i="5"/>
  <c r="K172" i="5"/>
  <c r="M172" i="5"/>
  <c r="J172" i="5"/>
  <c r="L172" i="5"/>
  <c r="K171" i="5"/>
  <c r="M171" i="5"/>
  <c r="J171" i="5"/>
  <c r="L171" i="5"/>
  <c r="K170" i="5"/>
  <c r="M170" i="5"/>
  <c r="J170" i="5"/>
  <c r="L170" i="5"/>
  <c r="K169" i="5"/>
  <c r="M169" i="5"/>
  <c r="J169" i="5"/>
  <c r="L169" i="5"/>
  <c r="K168" i="5"/>
  <c r="M168" i="5"/>
  <c r="J168" i="5"/>
  <c r="L168" i="5"/>
  <c r="K167" i="5"/>
  <c r="M167" i="5"/>
  <c r="J167" i="5"/>
  <c r="L167" i="5"/>
  <c r="K166" i="5"/>
  <c r="M166" i="5"/>
  <c r="J166" i="5"/>
  <c r="L166" i="5"/>
  <c r="K165" i="5"/>
  <c r="M165" i="5"/>
  <c r="J165" i="5"/>
  <c r="L165" i="5"/>
  <c r="K164" i="5"/>
  <c r="M164" i="5"/>
  <c r="J164" i="5"/>
  <c r="L164" i="5"/>
  <c r="K163" i="5"/>
  <c r="M163" i="5"/>
  <c r="J163" i="5"/>
  <c r="L163" i="5"/>
  <c r="K162" i="5"/>
  <c r="M162" i="5"/>
  <c r="J162" i="5"/>
  <c r="L162" i="5"/>
  <c r="K161" i="5"/>
  <c r="M161" i="5"/>
  <c r="J161" i="5"/>
  <c r="L161" i="5"/>
  <c r="K160" i="5"/>
  <c r="M160" i="5"/>
  <c r="J160" i="5"/>
  <c r="L160" i="5"/>
  <c r="K159" i="5"/>
  <c r="M159" i="5"/>
  <c r="J159" i="5"/>
  <c r="L159" i="5"/>
  <c r="K158" i="5"/>
  <c r="M158" i="5"/>
  <c r="J158" i="5"/>
  <c r="L158" i="5"/>
  <c r="K157" i="5"/>
  <c r="M157" i="5"/>
  <c r="J157" i="5"/>
  <c r="L157" i="5"/>
  <c r="K156" i="5"/>
  <c r="M156" i="5"/>
  <c r="J156" i="5"/>
  <c r="L156" i="5"/>
  <c r="K155" i="5"/>
  <c r="M155" i="5"/>
  <c r="J155" i="5"/>
  <c r="L155" i="5"/>
  <c r="K154" i="5"/>
  <c r="M154" i="5"/>
  <c r="J154" i="5"/>
  <c r="L154" i="5"/>
  <c r="K153" i="5"/>
  <c r="M153" i="5"/>
  <c r="J153" i="5"/>
  <c r="L153" i="5"/>
  <c r="K152" i="5"/>
  <c r="M152" i="5"/>
  <c r="J152" i="5"/>
  <c r="L152" i="5"/>
  <c r="K151" i="5"/>
  <c r="M151" i="5"/>
  <c r="J151" i="5"/>
  <c r="L151" i="5"/>
  <c r="K150" i="5"/>
  <c r="M150" i="5"/>
  <c r="J150" i="5"/>
  <c r="L150" i="5"/>
  <c r="K149" i="5"/>
  <c r="M149" i="5"/>
  <c r="J149" i="5"/>
  <c r="L149" i="5"/>
  <c r="K148" i="5"/>
  <c r="M148" i="5"/>
  <c r="J148" i="5"/>
  <c r="L148" i="5"/>
  <c r="K147" i="5"/>
  <c r="M147" i="5"/>
  <c r="J147" i="5"/>
  <c r="L147" i="5"/>
  <c r="K146" i="5"/>
  <c r="M146" i="5"/>
  <c r="J146" i="5"/>
  <c r="L146" i="5"/>
  <c r="K145" i="5"/>
  <c r="M145" i="5"/>
  <c r="J145" i="5"/>
  <c r="L145" i="5"/>
  <c r="K144" i="5"/>
  <c r="M144" i="5"/>
  <c r="J144" i="5"/>
  <c r="L144" i="5"/>
  <c r="K143" i="5"/>
  <c r="M143" i="5"/>
  <c r="J143" i="5"/>
  <c r="L143" i="5"/>
  <c r="K142" i="5"/>
  <c r="M142" i="5"/>
  <c r="J142" i="5"/>
  <c r="L142" i="5"/>
  <c r="K141" i="5"/>
  <c r="M141" i="5"/>
  <c r="J141" i="5"/>
  <c r="L141" i="5"/>
  <c r="K140" i="5"/>
  <c r="M140" i="5"/>
  <c r="J140" i="5"/>
  <c r="L140" i="5"/>
  <c r="K139" i="5"/>
  <c r="M139" i="5"/>
  <c r="J139" i="5"/>
  <c r="L139" i="5"/>
  <c r="K138" i="5"/>
  <c r="M138" i="5"/>
  <c r="J138" i="5"/>
  <c r="L138" i="5"/>
  <c r="K137" i="5"/>
  <c r="M137" i="5"/>
  <c r="J137" i="5"/>
  <c r="L137" i="5"/>
  <c r="K136" i="5"/>
  <c r="M136" i="5"/>
  <c r="J136" i="5"/>
  <c r="L136" i="5"/>
  <c r="K135" i="5"/>
  <c r="M135" i="5"/>
  <c r="J135" i="5"/>
  <c r="L135" i="5"/>
  <c r="K134" i="5"/>
  <c r="M134" i="5"/>
  <c r="J134" i="5"/>
  <c r="L134" i="5"/>
  <c r="K133" i="5"/>
  <c r="M133" i="5"/>
  <c r="J133" i="5"/>
  <c r="L133" i="5"/>
  <c r="K132" i="5"/>
  <c r="M132" i="5"/>
  <c r="J132" i="5"/>
  <c r="L132" i="5"/>
  <c r="K131" i="5"/>
  <c r="M131" i="5"/>
  <c r="J131" i="5"/>
  <c r="L131" i="5"/>
  <c r="K130" i="5"/>
  <c r="M130" i="5"/>
  <c r="J130" i="5"/>
  <c r="L130" i="5"/>
  <c r="K129" i="5"/>
  <c r="M129" i="5"/>
  <c r="J129" i="5"/>
  <c r="L129" i="5"/>
  <c r="K128" i="5"/>
  <c r="M128" i="5"/>
  <c r="J128" i="5"/>
  <c r="L128" i="5"/>
  <c r="K127" i="5"/>
  <c r="M127" i="5"/>
  <c r="J127" i="5"/>
  <c r="L127" i="5"/>
  <c r="K126" i="5"/>
  <c r="M126" i="5"/>
  <c r="J126" i="5"/>
  <c r="L126" i="5"/>
  <c r="K125" i="5"/>
  <c r="M125" i="5"/>
  <c r="J125" i="5"/>
  <c r="L125" i="5"/>
  <c r="K124" i="5"/>
  <c r="M124" i="5"/>
  <c r="J124" i="5"/>
  <c r="L124" i="5"/>
  <c r="K123" i="5"/>
  <c r="M123" i="5"/>
  <c r="J123" i="5"/>
  <c r="L123" i="5"/>
  <c r="K122" i="5"/>
  <c r="M122" i="5"/>
  <c r="J122" i="5"/>
  <c r="L122" i="5"/>
  <c r="K121" i="5"/>
  <c r="M121" i="5"/>
  <c r="J121" i="5"/>
  <c r="L121" i="5"/>
  <c r="K120" i="5"/>
  <c r="M120" i="5"/>
  <c r="J120" i="5"/>
  <c r="L120" i="5"/>
  <c r="K119" i="5"/>
  <c r="M119" i="5"/>
  <c r="J119" i="5"/>
  <c r="L119" i="5"/>
  <c r="K118" i="5"/>
  <c r="M118" i="5"/>
  <c r="J118" i="5"/>
  <c r="L118" i="5"/>
  <c r="K117" i="5"/>
  <c r="M117" i="5"/>
  <c r="J117" i="5"/>
  <c r="L117" i="5"/>
  <c r="K116" i="5"/>
  <c r="M116" i="5"/>
  <c r="J116" i="5"/>
  <c r="L116" i="5"/>
  <c r="K115" i="5"/>
  <c r="M115" i="5"/>
  <c r="J115" i="5"/>
  <c r="L115" i="5"/>
  <c r="K114" i="5"/>
  <c r="M114" i="5"/>
  <c r="J114" i="5"/>
  <c r="L114" i="5"/>
  <c r="K113" i="5"/>
  <c r="M113" i="5"/>
  <c r="J113" i="5"/>
  <c r="L113" i="5"/>
  <c r="K112" i="5"/>
  <c r="M112" i="5"/>
  <c r="J112" i="5"/>
  <c r="L112" i="5"/>
  <c r="K111" i="5"/>
  <c r="M111" i="5"/>
  <c r="J111" i="5"/>
  <c r="L111" i="5"/>
  <c r="K110" i="5"/>
  <c r="M110" i="5"/>
  <c r="J110" i="5"/>
  <c r="L110" i="5"/>
  <c r="K109" i="5"/>
  <c r="M109" i="5"/>
  <c r="J109" i="5"/>
  <c r="L109" i="5"/>
  <c r="K108" i="5"/>
  <c r="M108" i="5"/>
  <c r="J108" i="5"/>
  <c r="L108" i="5"/>
  <c r="K107" i="5"/>
  <c r="M107" i="5"/>
  <c r="J107" i="5"/>
  <c r="L107" i="5"/>
  <c r="K106" i="5"/>
  <c r="M106" i="5"/>
  <c r="J106" i="5"/>
  <c r="L106" i="5"/>
  <c r="K105" i="5"/>
  <c r="M105" i="5"/>
  <c r="J105" i="5"/>
  <c r="L105" i="5"/>
  <c r="K104" i="5"/>
  <c r="M104" i="5"/>
  <c r="J104" i="5"/>
  <c r="L104" i="5"/>
  <c r="K103" i="5"/>
  <c r="M103" i="5"/>
  <c r="J103" i="5"/>
  <c r="L103" i="5"/>
  <c r="K102" i="5"/>
  <c r="M102" i="5"/>
  <c r="J102" i="5"/>
  <c r="L102" i="5"/>
  <c r="K101" i="5"/>
  <c r="M101" i="5"/>
  <c r="J101" i="5"/>
  <c r="L101" i="5"/>
  <c r="K100" i="5"/>
  <c r="M100" i="5"/>
  <c r="J100" i="5"/>
  <c r="L100" i="5"/>
  <c r="K99" i="5"/>
  <c r="M99" i="5"/>
  <c r="J99" i="5"/>
  <c r="L99" i="5"/>
  <c r="K98" i="5"/>
  <c r="M98" i="5"/>
  <c r="J98" i="5"/>
  <c r="L98" i="5"/>
  <c r="K97" i="5"/>
  <c r="M97" i="5"/>
  <c r="J97" i="5"/>
  <c r="L97" i="5"/>
  <c r="J65" i="5"/>
  <c r="K65" i="5"/>
  <c r="K96" i="5"/>
  <c r="M96" i="5"/>
  <c r="J96" i="5"/>
  <c r="L96" i="5"/>
  <c r="K95" i="5"/>
  <c r="M95" i="5"/>
  <c r="J95" i="5"/>
  <c r="L95" i="5"/>
  <c r="K94" i="5"/>
  <c r="M94" i="5"/>
  <c r="J94" i="5"/>
  <c r="L94" i="5"/>
  <c r="K93" i="5"/>
  <c r="M93" i="5"/>
  <c r="J93" i="5"/>
  <c r="L93" i="5"/>
  <c r="K92" i="5"/>
  <c r="M92" i="5"/>
  <c r="J92" i="5"/>
  <c r="L92" i="5"/>
  <c r="K91" i="5"/>
  <c r="M91" i="5"/>
  <c r="J91" i="5"/>
  <c r="L91" i="5"/>
  <c r="K90" i="5"/>
  <c r="M90" i="5"/>
  <c r="J90" i="5"/>
  <c r="L90" i="5"/>
  <c r="K89" i="5"/>
  <c r="M89" i="5"/>
  <c r="J89" i="5"/>
  <c r="L89" i="5"/>
  <c r="K88" i="5"/>
  <c r="M88" i="5"/>
  <c r="J88" i="5"/>
  <c r="L88" i="5"/>
  <c r="K87" i="5"/>
  <c r="M87" i="5"/>
  <c r="J87" i="5"/>
  <c r="L87" i="5"/>
  <c r="K86" i="5"/>
  <c r="M86" i="5"/>
  <c r="J86" i="5"/>
  <c r="L86" i="5"/>
  <c r="K85" i="5"/>
  <c r="M85" i="5"/>
  <c r="J85" i="5"/>
  <c r="L85" i="5"/>
  <c r="K84" i="5"/>
  <c r="M84" i="5"/>
  <c r="J84" i="5"/>
  <c r="L84" i="5"/>
  <c r="K83" i="5"/>
  <c r="M83" i="5"/>
  <c r="J83" i="5"/>
  <c r="L83" i="5"/>
  <c r="K82" i="5"/>
  <c r="M82" i="5"/>
  <c r="J82" i="5"/>
  <c r="L82" i="5"/>
  <c r="K81" i="5"/>
  <c r="M81" i="5"/>
  <c r="J81" i="5"/>
  <c r="L81" i="5"/>
  <c r="K80" i="5"/>
  <c r="M80" i="5"/>
  <c r="J80" i="5"/>
  <c r="L80" i="5"/>
  <c r="K79" i="5"/>
  <c r="M79" i="5"/>
  <c r="J79" i="5"/>
  <c r="L79" i="5"/>
  <c r="K78" i="5"/>
  <c r="M78" i="5"/>
  <c r="J78" i="5"/>
  <c r="L78" i="5"/>
  <c r="K77" i="5"/>
  <c r="M77" i="5"/>
  <c r="J77" i="5"/>
  <c r="L77" i="5"/>
  <c r="K76" i="5"/>
  <c r="M76" i="5"/>
  <c r="J76" i="5"/>
  <c r="L76" i="5"/>
  <c r="K75" i="5"/>
  <c r="M75" i="5"/>
  <c r="J75" i="5"/>
  <c r="L75" i="5"/>
  <c r="K74" i="5"/>
  <c r="M74" i="5"/>
  <c r="J74" i="5"/>
  <c r="L74" i="5"/>
  <c r="K73" i="5"/>
  <c r="M73" i="5"/>
  <c r="J73" i="5"/>
  <c r="L73" i="5"/>
  <c r="K72" i="5"/>
  <c r="M72" i="5"/>
  <c r="J72" i="5"/>
  <c r="L72" i="5"/>
  <c r="K71" i="5"/>
  <c r="M71" i="5"/>
  <c r="J71" i="5"/>
  <c r="L71" i="5"/>
  <c r="K70" i="5"/>
  <c r="M70" i="5"/>
  <c r="J70" i="5"/>
  <c r="L70" i="5"/>
  <c r="K69" i="5"/>
  <c r="M69" i="5"/>
  <c r="J69" i="5"/>
  <c r="L69" i="5"/>
  <c r="K68" i="5"/>
  <c r="M68" i="5"/>
  <c r="J68" i="5"/>
  <c r="L68" i="5"/>
  <c r="K67" i="5"/>
  <c r="M67" i="5"/>
  <c r="J67" i="5"/>
  <c r="L67" i="5"/>
  <c r="K66" i="5"/>
  <c r="M66" i="5"/>
  <c r="J66" i="5"/>
  <c r="L66" i="5"/>
  <c r="M65" i="5"/>
  <c r="L65" i="5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</calcChain>
</file>

<file path=xl/sharedStrings.xml><?xml version="1.0" encoding="utf-8"?>
<sst xmlns="http://schemas.openxmlformats.org/spreadsheetml/2006/main" count="1790" uniqueCount="256">
  <si>
    <t>2011</t>
  </si>
  <si>
    <t>2012</t>
  </si>
  <si>
    <t>2013</t>
  </si>
  <si>
    <t>EU-28</t>
  </si>
  <si>
    <t>GEO/TIME</t>
  </si>
  <si>
    <t>:</t>
  </si>
  <si>
    <t>European Union (28 countries)</t>
  </si>
  <si>
    <t>2005</t>
  </si>
  <si>
    <t>2004</t>
  </si>
  <si>
    <t>2006</t>
  </si>
  <si>
    <t>2007</t>
  </si>
  <si>
    <t>2008</t>
  </si>
  <si>
    <t>2009</t>
  </si>
  <si>
    <t>2010</t>
  </si>
  <si>
    <t>Total labour force input</t>
  </si>
  <si>
    <t>Non-salaried</t>
  </si>
  <si>
    <t>Salaried</t>
  </si>
  <si>
    <t>Agricultural services</t>
  </si>
  <si>
    <t>Seeds and planting stock</t>
  </si>
  <si>
    <t>Energy lubricants</t>
  </si>
  <si>
    <t>Fertilisers and soil improvers</t>
  </si>
  <si>
    <t>Plant protection products</t>
  </si>
  <si>
    <t>Veterinary expenses</t>
  </si>
  <si>
    <t>Feedingstuffs</t>
  </si>
  <si>
    <t>Maintenance of materials</t>
  </si>
  <si>
    <t>Maintenance of buildings</t>
  </si>
  <si>
    <t>Financial intermediation services indirectly measured</t>
  </si>
  <si>
    <t>Other goods and services</t>
  </si>
  <si>
    <t>OUTPUT OF THE AGRICULTURAL 'INDUSTRY'</t>
  </si>
  <si>
    <t>Crop output</t>
  </si>
  <si>
    <t>Animal output</t>
  </si>
  <si>
    <t>Secondary activities</t>
  </si>
  <si>
    <t>Cereals</t>
  </si>
  <si>
    <t>Potatoes</t>
  </si>
  <si>
    <t>Fruits</t>
  </si>
  <si>
    <t>Wine</t>
  </si>
  <si>
    <t>Olive oil</t>
  </si>
  <si>
    <t>Cattle</t>
  </si>
  <si>
    <t>Pigs</t>
  </si>
  <si>
    <t>Sheep and goats</t>
  </si>
  <si>
    <t>Poultry</t>
  </si>
  <si>
    <t>Milk</t>
  </si>
  <si>
    <t>Eggs</t>
  </si>
  <si>
    <t>2000</t>
  </si>
  <si>
    <t>2001</t>
  </si>
  <si>
    <t>2002</t>
  </si>
  <si>
    <t>2003</t>
  </si>
  <si>
    <t>(%)</t>
  </si>
  <si>
    <t>(million annual work units)</t>
  </si>
  <si>
    <r>
      <t>Source:</t>
    </r>
    <r>
      <rPr>
        <sz val="9"/>
        <rFont val="Arial"/>
        <family val="2"/>
      </rPr>
      <t xml:space="preserve"> Eurostat (online data code: aact_eaa06)</t>
    </r>
  </si>
  <si>
    <t>Extracted on</t>
  </si>
  <si>
    <t>Source of data</t>
  </si>
  <si>
    <t>Eurostat</t>
  </si>
  <si>
    <t>Agricultural goods output</t>
  </si>
  <si>
    <t>Intermediate consumption</t>
  </si>
  <si>
    <t>(¹) Including fruit and vegetables.</t>
  </si>
  <si>
    <t>Crop output (¹)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</si>
  <si>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</si>
  <si>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</si>
  <si>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</si>
  <si>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</si>
  <si>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</si>
  <si>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</si>
  <si>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</si>
  <si>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</si>
  <si>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</si>
  <si>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</si>
  <si>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</si>
  <si>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</si>
  <si>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</si>
  <si>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</si>
  <si>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</si>
  <si>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</si>
  <si>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</si>
  <si>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</si>
  <si>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</si>
  <si>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</si>
  <si>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</si>
  <si>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</si>
  <si>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</si>
  <si>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</si>
  <si>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</si>
  <si>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</si>
  <si>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</si>
  <si>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</si>
  <si>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Norway</t>
  </si>
  <si>
    <t>Switzerland</t>
  </si>
  <si>
    <t>Iceland</t>
  </si>
  <si>
    <t>Last update</t>
  </si>
  <si>
    <t>GEO</t>
  </si>
  <si>
    <t>UNIT</t>
  </si>
  <si>
    <t>Million euro</t>
  </si>
  <si>
    <t>ITM_NEWA</t>
  </si>
  <si>
    <t>2014</t>
  </si>
  <si>
    <t>Production value at basic price</t>
  </si>
  <si>
    <t>Agricultural Labour Input Statistics: absolute figures (1 000 annual work units) [aact_ali01]</t>
  </si>
  <si>
    <t>ITM_NEWA/TIME</t>
  </si>
  <si>
    <t>Economic accounts for agriculture - values at current prices [aact_eaa01]</t>
  </si>
  <si>
    <t>INDIC_AG</t>
  </si>
  <si>
    <t>Germany (until 1990 former territory of the FRG)</t>
  </si>
  <si>
    <t>TIME</t>
  </si>
  <si>
    <t>P_ADJ</t>
  </si>
  <si>
    <t>GEO/ITM_NEWA</t>
  </si>
  <si>
    <t>Economic accounts for agriculture - agricultural income (indicators A, B, C) [aact_eaa06]</t>
  </si>
  <si>
    <t>Indicator A: Index of the real income of factors in agriculture per annual work unit</t>
  </si>
  <si>
    <t>p</t>
  </si>
  <si>
    <t>e</t>
  </si>
  <si>
    <t>European Union (27 countries)</t>
  </si>
  <si>
    <t>10000 - CROP OUTPUT</t>
  </si>
  <si>
    <t>13000 - ANIMAL OUTPUT</t>
  </si>
  <si>
    <t>19010 - SEEDS AND PLANTING STOCK (INTERMEDIATE CONSUMPTION)</t>
  </si>
  <si>
    <t>19030 - FERTILISERS AND SOIL IMPROVERS</t>
  </si>
  <si>
    <t>19040 - PLANT PROTECTION PRODUCTS, HERBICIDES, INSECTICIDES AND PESTICIDES</t>
  </si>
  <si>
    <t>19050 - VETERINARY EXPENSES</t>
  </si>
  <si>
    <t>Seeds, fertilisers and PPPs</t>
  </si>
  <si>
    <t>(2010 = 100)</t>
  </si>
  <si>
    <t>Agricultural goods output, nominal</t>
  </si>
  <si>
    <t>Agricultural goods output, deflated</t>
  </si>
  <si>
    <t>Animal output, deflated</t>
  </si>
  <si>
    <r>
      <t>Source:</t>
    </r>
    <r>
      <rPr>
        <sz val="9"/>
        <rFont val="Arial"/>
        <family val="2"/>
      </rPr>
      <t xml:space="preserve"> Eurostat (online data code: apri_pi10_outa)</t>
    </r>
  </si>
  <si>
    <t>Price indices of agricultural products, output (2010 = 100) - annual data [apri_pi10_outa]</t>
  </si>
  <si>
    <t>Real index</t>
  </si>
  <si>
    <t>Index, 2010=100</t>
  </si>
  <si>
    <t>PRODUCT</t>
  </si>
  <si>
    <t>CROP OUTPUT (010000 to 090000), including fruits (060000) and vegetables (040000)</t>
  </si>
  <si>
    <t>ANIMAL OUTPUT (110000+120000)</t>
  </si>
  <si>
    <t>(million EUR)</t>
  </si>
  <si>
    <t>http://appsso.eurostat.ec.europa.eu/nui/show.do?query=BOOKMARK_DS-378761_QID_-498252F5_UID_-3F171EB0&amp;layout=TIME,C,X,0;GEO,L,Y,0;P_ADJ,L,Z,0;UNIT,L,Z,1;PRODUCT,L,Z,2;INDICATORS,C,Z,3;&amp;zSelection=DS-378761P_ADJ,NI;DS-378761PRODUCT,010000;DS-378761INDICATORS,OBS_FLAG;DS-378761UNIT,I10;&amp;rankName1=UNIT_1_2_-1_2&amp;rankName2=P-ADJ_1_2_-1_2&amp;rankName3=INDICATORS_1_2_-1_2&amp;rankName4=PRODUCT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</si>
  <si>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= Factor income</t>
  </si>
  <si>
    <t>2015</t>
  </si>
  <si>
    <t>http://appsso.eurostat.ec.europa.eu/nui/show.do?query=BOOKMARK_DS-053046_QID_278416C3_UID_-3F171EB0&amp;layout=TIME,C,X,0;GEO,L,Y,0;ITM_NEWA,L,Z,0;INDIC_AG,L,Z,1;UNIT,L,Z,2;INDICATORS,C,Z,3;&amp;zSelection=DS-053046INDIC_AG,PROD_PP;DS-053046ITM_NEWA,18000;DS-053046INDICATORS,OBS_FLAG;DS-053046UNIT,MIO_EUR;&amp;rankName1=INDIC-AG_1_2_-1_2&amp;rankName2=UNIT_1_2_-1_2&amp;rankName3=INDICATORS_1_2_-1_2&amp;rankName4=ITM-NEWA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</si>
  <si>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/>
  </si>
  <si>
    <t>17000 - SECONDARY ACTIVITIES (INSEPARABLE)</t>
  </si>
  <si>
    <t>18000 - OUTPUT OF THE AGRICULTURAL 'INDUSTRY'</t>
  </si>
  <si>
    <t>Industrial plants</t>
  </si>
  <si>
    <t>Forage plants</t>
  </si>
  <si>
    <t>Others</t>
  </si>
  <si>
    <t>Other animals</t>
  </si>
  <si>
    <t>Other animal products</t>
  </si>
  <si>
    <t>Equines</t>
  </si>
  <si>
    <t>Crops</t>
  </si>
  <si>
    <t>Animals</t>
  </si>
  <si>
    <t>Total</t>
  </si>
  <si>
    <t>01000 - Cereals (including seeds)</t>
  </si>
  <si>
    <t>05000 - POTATOES (including seeds)</t>
  </si>
  <si>
    <t>06000 - FRUITS</t>
  </si>
  <si>
    <t>07000 - WINE</t>
  </si>
  <si>
    <t>08000 - OLIVE OIL</t>
  </si>
  <si>
    <t>11100 - Cattle</t>
  </si>
  <si>
    <t>11200 - Pigs</t>
  </si>
  <si>
    <t>11400 - Sheep and goats</t>
  </si>
  <si>
    <t>11500 - Poultry</t>
  </si>
  <si>
    <t>12100 - Milk</t>
  </si>
  <si>
    <t>12200 - Eggs</t>
  </si>
  <si>
    <t>15000 - AGRICULTURAL SERVICES OUTPUT</t>
  </si>
  <si>
    <t>Flags and footnotes</t>
  </si>
  <si>
    <t>02000 - INDUSTRIAL CROPS</t>
  </si>
  <si>
    <t>03000 - FORAGE PLANTS</t>
  </si>
  <si>
    <t>04000 - VEGETABLES AND HORTICULTURAL PRODUCTS</t>
  </si>
  <si>
    <t>09000 - OTHER CROP PRODUCTS</t>
  </si>
  <si>
    <t>11000 - ANIMALS</t>
  </si>
  <si>
    <t>11300 - Equines</t>
  </si>
  <si>
    <t>11900 - Other animals</t>
  </si>
  <si>
    <t>12900 - Other animal products</t>
  </si>
  <si>
    <t>Output of agricultural industry</t>
  </si>
  <si>
    <t>= Gross value added</t>
  </si>
  <si>
    <t>19060 - FEEDINGSTUFFS (INTERMEDIATE CONSUMPTION)</t>
  </si>
  <si>
    <t xml:space="preserve">Feedingstuffs and veterinary expenses in </t>
  </si>
  <si>
    <t>Feedingstuffs and veterinary expenses in animal production</t>
  </si>
  <si>
    <t>Seeds, fertilisers and PPPs in ccrop production %</t>
  </si>
  <si>
    <t>(% of total intermediate inputs)</t>
  </si>
  <si>
    <t>http://appsso.eurostat.ec.europa.eu/nui/show.do?query=BOOKMARK_DS-053046_QID_-1A7E4E42_UID_-3F171EB0&amp;layout=ITM_NEWA,B,X,0;GEO,L,Y,0;TIME,C,Z,0;INDIC_AG,L,Z,1;UNIT,L,Z,2;INDICATORS,C,Z,3;&amp;zSelection=DS-053046INDIC_AG,PROD_BP;DS-053046TIME,2015;DS-053046INDICATORS,OBS_FLAG;DS-053046UNIT,MIO_EUR;&amp;rankName1=TIME_1_0_-1_2&amp;rankName2=INDIC-AG_1_2_-1_2&amp;rankName3=UNIT_1_2_-1_2&amp;rankName4=INDICATORS_1_2_-1_2&amp;rankName5=ITM-NEWA_1_2_0_0&amp;rankName6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</si>
  <si>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-053046_QID_3AAC2E3B_UID_-3F171EB0&amp;layout=ITM_NEWA,L,X,0;TIME,C,X,1;GEO,L,Y,0;INDIC_AG,L,Z,0;UNIT,L,Z,1;INDICATORS,C,Z,2;&amp;zSelection=DS-053046INDIC_AG,PROD_BP;DS-053046INDICATORS,OBS_FLAG;DS-053046UNIT,MIO_EUR;&amp;rankName1=UNIT_1_2_-1_2&amp;rankName2=INDICATORS_1_2_-1_2&amp;rankName3=INDIC-AG_1_2_0_0&amp;rankName4=ITM-NEWA_1_2_0_0&amp;rankName5=TIME_1_0_1_0&amp;rankName6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</si>
  <si>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-054284_QID_-A31C928_UID_-3F171EB0&amp;layout=TIME,C,X,0;ITM_NEWA,L,Y,0;GEO,L,Z,0;INDICATORS,C,Z,1;&amp;zSelection=DS-054284INDICATORS,OBS_FLAG;DS-054284GEO,EU28;&amp;rankName1=GEO_1_2_-1_2&amp;rankName2=INDICATORS_1_2_-1_2&amp;rankName3=TIME_1_0_0_0&amp;rankName4=ITM-NEWA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</si>
  <si>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-054284_QID_55E5F3D1_UID_-3F171EB0&amp;layout=TIME,C,X,0;GEO,L,Y,0;ITM_NEWA,L,Z,0;INDICATORS,C,Z,1;&amp;zSelection=DS-054284INDICATORS,OBS_FLAG;DS-054284ITM_NEWA,40000;&amp;rankName1=INDICATORS_1_2_-1_2&amp;rankName2=ITM-NEWA_1_2_-1_2&amp;rankName3=TIME_1_0_0_0&amp;rankName4=GEO_1_2_0_1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</si>
  <si>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-092704_QID_-26565DB1_UID_-3F171EB0&amp;layout=TIME,C,X,0;GEO,L,Y,0;ITM_NEWA,L,Z,0;UNIT,L,Z,1;INDICATORS,C,Z,2;&amp;zSelection=DS-092704INDICATORS,OBS_FLAG;DS-092704ITM_NEWA,IND_A_EURO;DS-092704UNIT,I10;&amp;rankName1=UNIT_1_2_-1_2&amp;rankName2=INDICATORS_1_2_-1_2&amp;rankName3=ITM-NEWA_1_2_-1_2&amp;rankName4=TIME_1_0_0_0&amp;rankName5=GEO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</si>
  <si>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-092704_QID_31071D89_UID_-3F171EB0&amp;layout=TIME,C,X,0;GEO,L,Y,0;ITM_NEWA,L,Z,0;UNIT,L,Z,1;INDICATORS,C,Z,2;&amp;zSelection=DS-092704INDICATORS,OBS_FLAG;DS-092704ITM_NEWA,IND_A_EURO;DS-092704UNIT,I10;&amp;rankName1=UNIT_1_2_-1_2&amp;rankName2=INDICATORS_1_2_-1_2&amp;rankName3=ITM-NEWA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</si>
  <si>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-092704_QID_34D02122_UID_-3F171EB0&amp;layout=TIME,C,X,0;GEO,L,Y,0;ITM_NEWA,L,Z,0;UNIT,L,Z,1;INDICATORS,C,Z,2;&amp;zSelection=DS-092704INDICATORS,OBS_FLAG;DS-092704ITM_NEWA,IND_A_EURO;DS-092704UNIT,I_N_1;&amp;rankName1=UNIT_1_2_-1_2&amp;rankName2=INDICATORS_1_2_-1_2&amp;rankName3=ITM-NEWA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</si>
  <si>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Index, n-1 = 100</t>
  </si>
  <si>
    <t>AGRICULTURAL GOODS OUTPUT (100000+130000), including fruits (060000) and vegetables (040000)</t>
  </si>
  <si>
    <t>http://appsso.eurostat.ec.europa.eu/nui/show.do?query=BOOKMARK_DS-378761_QID_-6706150D_UID_-3F171EB0&amp;layout=PRODUCT,L,X,0;TIME,C,X,1;GEO,L,Y,0;P_ADJ,L,Z,0;UNIT,L,Z,1;INDICATORS,C,Z,2;&amp;zSelection=DS-378761P_ADJ,RI;DS-378761INDICATORS,OBS_FLAG;DS-378761UNIT,I10;&amp;rankName1=UNIT_1_2_-1_2&amp;rankName2=P-ADJ_1_2_-1_2&amp;rankName3=INDICATORS_1_2_-1_2&amp;rankName4=PRODUCT_1_2_0_0&amp;rankName5=TIME_1_0_1_0&amp;rankName6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</si>
  <si>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-378761_QID_-382C2B25_UID_-3F171EB0&amp;layout=PRODUCT,L,X,0;TIME,C,X,1;GEO,L,Y,0;P_ADJ,L,Z,0;UNIT,L,Z,1;INDICATORS,C,Z,2;&amp;zSelection=DS-378761P_ADJ,RI;DS-378761INDICATORS,OBS_FLAG;DS-378761UNIT,I10;&amp;rankName1=UNIT_1_2_-1_2&amp;rankName2=P-ADJ_1_2_-1_2&amp;rankName3=INDICATORS_1_2_-1_2&amp;rankName4=PRODUCT_1_2_0_0&amp;rankName5=TIME_1_0_1_0&amp;rankName6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</si>
  <si>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-378767_QID_4437ACC_UID_-3F171EB0&amp;layout=TIME,C,X,0;GEO,L,Y,0;P_ADJ,L,Z,0;UNIT,L,Z,1;PRODUCT,L,Z,2;INDICATORS,C,Z,3;&amp;zSelection=DS-378767UNIT,I10;DS-378767PRODUCT,200000;DS-378767P_ADJ,RI;DS-378767INDICATORS,OBS_FLAG;&amp;rankName1=UNIT_1_2_-1_2&amp;rankName2=P-ADJ_1_2_-1_2&amp;rankName3=INDICATORS_1_2_-1_2&amp;rankName4=PRODUCT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</si>
  <si>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Price indices of the means of agricultural production, input (2010 = 100) - annual data [apri_pi10_ina]</t>
  </si>
  <si>
    <t>Goods and services currently consumed in agriculture (Input 1)</t>
  </si>
  <si>
    <t>Note: values at basic prices.</t>
  </si>
  <si>
    <t xml:space="preserve">Crop output, deflated (¹) </t>
  </si>
  <si>
    <t>http://appsso.eurostat.ec.europa.eu/nui/show.do?query=BOOKMARK_DS-053046_QID_9A7546A_UID_-3F171EB0&amp;layout=TIME,C,X,0;ITM_NEWA,L,Y,0;GEO,L,Z,0;INDIC_AG,L,Z,1;UNIT,L,Z,2;INDICATORS,C,Z,3;&amp;zSelection=DS-053046INDIC_AG,PROD_BP;DS-053046GEO,EU28;DS-053046INDICATORS,OBS_FLAG;DS-053046UNIT,MIO_EUR;&amp;rankName1=INDIC-AG_1_2_-1_2&amp;rankName2=UNIT_1_2_-1_2&amp;rankName3=INDICATORS_1_2_-1_2&amp;rankName4=GEO_1_2_0_1&amp;rankName5=TIME_1_0_0_0&amp;rankName6=ITM-NEWA_1_2_0_1&amp;sortC=ASC_-1_FIRST&amp;rStp=&amp;cStp=&amp;rDCh=&amp;cDCh=&amp;rDM=true&amp;cDM=true&amp;footnes=false&amp;empty=false&amp;wai=false&amp;time_mode=NONE&amp;time_most_recent=false&amp;lang=EN&amp;cfo=%23%23%23%2C%23%23%23.%23%23%23</t>
  </si>
  <si>
    <t>Subsidies on production</t>
  </si>
  <si>
    <t>Share of EU-28 (%)</t>
  </si>
  <si>
    <t>(% of total output)</t>
  </si>
  <si>
    <r>
      <t>+ Subsid</t>
    </r>
    <r>
      <rPr>
        <sz val="9"/>
        <rFont val="Arial"/>
        <family val="2"/>
      </rPr>
      <t>es on production</t>
    </r>
    <r>
      <rPr>
        <sz val="9"/>
        <color rgb="FFFF0000"/>
        <rFont val="Arial"/>
        <family val="2"/>
      </rPr>
      <t/>
    </r>
  </si>
  <si>
    <t>– Consumption of fixed capital</t>
  </si>
  <si>
    <r>
      <t xml:space="preserve">– </t>
    </r>
    <r>
      <rPr>
        <sz val="9"/>
        <rFont val="Arial"/>
        <family val="2"/>
      </rPr>
      <t>Taxes on production</t>
    </r>
  </si>
  <si>
    <r>
      <t>Source:</t>
    </r>
    <r>
      <rPr>
        <sz val="9"/>
        <rFont val="Arial"/>
        <family val="2"/>
      </rPr>
      <t xml:space="preserve"> Eurostat (online data code: aact_eaa01)</t>
    </r>
  </si>
  <si>
    <t>–</t>
  </si>
  <si>
    <t>Value (million EUR)</t>
  </si>
  <si>
    <r>
      <t>Source:</t>
    </r>
    <r>
      <rPr>
        <sz val="9"/>
        <rFont val="Arial"/>
        <family val="2"/>
      </rPr>
      <t xml:space="preserve"> Eurostat (online data code: aact_ali01)</t>
    </r>
  </si>
  <si>
    <r>
      <t>Source:</t>
    </r>
    <r>
      <rPr>
        <sz val="9"/>
        <rFont val="Arial"/>
        <family val="2"/>
      </rPr>
      <t xml:space="preserve"> Eurostat (online data codes: apri_pi10_outa and apri_pi10_ina)</t>
    </r>
  </si>
  <si>
    <t>Gross value added</t>
  </si>
  <si>
    <t>2016</t>
  </si>
  <si>
    <t>Share in output value of the agricultural industry, 2016 (%)</t>
  </si>
  <si>
    <t>Change 
2015-16 
(%)</t>
  </si>
  <si>
    <t>ITM_NEWA/GEO</t>
  </si>
  <si>
    <t>19000 - TOTAL INTERMEDIATE CONSUMPTION</t>
  </si>
  <si>
    <t>20000 - GROSS VALUE ADDED AT BASIC PRICES</t>
  </si>
  <si>
    <t>21000 - FIXED CAPITAL CONSUMPTION</t>
  </si>
  <si>
    <t>24000 - OTHER TAXES ON PRODUCTION</t>
  </si>
  <si>
    <t>25000 - OTHER SUBSIDIES ON PRODUCTION</t>
  </si>
  <si>
    <t>26000 - FACTOR INCOME</t>
  </si>
  <si>
    <t>– Intermediate consumption</t>
  </si>
  <si>
    <t>19020 - ENERGY; LUBRICANTS</t>
  </si>
  <si>
    <t>19070 - MAINTENANCE OF MATERIALS</t>
  </si>
  <si>
    <t>19080 - MAINTENANCE OF BUILDINGS</t>
  </si>
  <si>
    <t>19090 - AGRICULTURAL SERVICES (INTERMEDIATE CONSUMPTION)</t>
  </si>
  <si>
    <t>19095 - FINANCIAL INTERMEDIATION SERVICES INDIRECTLY MEASURED (FISIM)</t>
  </si>
  <si>
    <t>19900 - OTHER GOODS AND SERVICES</t>
  </si>
  <si>
    <t>Total intermediate consumption</t>
  </si>
  <si>
    <t>Agricultural labour input statistics: absolute figures (1 000 annual work units) [aact_ali01]</t>
  </si>
  <si>
    <t>http://appsso.eurostat.ec.europa.eu/nui/show.do?query=BOOKMARK_DS-053046_QID_30D4F361_UID_-3F171EB0&amp;layout=TIME,C,X,0;ITM_NEWA,L,Y,0;GEO,L,Z,0;INDIC_AG,L,Z,1;UNIT,L,Z,2;INDICATORS,C,Z,3;&amp;zSelection=DS-053046INDIC_AG,PROD_BP;DS-053046GEO,EU28;DS-053046UNIT,MIO_EUR;DS-053046INDICATORS,OBS_FLAG;&amp;rankName1=INDIC-AG_1_2_-1_2&amp;rankName2=UNIT_1_2_-1_2&amp;rankName3=GEO_1_2_-1_2&amp;rankName4=INDICATORS_1_2_-1_2&amp;rankName5=TIME_1_0_0_0&amp;rankName6=ITM-NEWA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</si>
  <si>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Figure 7: Change in deflated price indices for the agricultural industry, 2010-2016</t>
  </si>
  <si>
    <t>Table 1: Output value of the agricultural industry, 2010 and 2013-2016</t>
  </si>
  <si>
    <t>Table 2: Main components of the agricultural industry, EU-28, 2015-2016</t>
  </si>
  <si>
    <t xml:space="preserve">Note: production value at basic prices. </t>
  </si>
  <si>
    <t>Seeds, fertilisers and plant protection 
in crop production</t>
  </si>
  <si>
    <t>Feedingstuffs and veterinary expenses 
in animal production</t>
  </si>
  <si>
    <t>Table 4: Agricultural gross value added and subsidies, 2010 and 2013-2016</t>
  </si>
  <si>
    <t>Figure 3: Agricultural labour input, EU-28, 2005-2016</t>
  </si>
  <si>
    <t>Total agricultural labour input
(thousand annual work unit)</t>
  </si>
  <si>
    <t>Change 2010-2016
(%)</t>
  </si>
  <si>
    <t>Table 5: Agricultural labour input, 2010 and 2013-2016</t>
  </si>
  <si>
    <t>Average 2005-2010</t>
  </si>
  <si>
    <t>Average 2010-2016</t>
  </si>
  <si>
    <t>Figure 6: Output price indices, EU-28, 2010-2016</t>
  </si>
  <si>
    <t>Table 7: Deflated price indices, crop and animal output, 2011-2016</t>
  </si>
  <si>
    <t>Note: Estonia not available. Ranked on 'Agricultural goods output'.</t>
  </si>
  <si>
    <t>Table 3: Share of main intermediate inputs in crop and animal production, 2010 and 2013-2016</t>
  </si>
  <si>
    <t>Figure 2: Intermediate inputs consumed by the agricultural industry, EU-28, 2016</t>
  </si>
  <si>
    <t>Figure 1: Output of the agricultural industry, EU-28, 2016</t>
  </si>
  <si>
    <t>-</t>
  </si>
  <si>
    <t>Figure 4: Agricultural income per annual work unit (Indicator A), EU-28, 2005-2016</t>
  </si>
  <si>
    <t>Table 6: Agricultural income per annual work unit (Indicator A), 2005-2016</t>
  </si>
  <si>
    <t>Figure 5: Change in agricultural income per annual work unit (Indicator A), 2015-2016</t>
  </si>
  <si>
    <t>15.11.17</t>
  </si>
  <si>
    <t>05.12.17</t>
  </si>
  <si>
    <t>Subsidies on products</t>
  </si>
  <si>
    <t>AGRICULTURAL GOODS OUTPUT</t>
  </si>
  <si>
    <t>AGRICULTURAL SERVICES OUTPUT</t>
  </si>
  <si>
    <t>AGRICULTURAL OUTPUT</t>
  </si>
  <si>
    <t>GROSS VALUE ADDED AT BASIC PRICES</t>
  </si>
  <si>
    <t>OTHER SUBSIDIES ON PRODUCTION</t>
  </si>
  <si>
    <t>Bookmark:</t>
  </si>
  <si>
    <t>Vegetables and horticultural plants</t>
  </si>
  <si>
    <t>Bookmarks:</t>
  </si>
  <si>
    <t>Chart center:</t>
  </si>
  <si>
    <t>Total output: 
405 billion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</si>
</sst>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€_-;\-* #,##0.00\ _€_-;_-* &quot;-&quot;??\ _€_-;_-@_-"/>
    <numFmt numFmtId="165" formatCode="#,##0.0"/>
    <numFmt numFmtId="166" formatCode="0.0"/>
    <numFmt numFmtId="167" formatCode="dd\.mm\.yy"/>
    <numFmt numFmtId="168" formatCode="#,##0.0_i"/>
    <numFmt numFmtId="169" formatCode="0.0%"/>
    <numFmt numFmtId="170" formatCode="0.000"/>
  </numFmts>
  <fonts count="4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808285"/>
      <name val="Arial"/>
      <family val="2"/>
    </font>
    <font>
      <sz val="9"/>
      <color rgb="FF808285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8"/>
      <name val="Arial Narrow"/>
      <family val="2"/>
    </font>
    <font>
      <b/>
      <sz val="9"/>
      <color rgb="FFFF000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charset val="161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i/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164" fontId="3" fillId="0" borderId="0" applyFont="0" applyFill="0" applyBorder="0" applyAlignment="0" applyProtection="0"/>
    <xf numFmtId="0" fontId="11" fillId="0" borderId="0"/>
    <xf numFmtId="0" fontId="12" fillId="0" borderId="0"/>
    <xf numFmtId="168" fontId="14" fillId="0" borderId="0" applyFill="0" applyBorder="0" applyProtection="0">
      <alignment horizontal="right"/>
    </xf>
    <xf numFmtId="0" fontId="16" fillId="0" borderId="0"/>
    <xf numFmtId="9" fontId="3" fillId="0" borderId="0" applyFont="0" applyFill="0" applyBorder="0" applyAlignment="0" applyProtection="0"/>
    <xf numFmtId="0" fontId="18" fillId="6" borderId="29">
      <alignment vertical="center"/>
    </xf>
    <xf numFmtId="0" fontId="2" fillId="0" borderId="0"/>
    <xf numFmtId="0" fontId="19" fillId="0" borderId="0"/>
    <xf numFmtId="0" fontId="20" fillId="0" borderId="0" applyNumberFormat="0" applyFill="0" applyBorder="0" applyAlignment="0" applyProtection="0"/>
    <xf numFmtId="0" fontId="21" fillId="0" borderId="30" applyNumberFormat="0" applyFill="0" applyAlignment="0" applyProtection="0"/>
    <xf numFmtId="0" fontId="22" fillId="0" borderId="31" applyNumberFormat="0" applyFill="0" applyAlignment="0" applyProtection="0"/>
    <xf numFmtId="0" fontId="23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33" applyNumberFormat="0" applyAlignment="0" applyProtection="0"/>
    <xf numFmtId="0" fontId="28" fillId="11" borderId="34" applyNumberFormat="0" applyAlignment="0" applyProtection="0"/>
    <xf numFmtId="0" fontId="29" fillId="11" borderId="33" applyNumberFormat="0" applyAlignment="0" applyProtection="0"/>
    <xf numFmtId="0" fontId="30" fillId="0" borderId="35" applyNumberFormat="0" applyFill="0" applyAlignment="0" applyProtection="0"/>
    <xf numFmtId="0" fontId="31" fillId="12" borderId="36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8" applyNumberFormat="0" applyFill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0" borderId="0"/>
    <xf numFmtId="0" fontId="1" fillId="13" borderId="37" applyNumberFormat="0" applyFont="0" applyAlignment="0" applyProtection="0"/>
    <xf numFmtId="0" fontId="36" fillId="0" borderId="0"/>
  </cellStyleXfs>
  <cellXfs count="434">
    <xf numFmtId="0" fontId="0" fillId="0" borderId="0" xfId="0"/>
    <xf numFmtId="0" fontId="6" fillId="0" borderId="0" xfId="0" applyNumberFormat="1" applyFont="1" applyFill="1" applyBorder="1" applyAlignment="1"/>
    <xf numFmtId="0" fontId="5" fillId="0" borderId="2" xfId="0" applyFont="1" applyBorder="1"/>
    <xf numFmtId="0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/>
    <xf numFmtId="1" fontId="6" fillId="0" borderId="0" xfId="1" applyNumberFormat="1" applyFont="1" applyFill="1" applyBorder="1" applyAlignment="1"/>
    <xf numFmtId="166" fontId="5" fillId="0" borderId="0" xfId="0" applyNumberFormat="1" applyFont="1" applyFill="1" applyBorder="1"/>
    <xf numFmtId="165" fontId="6" fillId="0" borderId="0" xfId="0" applyNumberFormat="1" applyFont="1" applyFill="1" applyBorder="1" applyAlignment="1"/>
    <xf numFmtId="164" fontId="6" fillId="0" borderId="0" xfId="1" applyFont="1" applyFill="1" applyBorder="1" applyAlignment="1"/>
    <xf numFmtId="0" fontId="5" fillId="0" borderId="0" xfId="0" applyFont="1" applyFill="1" applyBorder="1"/>
    <xf numFmtId="0" fontId="9" fillId="0" borderId="0" xfId="0" applyFont="1" applyFill="1" applyBorder="1"/>
    <xf numFmtId="165" fontId="6" fillId="0" borderId="17" xfId="0" applyNumberFormat="1" applyFont="1" applyFill="1" applyBorder="1" applyAlignment="1">
      <alignment horizontal="right" indent="1"/>
    </xf>
    <xf numFmtId="0" fontId="7" fillId="0" borderId="0" xfId="0" applyFont="1" applyBorder="1" applyAlignment="1">
      <alignment horizontal="left" vertical="center"/>
    </xf>
    <xf numFmtId="2" fontId="5" fillId="0" borderId="0" xfId="0" applyNumberFormat="1" applyFont="1" applyFill="1" applyBorder="1"/>
    <xf numFmtId="3" fontId="6" fillId="0" borderId="6" xfId="1" applyNumberFormat="1" applyFont="1" applyFill="1" applyBorder="1" applyAlignment="1">
      <alignment horizontal="right" indent="1"/>
    </xf>
    <xf numFmtId="3" fontId="6" fillId="0" borderId="7" xfId="1" applyNumberFormat="1" applyFont="1" applyFill="1" applyBorder="1" applyAlignment="1">
      <alignment horizontal="right" indent="1"/>
    </xf>
    <xf numFmtId="3" fontId="6" fillId="0" borderId="8" xfId="1" applyNumberFormat="1" applyFont="1" applyFill="1" applyBorder="1" applyAlignment="1">
      <alignment horizontal="right" indent="1"/>
    </xf>
    <xf numFmtId="3" fontId="6" fillId="0" borderId="9" xfId="1" applyNumberFormat="1" applyFont="1" applyFill="1" applyBorder="1" applyAlignment="1">
      <alignment horizontal="right" indent="1"/>
    </xf>
    <xf numFmtId="3" fontId="6" fillId="0" borderId="14" xfId="1" applyNumberFormat="1" applyFont="1" applyFill="1" applyBorder="1" applyAlignment="1">
      <alignment horizontal="right" indent="1"/>
    </xf>
    <xf numFmtId="3" fontId="6" fillId="0" borderId="15" xfId="1" applyNumberFormat="1" applyFont="1" applyFill="1" applyBorder="1" applyAlignment="1">
      <alignment horizontal="right" indent="1"/>
    </xf>
    <xf numFmtId="3" fontId="6" fillId="0" borderId="16" xfId="1" applyNumberFormat="1" applyFont="1" applyFill="1" applyBorder="1" applyAlignment="1">
      <alignment horizontal="right" indent="1"/>
    </xf>
    <xf numFmtId="3" fontId="6" fillId="0" borderId="17" xfId="1" applyNumberFormat="1" applyFont="1" applyFill="1" applyBorder="1" applyAlignment="1">
      <alignment horizontal="right" indent="1"/>
    </xf>
    <xf numFmtId="0" fontId="4" fillId="3" borderId="16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indent="5"/>
    </xf>
    <xf numFmtId="0" fontId="8" fillId="0" borderId="0" xfId="0" applyFont="1" applyFill="1" applyBorder="1"/>
    <xf numFmtId="2" fontId="5" fillId="0" borderId="0" xfId="0" applyNumberFormat="1" applyFont="1" applyFill="1" applyBorder="1" applyAlignment="1"/>
    <xf numFmtId="0" fontId="6" fillId="0" borderId="0" xfId="0" applyFont="1" applyAlignment="1">
      <alignment horizontal="left" vertical="center"/>
    </xf>
    <xf numFmtId="0" fontId="9" fillId="3" borderId="8" xfId="0" applyNumberFormat="1" applyFont="1" applyFill="1" applyBorder="1" applyAlignment="1">
      <alignment horizontal="center"/>
    </xf>
    <xf numFmtId="0" fontId="6" fillId="0" borderId="0" xfId="2" applyNumberFormat="1" applyFont="1" applyFill="1" applyBorder="1" applyAlignment="1"/>
    <xf numFmtId="167" fontId="6" fillId="0" borderId="0" xfId="2" applyNumberFormat="1" applyFont="1" applyFill="1" applyBorder="1" applyAlignment="1"/>
    <xf numFmtId="0" fontId="4" fillId="3" borderId="3" xfId="2" applyFont="1" applyFill="1" applyBorder="1" applyAlignment="1">
      <alignment horizontal="center"/>
    </xf>
    <xf numFmtId="0" fontId="4" fillId="3" borderId="0" xfId="2" applyNumberFormat="1" applyFont="1" applyFill="1" applyBorder="1" applyAlignment="1">
      <alignment horizontal="center"/>
    </xf>
    <xf numFmtId="0" fontId="9" fillId="0" borderId="6" xfId="2" applyFont="1" applyBorder="1" applyAlignment="1">
      <alignment horizontal="left"/>
    </xf>
    <xf numFmtId="0" fontId="9" fillId="0" borderId="8" xfId="2" applyFont="1" applyBorder="1" applyAlignment="1">
      <alignment horizontal="left"/>
    </xf>
    <xf numFmtId="0" fontId="13" fillId="0" borderId="0" xfId="3" applyFont="1" applyFill="1" applyBorder="1"/>
    <xf numFmtId="0" fontId="5" fillId="0" borderId="0" xfId="3" applyFont="1" applyFill="1" applyBorder="1" applyAlignment="1">
      <alignment horizontal="left"/>
    </xf>
    <xf numFmtId="165" fontId="5" fillId="0" borderId="0" xfId="3" applyNumberFormat="1" applyFont="1" applyFill="1" applyBorder="1"/>
    <xf numFmtId="169" fontId="5" fillId="0" borderId="0" xfId="4" applyNumberFormat="1" applyFont="1" applyFill="1" applyBorder="1">
      <alignment horizontal="right"/>
    </xf>
    <xf numFmtId="168" fontId="5" fillId="0" borderId="0" xfId="4" applyFont="1" applyFill="1" applyBorder="1">
      <alignment horizontal="right"/>
    </xf>
    <xf numFmtId="0" fontId="5" fillId="0" borderId="0" xfId="3" applyFont="1" applyFill="1" applyBorder="1" applyAlignment="1">
      <alignment vertical="center"/>
    </xf>
    <xf numFmtId="165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center"/>
    </xf>
    <xf numFmtId="0" fontId="6" fillId="5" borderId="0" xfId="2" applyFont="1" applyFill="1" applyBorder="1"/>
    <xf numFmtId="166" fontId="5" fillId="0" borderId="0" xfId="0" applyNumberFormat="1" applyFont="1"/>
    <xf numFmtId="0" fontId="5" fillId="0" borderId="0" xfId="0" applyFont="1"/>
    <xf numFmtId="0" fontId="5" fillId="0" borderId="0" xfId="0" applyFont="1" applyBorder="1"/>
    <xf numFmtId="2" fontId="5" fillId="0" borderId="0" xfId="0" applyNumberFormat="1" applyFont="1"/>
    <xf numFmtId="0" fontId="6" fillId="2" borderId="1" xfId="0" applyNumberFormat="1" applyFont="1" applyFill="1" applyBorder="1" applyAlignment="1"/>
    <xf numFmtId="0" fontId="9" fillId="3" borderId="0" xfId="0" applyFont="1" applyFill="1" applyBorder="1" applyAlignment="1">
      <alignment horizontal="center"/>
    </xf>
    <xf numFmtId="0" fontId="4" fillId="0" borderId="8" xfId="0" applyNumberFormat="1" applyFont="1" applyFill="1" applyBorder="1" applyAlignment="1"/>
    <xf numFmtId="166" fontId="5" fillId="0" borderId="5" xfId="0" applyNumberFormat="1" applyFont="1" applyBorder="1" applyAlignment="1">
      <alignment horizontal="right" indent="2"/>
    </xf>
    <xf numFmtId="166" fontId="5" fillId="0" borderId="6" xfId="0" applyNumberFormat="1" applyFont="1" applyBorder="1" applyAlignment="1">
      <alignment horizontal="right" indent="2"/>
    </xf>
    <xf numFmtId="166" fontId="5" fillId="0" borderId="7" xfId="0" applyNumberFormat="1" applyFont="1" applyBorder="1" applyAlignment="1">
      <alignment horizontal="right" indent="2"/>
    </xf>
    <xf numFmtId="166" fontId="5" fillId="0" borderId="8" xfId="0" applyNumberFormat="1" applyFont="1" applyBorder="1" applyAlignment="1">
      <alignment horizontal="right" indent="2"/>
    </xf>
    <xf numFmtId="166" fontId="5" fillId="0" borderId="9" xfId="0" applyNumberFormat="1" applyFont="1" applyBorder="1" applyAlignment="1">
      <alignment horizontal="right" indent="2"/>
    </xf>
    <xf numFmtId="165" fontId="6" fillId="0" borderId="13" xfId="0" applyNumberFormat="1" applyFont="1" applyFill="1" applyBorder="1" applyAlignment="1">
      <alignment horizontal="right" indent="1"/>
    </xf>
    <xf numFmtId="165" fontId="6" fillId="0" borderId="14" xfId="0" applyNumberFormat="1" applyFont="1" applyFill="1" applyBorder="1" applyAlignment="1">
      <alignment horizontal="right" indent="1"/>
    </xf>
    <xf numFmtId="165" fontId="6" fillId="0" borderId="15" xfId="0" applyNumberFormat="1" applyFont="1" applyFill="1" applyBorder="1" applyAlignment="1">
      <alignment horizontal="right" indent="1"/>
    </xf>
    <xf numFmtId="165" fontId="6" fillId="0" borderId="16" xfId="0" applyNumberFormat="1" applyFont="1" applyFill="1" applyBorder="1" applyAlignment="1">
      <alignment horizontal="right" indent="1"/>
    </xf>
    <xf numFmtId="166" fontId="5" fillId="0" borderId="13" xfId="0" applyNumberFormat="1" applyFont="1" applyBorder="1" applyAlignment="1">
      <alignment horizontal="right" indent="2"/>
    </xf>
    <xf numFmtId="166" fontId="5" fillId="0" borderId="14" xfId="0" applyNumberFormat="1" applyFont="1" applyBorder="1" applyAlignment="1">
      <alignment horizontal="right" indent="2"/>
    </xf>
    <xf numFmtId="166" fontId="5" fillId="0" borderId="15" xfId="0" applyNumberFormat="1" applyFont="1" applyBorder="1" applyAlignment="1">
      <alignment horizontal="right" indent="2"/>
    </xf>
    <xf numFmtId="166" fontId="5" fillId="0" borderId="16" xfId="0" applyNumberFormat="1" applyFont="1" applyBorder="1" applyAlignment="1">
      <alignment horizontal="right" indent="2"/>
    </xf>
    <xf numFmtId="166" fontId="5" fillId="0" borderId="17" xfId="0" applyNumberFormat="1" applyFont="1" applyBorder="1" applyAlignment="1">
      <alignment horizontal="right" indent="2"/>
    </xf>
    <xf numFmtId="0" fontId="6" fillId="0" borderId="0" xfId="2" applyFont="1"/>
    <xf numFmtId="0" fontId="5" fillId="0" borderId="0" xfId="3" applyFont="1" applyFill="1" applyBorder="1"/>
    <xf numFmtId="0" fontId="4" fillId="5" borderId="9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9" fillId="4" borderId="19" xfId="0" applyNumberFormat="1" applyFont="1" applyFill="1" applyBorder="1"/>
    <xf numFmtId="0" fontId="9" fillId="0" borderId="0" xfId="0" applyFont="1"/>
    <xf numFmtId="165" fontId="6" fillId="0" borderId="0" xfId="2" applyNumberFormat="1" applyFont="1"/>
    <xf numFmtId="0" fontId="9" fillId="3" borderId="15" xfId="0" applyFont="1" applyFill="1" applyBorder="1" applyAlignment="1">
      <alignment horizontal="center"/>
    </xf>
    <xf numFmtId="4" fontId="5" fillId="0" borderId="0" xfId="0" applyNumberFormat="1" applyFont="1"/>
    <xf numFmtId="0" fontId="6" fillId="0" borderId="0" xfId="2" applyFont="1" applyFill="1"/>
    <xf numFmtId="165" fontId="5" fillId="0" borderId="13" xfId="0" applyNumberFormat="1" applyFont="1" applyBorder="1" applyAlignment="1">
      <alignment horizontal="right" indent="2"/>
    </xf>
    <xf numFmtId="165" fontId="5" fillId="0" borderId="14" xfId="0" applyNumberFormat="1" applyFont="1" applyBorder="1" applyAlignment="1">
      <alignment horizontal="right" indent="2"/>
    </xf>
    <xf numFmtId="165" fontId="5" fillId="0" borderId="15" xfId="0" applyNumberFormat="1" applyFont="1" applyBorder="1" applyAlignment="1">
      <alignment horizontal="right" indent="2"/>
    </xf>
    <xf numFmtId="165" fontId="5" fillId="0" borderId="16" xfId="0" applyNumberFormat="1" applyFont="1" applyBorder="1" applyAlignment="1">
      <alignment horizontal="right" indent="2"/>
    </xf>
    <xf numFmtId="165" fontId="5" fillId="4" borderId="11" xfId="0" applyNumberFormat="1" applyFont="1" applyFill="1" applyBorder="1" applyAlignment="1">
      <alignment horizontal="right" indent="2"/>
    </xf>
    <xf numFmtId="0" fontId="5" fillId="0" borderId="0" xfId="0" applyFont="1" applyFill="1"/>
    <xf numFmtId="0" fontId="6" fillId="2" borderId="1" xfId="2" applyNumberFormat="1" applyFont="1" applyFill="1" applyBorder="1" applyAlignment="1"/>
    <xf numFmtId="165" fontId="6" fillId="0" borderId="1" xfId="2" applyNumberFormat="1" applyFont="1" applyFill="1" applyBorder="1" applyAlignment="1"/>
    <xf numFmtId="167" fontId="6" fillId="0" borderId="0" xfId="0" applyNumberFormat="1" applyFont="1" applyFill="1" applyBorder="1" applyAlignment="1"/>
    <xf numFmtId="2" fontId="6" fillId="0" borderId="0" xfId="0" applyNumberFormat="1" applyFont="1"/>
    <xf numFmtId="166" fontId="5" fillId="4" borderId="10" xfId="0" applyNumberFormat="1" applyFont="1" applyFill="1" applyBorder="1" applyAlignment="1">
      <alignment horizontal="right" indent="2"/>
    </xf>
    <xf numFmtId="166" fontId="5" fillId="4" borderId="4" xfId="0" applyNumberFormat="1" applyFont="1" applyFill="1" applyBorder="1" applyAlignment="1">
      <alignment horizontal="right" indent="2"/>
    </xf>
    <xf numFmtId="3" fontId="6" fillId="4" borderId="10" xfId="1" applyNumberFormat="1" applyFont="1" applyFill="1" applyBorder="1" applyAlignment="1">
      <alignment horizontal="right" indent="1"/>
    </xf>
    <xf numFmtId="3" fontId="6" fillId="4" borderId="4" xfId="1" applyNumberFormat="1" applyFont="1" applyFill="1" applyBorder="1" applyAlignment="1">
      <alignment horizontal="right" indent="1"/>
    </xf>
    <xf numFmtId="0" fontId="4" fillId="3" borderId="15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166" fontId="5" fillId="0" borderId="0" xfId="0" applyNumberFormat="1" applyFont="1" applyFill="1"/>
    <xf numFmtId="169" fontId="5" fillId="0" borderId="0" xfId="6" applyNumberFormat="1" applyFont="1" applyFill="1"/>
    <xf numFmtId="0" fontId="9" fillId="0" borderId="0" xfId="0" applyFont="1" applyFill="1"/>
    <xf numFmtId="166" fontId="6" fillId="0" borderId="0" xfId="2" applyNumberFormat="1" applyFont="1" applyFill="1"/>
    <xf numFmtId="2" fontId="5" fillId="0" borderId="0" xfId="0" applyNumberFormat="1" applyFont="1" applyFill="1"/>
    <xf numFmtId="165" fontId="5" fillId="0" borderId="0" xfId="0" applyNumberFormat="1" applyFont="1" applyFill="1"/>
    <xf numFmtId="170" fontId="5" fillId="0" borderId="0" xfId="0" applyNumberFormat="1" applyFont="1" applyFill="1"/>
    <xf numFmtId="165" fontId="5" fillId="5" borderId="0" xfId="0" applyNumberFormat="1" applyFont="1" applyFill="1" applyBorder="1" applyAlignment="1">
      <alignment horizontal="right" indent="2"/>
    </xf>
    <xf numFmtId="0" fontId="17" fillId="0" borderId="0" xfId="0" applyFont="1"/>
    <xf numFmtId="0" fontId="9" fillId="4" borderId="26" xfId="0" quotePrefix="1" applyFont="1" applyFill="1" applyBorder="1"/>
    <xf numFmtId="0" fontId="7" fillId="0" borderId="0" xfId="0" applyFont="1" applyAlignment="1">
      <alignment horizontal="center" vertical="center"/>
    </xf>
    <xf numFmtId="3" fontId="5" fillId="0" borderId="0" xfId="0" applyNumberFormat="1" applyFont="1"/>
    <xf numFmtId="165" fontId="5" fillId="4" borderId="26" xfId="0" applyNumberFormat="1" applyFont="1" applyFill="1" applyBorder="1" applyAlignment="1">
      <alignment horizontal="right" indent="3"/>
    </xf>
    <xf numFmtId="0" fontId="5" fillId="0" borderId="0" xfId="8" applyFont="1"/>
    <xf numFmtId="0" fontId="5" fillId="0" borderId="0" xfId="8" applyFont="1" applyAlignment="1">
      <alignment vertical="center"/>
    </xf>
    <xf numFmtId="166" fontId="5" fillId="0" borderId="0" xfId="8" applyNumberFormat="1" applyFont="1"/>
    <xf numFmtId="0" fontId="4" fillId="0" borderId="0" xfId="0" applyFont="1" applyBorder="1" applyAlignment="1">
      <alignment horizontal="left" vertical="center"/>
    </xf>
    <xf numFmtId="4" fontId="6" fillId="0" borderId="0" xfId="2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15" fillId="0" borderId="0" xfId="0" applyFont="1" applyAlignment="1">
      <alignment horizontal="left" vertical="top"/>
    </xf>
    <xf numFmtId="0" fontId="4" fillId="3" borderId="3" xfId="0" applyNumberFormat="1" applyFont="1" applyFill="1" applyBorder="1" applyAlignment="1">
      <alignment horizontal="center"/>
    </xf>
    <xf numFmtId="0" fontId="4" fillId="3" borderId="0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/>
    <xf numFmtId="0" fontId="4" fillId="5" borderId="7" xfId="0" applyFont="1" applyFill="1" applyBorder="1" applyAlignment="1">
      <alignment horizontal="left" vertical="top" wrapText="1"/>
    </xf>
    <xf numFmtId="0" fontId="9" fillId="0" borderId="7" xfId="0" applyFont="1" applyBorder="1"/>
    <xf numFmtId="0" fontId="9" fillId="0" borderId="8" xfId="0" applyFont="1" applyBorder="1"/>
    <xf numFmtId="0" fontId="4" fillId="0" borderId="9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9" fillId="4" borderId="4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2" fontId="9" fillId="0" borderId="8" xfId="0" applyNumberFormat="1" applyFont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/>
    </xf>
    <xf numFmtId="0" fontId="4" fillId="5" borderId="9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5" fillId="0" borderId="0" xfId="3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9" fillId="4" borderId="4" xfId="2" applyFont="1" applyFill="1" applyBorder="1" applyAlignment="1">
      <alignment horizontal="left"/>
    </xf>
    <xf numFmtId="0" fontId="4" fillId="3" borderId="15" xfId="2" applyNumberFormat="1" applyFont="1" applyFill="1" applyBorder="1" applyAlignment="1">
      <alignment horizontal="center"/>
    </xf>
    <xf numFmtId="0" fontId="4" fillId="3" borderId="7" xfId="2" applyNumberFormat="1" applyFont="1" applyFill="1" applyBorder="1" applyAlignment="1">
      <alignment horizontal="center"/>
    </xf>
    <xf numFmtId="0" fontId="9" fillId="0" borderId="9" xfId="2" applyFont="1" applyBorder="1" applyAlignment="1">
      <alignment horizontal="left"/>
    </xf>
    <xf numFmtId="0" fontId="9" fillId="0" borderId="0" xfId="3" applyFont="1" applyFill="1" applyBorder="1"/>
    <xf numFmtId="4" fontId="5" fillId="0" borderId="0" xfId="0" applyNumberFormat="1" applyFont="1" applyFill="1"/>
    <xf numFmtId="166" fontId="5" fillId="0" borderId="0" xfId="0" applyNumberFormat="1" applyFont="1" applyBorder="1"/>
    <xf numFmtId="166" fontId="6" fillId="0" borderId="0" xfId="1" applyNumberFormat="1" applyFont="1" applyFill="1" applyBorder="1" applyAlignment="1"/>
    <xf numFmtId="0" fontId="5" fillId="0" borderId="0" xfId="0" applyFont="1" applyAlignment="1">
      <alignment horizontal="right"/>
    </xf>
    <xf numFmtId="166" fontId="17" fillId="0" borderId="0" xfId="0" applyNumberFormat="1" applyFont="1" applyFill="1"/>
    <xf numFmtId="170" fontId="5" fillId="0" borderId="0" xfId="0" applyNumberFormat="1" applyFont="1"/>
    <xf numFmtId="0" fontId="4" fillId="3" borderId="3" xfId="0" applyFont="1" applyFill="1" applyBorder="1" applyAlignment="1">
      <alignment horizontal="center"/>
    </xf>
    <xf numFmtId="0" fontId="6" fillId="0" borderId="0" xfId="0" applyFont="1"/>
    <xf numFmtId="0" fontId="4" fillId="0" borderId="3" xfId="0" applyNumberFormat="1" applyFont="1" applyFill="1" applyBorder="1" applyAlignment="1">
      <alignment horizontal="left"/>
    </xf>
    <xf numFmtId="0" fontId="13" fillId="0" borderId="0" xfId="0" applyFont="1"/>
    <xf numFmtId="165" fontId="6" fillId="4" borderId="4" xfId="0" applyNumberFormat="1" applyFont="1" applyFill="1" applyBorder="1" applyAlignment="1">
      <alignment horizontal="right" indent="1"/>
    </xf>
    <xf numFmtId="165" fontId="6" fillId="0" borderId="9" xfId="0" applyNumberFormat="1" applyFont="1" applyFill="1" applyBorder="1" applyAlignment="1">
      <alignment horizontal="right" indent="1"/>
    </xf>
    <xf numFmtId="165" fontId="6" fillId="0" borderId="6" xfId="0" applyNumberFormat="1" applyFont="1" applyFill="1" applyBorder="1" applyAlignment="1">
      <alignment horizontal="right" indent="1"/>
    </xf>
    <xf numFmtId="165" fontId="6" fillId="0" borderId="7" xfId="0" applyNumberFormat="1" applyFont="1" applyFill="1" applyBorder="1" applyAlignment="1">
      <alignment horizontal="right" indent="1"/>
    </xf>
    <xf numFmtId="165" fontId="6" fillId="0" borderId="5" xfId="0" applyNumberFormat="1" applyFont="1" applyFill="1" applyBorder="1" applyAlignment="1">
      <alignment horizontal="right" indent="1"/>
    </xf>
    <xf numFmtId="165" fontId="6" fillId="0" borderId="8" xfId="0" applyNumberFormat="1" applyFont="1" applyFill="1" applyBorder="1" applyAlignment="1">
      <alignment horizontal="right" indent="1"/>
    </xf>
    <xf numFmtId="0" fontId="9" fillId="4" borderId="3" xfId="0" applyFont="1" applyFill="1" applyBorder="1" applyAlignment="1">
      <alignment horizontal="center"/>
    </xf>
    <xf numFmtId="0" fontId="9" fillId="4" borderId="0" xfId="0" quotePrefix="1" applyFont="1" applyFill="1" applyBorder="1"/>
    <xf numFmtId="165" fontId="5" fillId="4" borderId="0" xfId="0" applyNumberFormat="1" applyFont="1" applyFill="1" applyBorder="1" applyAlignment="1">
      <alignment horizontal="right" indent="3"/>
    </xf>
    <xf numFmtId="0" fontId="5" fillId="0" borderId="5" xfId="0" applyFont="1" applyBorder="1"/>
    <xf numFmtId="165" fontId="5" fillId="0" borderId="5" xfId="0" applyNumberFormat="1" applyFont="1" applyBorder="1" applyAlignment="1">
      <alignment horizontal="right" indent="3"/>
    </xf>
    <xf numFmtId="0" fontId="5" fillId="0" borderId="6" xfId="0" applyFont="1" applyBorder="1"/>
    <xf numFmtId="165" fontId="5" fillId="0" borderId="6" xfId="0" applyNumberFormat="1" applyFont="1" applyBorder="1" applyAlignment="1">
      <alignment horizontal="right" indent="3"/>
    </xf>
    <xf numFmtId="0" fontId="5" fillId="0" borderId="8" xfId="0" applyFont="1" applyBorder="1"/>
    <xf numFmtId="165" fontId="5" fillId="0" borderId="8" xfId="0" applyNumberFormat="1" applyFont="1" applyBorder="1" applyAlignment="1">
      <alignment horizontal="right" indent="3"/>
    </xf>
    <xf numFmtId="0" fontId="5" fillId="0" borderId="5" xfId="0" quotePrefix="1" applyFont="1" applyBorder="1"/>
    <xf numFmtId="0" fontId="5" fillId="0" borderId="6" xfId="0" quotePrefix="1" applyFont="1" applyBorder="1"/>
    <xf numFmtId="0" fontId="5" fillId="0" borderId="8" xfId="0" quotePrefix="1" applyFont="1" applyBorder="1"/>
    <xf numFmtId="165" fontId="5" fillId="4" borderId="3" xfId="0" applyNumberFormat="1" applyFont="1" applyFill="1" applyBorder="1" applyAlignment="1">
      <alignment horizontal="right" indent="3"/>
    </xf>
    <xf numFmtId="3" fontId="5" fillId="4" borderId="11" xfId="0" applyNumberFormat="1" applyFont="1" applyFill="1" applyBorder="1" applyAlignment="1">
      <alignment horizontal="right" indent="1"/>
    </xf>
    <xf numFmtId="3" fontId="5" fillId="0" borderId="13" xfId="0" applyNumberFormat="1" applyFont="1" applyBorder="1" applyAlignment="1">
      <alignment horizontal="right" indent="1"/>
    </xf>
    <xf numFmtId="3" fontId="5" fillId="0" borderId="14" xfId="0" applyNumberFormat="1" applyFont="1" applyBorder="1" applyAlignment="1">
      <alignment horizontal="right" indent="1"/>
    </xf>
    <xf numFmtId="3" fontId="5" fillId="0" borderId="16" xfId="0" applyNumberFormat="1" applyFont="1" applyBorder="1" applyAlignment="1">
      <alignment horizontal="right" indent="1"/>
    </xf>
    <xf numFmtId="3" fontId="5" fillId="4" borderId="20" xfId="0" applyNumberFormat="1" applyFont="1" applyFill="1" applyBorder="1" applyAlignment="1">
      <alignment horizontal="right" indent="1"/>
    </xf>
    <xf numFmtId="3" fontId="5" fillId="4" borderId="12" xfId="0" applyNumberFormat="1" applyFont="1" applyFill="1" applyBorder="1" applyAlignment="1">
      <alignment horizontal="right" indent="1"/>
    </xf>
    <xf numFmtId="0" fontId="4" fillId="3" borderId="8" xfId="0" applyFont="1" applyFill="1" applyBorder="1" applyAlignment="1">
      <alignment horizontal="center" wrapText="1"/>
    </xf>
    <xf numFmtId="165" fontId="6" fillId="0" borderId="17" xfId="2" applyNumberFormat="1" applyFont="1" applyFill="1" applyBorder="1" applyAlignment="1">
      <alignment horizontal="right" indent="2"/>
    </xf>
    <xf numFmtId="165" fontId="6" fillId="0" borderId="9" xfId="2" applyNumberFormat="1" applyFont="1" applyFill="1" applyBorder="1" applyAlignment="1">
      <alignment horizontal="right" indent="2"/>
    </xf>
    <xf numFmtId="165" fontId="6" fillId="0" borderId="14" xfId="2" applyNumberFormat="1" applyFont="1" applyFill="1" applyBorder="1" applyAlignment="1">
      <alignment horizontal="right" indent="2"/>
    </xf>
    <xf numFmtId="165" fontId="6" fillId="0" borderId="6" xfId="2" applyNumberFormat="1" applyFont="1" applyFill="1" applyBorder="1" applyAlignment="1">
      <alignment horizontal="right" indent="2"/>
    </xf>
    <xf numFmtId="165" fontId="6" fillId="0" borderId="15" xfId="2" applyNumberFormat="1" applyFont="1" applyFill="1" applyBorder="1" applyAlignment="1">
      <alignment horizontal="right" indent="2"/>
    </xf>
    <xf numFmtId="165" fontId="6" fillId="0" borderId="7" xfId="2" applyNumberFormat="1" applyFont="1" applyFill="1" applyBorder="1" applyAlignment="1">
      <alignment horizontal="right" indent="2"/>
    </xf>
    <xf numFmtId="165" fontId="6" fillId="0" borderId="16" xfId="2" applyNumberFormat="1" applyFont="1" applyFill="1" applyBorder="1" applyAlignment="1">
      <alignment horizontal="right" indent="2"/>
    </xf>
    <xf numFmtId="165" fontId="6" fillId="0" borderId="8" xfId="2" applyNumberFormat="1" applyFont="1" applyFill="1" applyBorder="1" applyAlignment="1">
      <alignment horizontal="right" indent="2"/>
    </xf>
    <xf numFmtId="0" fontId="6" fillId="0" borderId="2" xfId="0" applyFont="1" applyBorder="1"/>
    <xf numFmtId="2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Border="1"/>
    <xf numFmtId="2" fontId="6" fillId="0" borderId="0" xfId="0" applyNumberFormat="1" applyFont="1" applyFill="1" applyBorder="1" applyAlignment="1"/>
    <xf numFmtId="2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/>
    <xf numFmtId="0" fontId="4" fillId="0" borderId="0" xfId="0" applyFont="1"/>
    <xf numFmtId="2" fontId="6" fillId="0" borderId="0" xfId="0" applyNumberFormat="1" applyFont="1" applyBorder="1"/>
    <xf numFmtId="0" fontId="6" fillId="0" borderId="0" xfId="0" applyFont="1" applyAlignment="1"/>
    <xf numFmtId="0" fontId="4" fillId="4" borderId="4" xfId="0" applyNumberFormat="1" applyFont="1" applyFill="1" applyBorder="1" applyAlignment="1"/>
    <xf numFmtId="166" fontId="6" fillId="4" borderId="10" xfId="0" applyNumberFormat="1" applyFont="1" applyFill="1" applyBorder="1" applyAlignment="1">
      <alignment horizontal="right" indent="2"/>
    </xf>
    <xf numFmtId="166" fontId="6" fillId="4" borderId="4" xfId="0" applyNumberFormat="1" applyFont="1" applyFill="1" applyBorder="1" applyAlignment="1">
      <alignment horizontal="right" indent="2"/>
    </xf>
    <xf numFmtId="166" fontId="6" fillId="0" borderId="17" xfId="0" applyNumberFormat="1" applyFont="1" applyBorder="1" applyAlignment="1">
      <alignment horizontal="right" indent="2"/>
    </xf>
    <xf numFmtId="166" fontId="6" fillId="0" borderId="9" xfId="0" applyNumberFormat="1" applyFont="1" applyBorder="1" applyAlignment="1">
      <alignment horizontal="right" indent="2"/>
    </xf>
    <xf numFmtId="166" fontId="6" fillId="0" borderId="9" xfId="0" applyNumberFormat="1" applyFont="1" applyFill="1" applyBorder="1" applyAlignment="1">
      <alignment horizontal="right" indent="2"/>
    </xf>
    <xf numFmtId="166" fontId="6" fillId="0" borderId="14" xfId="0" applyNumberFormat="1" applyFont="1" applyBorder="1" applyAlignment="1">
      <alignment horizontal="right" indent="2"/>
    </xf>
    <xf numFmtId="166" fontId="6" fillId="0" borderId="6" xfId="0" applyNumberFormat="1" applyFont="1" applyBorder="1" applyAlignment="1">
      <alignment horizontal="right" indent="2"/>
    </xf>
    <xf numFmtId="166" fontId="6" fillId="0" borderId="6" xfId="0" applyNumberFormat="1" applyFont="1" applyFill="1" applyBorder="1" applyAlignment="1">
      <alignment horizontal="right" indent="2"/>
    </xf>
    <xf numFmtId="166" fontId="6" fillId="0" borderId="15" xfId="0" applyNumberFormat="1" applyFont="1" applyBorder="1" applyAlignment="1">
      <alignment horizontal="right" indent="2"/>
    </xf>
    <xf numFmtId="166" fontId="6" fillId="0" borderId="7" xfId="0" applyNumberFormat="1" applyFont="1" applyBorder="1" applyAlignment="1">
      <alignment horizontal="right" indent="2"/>
    </xf>
    <xf numFmtId="166" fontId="6" fillId="0" borderId="7" xfId="0" applyNumberFormat="1" applyFont="1" applyFill="1" applyBorder="1" applyAlignment="1">
      <alignment horizontal="right" indent="2"/>
    </xf>
    <xf numFmtId="166" fontId="6" fillId="0" borderId="16" xfId="0" applyNumberFormat="1" applyFont="1" applyBorder="1" applyAlignment="1">
      <alignment horizontal="right" indent="2"/>
    </xf>
    <xf numFmtId="166" fontId="6" fillId="0" borderId="8" xfId="0" applyNumberFormat="1" applyFont="1" applyBorder="1" applyAlignment="1">
      <alignment horizontal="right" indent="2"/>
    </xf>
    <xf numFmtId="166" fontId="6" fillId="0" borderId="12" xfId="0" applyNumberFormat="1" applyFont="1" applyBorder="1" applyAlignment="1">
      <alignment horizontal="right" indent="2"/>
    </xf>
    <xf numFmtId="166" fontId="6" fillId="0" borderId="0" xfId="0" applyNumberFormat="1" applyFont="1" applyBorder="1" applyAlignment="1">
      <alignment horizontal="right" indent="2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6" fontId="6" fillId="0" borderId="16" xfId="0" applyNumberFormat="1" applyFont="1" applyFill="1" applyBorder="1" applyAlignment="1">
      <alignment horizontal="right" indent="2"/>
    </xf>
    <xf numFmtId="166" fontId="6" fillId="0" borderId="8" xfId="0" applyNumberFormat="1" applyFont="1" applyFill="1" applyBorder="1" applyAlignment="1">
      <alignment horizontal="right" indent="2"/>
    </xf>
    <xf numFmtId="0" fontId="10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center"/>
    </xf>
    <xf numFmtId="0" fontId="6" fillId="2" borderId="43" xfId="0" applyNumberFormat="1" applyFont="1" applyFill="1" applyBorder="1" applyAlignment="1"/>
    <xf numFmtId="165" fontId="6" fillId="0" borderId="1" xfId="0" applyNumberFormat="1" applyFont="1" applyFill="1" applyBorder="1" applyAlignment="1"/>
    <xf numFmtId="0" fontId="12" fillId="0" borderId="0" xfId="0" applyNumberFormat="1" applyFont="1" applyFill="1" applyBorder="1" applyAlignment="1"/>
    <xf numFmtId="167" fontId="12" fillId="0" borderId="0" xfId="0" applyNumberFormat="1" applyFont="1" applyFill="1" applyBorder="1" applyAlignment="1"/>
    <xf numFmtId="0" fontId="12" fillId="2" borderId="1" xfId="0" applyNumberFormat="1" applyFont="1" applyFill="1" applyBorder="1" applyAlignment="1"/>
    <xf numFmtId="4" fontId="12" fillId="0" borderId="1" xfId="0" applyNumberFormat="1" applyFont="1" applyFill="1" applyBorder="1" applyAlignment="1"/>
    <xf numFmtId="0" fontId="12" fillId="0" borderId="1" xfId="0" applyNumberFormat="1" applyFont="1" applyFill="1" applyBorder="1" applyAlignment="1"/>
    <xf numFmtId="0" fontId="5" fillId="0" borderId="0" xfId="0" applyFont="1" applyAlignment="1">
      <alignment horizontal="center"/>
    </xf>
    <xf numFmtId="0" fontId="6" fillId="0" borderId="0" xfId="2" applyFont="1" applyFill="1" applyBorder="1"/>
    <xf numFmtId="0" fontId="37" fillId="0" borderId="0" xfId="0" applyNumberFormat="1" applyFont="1" applyFill="1" applyBorder="1" applyAlignment="1"/>
    <xf numFmtId="0" fontId="38" fillId="0" borderId="0" xfId="0" applyFont="1"/>
    <xf numFmtId="167" fontId="37" fillId="0" borderId="0" xfId="0" applyNumberFormat="1" applyFont="1" applyFill="1" applyBorder="1" applyAlignment="1"/>
    <xf numFmtId="0" fontId="37" fillId="2" borderId="1" xfId="0" applyNumberFormat="1" applyFont="1" applyFill="1" applyBorder="1" applyAlignment="1"/>
    <xf numFmtId="4" fontId="37" fillId="0" borderId="1" xfId="0" applyNumberFormat="1" applyFont="1" applyFill="1" applyBorder="1" applyAlignment="1"/>
    <xf numFmtId="4" fontId="39" fillId="0" borderId="1" xfId="0" applyNumberFormat="1" applyFont="1" applyFill="1" applyBorder="1" applyAlignment="1"/>
    <xf numFmtId="166" fontId="19" fillId="0" borderId="25" xfId="0" applyNumberFormat="1" applyFont="1" applyFill="1" applyBorder="1"/>
    <xf numFmtId="4" fontId="19" fillId="0" borderId="25" xfId="0" applyNumberFormat="1" applyFont="1" applyFill="1" applyBorder="1"/>
    <xf numFmtId="0" fontId="40" fillId="2" borderId="1" xfId="0" applyNumberFormat="1" applyFont="1" applyFill="1" applyBorder="1" applyAlignment="1"/>
    <xf numFmtId="0" fontId="0" fillId="0" borderId="0" xfId="0" applyFill="1" applyBorder="1"/>
    <xf numFmtId="4" fontId="12" fillId="0" borderId="0" xfId="0" applyNumberFormat="1" applyFont="1" applyFill="1" applyBorder="1" applyAlignment="1"/>
    <xf numFmtId="165" fontId="12" fillId="0" borderId="1" xfId="0" applyNumberFormat="1" applyFont="1" applyFill="1" applyBorder="1" applyAlignment="1"/>
    <xf numFmtId="0" fontId="6" fillId="2" borderId="1" xfId="0" applyNumberFormat="1" applyFont="1" applyFill="1" applyBorder="1" applyAlignment="1">
      <alignment horizontal="left"/>
    </xf>
    <xf numFmtId="166" fontId="6" fillId="0" borderId="0" xfId="0" applyNumberFormat="1" applyFont="1" applyFill="1" applyBorder="1" applyAlignment="1">
      <alignment horizontal="right" indent="2"/>
    </xf>
    <xf numFmtId="0" fontId="15" fillId="0" borderId="0" xfId="2" applyFont="1"/>
    <xf numFmtId="165" fontId="12" fillId="0" borderId="1" xfId="0" applyNumberFormat="1" applyFont="1" applyFill="1" applyBorder="1" applyAlignment="1">
      <alignment horizontal="right"/>
    </xf>
    <xf numFmtId="0" fontId="12" fillId="2" borderId="43" xfId="0" applyNumberFormat="1" applyFont="1" applyFill="1" applyBorder="1" applyAlignment="1"/>
    <xf numFmtId="0" fontId="12" fillId="0" borderId="43" xfId="0" applyNumberFormat="1" applyFont="1" applyFill="1" applyBorder="1" applyAlignment="1"/>
    <xf numFmtId="0" fontId="41" fillId="0" borderId="43" xfId="0" applyNumberFormat="1" applyFont="1" applyFill="1" applyBorder="1" applyAlignment="1"/>
    <xf numFmtId="0" fontId="41" fillId="2" borderId="1" xfId="0" applyNumberFormat="1" applyFont="1" applyFill="1" applyBorder="1" applyAlignment="1"/>
    <xf numFmtId="0" fontId="6" fillId="0" borderId="0" xfId="2" applyNumberFormat="1" applyFont="1" applyFill="1" applyBorder="1" applyAlignment="1">
      <alignment horizontal="left"/>
    </xf>
    <xf numFmtId="165" fontId="6" fillId="0" borderId="0" xfId="2" applyNumberFormat="1" applyFont="1" applyFill="1" applyBorder="1"/>
    <xf numFmtId="3" fontId="6" fillId="4" borderId="0" xfId="0" applyNumberFormat="1" applyFont="1" applyFill="1" applyBorder="1" applyAlignment="1">
      <alignment horizontal="right" indent="1"/>
    </xf>
    <xf numFmtId="3" fontId="5" fillId="4" borderId="0" xfId="0" applyNumberFormat="1" applyFont="1" applyFill="1" applyBorder="1" applyAlignment="1">
      <alignment horizontal="right" indent="1"/>
    </xf>
    <xf numFmtId="3" fontId="6" fillId="0" borderId="13" xfId="0" applyNumberFormat="1" applyFont="1" applyFill="1" applyBorder="1" applyAlignment="1">
      <alignment horizontal="right" indent="1"/>
    </xf>
    <xf numFmtId="3" fontId="5" fillId="0" borderId="5" xfId="0" applyNumberFormat="1" applyFont="1" applyBorder="1" applyAlignment="1">
      <alignment horizontal="right" indent="1"/>
    </xf>
    <xf numFmtId="3" fontId="6" fillId="0" borderId="14" xfId="0" applyNumberFormat="1" applyFont="1" applyFill="1" applyBorder="1" applyAlignment="1">
      <alignment horizontal="right" indent="1"/>
    </xf>
    <xf numFmtId="3" fontId="5" fillId="0" borderId="6" xfId="0" applyNumberFormat="1" applyFont="1" applyBorder="1" applyAlignment="1">
      <alignment horizontal="right" indent="1"/>
    </xf>
    <xf numFmtId="3" fontId="5" fillId="0" borderId="6" xfId="0" applyNumberFormat="1" applyFont="1" applyFill="1" applyBorder="1" applyAlignment="1">
      <alignment horizontal="right" indent="1"/>
    </xf>
    <xf numFmtId="3" fontId="6" fillId="0" borderId="15" xfId="0" applyNumberFormat="1" applyFont="1" applyFill="1" applyBorder="1" applyAlignment="1">
      <alignment horizontal="right" indent="1"/>
    </xf>
    <xf numFmtId="3" fontId="5" fillId="0" borderId="7" xfId="0" applyNumberFormat="1" applyFont="1" applyBorder="1" applyAlignment="1">
      <alignment horizontal="right" indent="1"/>
    </xf>
    <xf numFmtId="3" fontId="6" fillId="0" borderId="16" xfId="0" applyNumberFormat="1" applyFont="1" applyFill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1"/>
    </xf>
    <xf numFmtId="3" fontId="6" fillId="0" borderId="17" xfId="0" applyNumberFormat="1" applyFont="1" applyFill="1" applyBorder="1" applyAlignment="1">
      <alignment horizontal="right" indent="1"/>
    </xf>
    <xf numFmtId="3" fontId="5" fillId="0" borderId="9" xfId="0" applyNumberFormat="1" applyFont="1" applyBorder="1" applyAlignment="1">
      <alignment horizontal="right" indent="1"/>
    </xf>
    <xf numFmtId="165" fontId="5" fillId="4" borderId="11" xfId="0" applyNumberFormat="1" applyFont="1" applyFill="1" applyBorder="1" applyAlignment="1">
      <alignment horizontal="right" indent="4"/>
    </xf>
    <xf numFmtId="165" fontId="5" fillId="0" borderId="13" xfId="0" applyNumberFormat="1" applyFont="1" applyBorder="1" applyAlignment="1">
      <alignment horizontal="right" indent="4"/>
    </xf>
    <xf numFmtId="165" fontId="5" fillId="0" borderId="14" xfId="0" applyNumberFormat="1" applyFont="1" applyBorder="1" applyAlignment="1">
      <alignment horizontal="right" indent="4"/>
    </xf>
    <xf numFmtId="165" fontId="5" fillId="0" borderId="16" xfId="0" applyNumberFormat="1" applyFont="1" applyBorder="1" applyAlignment="1">
      <alignment horizontal="right" indent="4"/>
    </xf>
    <xf numFmtId="165" fontId="5" fillId="4" borderId="20" xfId="0" applyNumberFormat="1" applyFont="1" applyFill="1" applyBorder="1" applyAlignment="1">
      <alignment horizontal="right" indent="4"/>
    </xf>
    <xf numFmtId="165" fontId="5" fillId="4" borderId="12" xfId="0" applyNumberFormat="1" applyFont="1" applyFill="1" applyBorder="1" applyAlignment="1">
      <alignment horizontal="right" indent="4"/>
    </xf>
    <xf numFmtId="165" fontId="5" fillId="0" borderId="13" xfId="0" quotePrefix="1" applyNumberFormat="1" applyFont="1" applyBorder="1" applyAlignment="1">
      <alignment horizontal="right" indent="4"/>
    </xf>
    <xf numFmtId="165" fontId="5" fillId="0" borderId="14" xfId="0" quotePrefix="1" applyNumberFormat="1" applyFont="1" applyBorder="1" applyAlignment="1">
      <alignment horizontal="right" indent="4"/>
    </xf>
    <xf numFmtId="165" fontId="5" fillId="0" borderId="16" xfId="0" quotePrefix="1" applyNumberFormat="1" applyFont="1" applyBorder="1" applyAlignment="1">
      <alignment horizontal="right" indent="4"/>
    </xf>
    <xf numFmtId="165" fontId="5" fillId="4" borderId="20" xfId="0" quotePrefix="1" applyNumberFormat="1" applyFont="1" applyFill="1" applyBorder="1" applyAlignment="1">
      <alignment horizontal="right" indent="4"/>
    </xf>
    <xf numFmtId="0" fontId="4" fillId="3" borderId="13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0" borderId="0" xfId="8" applyFont="1" applyAlignment="1">
      <alignment wrapText="1"/>
    </xf>
    <xf numFmtId="0" fontId="5" fillId="0" borderId="0" xfId="0" applyFont="1" applyAlignment="1"/>
    <xf numFmtId="0" fontId="6" fillId="2" borderId="24" xfId="2" applyNumberFormat="1" applyFont="1" applyFill="1" applyBorder="1" applyAlignment="1">
      <alignment horizontal="center" vertical="center" wrapText="1"/>
    </xf>
    <xf numFmtId="0" fontId="3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4" fillId="0" borderId="6" xfId="0" applyFont="1" applyFill="1" applyBorder="1" applyAlignment="1">
      <alignment horizontal="left" vertical="top"/>
    </xf>
    <xf numFmtId="0" fontId="6" fillId="2" borderId="1" xfId="2" applyNumberFormat="1" applyFont="1" applyFill="1" applyBorder="1" applyAlignment="1">
      <alignment horizontal="center" vertical="center"/>
    </xf>
    <xf numFmtId="165" fontId="5" fillId="0" borderId="17" xfId="0" applyNumberFormat="1" applyFont="1" applyFill="1" applyBorder="1" applyAlignment="1">
      <alignment horizontal="right" indent="2"/>
    </xf>
    <xf numFmtId="165" fontId="5" fillId="0" borderId="14" xfId="0" applyNumberFormat="1" applyFont="1" applyFill="1" applyBorder="1" applyAlignment="1">
      <alignment horizontal="right" indent="2"/>
    </xf>
    <xf numFmtId="165" fontId="5" fillId="0" borderId="16" xfId="0" applyNumberFormat="1" applyFont="1" applyFill="1" applyBorder="1" applyAlignment="1">
      <alignment horizontal="right" indent="2"/>
    </xf>
    <xf numFmtId="0" fontId="4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/>
    <xf numFmtId="3" fontId="5" fillId="0" borderId="14" xfId="0" applyNumberFormat="1" applyFont="1" applyFill="1" applyBorder="1" applyAlignment="1">
      <alignment horizontal="right" indent="1"/>
    </xf>
    <xf numFmtId="165" fontId="5" fillId="0" borderId="6" xfId="0" applyNumberFormat="1" applyFont="1" applyFill="1" applyBorder="1" applyAlignment="1">
      <alignment horizontal="right" indent="3"/>
    </xf>
    <xf numFmtId="165" fontId="5" fillId="0" borderId="14" xfId="0" applyNumberFormat="1" applyFont="1" applyFill="1" applyBorder="1" applyAlignment="1">
      <alignment horizontal="right" indent="4"/>
    </xf>
    <xf numFmtId="165" fontId="10" fillId="0" borderId="8" xfId="0" applyNumberFormat="1" applyFont="1" applyFill="1" applyBorder="1" applyAlignment="1">
      <alignment horizontal="right" indent="1"/>
    </xf>
    <xf numFmtId="165" fontId="10" fillId="0" borderId="6" xfId="0" applyNumberFormat="1" applyFont="1" applyFill="1" applyBorder="1" applyAlignment="1">
      <alignment horizontal="right" indent="1"/>
    </xf>
    <xf numFmtId="166" fontId="10" fillId="4" borderId="4" xfId="0" applyNumberFormat="1" applyFont="1" applyFill="1" applyBorder="1" applyAlignment="1">
      <alignment horizontal="right" indent="2"/>
    </xf>
    <xf numFmtId="166" fontId="10" fillId="0" borderId="6" xfId="0" applyNumberFormat="1" applyFont="1" applyFill="1" applyBorder="1" applyAlignment="1">
      <alignment horizontal="right" indent="2"/>
    </xf>
    <xf numFmtId="166" fontId="10" fillId="0" borderId="8" xfId="0" applyNumberFormat="1" applyFont="1" applyFill="1" applyBorder="1" applyAlignment="1">
      <alignment horizontal="right" indent="2"/>
    </xf>
    <xf numFmtId="0" fontId="4" fillId="0" borderId="0" xfId="2" applyFont="1"/>
    <xf numFmtId="0" fontId="6" fillId="0" borderId="0" xfId="2" applyFont="1" applyAlignment="1">
      <alignment horizontal="right"/>
    </xf>
    <xf numFmtId="165" fontId="6" fillId="4" borderId="10" xfId="2" applyNumberFormat="1" applyFont="1" applyFill="1" applyBorder="1" applyAlignment="1">
      <alignment horizontal="right" indent="2"/>
    </xf>
    <xf numFmtId="165" fontId="6" fillId="4" borderId="4" xfId="2" applyNumberFormat="1" applyFont="1" applyFill="1" applyBorder="1" applyAlignment="1">
      <alignment horizontal="right" indent="2"/>
    </xf>
    <xf numFmtId="165" fontId="10" fillId="0" borderId="6" xfId="2" applyNumberFormat="1" applyFont="1" applyFill="1" applyBorder="1" applyAlignment="1">
      <alignment horizontal="right" indent="2"/>
    </xf>
    <xf numFmtId="165" fontId="10" fillId="4" borderId="4" xfId="2" applyNumberFormat="1" applyFont="1" applyFill="1" applyBorder="1" applyAlignment="1">
      <alignment horizontal="right" indent="2"/>
    </xf>
    <xf numFmtId="0" fontId="4" fillId="2" borderId="1" xfId="0" applyNumberFormat="1" applyFont="1" applyFill="1" applyBorder="1" applyAlignment="1"/>
    <xf numFmtId="0" fontId="5" fillId="0" borderId="0" xfId="8" applyFont="1" applyAlignment="1">
      <alignment horizontal="left" vertical="center"/>
    </xf>
    <xf numFmtId="0" fontId="10" fillId="0" borderId="0" xfId="8" applyFont="1" applyAlignment="1">
      <alignment horizontal="left"/>
    </xf>
    <xf numFmtId="3" fontId="44" fillId="4" borderId="0" xfId="0" applyNumberFormat="1" applyFont="1" applyFill="1" applyBorder="1" applyAlignment="1">
      <alignment horizontal="right" indent="1"/>
    </xf>
    <xf numFmtId="3" fontId="44" fillId="0" borderId="6" xfId="0" applyNumberFormat="1" applyFont="1" applyBorder="1" applyAlignment="1">
      <alignment horizontal="right" indent="1"/>
    </xf>
    <xf numFmtId="3" fontId="44" fillId="0" borderId="9" xfId="0" applyNumberFormat="1" applyFont="1" applyBorder="1" applyAlignment="1">
      <alignment horizontal="right" indent="1"/>
    </xf>
    <xf numFmtId="3" fontId="44" fillId="4" borderId="21" xfId="0" applyNumberFormat="1" applyFont="1" applyFill="1" applyBorder="1" applyAlignment="1">
      <alignment horizontal="right" indent="1"/>
    </xf>
    <xf numFmtId="3" fontId="44" fillId="0" borderId="18" xfId="0" applyNumberFormat="1" applyFont="1" applyBorder="1" applyAlignment="1">
      <alignment horizontal="right" indent="1"/>
    </xf>
    <xf numFmtId="3" fontId="44" fillId="0" borderId="41" xfId="0" applyNumberFormat="1" applyFont="1" applyBorder="1" applyAlignment="1">
      <alignment horizontal="right" indent="1"/>
    </xf>
    <xf numFmtId="3" fontId="44" fillId="0" borderId="41" xfId="0" applyNumberFormat="1" applyFont="1" applyFill="1" applyBorder="1" applyAlignment="1">
      <alignment horizontal="right" indent="1"/>
    </xf>
    <xf numFmtId="3" fontId="44" fillId="0" borderId="42" xfId="0" applyNumberFormat="1" applyFont="1" applyBorder="1" applyAlignment="1">
      <alignment horizontal="right" indent="1"/>
    </xf>
    <xf numFmtId="3" fontId="44" fillId="4" borderId="39" xfId="0" applyNumberFormat="1" applyFont="1" applyFill="1" applyBorder="1" applyAlignment="1">
      <alignment horizontal="right" indent="1"/>
    </xf>
    <xf numFmtId="3" fontId="44" fillId="4" borderId="40" xfId="0" applyNumberFormat="1" applyFont="1" applyFill="1" applyBorder="1" applyAlignment="1">
      <alignment horizontal="right" indent="1"/>
    </xf>
    <xf numFmtId="166" fontId="44" fillId="4" borderId="4" xfId="0" applyNumberFormat="1" applyFont="1" applyFill="1" applyBorder="1" applyAlignment="1">
      <alignment horizontal="right" indent="2"/>
    </xf>
    <xf numFmtId="166" fontId="44" fillId="0" borderId="6" xfId="0" applyNumberFormat="1" applyFont="1" applyBorder="1" applyAlignment="1">
      <alignment horizontal="right" indent="2"/>
    </xf>
    <xf numFmtId="166" fontId="44" fillId="0" borderId="5" xfId="0" applyNumberFormat="1" applyFont="1" applyBorder="1" applyAlignment="1">
      <alignment horizontal="right" indent="2"/>
    </xf>
    <xf numFmtId="3" fontId="10" fillId="4" borderId="4" xfId="1" applyNumberFormat="1" applyFont="1" applyFill="1" applyBorder="1" applyAlignment="1">
      <alignment horizontal="right" indent="1"/>
    </xf>
    <xf numFmtId="3" fontId="10" fillId="0" borderId="6" xfId="1" applyNumberFormat="1" applyFont="1" applyFill="1" applyBorder="1" applyAlignment="1">
      <alignment horizontal="right" indent="1"/>
    </xf>
    <xf numFmtId="3" fontId="10" fillId="0" borderId="9" xfId="1" applyNumberFormat="1" applyFont="1" applyFill="1" applyBorder="1" applyAlignment="1">
      <alignment horizontal="right" indent="1"/>
    </xf>
    <xf numFmtId="0" fontId="42" fillId="0" borderId="0" xfId="0" applyFont="1" applyAlignment="1">
      <alignment vertical="top"/>
    </xf>
    <xf numFmtId="0" fontId="10" fillId="0" borderId="0" xfId="8" applyFont="1" applyAlignment="1"/>
    <xf numFmtId="3" fontId="5" fillId="0" borderId="0" xfId="0" applyNumberFormat="1" applyFont="1" applyFill="1" applyBorder="1" applyAlignment="1">
      <alignment horizontal="right" indent="2"/>
    </xf>
    <xf numFmtId="0" fontId="41" fillId="0" borderId="0" xfId="0" applyNumberFormat="1" applyFont="1" applyFill="1" applyBorder="1" applyAlignment="1"/>
    <xf numFmtId="0" fontId="43" fillId="0" borderId="0" xfId="0" applyNumberFormat="1" applyFont="1" applyFill="1" applyBorder="1" applyAlignment="1"/>
    <xf numFmtId="166" fontId="12" fillId="0" borderId="0" xfId="0" applyNumberFormat="1" applyFont="1" applyFill="1" applyBorder="1" applyAlignment="1"/>
    <xf numFmtId="165" fontId="6" fillId="0" borderId="0" xfId="2" applyNumberFormat="1" applyFont="1" applyFill="1" applyBorder="1" applyAlignment="1"/>
    <xf numFmtId="0" fontId="17" fillId="0" borderId="0" xfId="8" applyFont="1"/>
    <xf numFmtId="166" fontId="9" fillId="0" borderId="0" xfId="8" applyNumberFormat="1" applyFont="1"/>
    <xf numFmtId="166" fontId="17" fillId="0" borderId="0" xfId="0" applyNumberFormat="1" applyFont="1" applyBorder="1"/>
    <xf numFmtId="169" fontId="5" fillId="0" borderId="0" xfId="6" applyNumberFormat="1" applyFont="1"/>
    <xf numFmtId="9" fontId="6" fillId="0" borderId="0" xfId="6" applyFont="1"/>
    <xf numFmtId="0" fontId="17" fillId="0" borderId="0" xfId="2" applyFont="1" applyFill="1"/>
    <xf numFmtId="0" fontId="17" fillId="0" borderId="0" xfId="8" applyFont="1" applyFill="1"/>
    <xf numFmtId="0" fontId="5" fillId="0" borderId="0" xfId="8" applyFont="1" applyFill="1"/>
    <xf numFmtId="0" fontId="5" fillId="0" borderId="0" xfId="8" applyFont="1" applyAlignment="1">
      <alignment horizontal="right"/>
    </xf>
    <xf numFmtId="0" fontId="5" fillId="0" borderId="0" xfId="0" applyNumberFormat="1" applyFont="1" applyFill="1"/>
    <xf numFmtId="9" fontId="5" fillId="0" borderId="0" xfId="6" applyFont="1" applyFill="1"/>
    <xf numFmtId="0" fontId="6" fillId="0" borderId="0" xfId="2" applyFont="1"/>
    <xf numFmtId="3" fontId="44" fillId="0" borderId="6" xfId="0" applyNumberFormat="1" applyFont="1" applyFill="1" applyBorder="1" applyAlignment="1">
      <alignment horizontal="right" indent="1"/>
    </xf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right" indent="2"/>
    </xf>
    <xf numFmtId="165" fontId="6" fillId="0" borderId="0" xfId="0" applyNumberFormat="1" applyFont="1" applyFill="1" applyBorder="1" applyAlignment="1">
      <alignment horizontal="right" indent="2"/>
    </xf>
    <xf numFmtId="165" fontId="6" fillId="4" borderId="10" xfId="0" applyNumberFormat="1" applyFont="1" applyFill="1" applyBorder="1" applyAlignment="1">
      <alignment horizontal="right" indent="1"/>
    </xf>
    <xf numFmtId="165" fontId="6" fillId="4" borderId="3" xfId="0" applyNumberFormat="1" applyFont="1" applyFill="1" applyBorder="1" applyAlignment="1">
      <alignment horizontal="right" indent="1"/>
    </xf>
    <xf numFmtId="165" fontId="6" fillId="4" borderId="11" xfId="0" applyNumberFormat="1" applyFont="1" applyFill="1" applyBorder="1" applyAlignment="1">
      <alignment horizontal="right" indent="2"/>
    </xf>
    <xf numFmtId="165" fontId="6" fillId="0" borderId="0" xfId="0" applyNumberFormat="1" applyFont="1" applyFill="1" applyBorder="1" applyAlignment="1">
      <alignment horizontal="right" indent="1"/>
    </xf>
    <xf numFmtId="0" fontId="4" fillId="3" borderId="7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165" fontId="6" fillId="0" borderId="5" xfId="0" applyNumberFormat="1" applyFont="1" applyFill="1" applyBorder="1" applyAlignment="1">
      <alignment horizontal="right" indent="2"/>
    </xf>
    <xf numFmtId="165" fontId="6" fillId="0" borderId="6" xfId="0" applyNumberFormat="1" applyFont="1" applyFill="1" applyBorder="1" applyAlignment="1">
      <alignment horizontal="right" indent="2"/>
    </xf>
    <xf numFmtId="165" fontId="6" fillId="0" borderId="7" xfId="0" applyNumberFormat="1" applyFont="1" applyFill="1" applyBorder="1" applyAlignment="1">
      <alignment horizontal="right" indent="2"/>
    </xf>
    <xf numFmtId="165" fontId="6" fillId="0" borderId="8" xfId="0" applyNumberFormat="1" applyFont="1" applyFill="1" applyBorder="1" applyAlignment="1">
      <alignment horizontal="right" indent="2"/>
    </xf>
    <xf numFmtId="0" fontId="5" fillId="0" borderId="0" xfId="8" applyFont="1" applyFill="1" applyBorder="1"/>
    <xf numFmtId="0" fontId="9" fillId="0" borderId="0" xfId="8" applyFont="1" applyFill="1" applyBorder="1"/>
    <xf numFmtId="4" fontId="6" fillId="0" borderId="0" xfId="0" applyNumberFormat="1" applyFont="1" applyFill="1" applyBorder="1" applyAlignment="1"/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169" fontId="5" fillId="0" borderId="0" xfId="0" applyNumberFormat="1" applyFont="1" applyFill="1"/>
    <xf numFmtId="2" fontId="6" fillId="0" borderId="0" xfId="0" applyNumberFormat="1" applyFont="1" applyFill="1"/>
    <xf numFmtId="2" fontId="17" fillId="0" borderId="0" xfId="0" applyNumberFormat="1" applyFont="1" applyFill="1"/>
    <xf numFmtId="166" fontId="17" fillId="0" borderId="0" xfId="0" applyNumberFormat="1" applyFont="1" applyFill="1" applyBorder="1"/>
    <xf numFmtId="165" fontId="6" fillId="0" borderId="43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4" fillId="0" borderId="0" xfId="3" applyFont="1" applyFill="1" applyBorder="1"/>
    <xf numFmtId="165" fontId="12" fillId="0" borderId="43" xfId="0" applyNumberFormat="1" applyFont="1" applyFill="1" applyBorder="1" applyAlignment="1"/>
    <xf numFmtId="4" fontId="6" fillId="0" borderId="43" xfId="0" applyNumberFormat="1" applyFont="1" applyFill="1" applyBorder="1" applyAlignment="1"/>
    <xf numFmtId="0" fontId="6" fillId="2" borderId="44" xfId="0" applyNumberFormat="1" applyFont="1" applyFill="1" applyBorder="1" applyAlignment="1"/>
    <xf numFmtId="4" fontId="6" fillId="0" borderId="44" xfId="0" applyNumberFormat="1" applyFont="1" applyFill="1" applyBorder="1" applyAlignment="1"/>
    <xf numFmtId="0" fontId="12" fillId="2" borderId="24" xfId="0" applyNumberFormat="1" applyFont="1" applyFill="1" applyBorder="1" applyAlignment="1"/>
    <xf numFmtId="0" fontId="5" fillId="0" borderId="44" xfId="0" applyFont="1" applyBorder="1"/>
    <xf numFmtId="2" fontId="5" fillId="0" borderId="44" xfId="0" applyNumberFormat="1" applyFont="1" applyBorder="1"/>
    <xf numFmtId="4" fontId="5" fillId="0" borderId="44" xfId="0" applyNumberFormat="1" applyFont="1" applyBorder="1"/>
    <xf numFmtId="0" fontId="9" fillId="5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42" fillId="0" borderId="26" xfId="0" applyFont="1" applyBorder="1" applyAlignment="1">
      <alignment horizontal="left" vertical="top"/>
    </xf>
    <xf numFmtId="0" fontId="9" fillId="3" borderId="1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4" fillId="3" borderId="1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2" fillId="0" borderId="0" xfId="0" applyFont="1" applyAlignment="1">
      <alignment horizontal="left" vertical="top"/>
    </xf>
    <xf numFmtId="0" fontId="5" fillId="0" borderId="0" xfId="8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9" fillId="3" borderId="11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2" fontId="10" fillId="0" borderId="0" xfId="0" applyNumberFormat="1" applyFont="1" applyBorder="1" applyAlignment="1">
      <alignment horizontal="left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165" fontId="10" fillId="0" borderId="0" xfId="0" applyNumberFormat="1" applyFont="1" applyFill="1" applyBorder="1" applyAlignment="1">
      <alignment horizontal="left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2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6" fillId="0" borderId="0" xfId="2" applyFont="1"/>
    <xf numFmtId="0" fontId="10" fillId="0" borderId="0" xfId="2" applyFont="1"/>
    <xf numFmtId="0" fontId="10" fillId="0" borderId="0" xfId="2" applyFont="1" applyAlignment="1">
      <alignment horizontal="left"/>
    </xf>
    <xf numFmtId="0" fontId="6" fillId="0" borderId="26" xfId="2" applyFont="1" applyBorder="1" applyAlignment="1">
      <alignment horizontal="left"/>
    </xf>
    <xf numFmtId="0" fontId="5" fillId="0" borderId="3" xfId="2" applyFont="1" applyFill="1" applyBorder="1" applyAlignment="1">
      <alignment horizontal="left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18" xfId="2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/>
    </xf>
    <xf numFmtId="0" fontId="42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</cellXfs>
  <cellStyles count="53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6" builtinId="27" customBuiltin="1"/>
    <cellStyle name="Banner" xfId="7"/>
    <cellStyle name="Calculation" xfId="20" builtinId="22" customBuiltin="1"/>
    <cellStyle name="Check Cell" xfId="22" builtinId="23" customBuiltin="1"/>
    <cellStyle name="Comma" xfId="1" builtinId="3"/>
    <cellStyle name="Explanatory Text" xfId="24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8" builtinId="20" customBuiltin="1"/>
    <cellStyle name="Linked Cell" xfId="21" builtinId="24" customBuiltin="1"/>
    <cellStyle name="Neutral" xfId="17" builtinId="28" customBuiltin="1"/>
    <cellStyle name="Normal" xfId="0" builtinId="0"/>
    <cellStyle name="Normal 2" xfId="2"/>
    <cellStyle name="Normal 2 2" xfId="3"/>
    <cellStyle name="Normal 2 3" xfId="8"/>
    <cellStyle name="Normal 3" xfId="5"/>
    <cellStyle name="Normal 3 2" xfId="9"/>
    <cellStyle name="Normal 4" xfId="50"/>
    <cellStyle name="Normal 5" xfId="52"/>
    <cellStyle name="Note 2" xfId="51"/>
    <cellStyle name="NumberCellStyle" xfId="4"/>
    <cellStyle name="Output" xfId="19" builtinId="21" customBuiltin="1"/>
    <cellStyle name="Percent" xfId="6" builtinId="5"/>
    <cellStyle name="Title" xfId="10" builtinId="15" customBuiltin="1"/>
    <cellStyle name="Total" xfId="25" builtinId="25" customBuiltin="1"/>
    <cellStyle name="Warning Text" xfId="23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0BA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15856372135501"/>
          <c:y val="0.107268718713197"/>
          <c:w val="0.64671398560877502"/>
          <c:h val="0.78201876337849296"/>
        </c:manualLayout>
      </c:layout>
      <c:doughnutChart>
        <c:varyColors val="1"/>
        <c:ser>
          <c:idx val="1"/>
          <c:order val="0"/>
          <c:tx>
            <c:v>Series2</c:v>
          </c:tx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chemeClr val="accent2"/>
              </a:solidFill>
            </c:spPr>
          </c:dPt>
          <c:dPt>
            <c:idx val="2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1.15615611514899E-2"/>
                  <c:y val="1.8900345176854399E-3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Crops</a:t>
                    </a:r>
                  </a:p>
                  <a:p>
                    <a:r>
                      <a:rPr lang="en-US" sz="900"/>
                      <a:t>51.9%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6694790132448798E-3"/>
                  <c:y val="-4.1162507301057399E-3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Animals</a:t>
                    </a:r>
                  </a:p>
                  <a:p>
                    <a:r>
                      <a:rPr lang="en-US" sz="900"/>
                      <a:t>39.2%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</a:defRPr>
                    </a:pPr>
                    <a:r>
                      <a:rPr lang="en-GB" sz="900">
                        <a:solidFill>
                          <a:schemeClr val="bg1"/>
                        </a:solidFill>
                      </a:rPr>
                      <a:t>Others</a:t>
                    </a:r>
                  </a:p>
                  <a:p>
                    <a:pPr>
                      <a:defRPr sz="900">
                        <a:solidFill>
                          <a:schemeClr val="bg1"/>
                        </a:solidFill>
                      </a:defRPr>
                    </a:pPr>
                    <a:r>
                      <a:rPr lang="en-GB" sz="900">
                        <a:solidFill>
                          <a:schemeClr val="bg1"/>
                        </a:solidFill>
                      </a:rPr>
                      <a:t>8.9%</a:t>
                    </a:r>
                    <a:endParaRPr lang="en-GB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lb-L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1'!$G$73:$G$90</c:f>
              <c:strCache>
                <c:ptCount val="18"/>
                <c:pt idx="0">
                  <c:v>Vegetables and horticultural plants</c:v>
                </c:pt>
                <c:pt idx="1">
                  <c:v>Cereals</c:v>
                </c:pt>
                <c:pt idx="2">
                  <c:v>Fruits</c:v>
                </c:pt>
                <c:pt idx="3">
                  <c:v>Forage plants</c:v>
                </c:pt>
                <c:pt idx="4">
                  <c:v>Wine</c:v>
                </c:pt>
                <c:pt idx="5">
                  <c:v>Industrial plants</c:v>
                </c:pt>
                <c:pt idx="6">
                  <c:v>Potatoes</c:v>
                </c:pt>
                <c:pt idx="7">
                  <c:v>Olive oil</c:v>
                </c:pt>
                <c:pt idx="8">
                  <c:v>Others</c:v>
                </c:pt>
                <c:pt idx="9">
                  <c:v>Milk</c:v>
                </c:pt>
                <c:pt idx="10">
                  <c:v>Cattle</c:v>
                </c:pt>
                <c:pt idx="11">
                  <c:v>Pigs</c:v>
                </c:pt>
                <c:pt idx="12">
                  <c:v>Poultry</c:v>
                </c:pt>
                <c:pt idx="13">
                  <c:v>Eggs</c:v>
                </c:pt>
                <c:pt idx="14">
                  <c:v>Other animals</c:v>
                </c:pt>
                <c:pt idx="15">
                  <c:v>Other animal products</c:v>
                </c:pt>
                <c:pt idx="16">
                  <c:v>Agricultural services</c:v>
                </c:pt>
                <c:pt idx="17">
                  <c:v>Secondary activities</c:v>
                </c:pt>
              </c:strCache>
            </c:strRef>
          </c:cat>
          <c:val>
            <c:numRef>
              <c:f>'Figure 1'!$H$95:$H$97</c:f>
              <c:numCache>
                <c:formatCode>General</c:formatCode>
                <c:ptCount val="3"/>
                <c:pt idx="0">
                  <c:v>210282.45</c:v>
                </c:pt>
                <c:pt idx="1">
                  <c:v>158872.63000000003</c:v>
                </c:pt>
                <c:pt idx="2">
                  <c:v>35853.410000000003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6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8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9"/>
            <c:bubble3D val="0"/>
            <c:spPr>
              <a:solidFill>
                <a:schemeClr val="accent2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4"/>
            <c:bubble3D val="0"/>
            <c:spPr>
              <a:solidFill>
                <a:schemeClr val="accent2">
                  <a:lumMod val="50000"/>
                </a:schemeClr>
              </a:solidFill>
            </c:spPr>
          </c:dPt>
          <c:dPt>
            <c:idx val="15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7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9.0970187810693104E-2"/>
                  <c:y val="-0.1173481258043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9928187390904"/>
                  <c:y val="-6.99247414869807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258842028405699"/>
                  <c:y val="2.40678644468198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380839147290299"/>
                  <c:y val="6.5274842440877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939077996182903E-2"/>
                  <c:y val="8.91644175598065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720438528234495E-2"/>
                  <c:y val="0.12226597852517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Industrial</a:t>
                    </a:r>
                  </a:p>
                  <a:p>
                    <a:r>
                      <a:rPr lang="en-US" sz="800"/>
                      <a:t>plants
5.2 %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4018277748989103E-2"/>
                  <c:y val="0.120947235011261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84330391820933E-4"/>
                  <c:y val="0.134787416529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0457127009490602E-2"/>
                  <c:y val="0.1371486527334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18392585164229"/>
                  <c:y val="7.88666047330918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02043690339293"/>
                  <c:y val="5.9850502545947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07674058966966"/>
                  <c:y val="-3.86720806682650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0542348706865864"/>
                      <c:h val="0.066433855849918"/>
                    </c:manualLayout>
                  </c15:layout>
                </c:ext>
              </c:extLst>
            </c:dLbl>
            <c:dLbl>
              <c:idx val="12"/>
              <c:layout>
                <c:manualLayout>
                  <c:x val="-9.3758487334189802E-2"/>
                  <c:y val="-3.817808441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6606308587483596E-2"/>
                  <c:y val="-6.33671842976015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889036997788204E-2"/>
                  <c:y val="-0.10020118630856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Other</a:t>
                    </a:r>
                  </a:p>
                  <a:p>
                    <a:r>
                      <a:rPr lang="en-US" sz="800"/>
                      <a:t>animals
2.3%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3849589118142999"/>
                  <c:y val="-0.168032948630668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0132200152144899E-2"/>
                  <c:y val="-0.1119685223704289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Agricultural</a:t>
                    </a:r>
                  </a:p>
                  <a:p>
                    <a:r>
                      <a:rPr lang="en-US" sz="800"/>
                      <a:t>services
5.0 %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2499306202374904E-4"/>
                  <c:y val="-0.124657028021674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Secondary</a:t>
                    </a:r>
                  </a:p>
                  <a:p>
                    <a:r>
                      <a:rPr lang="en-US" sz="800"/>
                      <a:t>activities
3.9 %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\ 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lb-L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1'!$G$73:$G$90</c:f>
              <c:strCache>
                <c:ptCount val="18"/>
                <c:pt idx="0">
                  <c:v>Vegetables and horticultural plants</c:v>
                </c:pt>
                <c:pt idx="1">
                  <c:v>Cereals</c:v>
                </c:pt>
                <c:pt idx="2">
                  <c:v>Fruits</c:v>
                </c:pt>
                <c:pt idx="3">
                  <c:v>Forage plants</c:v>
                </c:pt>
                <c:pt idx="4">
                  <c:v>Wine</c:v>
                </c:pt>
                <c:pt idx="5">
                  <c:v>Industrial plants</c:v>
                </c:pt>
                <c:pt idx="6">
                  <c:v>Potatoes</c:v>
                </c:pt>
                <c:pt idx="7">
                  <c:v>Olive oil</c:v>
                </c:pt>
                <c:pt idx="8">
                  <c:v>Others</c:v>
                </c:pt>
                <c:pt idx="9">
                  <c:v>Milk</c:v>
                </c:pt>
                <c:pt idx="10">
                  <c:v>Cattle</c:v>
                </c:pt>
                <c:pt idx="11">
                  <c:v>Pigs</c:v>
                </c:pt>
                <c:pt idx="12">
                  <c:v>Poultry</c:v>
                </c:pt>
                <c:pt idx="13">
                  <c:v>Eggs</c:v>
                </c:pt>
                <c:pt idx="14">
                  <c:v>Other animals</c:v>
                </c:pt>
                <c:pt idx="15">
                  <c:v>Other animal products</c:v>
                </c:pt>
                <c:pt idx="16">
                  <c:v>Agricultural services</c:v>
                </c:pt>
                <c:pt idx="17">
                  <c:v>Secondary activities</c:v>
                </c:pt>
              </c:strCache>
            </c:strRef>
          </c:cat>
          <c:val>
            <c:numRef>
              <c:f>'Figure 1'!$H$73:$H$90</c:f>
              <c:numCache>
                <c:formatCode>General</c:formatCode>
                <c:ptCount val="18"/>
                <c:pt idx="0">
                  <c:v>53399.25</c:v>
                </c:pt>
                <c:pt idx="1">
                  <c:v>43439.55</c:v>
                </c:pt>
                <c:pt idx="2">
                  <c:v>26582.74</c:v>
                </c:pt>
                <c:pt idx="3">
                  <c:v>23618.01</c:v>
                </c:pt>
                <c:pt idx="4">
                  <c:v>21703.97</c:v>
                </c:pt>
                <c:pt idx="5">
                  <c:v>20919.150000000001</c:v>
                </c:pt>
                <c:pt idx="6">
                  <c:v>12700</c:v>
                </c:pt>
                <c:pt idx="7">
                  <c:v>4999.88</c:v>
                </c:pt>
                <c:pt idx="8">
                  <c:v>2919.9</c:v>
                </c:pt>
                <c:pt idx="9">
                  <c:v>49597.279999999999</c:v>
                </c:pt>
                <c:pt idx="10">
                  <c:v>33311.85</c:v>
                </c:pt>
                <c:pt idx="11">
                  <c:v>34245.839999999997</c:v>
                </c:pt>
                <c:pt idx="12">
                  <c:v>21417.63</c:v>
                </c:pt>
                <c:pt idx="13">
                  <c:v>8761.2900000000009</c:v>
                </c:pt>
                <c:pt idx="14">
                  <c:v>9356.5400000000009</c:v>
                </c:pt>
                <c:pt idx="15">
                  <c:v>2182.1999999999998</c:v>
                </c:pt>
                <c:pt idx="16">
                  <c:v>20103.650000000001</c:v>
                </c:pt>
                <c:pt idx="17">
                  <c:v>15749.76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88857060191699"/>
          <c:y val="7.5637908204829601E-2"/>
          <c:w val="0.67745105859353305"/>
          <c:h val="0.78651911689155096"/>
        </c:manualLayout>
      </c:layout>
      <c:doughnut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bg1"/>
              </a:outerShdw>
            </a:effectLst>
          </c:spPr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  <a:extLst>
                <a:ext uri="{91240B29-F687-4F45-9708-019B960494DF}">
                  <a14:hiddenLine xmlns:a14="http://schemas.microsoft.com/office/drawing/2010/main">
                    <a:solidFill>
                      <a:srgbClr val="5FB441"/>
                    </a:solidFill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5FB441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dPt>
          <c:dPt>
            <c:idx val="2"/>
            <c:bubble3D val="0"/>
            <c:spPr>
              <a:solidFill>
                <a:srgbClr val="5FB441">
                  <a:lumMod val="40000"/>
                  <a:lumOff val="60000"/>
                </a:srgb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dPt>
          <c:dPt>
            <c:idx val="5"/>
            <c:bubble3D val="0"/>
            <c:spPr>
              <a:solidFill>
                <a:srgbClr val="F06423">
                  <a:lumMod val="40000"/>
                  <a:lumOff val="60000"/>
                </a:srgb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dPt>
          <c:dPt>
            <c:idx val="6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dPt>
          <c:dPt>
            <c:idx val="7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dPt>
          <c:dPt>
            <c:idx val="8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dPt>
          <c:dPt>
            <c:idx val="9"/>
            <c:bubble3D val="0"/>
            <c:spPr>
              <a:solidFill>
                <a:srgbClr val="FAA519">
                  <a:lumMod val="100000"/>
                </a:srgb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dPt>
          <c:dPt>
            <c:idx val="10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dPt>
          <c:dLbls>
            <c:dLbl>
              <c:idx val="0"/>
              <c:layout>
                <c:manualLayout>
                  <c:x val="9.3860062893081797E-2"/>
                  <c:y val="-0.2287407774474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3799004192872"/>
                  <c:y val="0.142960301728883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251048218030001E-3"/>
                  <c:y val="0.15731307124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903220208408"/>
                      <c:h val="0.087884987972477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9.6507075471698095E-2"/>
                  <c:y val="0.145698160995484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66404612159329"/>
                  <c:y val="0.104889329369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264411855230501"/>
                  <c:y val="5.515713984391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529852048504699"/>
                  <c:y val="2.45126443688243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0666928997102799"/>
                  <c:y val="-1.633009770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8865809779812601"/>
                  <c:y val="-8.0768932271815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5464420221370501"/>
                  <c:y val="-0.203947315169576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3581437913911197E-2"/>
                  <c:y val="-0.143897692812756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lb-L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2'!$C$61:$C$71</c:f>
              <c:strCache>
                <c:ptCount val="11"/>
                <c:pt idx="0">
                  <c:v>Feedingstuffs</c:v>
                </c:pt>
                <c:pt idx="1">
                  <c:v>Energy lubricants</c:v>
                </c:pt>
                <c:pt idx="2">
                  <c:v>Fertilisers and soil improvers</c:v>
                </c:pt>
                <c:pt idx="3">
                  <c:v>Agricultural services</c:v>
                </c:pt>
                <c:pt idx="4">
                  <c:v>Maintenance of materials</c:v>
                </c:pt>
                <c:pt idx="5">
                  <c:v>Seeds and planting stock</c:v>
                </c:pt>
                <c:pt idx="6">
                  <c:v>Plant protection products</c:v>
                </c:pt>
                <c:pt idx="7">
                  <c:v>Veterinary expenses</c:v>
                </c:pt>
                <c:pt idx="8">
                  <c:v>Maintenance of buildings</c:v>
                </c:pt>
                <c:pt idx="9">
                  <c:v>Financial intermediation services indirectly measured</c:v>
                </c:pt>
                <c:pt idx="10">
                  <c:v>Other goods and services</c:v>
                </c:pt>
              </c:strCache>
            </c:strRef>
          </c:cat>
          <c:val>
            <c:numRef>
              <c:f>'Figure 2'!$D$61:$D$71</c:f>
              <c:numCache>
                <c:formatCode>#,##0.00</c:formatCode>
                <c:ptCount val="11"/>
                <c:pt idx="0">
                  <c:v>87992.45</c:v>
                </c:pt>
                <c:pt idx="1">
                  <c:v>25442.53</c:v>
                </c:pt>
                <c:pt idx="2">
                  <c:v>17770.47</c:v>
                </c:pt>
                <c:pt idx="3">
                  <c:v>17764.330000000002</c:v>
                </c:pt>
                <c:pt idx="4">
                  <c:v>14558.53</c:v>
                </c:pt>
                <c:pt idx="5">
                  <c:v>12501.89</c:v>
                </c:pt>
                <c:pt idx="6">
                  <c:v>12419.32</c:v>
                </c:pt>
                <c:pt idx="7">
                  <c:v>6542.88</c:v>
                </c:pt>
                <c:pt idx="8">
                  <c:v>5155.9399999999996</c:v>
                </c:pt>
                <c:pt idx="9">
                  <c:v>4003.3699999999662</c:v>
                </c:pt>
                <c:pt idx="10">
                  <c:v>35203.129999999997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370807746811499E-2"/>
          <c:y val="1.9535568769959301E-2"/>
          <c:w val="0.937966724400357"/>
          <c:h val="0.79800077084021603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3'!$C$63</c:f>
              <c:strCache>
                <c:ptCount val="1"/>
                <c:pt idx="0">
                  <c:v>Total labour force input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3'!$D$62:$O$62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'Figure 3'!$D$63:$O$63</c:f>
              <c:numCache>
                <c:formatCode>#,##0.00</c:formatCode>
                <c:ptCount val="12"/>
                <c:pt idx="0">
                  <c:v>12776.94</c:v>
                </c:pt>
                <c:pt idx="1">
                  <c:v>12503</c:v>
                </c:pt>
                <c:pt idx="2">
                  <c:v>11877.61</c:v>
                </c:pt>
                <c:pt idx="3">
                  <c:v>11591.61</c:v>
                </c:pt>
                <c:pt idx="4">
                  <c:v>11223.1</c:v>
                </c:pt>
                <c:pt idx="5">
                  <c:v>10345.290000000001</c:v>
                </c:pt>
                <c:pt idx="6">
                  <c:v>10073.24</c:v>
                </c:pt>
                <c:pt idx="7">
                  <c:v>10027.61</c:v>
                </c:pt>
                <c:pt idx="8">
                  <c:v>9913.48</c:v>
                </c:pt>
                <c:pt idx="9">
                  <c:v>9737.4</c:v>
                </c:pt>
                <c:pt idx="10">
                  <c:v>9504.27</c:v>
                </c:pt>
                <c:pt idx="11">
                  <c:v>9490.1200000000008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3'!$C$64</c:f>
              <c:strCache>
                <c:ptCount val="1"/>
                <c:pt idx="0">
                  <c:v>Non-salaried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3'!$D$62:$O$62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'Figure 3'!$D$64:$O$64</c:f>
              <c:numCache>
                <c:formatCode>#,##0.00</c:formatCode>
                <c:ptCount val="12"/>
                <c:pt idx="0">
                  <c:v>10261.120000000001</c:v>
                </c:pt>
                <c:pt idx="1">
                  <c:v>9990.73</c:v>
                </c:pt>
                <c:pt idx="2">
                  <c:v>9427.94</c:v>
                </c:pt>
                <c:pt idx="3">
                  <c:v>9164.76</c:v>
                </c:pt>
                <c:pt idx="4">
                  <c:v>8862.73</c:v>
                </c:pt>
                <c:pt idx="5">
                  <c:v>7997.86</c:v>
                </c:pt>
                <c:pt idx="6">
                  <c:v>7739.1</c:v>
                </c:pt>
                <c:pt idx="7">
                  <c:v>7688.36</c:v>
                </c:pt>
                <c:pt idx="8">
                  <c:v>7603.2</c:v>
                </c:pt>
                <c:pt idx="9">
                  <c:v>7360.11</c:v>
                </c:pt>
                <c:pt idx="10">
                  <c:v>7088.31</c:v>
                </c:pt>
                <c:pt idx="11">
                  <c:v>7054.97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3'!$C$65</c:f>
              <c:strCache>
                <c:ptCount val="1"/>
                <c:pt idx="0">
                  <c:v>Salaried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3'!$D$62:$O$62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'Figure 3'!$D$65:$O$65</c:f>
              <c:numCache>
                <c:formatCode>#,##0.00</c:formatCode>
                <c:ptCount val="12"/>
                <c:pt idx="0">
                  <c:v>2515.81</c:v>
                </c:pt>
                <c:pt idx="1">
                  <c:v>2512.23</c:v>
                </c:pt>
                <c:pt idx="2">
                  <c:v>2449.7600000000002</c:v>
                </c:pt>
                <c:pt idx="3">
                  <c:v>2426.84</c:v>
                </c:pt>
                <c:pt idx="4">
                  <c:v>2360.37</c:v>
                </c:pt>
                <c:pt idx="5">
                  <c:v>2347.4299999999998</c:v>
                </c:pt>
                <c:pt idx="6">
                  <c:v>2334.12</c:v>
                </c:pt>
                <c:pt idx="7">
                  <c:v>2339.15</c:v>
                </c:pt>
                <c:pt idx="8">
                  <c:v>2310.2800000000002</c:v>
                </c:pt>
                <c:pt idx="9">
                  <c:v>2377.29</c:v>
                </c:pt>
                <c:pt idx="10">
                  <c:v>2415.96</c:v>
                </c:pt>
                <c:pt idx="11">
                  <c:v>2435.15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7824"/>
        <c:axId val="139279360"/>
      </c:lineChart>
      <c:catAx>
        <c:axId val="13927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lb-LU"/>
          </a:p>
        </c:txPr>
        <c:crossAx val="139279360"/>
        <c:crossesAt val="0"/>
        <c:auto val="1"/>
        <c:lblAlgn val="ctr"/>
        <c:lblOffset val="100"/>
        <c:noMultiLvlLbl val="0"/>
      </c:catAx>
      <c:valAx>
        <c:axId val="1392793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lb-LU"/>
          </a:p>
        </c:txPr>
        <c:crossAx val="1392778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lb-L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'Sheet1 (6)'!#REF!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'Sheet1 (6)'!#REF!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'Sheet1 (6)'!#REF!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val>
            <c:numRef>
              <c:f>'Sheet1 (6)'!#REF!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'Sheet1 (6)'!#REF!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'Sheet1 (6)'!#REF!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'Sheet1 (6)'!#REF!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'Sheet1 (6)'!#REF!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'Sheet1 (6)'!#REF!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63680"/>
        <c:axId val="146276352"/>
      </c:lineChart>
      <c:catAx>
        <c:axId val="14666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b-LU"/>
          </a:p>
        </c:txPr>
        <c:crossAx val="146276352"/>
        <c:crossesAt val="0"/>
        <c:auto val="1"/>
        <c:lblAlgn val="ctr"/>
        <c:lblOffset val="100"/>
        <c:noMultiLvlLbl val="0"/>
      </c:catAx>
      <c:valAx>
        <c:axId val="14627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b-LU"/>
          </a:p>
        </c:txPr>
        <c:crossAx val="1466636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b-L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b-L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09711286089202E-2"/>
          <c:y val="3.70171236647946E-2"/>
          <c:w val="0.94035695538057695"/>
          <c:h val="0.8821333002973239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4'!$B$62:$B$62</c:f>
              <c:strCache>
                <c:ptCount val="1"/>
                <c:pt idx="0">
                  <c:v>European Union (28 countries)</c:v>
                </c:pt>
              </c:strCache>
            </c:strRef>
          </c:tx>
          <c:spPr>
            <a:ln w="38100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c:spPr>
          <c:marker>
            <c:symbol val="none"/>
          </c:marker>
          <c:cat>
            <c:strRef>
              <c:f>'Figure 4'!$C$60:$N$60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'Figure 4'!$C$62:$N$62</c:f>
              <c:numCache>
                <c:formatCode>#,##0.0</c:formatCode>
                <c:ptCount val="12"/>
                <c:pt idx="0">
                  <c:v>79.5</c:v>
                </c:pt>
                <c:pt idx="1">
                  <c:v>82.3</c:v>
                </c:pt>
                <c:pt idx="2">
                  <c:v>91</c:v>
                </c:pt>
                <c:pt idx="3">
                  <c:v>88.8</c:v>
                </c:pt>
                <c:pt idx="4">
                  <c:v>80.3</c:v>
                </c:pt>
                <c:pt idx="5">
                  <c:v>100</c:v>
                </c:pt>
                <c:pt idx="6">
                  <c:v>108.4</c:v>
                </c:pt>
                <c:pt idx="7">
                  <c:v>107.1</c:v>
                </c:pt>
                <c:pt idx="8">
                  <c:v>111.2</c:v>
                </c:pt>
                <c:pt idx="9">
                  <c:v>112.8</c:v>
                </c:pt>
                <c:pt idx="10">
                  <c:v>108.8</c:v>
                </c:pt>
                <c:pt idx="11">
                  <c:v>109.3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09888"/>
        <c:axId val="146311424"/>
      </c:lineChart>
      <c:catAx>
        <c:axId val="14630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lb-LU"/>
          </a:p>
        </c:txPr>
        <c:crossAx val="146311424"/>
        <c:crossesAt val="100"/>
        <c:auto val="0"/>
        <c:lblAlgn val="ctr"/>
        <c:lblOffset val="100"/>
        <c:noMultiLvlLbl val="0"/>
      </c:catAx>
      <c:valAx>
        <c:axId val="146311424"/>
        <c:scaling>
          <c:orientation val="minMax"/>
          <c:max val="115"/>
          <c:min val="7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lb-LU"/>
          </a:p>
        </c:txPr>
        <c:crossAx val="14630988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445914029287"/>
          <c:y val="6.40539150573156E-2"/>
          <c:w val="0.824040288713911"/>
          <c:h val="0.904937206572769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5'!$C$60:$C$93</c:f>
              <c:strCache>
                <c:ptCount val="34"/>
                <c:pt idx="0">
                  <c:v>EU-28</c:v>
                </c:pt>
                <c:pt idx="2">
                  <c:v>Poland</c:v>
                </c:pt>
                <c:pt idx="3">
                  <c:v>Slovakia</c:v>
                </c:pt>
                <c:pt idx="4">
                  <c:v>Bulgaria</c:v>
                </c:pt>
                <c:pt idx="5">
                  <c:v>Portugal</c:v>
                </c:pt>
                <c:pt idx="6">
                  <c:v>Austria</c:v>
                </c:pt>
                <c:pt idx="7">
                  <c:v>Czech Republic</c:v>
                </c:pt>
                <c:pt idx="8">
                  <c:v>Germany</c:v>
                </c:pt>
                <c:pt idx="9">
                  <c:v>Croatia</c:v>
                </c:pt>
                <c:pt idx="10">
                  <c:v>Luxembourg</c:v>
                </c:pt>
                <c:pt idx="11">
                  <c:v>Finland</c:v>
                </c:pt>
                <c:pt idx="12">
                  <c:v>Hungary</c:v>
                </c:pt>
                <c:pt idx="13">
                  <c:v>Ireland</c:v>
                </c:pt>
                <c:pt idx="14">
                  <c:v>Spain</c:v>
                </c:pt>
                <c:pt idx="15">
                  <c:v>Cyprus</c:v>
                </c:pt>
                <c:pt idx="16">
                  <c:v>Netherlands</c:v>
                </c:pt>
                <c:pt idx="17">
                  <c:v>Romania</c:v>
                </c:pt>
                <c:pt idx="18">
                  <c:v>United Kingdom</c:v>
                </c:pt>
                <c:pt idx="19">
                  <c:v>Italy</c:v>
                </c:pt>
                <c:pt idx="20">
                  <c:v>Greece</c:v>
                </c:pt>
                <c:pt idx="21">
                  <c:v>Belgium</c:v>
                </c:pt>
                <c:pt idx="22">
                  <c:v>Latvia</c:v>
                </c:pt>
                <c:pt idx="23">
                  <c:v>Sweden</c:v>
                </c:pt>
                <c:pt idx="24">
                  <c:v>Slovenia</c:v>
                </c:pt>
                <c:pt idx="25">
                  <c:v>France</c:v>
                </c:pt>
                <c:pt idx="26">
                  <c:v>Lithuania</c:v>
                </c:pt>
                <c:pt idx="27">
                  <c:v>Denmark</c:v>
                </c:pt>
                <c:pt idx="28">
                  <c:v>Malta</c:v>
                </c:pt>
                <c:pt idx="29">
                  <c:v>Estonia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</c:strCache>
            </c:strRef>
          </c:cat>
          <c:val>
            <c:numRef>
              <c:f>'Figure 5'!$D$60:$D$93</c:f>
              <c:numCache>
                <c:formatCode>General</c:formatCode>
                <c:ptCount val="34"/>
                <c:pt idx="0">
                  <c:v>0.40000000000000568</c:v>
                </c:pt>
                <c:pt idx="2">
                  <c:v>26.1</c:v>
                </c:pt>
                <c:pt idx="3">
                  <c:v>21.299999999999997</c:v>
                </c:pt>
                <c:pt idx="4">
                  <c:v>19.099999999999994</c:v>
                </c:pt>
                <c:pt idx="5" formatCode="0.0">
                  <c:v>18</c:v>
                </c:pt>
                <c:pt idx="6">
                  <c:v>13.5</c:v>
                </c:pt>
                <c:pt idx="7">
                  <c:v>12.700000000000003</c:v>
                </c:pt>
                <c:pt idx="8">
                  <c:v>12.299999999999997</c:v>
                </c:pt>
                <c:pt idx="9">
                  <c:v>11.299999999999997</c:v>
                </c:pt>
                <c:pt idx="10">
                  <c:v>8.7999999999999972</c:v>
                </c:pt>
                <c:pt idx="11">
                  <c:v>7.2999999999999972</c:v>
                </c:pt>
                <c:pt idx="12">
                  <c:v>7</c:v>
                </c:pt>
                <c:pt idx="13">
                  <c:v>3.5999999999999943</c:v>
                </c:pt>
                <c:pt idx="14">
                  <c:v>2.7000000000000028</c:v>
                </c:pt>
                <c:pt idx="15">
                  <c:v>2.0999999999999943</c:v>
                </c:pt>
                <c:pt idx="16">
                  <c:v>1.0999999999999943</c:v>
                </c:pt>
                <c:pt idx="17">
                  <c:v>-2.2000000000000028</c:v>
                </c:pt>
                <c:pt idx="18">
                  <c:v>-2.7999999999999972</c:v>
                </c:pt>
                <c:pt idx="19">
                  <c:v>-2.9000000000000057</c:v>
                </c:pt>
                <c:pt idx="20">
                  <c:v>-4.7999999999999972</c:v>
                </c:pt>
                <c:pt idx="21">
                  <c:v>-7.7999999999999972</c:v>
                </c:pt>
                <c:pt idx="22">
                  <c:v>-8.2999999999999972</c:v>
                </c:pt>
                <c:pt idx="23">
                  <c:v>-8.2999999999999972</c:v>
                </c:pt>
                <c:pt idx="24">
                  <c:v>-9.4000000000000057</c:v>
                </c:pt>
                <c:pt idx="25">
                  <c:v>-12</c:v>
                </c:pt>
                <c:pt idx="26">
                  <c:v>-17.099999999999994</c:v>
                </c:pt>
                <c:pt idx="27">
                  <c:v>-22.299999999999997</c:v>
                </c:pt>
                <c:pt idx="28">
                  <c:v>-27.900000000000006</c:v>
                </c:pt>
                <c:pt idx="29">
                  <c:v>-36.799999999999997</c:v>
                </c:pt>
                <c:pt idx="31">
                  <c:v>7</c:v>
                </c:pt>
                <c:pt idx="32">
                  <c:v>2.2999999999999972</c:v>
                </c:pt>
                <c:pt idx="33">
                  <c:v>-4.2999999999999972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6505088"/>
        <c:axId val="146519168"/>
      </c:barChart>
      <c:catAx>
        <c:axId val="146505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/>
            </a:pPr>
            <a:endParaRPr lang="lb-LU"/>
          </a:p>
        </c:txPr>
        <c:crossAx val="146519168"/>
        <c:crosses val="autoZero"/>
        <c:auto val="1"/>
        <c:lblAlgn val="ctr"/>
        <c:lblOffset val="100"/>
        <c:tickLblSkip val="1"/>
        <c:noMultiLvlLbl val="0"/>
      </c:catAx>
      <c:valAx>
        <c:axId val="146519168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lb-LU"/>
          </a:p>
        </c:txPr>
        <c:crossAx val="146505088"/>
        <c:crossesAt val="1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43044619422603E-2"/>
          <c:y val="1.9535568769959301E-2"/>
          <c:w val="0.94202362204724399"/>
          <c:h val="0.77690259883272772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6'!$A$59</c:f>
              <c:strCache>
                <c:ptCount val="1"/>
                <c:pt idx="0">
                  <c:v>Agricultural goods output, nominal</c:v>
                </c:pt>
              </c:strCache>
            </c:strRef>
          </c:tx>
          <c:marker>
            <c:symbol val="none"/>
          </c:marker>
          <c:cat>
            <c:strRef>
              <c:f>'Figure 6'!$B$58:$H$58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strCache>
            </c:strRef>
          </c:cat>
          <c:val>
            <c:numRef>
              <c:f>'Figure 6'!$B$59:$H$59</c:f>
              <c:numCache>
                <c:formatCode>General</c:formatCode>
                <c:ptCount val="7"/>
                <c:pt idx="0">
                  <c:v>100</c:v>
                </c:pt>
                <c:pt idx="1">
                  <c:v>110.6</c:v>
                </c:pt>
                <c:pt idx="2">
                  <c:v>117.3</c:v>
                </c:pt>
                <c:pt idx="3">
                  <c:v>120.4</c:v>
                </c:pt>
                <c:pt idx="4">
                  <c:v>112.4</c:v>
                </c:pt>
                <c:pt idx="5">
                  <c:v>109.8</c:v>
                </c:pt>
                <c:pt idx="6">
                  <c:v>108.7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6'!$A$61</c:f>
              <c:strCache>
                <c:ptCount val="1"/>
                <c:pt idx="0">
                  <c:v>Crop output, deflated (¹) </c:v>
                </c:pt>
              </c:strCache>
            </c:strRef>
          </c:tx>
          <c:marker>
            <c:symbol val="none"/>
          </c:marker>
          <c:cat>
            <c:strRef>
              <c:f>'Figure 6'!$B$58:$H$58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strCache>
            </c:strRef>
          </c:cat>
          <c:val>
            <c:numRef>
              <c:f>'Figure 6'!$B$61:$H$61</c:f>
              <c:numCache>
                <c:formatCode>General</c:formatCode>
                <c:ptCount val="7"/>
                <c:pt idx="0">
                  <c:v>100</c:v>
                </c:pt>
                <c:pt idx="1">
                  <c:v>107.6</c:v>
                </c:pt>
                <c:pt idx="2">
                  <c:v>111.5</c:v>
                </c:pt>
                <c:pt idx="3">
                  <c:v>111.2</c:v>
                </c:pt>
                <c:pt idx="4">
                  <c:v>99.9</c:v>
                </c:pt>
                <c:pt idx="5">
                  <c:v>103.9</c:v>
                </c:pt>
                <c:pt idx="6">
                  <c:v>104.2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6'!$A$60</c:f>
              <c:strCache>
                <c:ptCount val="1"/>
                <c:pt idx="0">
                  <c:v>Agricultural goods output, deflated</c:v>
                </c:pt>
              </c:strCache>
            </c:strRef>
          </c:tx>
          <c:marker>
            <c:symbol val="none"/>
          </c:marker>
          <c:cat>
            <c:strRef>
              <c:f>'Figure 6'!$B$58:$H$58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strCache>
            </c:strRef>
          </c:cat>
          <c:val>
            <c:numRef>
              <c:f>'Figure 6'!$B$60:$H$60</c:f>
              <c:numCache>
                <c:formatCode>General</c:formatCode>
                <c:ptCount val="7"/>
                <c:pt idx="0">
                  <c:v>100</c:v>
                </c:pt>
                <c:pt idx="1">
                  <c:v>107.4</c:v>
                </c:pt>
                <c:pt idx="2">
                  <c:v>111</c:v>
                </c:pt>
                <c:pt idx="3">
                  <c:v>112.3</c:v>
                </c:pt>
                <c:pt idx="4">
                  <c:v>104.4</c:v>
                </c:pt>
                <c:pt idx="5">
                  <c:v>102.1</c:v>
                </c:pt>
                <c:pt idx="6">
                  <c:v>100.9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6'!$A$62</c:f>
              <c:strCache>
                <c:ptCount val="1"/>
                <c:pt idx="0">
                  <c:v>Animal output, deflated</c:v>
                </c:pt>
              </c:strCache>
            </c:strRef>
          </c:tx>
          <c:marker>
            <c:symbol val="none"/>
          </c:marker>
          <c:cat>
            <c:strRef>
              <c:f>'Figure 6'!$B$58:$H$58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strCache>
            </c:strRef>
          </c:cat>
          <c:val>
            <c:numRef>
              <c:f>'Figure 6'!$B$62:$H$62</c:f>
              <c:numCache>
                <c:formatCode>General</c:formatCode>
                <c:ptCount val="7"/>
                <c:pt idx="0">
                  <c:v>100</c:v>
                </c:pt>
                <c:pt idx="1">
                  <c:v>107.2</c:v>
                </c:pt>
                <c:pt idx="2">
                  <c:v>110.4</c:v>
                </c:pt>
                <c:pt idx="3">
                  <c:v>113.4</c:v>
                </c:pt>
                <c:pt idx="4">
                  <c:v>109.3</c:v>
                </c:pt>
                <c:pt idx="5">
                  <c:v>100.2</c:v>
                </c:pt>
                <c:pt idx="6">
                  <c:v>97.2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38016"/>
        <c:axId val="146439552"/>
      </c:lineChart>
      <c:catAx>
        <c:axId val="14643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lb-LU"/>
          </a:p>
        </c:txPr>
        <c:crossAx val="146439552"/>
        <c:crossesAt val="100"/>
        <c:auto val="1"/>
        <c:lblAlgn val="ctr"/>
        <c:lblOffset val="100"/>
        <c:noMultiLvlLbl val="0"/>
      </c:catAx>
      <c:valAx>
        <c:axId val="146439552"/>
        <c:scaling>
          <c:orientation val="minMax"/>
          <c:min val="9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lb-LU"/>
          </a:p>
        </c:txPr>
        <c:crossAx val="14643801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53333333333332"/>
          <c:y val="0.88968257901112202"/>
          <c:w val="0.70226666666666671"/>
          <c:h val="0.1103174209888778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lb-L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09711286089"/>
          <c:y val="6.5422035018169802E-2"/>
          <c:w val="0.84032362204724398"/>
          <c:h val="0.85714456609894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7'!$C$67</c:f>
              <c:strCache>
                <c:ptCount val="1"/>
                <c:pt idx="0">
                  <c:v>Agricultural goods output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7'!$B$68:$B$96</c:f>
              <c:strCache>
                <c:ptCount val="29"/>
                <c:pt idx="0">
                  <c:v>EU-28</c:v>
                </c:pt>
                <c:pt idx="2">
                  <c:v>Cyprus</c:v>
                </c:pt>
                <c:pt idx="3">
                  <c:v>Bulgaria</c:v>
                </c:pt>
                <c:pt idx="4">
                  <c:v>Malta</c:v>
                </c:pt>
                <c:pt idx="5">
                  <c:v>Ireland</c:v>
                </c:pt>
                <c:pt idx="6">
                  <c:v>France</c:v>
                </c:pt>
                <c:pt idx="7">
                  <c:v>Czech Republic</c:v>
                </c:pt>
                <c:pt idx="8">
                  <c:v>Greece</c:v>
                </c:pt>
                <c:pt idx="9">
                  <c:v>Hungary</c:v>
                </c:pt>
                <c:pt idx="10">
                  <c:v>Spain</c:v>
                </c:pt>
                <c:pt idx="11">
                  <c:v>Italy</c:v>
                </c:pt>
                <c:pt idx="12">
                  <c:v>Slovenia</c:v>
                </c:pt>
                <c:pt idx="13">
                  <c:v>Romania</c:v>
                </c:pt>
                <c:pt idx="14">
                  <c:v>Poland</c:v>
                </c:pt>
                <c:pt idx="15">
                  <c:v>Sweden</c:v>
                </c:pt>
                <c:pt idx="16">
                  <c:v>Germany</c:v>
                </c:pt>
                <c:pt idx="17">
                  <c:v>Netherlands</c:v>
                </c:pt>
                <c:pt idx="18">
                  <c:v>Denmark</c:v>
                </c:pt>
                <c:pt idx="19">
                  <c:v>Portugal</c:v>
                </c:pt>
                <c:pt idx="20">
                  <c:v>Finland</c:v>
                </c:pt>
                <c:pt idx="21">
                  <c:v>Croatia</c:v>
                </c:pt>
                <c:pt idx="22">
                  <c:v>Luxembourg</c:v>
                </c:pt>
                <c:pt idx="23">
                  <c:v>Slovakia</c:v>
                </c:pt>
                <c:pt idx="24">
                  <c:v>Austria</c:v>
                </c:pt>
                <c:pt idx="25">
                  <c:v>United Kingdom</c:v>
                </c:pt>
                <c:pt idx="26">
                  <c:v>Latvia</c:v>
                </c:pt>
                <c:pt idx="27">
                  <c:v>Belgium</c:v>
                </c:pt>
                <c:pt idx="28">
                  <c:v>Lithuania</c:v>
                </c:pt>
              </c:strCache>
            </c:strRef>
          </c:cat>
          <c:val>
            <c:numRef>
              <c:f>'Figure 7'!$C$68:$C$96</c:f>
              <c:numCache>
                <c:formatCode>General</c:formatCode>
                <c:ptCount val="29"/>
                <c:pt idx="0">
                  <c:v>0.90000000000000568</c:v>
                </c:pt>
                <c:pt idx="2">
                  <c:v>17.900000000000006</c:v>
                </c:pt>
                <c:pt idx="3">
                  <c:v>9.2999999999999972</c:v>
                </c:pt>
                <c:pt idx="4">
                  <c:v>7.7000000000000028</c:v>
                </c:pt>
                <c:pt idx="5">
                  <c:v>6.4000000000000057</c:v>
                </c:pt>
                <c:pt idx="6">
                  <c:v>6.2000000000000028</c:v>
                </c:pt>
                <c:pt idx="7">
                  <c:v>4.2000000000000028</c:v>
                </c:pt>
                <c:pt idx="8">
                  <c:v>4</c:v>
                </c:pt>
                <c:pt idx="9">
                  <c:v>3.7999999999999972</c:v>
                </c:pt>
                <c:pt idx="10">
                  <c:v>3.5999999999999943</c:v>
                </c:pt>
                <c:pt idx="11">
                  <c:v>2.7000000000000028</c:v>
                </c:pt>
                <c:pt idx="12">
                  <c:v>2.5</c:v>
                </c:pt>
                <c:pt idx="13">
                  <c:v>2.0999999999999943</c:v>
                </c:pt>
                <c:pt idx="14">
                  <c:v>1.9000000000000057</c:v>
                </c:pt>
                <c:pt idx="15">
                  <c:v>0.70000000000000284</c:v>
                </c:pt>
                <c:pt idx="16">
                  <c:v>-1</c:v>
                </c:pt>
                <c:pt idx="17">
                  <c:v>-2.5</c:v>
                </c:pt>
                <c:pt idx="18">
                  <c:v>-3.2000000000000028</c:v>
                </c:pt>
                <c:pt idx="19">
                  <c:v>-3.5</c:v>
                </c:pt>
                <c:pt idx="20">
                  <c:v>-3.5</c:v>
                </c:pt>
                <c:pt idx="21">
                  <c:v>-4.7000000000000028</c:v>
                </c:pt>
                <c:pt idx="22">
                  <c:v>-4.9000000000000057</c:v>
                </c:pt>
                <c:pt idx="23">
                  <c:v>-5.7000000000000028</c:v>
                </c:pt>
                <c:pt idx="24">
                  <c:v>-5.9000000000000057</c:v>
                </c:pt>
                <c:pt idx="25">
                  <c:v>-7.0999999999999943</c:v>
                </c:pt>
                <c:pt idx="26">
                  <c:v>-9.0999999999999943</c:v>
                </c:pt>
                <c:pt idx="27">
                  <c:v>-10.700000000000003</c:v>
                </c:pt>
                <c:pt idx="28">
                  <c:v>-10.700000000000003</c:v>
                </c:pt>
              </c:numCache>
            </c:numRef>
          </c:val>
        </c:ser>
        <c:ser>
          <c:idx val="1"/>
          <c:order val="1"/>
          <c:tx>
            <c:strRef>
              <c:f>'Figure 7'!$D$67</c:f>
              <c:strCache>
                <c:ptCount val="1"/>
                <c:pt idx="0">
                  <c:v>Intermediate consumption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7'!$B$68:$B$96</c:f>
              <c:strCache>
                <c:ptCount val="29"/>
                <c:pt idx="0">
                  <c:v>EU-28</c:v>
                </c:pt>
                <c:pt idx="2">
                  <c:v>Cyprus</c:v>
                </c:pt>
                <c:pt idx="3">
                  <c:v>Bulgaria</c:v>
                </c:pt>
                <c:pt idx="4">
                  <c:v>Malta</c:v>
                </c:pt>
                <c:pt idx="5">
                  <c:v>Ireland</c:v>
                </c:pt>
                <c:pt idx="6">
                  <c:v>France</c:v>
                </c:pt>
                <c:pt idx="7">
                  <c:v>Czech Republic</c:v>
                </c:pt>
                <c:pt idx="8">
                  <c:v>Greece</c:v>
                </c:pt>
                <c:pt idx="9">
                  <c:v>Hungary</c:v>
                </c:pt>
                <c:pt idx="10">
                  <c:v>Spain</c:v>
                </c:pt>
                <c:pt idx="11">
                  <c:v>Italy</c:v>
                </c:pt>
                <c:pt idx="12">
                  <c:v>Slovenia</c:v>
                </c:pt>
                <c:pt idx="13">
                  <c:v>Romania</c:v>
                </c:pt>
                <c:pt idx="14">
                  <c:v>Poland</c:v>
                </c:pt>
                <c:pt idx="15">
                  <c:v>Sweden</c:v>
                </c:pt>
                <c:pt idx="16">
                  <c:v>Germany</c:v>
                </c:pt>
                <c:pt idx="17">
                  <c:v>Netherlands</c:v>
                </c:pt>
                <c:pt idx="18">
                  <c:v>Denmark</c:v>
                </c:pt>
                <c:pt idx="19">
                  <c:v>Portugal</c:v>
                </c:pt>
                <c:pt idx="20">
                  <c:v>Finland</c:v>
                </c:pt>
                <c:pt idx="21">
                  <c:v>Croatia</c:v>
                </c:pt>
                <c:pt idx="22">
                  <c:v>Luxembourg</c:v>
                </c:pt>
                <c:pt idx="23">
                  <c:v>Slovakia</c:v>
                </c:pt>
                <c:pt idx="24">
                  <c:v>Austria</c:v>
                </c:pt>
                <c:pt idx="25">
                  <c:v>United Kingdom</c:v>
                </c:pt>
                <c:pt idx="26">
                  <c:v>Latvia</c:v>
                </c:pt>
                <c:pt idx="27">
                  <c:v>Belgium</c:v>
                </c:pt>
                <c:pt idx="28">
                  <c:v>Lithuania</c:v>
                </c:pt>
              </c:strCache>
            </c:strRef>
          </c:cat>
          <c:val>
            <c:numRef>
              <c:f>'Figure 7'!$D$68:$D$96</c:f>
              <c:numCache>
                <c:formatCode>General</c:formatCode>
                <c:ptCount val="29"/>
                <c:pt idx="0">
                  <c:v>-0.20000000000000284</c:v>
                </c:pt>
                <c:pt idx="2">
                  <c:v>5.7000000000000028</c:v>
                </c:pt>
                <c:pt idx="3">
                  <c:v>-0.20000000000000284</c:v>
                </c:pt>
                <c:pt idx="4">
                  <c:v>-1.2999999999999972</c:v>
                </c:pt>
                <c:pt idx="5">
                  <c:v>4.7000000000000028</c:v>
                </c:pt>
                <c:pt idx="6">
                  <c:v>-0.59999999999999432</c:v>
                </c:pt>
                <c:pt idx="7">
                  <c:v>-1.7999999999999972</c:v>
                </c:pt>
                <c:pt idx="8">
                  <c:v>4.2999999999999972</c:v>
                </c:pt>
                <c:pt idx="9">
                  <c:v>3.5</c:v>
                </c:pt>
                <c:pt idx="10">
                  <c:v>0</c:v>
                </c:pt>
                <c:pt idx="11">
                  <c:v>0.40000000000000568</c:v>
                </c:pt>
                <c:pt idx="12">
                  <c:v>0.90000000000000568</c:v>
                </c:pt>
                <c:pt idx="13">
                  <c:v>-1.5999999999999943</c:v>
                </c:pt>
                <c:pt idx="14">
                  <c:v>2.9000000000000057</c:v>
                </c:pt>
                <c:pt idx="15">
                  <c:v>2.0999999999999943</c:v>
                </c:pt>
                <c:pt idx="16">
                  <c:v>1.9000000000000057</c:v>
                </c:pt>
                <c:pt idx="17">
                  <c:v>-5.0999999999999943</c:v>
                </c:pt>
                <c:pt idx="18">
                  <c:v>9.7000000000000028</c:v>
                </c:pt>
                <c:pt idx="19">
                  <c:v>4.0999999999999943</c:v>
                </c:pt>
                <c:pt idx="20">
                  <c:v>0.79999999999999716</c:v>
                </c:pt>
                <c:pt idx="21">
                  <c:v>-7</c:v>
                </c:pt>
                <c:pt idx="22">
                  <c:v>-2.7999999999999972</c:v>
                </c:pt>
                <c:pt idx="23">
                  <c:v>-9.2000000000000028</c:v>
                </c:pt>
                <c:pt idx="24">
                  <c:v>-9.9999999999994316E-2</c:v>
                </c:pt>
                <c:pt idx="25">
                  <c:v>-8.2000000000000028</c:v>
                </c:pt>
                <c:pt idx="26">
                  <c:v>2.2000000000000028</c:v>
                </c:pt>
                <c:pt idx="27">
                  <c:v>-3.7999999999999972</c:v>
                </c:pt>
                <c:pt idx="28">
                  <c:v>-5.5999999999999943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8887040"/>
        <c:axId val="148888576"/>
      </c:barChart>
      <c:catAx>
        <c:axId val="148887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lb-LU"/>
          </a:p>
        </c:txPr>
        <c:crossAx val="148888576"/>
        <c:crosses val="autoZero"/>
        <c:auto val="1"/>
        <c:lblAlgn val="ctr"/>
        <c:lblOffset val="100"/>
        <c:noMultiLvlLbl val="0"/>
      </c:catAx>
      <c:valAx>
        <c:axId val="148888576"/>
        <c:scaling>
          <c:orientation val="minMax"/>
          <c:max val="18"/>
          <c:min val="-12"/>
        </c:scaling>
        <c:delete val="0"/>
        <c:axPos val="t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lb-LU"/>
          </a:p>
        </c:txPr>
        <c:crossAx val="14888704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lb-L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7</xdr:row>
      <xdr:rowOff>47625</xdr:rowOff>
    </xdr:from>
    <xdr:to>
      <xdr:col>2</xdr:col>
      <xdr:colOff>631825</xdr:colOff>
      <xdr:row>9</xdr:row>
      <xdr:rowOff>111125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3067050" y="1200150"/>
          <a:ext cx="12700" cy="387350"/>
          <a:chOff x="3807" y="680"/>
          <a:chExt cx="20" cy="400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3817" y="690"/>
            <a:ext cx="2" cy="190"/>
            <a:chOff x="3817" y="690"/>
            <a:chExt cx="2" cy="190"/>
          </a:xfrm>
        </xdr:grpSpPr>
        <xdr:sp macro="" textlink="">
          <xdr:nvSpPr>
            <xdr:cNvPr id="12" name="Freeform 11"/>
            <xdr:cNvSpPr>
              <a:spLocks/>
            </xdr:cNvSpPr>
          </xdr:nvSpPr>
          <xdr:spPr bwMode="auto">
            <a:xfrm>
              <a:off x="3817" y="690"/>
              <a:ext cx="2" cy="190"/>
            </a:xfrm>
            <a:custGeom>
              <a:avLst/>
              <a:gdLst>
                <a:gd name="T0" fmla="+- 0 690 690"/>
                <a:gd name="T1" fmla="*/ 690 h 190"/>
                <a:gd name="T2" fmla="+- 0 880 690"/>
                <a:gd name="T3" fmla="*/ 880 h 190"/>
                <a:gd name="T4" fmla="+- 0 690 690"/>
                <a:gd name="T5" fmla="*/ 690 h 190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  <a:cxn ang="0">
                  <a:pos x="0" y="T5"/>
                </a:cxn>
              </a:cxnLst>
              <a:rect l="0" t="0" r="r" b="b"/>
              <a:pathLst>
                <a:path h="190">
                  <a:moveTo>
                    <a:pt x="0" y="0"/>
                  </a:moveTo>
                  <a:lnTo>
                    <a:pt x="0" y="19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DCEAD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l-GR"/>
            </a:p>
          </xdr:txBody>
        </xdr:sp>
      </xdr:grpSp>
      <xdr:grpSp>
        <xdr:nvGrpSpPr>
          <xdr:cNvPr id="10" name="Group 9"/>
          <xdr:cNvGrpSpPr>
            <a:grpSpLocks/>
          </xdr:cNvGrpSpPr>
        </xdr:nvGrpSpPr>
        <xdr:grpSpPr bwMode="auto">
          <a:xfrm>
            <a:off x="3817" y="880"/>
            <a:ext cx="2" cy="190"/>
            <a:chOff x="3817" y="880"/>
            <a:chExt cx="2" cy="190"/>
          </a:xfrm>
        </xdr:grpSpPr>
        <xdr:sp macro="" textlink="">
          <xdr:nvSpPr>
            <xdr:cNvPr id="11" name="Freeform 10"/>
            <xdr:cNvSpPr>
              <a:spLocks/>
            </xdr:cNvSpPr>
          </xdr:nvSpPr>
          <xdr:spPr bwMode="auto">
            <a:xfrm>
              <a:off x="3817" y="880"/>
              <a:ext cx="2" cy="190"/>
            </a:xfrm>
            <a:custGeom>
              <a:avLst/>
              <a:gdLst>
                <a:gd name="T0" fmla="+- 0 880 880"/>
                <a:gd name="T1" fmla="*/ 880 h 190"/>
                <a:gd name="T2" fmla="+- 0 1070 880"/>
                <a:gd name="T3" fmla="*/ 1070 h 190"/>
                <a:gd name="T4" fmla="+- 0 880 880"/>
                <a:gd name="T5" fmla="*/ 880 h 190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  <a:cxn ang="0">
                  <a:pos x="0" y="T5"/>
                </a:cxn>
              </a:cxnLst>
              <a:rect l="0" t="0" r="r" b="b"/>
              <a:pathLst>
                <a:path h="190">
                  <a:moveTo>
                    <a:pt x="0" y="0"/>
                  </a:moveTo>
                  <a:lnTo>
                    <a:pt x="0" y="19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CDE2B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l-GR"/>
            </a:p>
          </xdr:txBody>
        </xdr:sp>
      </xdr:grpSp>
    </xdr:grpSp>
    <xdr:clientData/>
  </xdr:twoCellAnchor>
  <xdr:twoCellAnchor>
    <xdr:from>
      <xdr:col>12</xdr:col>
      <xdr:colOff>0</xdr:colOff>
      <xdr:row>7</xdr:row>
      <xdr:rowOff>47625</xdr:rowOff>
    </xdr:from>
    <xdr:to>
      <xdr:col>12</xdr:col>
      <xdr:colOff>3175</xdr:colOff>
      <xdr:row>9</xdr:row>
      <xdr:rowOff>111125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9420225" y="1200150"/>
          <a:ext cx="3175" cy="387350"/>
          <a:chOff x="3807" y="680"/>
          <a:chExt cx="20" cy="400"/>
        </a:xfrm>
      </xdr:grpSpPr>
      <xdr:grpSp>
        <xdr:nvGrpSpPr>
          <xdr:cNvPr id="13" name="Group 12"/>
          <xdr:cNvGrpSpPr>
            <a:grpSpLocks/>
          </xdr:cNvGrpSpPr>
        </xdr:nvGrpSpPr>
        <xdr:grpSpPr bwMode="auto">
          <a:xfrm>
            <a:off x="3817" y="690"/>
            <a:ext cx="2" cy="190"/>
            <a:chOff x="3817" y="690"/>
            <a:chExt cx="2" cy="190"/>
          </a:xfrm>
        </xdr:grpSpPr>
        <xdr:sp macro="" textlink="">
          <xdr:nvSpPr>
            <xdr:cNvPr id="16" name="Freeform 15"/>
            <xdr:cNvSpPr>
              <a:spLocks/>
            </xdr:cNvSpPr>
          </xdr:nvSpPr>
          <xdr:spPr bwMode="auto">
            <a:xfrm>
              <a:off x="3817" y="690"/>
              <a:ext cx="2" cy="190"/>
            </a:xfrm>
            <a:custGeom>
              <a:avLst/>
              <a:gdLst>
                <a:gd name="T0" fmla="+- 0 690 690"/>
                <a:gd name="T1" fmla="*/ 690 h 190"/>
                <a:gd name="T2" fmla="+- 0 880 690"/>
                <a:gd name="T3" fmla="*/ 880 h 190"/>
                <a:gd name="T4" fmla="+- 0 690 690"/>
                <a:gd name="T5" fmla="*/ 690 h 190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  <a:cxn ang="0">
                  <a:pos x="0" y="T5"/>
                </a:cxn>
              </a:cxnLst>
              <a:rect l="0" t="0" r="r" b="b"/>
              <a:pathLst>
                <a:path h="190">
                  <a:moveTo>
                    <a:pt x="0" y="0"/>
                  </a:moveTo>
                  <a:lnTo>
                    <a:pt x="0" y="19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DCEAD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l-GR"/>
            </a:p>
          </xdr:txBody>
        </xdr:sp>
      </xdr:grpSp>
      <xdr:grpSp>
        <xdr:nvGrpSpPr>
          <xdr:cNvPr id="14" name="Group 13"/>
          <xdr:cNvGrpSpPr>
            <a:grpSpLocks/>
          </xdr:cNvGrpSpPr>
        </xdr:nvGrpSpPr>
        <xdr:grpSpPr bwMode="auto">
          <a:xfrm>
            <a:off x="3817" y="880"/>
            <a:ext cx="2" cy="190"/>
            <a:chOff x="3817" y="880"/>
            <a:chExt cx="2" cy="190"/>
          </a:xfrm>
        </xdr:grpSpPr>
        <xdr:sp macro="" textlink="">
          <xdr:nvSpPr>
            <xdr:cNvPr id="15" name="Freeform 14"/>
            <xdr:cNvSpPr>
              <a:spLocks/>
            </xdr:cNvSpPr>
          </xdr:nvSpPr>
          <xdr:spPr bwMode="auto">
            <a:xfrm>
              <a:off x="3817" y="880"/>
              <a:ext cx="2" cy="190"/>
            </a:xfrm>
            <a:custGeom>
              <a:avLst/>
              <a:gdLst>
                <a:gd name="T0" fmla="+- 0 880 880"/>
                <a:gd name="T1" fmla="*/ 880 h 190"/>
                <a:gd name="T2" fmla="+- 0 1070 880"/>
                <a:gd name="T3" fmla="*/ 1070 h 190"/>
                <a:gd name="T4" fmla="+- 0 880 880"/>
                <a:gd name="T5" fmla="*/ 880 h 190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  <a:cxn ang="0">
                  <a:pos x="0" y="T5"/>
                </a:cxn>
              </a:cxnLst>
              <a:rect l="0" t="0" r="r" b="b"/>
              <a:pathLst>
                <a:path h="190">
                  <a:moveTo>
                    <a:pt x="0" y="0"/>
                  </a:moveTo>
                  <a:lnTo>
                    <a:pt x="0" y="19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CDE2B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l-GR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37344</xdr:colOff>
      <xdr:row>2</xdr:row>
      <xdr:rowOff>123825</xdr:rowOff>
    </xdr:from>
    <xdr:to>
      <xdr:col>6</xdr:col>
      <xdr:colOff>752475</xdr:colOff>
      <xdr:row>32</xdr:row>
      <xdr:rowOff>11373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428625</xdr:colOff>
      <xdr:row>14</xdr:row>
      <xdr:rowOff>76199</xdr:rowOff>
    </xdr:from>
    <xdr:to>
      <xdr:col>3</xdr:col>
      <xdr:colOff>342900</xdr:colOff>
      <xdr:row>20</xdr:row>
      <xdr:rowOff>49864</xdr:rowOff>
    </xdr:to>
    <xdr:sp macro="" textlink="$H$101">
      <xdr:nvSpPr>
        <xdr:cNvPr id="3" name="ZoneTexte 2"/>
        <xdr:cNvSpPr txBox="1"/>
      </xdr:nvSpPr>
      <xdr:spPr>
        <a:xfrm>
          <a:off x="5162550" y="2247899"/>
          <a:ext cx="1028700" cy="888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3294B87-0C97-4C9E-96B2-95F6AE10E939}" type="TxLink">
            <a:rPr lang="en-US" sz="9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Total output: 
405 billion EUR</a:t>
          </a:fld>
          <a:endParaRPr lang="fr-FR" sz="9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0.2576</cdr:x>
      <cdr:y>0.08116</cdr:y>
    </cdr:from>
    <cdr:to>
      <cdr:x>0.30521</cdr:x>
      <cdr:y>0.16873</cdr:y>
    </cdr:to>
    <cdr:cxnSp macro="">
      <cdr:nvCxnSpPr>
        <cdr:cNvPr id="2" name="Straight Connector 1"/>
        <cdr:cNvCxnSpPr/>
      </cdr:nvCxnSpPr>
      <cdr:spPr>
        <a:xfrm xmlns:a="http://schemas.openxmlformats.org/drawingml/2006/main" flipH="1" flipV="1">
          <a:off x="1391406" y="361950"/>
          <a:ext cx="257176" cy="390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0.40794</cdr:x>
      <cdr:y>0.88638</cdr:y>
    </cdr:from>
    <cdr:to>
      <cdr:x>0.45158</cdr:x>
      <cdr:y>0.92127</cdr:y>
    </cdr:to>
    <cdr:cxnSp macro="">
      <cdr:nvCxnSpPr>
        <cdr:cNvPr id="6" name="Straight Connector 5"/>
        <cdr:cNvCxnSpPr/>
      </cdr:nvCxnSpPr>
      <cdr:spPr>
        <a:xfrm xmlns:a="http://schemas.openxmlformats.org/drawingml/2006/main" flipV="1">
          <a:off x="2203451" y="3952875"/>
          <a:ext cx="235705" cy="1555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133348</xdr:colOff>
      <xdr:row>3</xdr:row>
      <xdr:rowOff>57149</xdr:rowOff>
    </xdr:from>
    <xdr:to>
      <xdr:col>8</xdr:col>
      <xdr:colOff>466724</xdr:colOff>
      <xdr:row>30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66676</xdr:colOff>
      <xdr:row>10</xdr:row>
      <xdr:rowOff>85725</xdr:rowOff>
    </xdr:from>
    <xdr:to>
      <xdr:col>6</xdr:col>
      <xdr:colOff>304801</xdr:colOff>
      <xdr:row>20</xdr:row>
      <xdr:rowOff>57150</xdr:rowOff>
    </xdr:to>
    <xdr:sp macro="" textlink="">
      <xdr:nvSpPr>
        <xdr:cNvPr id="7" name="TextBox 6"/>
        <xdr:cNvSpPr txBox="1"/>
      </xdr:nvSpPr>
      <xdr:spPr>
        <a:xfrm>
          <a:off x="4067176" y="1724025"/>
          <a:ext cx="1476375" cy="149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intermediate input:</a:t>
          </a:r>
        </a:p>
        <a:p>
          <a:pPr algn="ctr"/>
          <a:r>
            <a:rPr lang="en-GB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239 billion EUR</a:t>
          </a:r>
        </a:p>
      </xdr:txBody>
    </xdr:sp>
    <xdr:clientData/>
  </xdr:twoCellAnchor>
  <xdr:twoCellAnchor>
    <xdr:from>
      <xdr:col>2</xdr:col>
      <xdr:colOff>581025</xdr:colOff>
      <xdr:row>7</xdr:row>
      <xdr:rowOff>161925</xdr:rowOff>
    </xdr:from>
    <xdr:to>
      <xdr:col>3</xdr:col>
      <xdr:colOff>140677</xdr:colOff>
      <xdr:row>9</xdr:row>
      <xdr:rowOff>80597</xdr:rowOff>
    </xdr:to>
    <xdr:cxnSp macro="">
      <xdr:nvCxnSpPr>
        <xdr:cNvPr id="8" name="Straight Connector 7"/>
        <xdr:cNvCxnSpPr/>
      </xdr:nvCxnSpPr>
      <xdr:spPr>
        <a:xfrm flipH="1" flipV="1">
          <a:off x="2352675" y="1228725"/>
          <a:ext cx="178777" cy="2996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9</xdr:row>
      <xdr:rowOff>114300</xdr:rowOff>
    </xdr:from>
    <xdr:to>
      <xdr:col>3</xdr:col>
      <xdr:colOff>1</xdr:colOff>
      <xdr:row>11</xdr:row>
      <xdr:rowOff>0</xdr:rowOff>
    </xdr:to>
    <xdr:cxnSp macro="">
      <xdr:nvCxnSpPr>
        <xdr:cNvPr id="13" name="Straight Connector 12"/>
        <xdr:cNvCxnSpPr/>
      </xdr:nvCxnSpPr>
      <xdr:spPr>
        <a:xfrm flipH="1" flipV="1">
          <a:off x="2124075" y="1562100"/>
          <a:ext cx="266701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12</xdr:row>
      <xdr:rowOff>57150</xdr:rowOff>
    </xdr:from>
    <xdr:to>
      <xdr:col>2</xdr:col>
      <xdr:colOff>541952</xdr:colOff>
      <xdr:row>12</xdr:row>
      <xdr:rowOff>60081</xdr:rowOff>
    </xdr:to>
    <xdr:cxnSp macro="">
      <xdr:nvCxnSpPr>
        <xdr:cNvPr id="6" name="Straight Connector 5"/>
        <xdr:cNvCxnSpPr/>
      </xdr:nvCxnSpPr>
      <xdr:spPr>
        <a:xfrm flipH="1" flipV="1">
          <a:off x="2009775" y="1962150"/>
          <a:ext cx="303827" cy="29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</xdr:row>
      <xdr:rowOff>100012</xdr:rowOff>
    </xdr:from>
    <xdr:to>
      <xdr:col>13</xdr:col>
      <xdr:colOff>144075</xdr:colOff>
      <xdr:row>27</xdr:row>
      <xdr:rowOff>36712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57</xdr:row>
      <xdr:rowOff>157162</xdr:rowOff>
    </xdr:from>
    <xdr:to>
      <xdr:col>2</xdr:col>
      <xdr:colOff>0</xdr:colOff>
      <xdr:row>63</xdr:row>
      <xdr:rowOff>42862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602673</xdr:colOff>
      <xdr:row>3</xdr:row>
      <xdr:rowOff>47190</xdr:rowOff>
    </xdr:from>
    <xdr:to>
      <xdr:col>13</xdr:col>
      <xdr:colOff>174048</xdr:colOff>
      <xdr:row>26</xdr:row>
      <xdr:rowOff>60090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109535</xdr:colOff>
      <xdr:row>3</xdr:row>
      <xdr:rowOff>128592</xdr:rowOff>
    </xdr:from>
    <xdr:to>
      <xdr:col>13</xdr:col>
      <xdr:colOff>414335</xdr:colOff>
      <xdr:row>37</xdr:row>
      <xdr:rowOff>58992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104774</xdr:rowOff>
    </xdr:from>
    <xdr:to>
      <xdr:col>13</xdr:col>
      <xdr:colOff>200024</xdr:colOff>
      <xdr:row>27</xdr:row>
      <xdr:rowOff>79574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76200</xdr:rowOff>
    </xdr:from>
    <xdr:to>
      <xdr:col>13</xdr:col>
      <xdr:colOff>209549</xdr:colOff>
      <xdr:row>35</xdr:row>
      <xdr:rowOff>131400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rtiro\AppData\Local\Microsoft\Windows\Temporary%20Internet%20Files\Content.Outlook\ON0SFKBY\EAA\3_ESTIMATES\2_SITUATION_2015\EAA_FIRST_ESTIMATES_FULL_v1_20160401_1446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ETUP"/>
      <sheetName val="GDP"/>
      <sheetName val="EUR"/>
      <sheetName val="DATA"/>
      <sheetName val="OVERVIEW"/>
      <sheetName val="OVERVIEW_2"/>
      <sheetName val="INDICATOR_A"/>
      <sheetName val="CHART"/>
      <sheetName val="MAP"/>
      <sheetName val="OUTPUT"/>
      <sheetName val="OUTPUT_2"/>
      <sheetName val="INPUT"/>
      <sheetName val="INPUT_2"/>
      <sheetName val="INDICES"/>
      <sheetName val="INDICES_2"/>
      <sheetName val="SUBSIDIES"/>
      <sheetName val="TOP_COUNTRIES"/>
      <sheetName val="IMPACT"/>
      <sheetName val="IMPACT_2"/>
      <sheetName val="COUNTRIES"/>
      <sheetName val="ITEMS"/>
      <sheetName val="INDIC"/>
      <sheetName val="UNIT"/>
      <sheetName val="BASE"/>
      <sheetName val="EAA_FIRST_ESTIMATES_FULL_v1_201"/>
    </sheetNames>
    <sheetDataSet>
      <sheetData sheetId="0"/>
      <sheetData sheetId="1">
        <row r="4">
          <cell r="C4" t="str">
            <v>COSAEA_AGR2_A</v>
          </cell>
        </row>
        <row r="5">
          <cell r="C5">
            <v>2015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Output of the Agricultural Industry</v>
          </cell>
        </row>
      </sheetData>
      <sheetData sheetId="11"/>
      <sheetData sheetId="12"/>
      <sheetData sheetId="13"/>
      <sheetData sheetId="14">
        <row r="56">
          <cell r="D56">
            <v>418545.70906369598</v>
          </cell>
        </row>
        <row r="57">
          <cell r="D57">
            <v>252269.015686536</v>
          </cell>
        </row>
      </sheetData>
      <sheetData sheetId="15"/>
      <sheetData sheetId="16"/>
      <sheetData sheetId="17"/>
      <sheetData sheetId="18">
        <row r="3">
          <cell r="AF3">
            <v>418545.70906369598</v>
          </cell>
        </row>
      </sheetData>
      <sheetData sheetId="19">
        <row r="3">
          <cell r="AF3">
            <v>252269.015686536</v>
          </cell>
        </row>
      </sheetData>
      <sheetData sheetId="20">
        <row r="5">
          <cell r="B5" t="str">
            <v>AT</v>
          </cell>
        </row>
        <row r="6">
          <cell r="B6" t="str">
            <v>BE</v>
          </cell>
        </row>
        <row r="7">
          <cell r="B7" t="str">
            <v>BG</v>
          </cell>
        </row>
        <row r="8">
          <cell r="B8" t="str">
            <v>CY</v>
          </cell>
        </row>
        <row r="9">
          <cell r="B9" t="str">
            <v>CZ</v>
          </cell>
        </row>
        <row r="10">
          <cell r="B10" t="str">
            <v>DE</v>
          </cell>
        </row>
        <row r="11">
          <cell r="B11" t="str">
            <v>DK</v>
          </cell>
        </row>
        <row r="12">
          <cell r="B12" t="str">
            <v>EE</v>
          </cell>
        </row>
        <row r="13">
          <cell r="B13" t="str">
            <v>EL</v>
          </cell>
        </row>
        <row r="14">
          <cell r="B14" t="str">
            <v>ES</v>
          </cell>
        </row>
        <row r="15">
          <cell r="B15" t="str">
            <v>FI</v>
          </cell>
        </row>
        <row r="16">
          <cell r="B16" t="str">
            <v>FR</v>
          </cell>
        </row>
        <row r="17">
          <cell r="B17" t="str">
            <v>HR</v>
          </cell>
        </row>
        <row r="18">
          <cell r="B18" t="str">
            <v>HU</v>
          </cell>
        </row>
        <row r="19">
          <cell r="B19" t="str">
            <v>IE</v>
          </cell>
        </row>
        <row r="20">
          <cell r="B20" t="str">
            <v>IT</v>
          </cell>
        </row>
        <row r="21">
          <cell r="B21" t="str">
            <v>LT</v>
          </cell>
        </row>
        <row r="22">
          <cell r="B22" t="str">
            <v>LU</v>
          </cell>
        </row>
        <row r="23">
          <cell r="B23" t="str">
            <v>LV</v>
          </cell>
        </row>
        <row r="24">
          <cell r="B24" t="str">
            <v>MT</v>
          </cell>
        </row>
        <row r="25">
          <cell r="B25" t="str">
            <v>NL</v>
          </cell>
        </row>
        <row r="26">
          <cell r="B26" t="str">
            <v>PL</v>
          </cell>
        </row>
        <row r="27">
          <cell r="B27" t="str">
            <v>PT</v>
          </cell>
        </row>
        <row r="28">
          <cell r="B28" t="str">
            <v>RO</v>
          </cell>
        </row>
        <row r="29">
          <cell r="B29" t="str">
            <v>SE</v>
          </cell>
        </row>
        <row r="30">
          <cell r="B30" t="str">
            <v>SI</v>
          </cell>
        </row>
        <row r="31">
          <cell r="B31" t="str">
            <v>SK</v>
          </cell>
        </row>
        <row r="32">
          <cell r="B32" t="str">
            <v>UK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2:V102"/>
  <sheetViews>
    <sheetView showGridLines="0" zoomScaleNormal="100" workbookViewId="0">
      <selection activeCell="B2" sqref="B2:I2"/>
    </sheetView>
  </sheetViews>
  <sheetFormatPr defaultColWidth="9.28515625" defaultRowHeight="12" x14ac:dyDescent="0.2"/>
  <cols>
    <col min="1" max="1" width="20.140625" style="44" customWidth="1"/>
    <col min="2" max="2" width="16.5703125" style="45" customWidth="1"/>
    <col min="3" max="9" width="10.28515625" style="45" customWidth="1"/>
    <col min="10" max="10" width="9.28515625" style="45"/>
    <col min="11" max="11" width="9.28515625" style="44"/>
    <col min="12" max="12" width="14" style="44" bestFit="1" customWidth="1"/>
    <col min="13" max="16384" width="9.28515625" style="44"/>
  </cols>
  <sheetData>
    <row r="2" spans="1:22" ht="15" x14ac:dyDescent="0.2">
      <c r="A2" s="1"/>
      <c r="B2" s="373" t="s">
        <v>221</v>
      </c>
      <c r="C2" s="373"/>
      <c r="D2" s="373"/>
      <c r="E2" s="373"/>
      <c r="F2" s="373"/>
      <c r="G2" s="373"/>
      <c r="H2" s="373"/>
      <c r="I2" s="373"/>
      <c r="J2" s="12"/>
      <c r="K2" s="336"/>
      <c r="L2" s="337"/>
      <c r="M2" s="98"/>
      <c r="N2" s="98"/>
      <c r="O2" s="98"/>
      <c r="P2" s="98"/>
      <c r="Q2" s="98"/>
      <c r="R2" s="98"/>
      <c r="S2" s="98"/>
      <c r="T2" s="98"/>
    </row>
    <row r="3" spans="1:22" ht="12.95" customHeight="1" x14ac:dyDescent="0.2">
      <c r="A3" s="1"/>
      <c r="B3" s="211"/>
      <c r="C3" s="374" t="s">
        <v>196</v>
      </c>
      <c r="D3" s="376"/>
      <c r="E3" s="376"/>
      <c r="F3" s="377"/>
      <c r="G3" s="212"/>
      <c r="H3" s="374" t="s">
        <v>189</v>
      </c>
      <c r="I3" s="375"/>
      <c r="J3" s="44"/>
      <c r="K3" s="337"/>
      <c r="L3" s="337"/>
      <c r="M3" s="98"/>
      <c r="N3" s="98"/>
      <c r="O3" s="98"/>
      <c r="P3" s="98"/>
      <c r="Q3" s="98"/>
      <c r="R3" s="98"/>
      <c r="S3" s="98"/>
      <c r="T3" s="98"/>
      <c r="U3" s="370"/>
      <c r="V3" s="370"/>
    </row>
    <row r="4" spans="1:22" ht="12.95" customHeight="1" x14ac:dyDescent="0.2">
      <c r="B4" s="112"/>
      <c r="C4" s="22">
        <v>2010</v>
      </c>
      <c r="D4" s="27">
        <v>2013</v>
      </c>
      <c r="E4" s="27">
        <v>2014</v>
      </c>
      <c r="F4" s="27">
        <v>2015</v>
      </c>
      <c r="G4" s="27">
        <v>2016</v>
      </c>
      <c r="H4" s="72">
        <v>2010</v>
      </c>
      <c r="I4" s="72">
        <v>2016</v>
      </c>
      <c r="J4" s="44"/>
      <c r="K4" s="337"/>
      <c r="L4" s="337"/>
      <c r="M4" s="98"/>
      <c r="N4" s="98"/>
      <c r="O4" s="98"/>
      <c r="P4" s="98"/>
      <c r="Q4" s="98"/>
      <c r="R4" s="98"/>
      <c r="S4" s="98"/>
      <c r="T4" s="98"/>
      <c r="U4" s="213"/>
      <c r="V4" s="213"/>
    </row>
    <row r="5" spans="1:22" ht="12.95" customHeight="1" x14ac:dyDescent="0.2">
      <c r="B5" s="69" t="s">
        <v>3</v>
      </c>
      <c r="C5" s="246">
        <v>372902.14</v>
      </c>
      <c r="D5" s="247">
        <v>428277.61</v>
      </c>
      <c r="E5" s="247">
        <v>422733.7</v>
      </c>
      <c r="F5" s="247">
        <v>416718.63</v>
      </c>
      <c r="G5" s="300">
        <v>405008.49</v>
      </c>
      <c r="H5" s="79">
        <v>100</v>
      </c>
      <c r="I5" s="79">
        <v>100</v>
      </c>
      <c r="J5" s="44"/>
      <c r="K5" s="338"/>
      <c r="L5" s="337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1:22" ht="12.95" customHeight="1" x14ac:dyDescent="0.2">
      <c r="B6" s="66" t="s">
        <v>58</v>
      </c>
      <c r="C6" s="248">
        <v>7758.19</v>
      </c>
      <c r="D6" s="249">
        <v>8595.18</v>
      </c>
      <c r="E6" s="249">
        <v>8124.17</v>
      </c>
      <c r="F6" s="249">
        <v>8068.06</v>
      </c>
      <c r="G6" s="249">
        <v>7989.58</v>
      </c>
      <c r="H6" s="75">
        <v>2.0804895354046504</v>
      </c>
      <c r="I6" s="75">
        <v>1.9726944489484655</v>
      </c>
      <c r="J6" s="44"/>
      <c r="K6" s="338"/>
      <c r="L6" s="337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1:22" ht="12.95" customHeight="1" x14ac:dyDescent="0.2">
      <c r="B7" s="67" t="s">
        <v>59</v>
      </c>
      <c r="C7" s="250">
        <v>3821.89</v>
      </c>
      <c r="D7" s="251">
        <v>4393.78</v>
      </c>
      <c r="E7" s="251">
        <v>4302.03</v>
      </c>
      <c r="F7" s="251">
        <v>4033.15</v>
      </c>
      <c r="G7" s="251">
        <v>4003.63</v>
      </c>
      <c r="H7" s="76">
        <v>1.0249042818579694</v>
      </c>
      <c r="I7" s="76">
        <v>0.98852989476837883</v>
      </c>
      <c r="J7" s="44"/>
      <c r="K7" s="338"/>
      <c r="L7" s="337"/>
      <c r="M7" s="98"/>
      <c r="N7" s="98"/>
      <c r="O7" s="98"/>
      <c r="P7" s="98"/>
      <c r="Q7" s="98"/>
      <c r="R7" s="98"/>
      <c r="S7" s="98"/>
      <c r="T7" s="98"/>
      <c r="U7" s="98"/>
      <c r="V7" s="98"/>
    </row>
    <row r="8" spans="1:22" ht="12.95" customHeight="1" x14ac:dyDescent="0.2">
      <c r="B8" s="67" t="s">
        <v>62</v>
      </c>
      <c r="C8" s="250">
        <v>4058.13</v>
      </c>
      <c r="D8" s="251">
        <v>4935.79</v>
      </c>
      <c r="E8" s="251">
        <v>4976.1000000000004</v>
      </c>
      <c r="F8" s="251">
        <v>4711.1499999999996</v>
      </c>
      <c r="G8" s="251">
        <v>4918.12</v>
      </c>
      <c r="H8" s="76">
        <v>1.0882560234167602</v>
      </c>
      <c r="I8" s="76">
        <v>1.2143251614305666</v>
      </c>
      <c r="J8" s="44"/>
      <c r="K8" s="338"/>
      <c r="L8" s="337"/>
      <c r="M8" s="98"/>
      <c r="N8" s="98"/>
      <c r="O8" s="98"/>
      <c r="P8" s="98"/>
      <c r="Q8" s="98"/>
      <c r="R8" s="98"/>
      <c r="S8" s="98"/>
      <c r="T8" s="98"/>
      <c r="U8" s="98"/>
      <c r="V8" s="98"/>
    </row>
    <row r="9" spans="1:22" ht="12.95" customHeight="1" x14ac:dyDescent="0.2">
      <c r="B9" s="67" t="s">
        <v>63</v>
      </c>
      <c r="C9" s="250">
        <v>9740.9</v>
      </c>
      <c r="D9" s="251">
        <v>10963.43</v>
      </c>
      <c r="E9" s="251">
        <v>11034.15</v>
      </c>
      <c r="F9" s="251">
        <v>10264.209999999999</v>
      </c>
      <c r="G9" s="301">
        <v>9732.6</v>
      </c>
      <c r="H9" s="76">
        <v>2.6121866718169007</v>
      </c>
      <c r="I9" s="76">
        <v>2.4030607358379084</v>
      </c>
      <c r="J9" s="44"/>
      <c r="K9" s="338"/>
      <c r="L9" s="337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22" ht="12.95" customHeight="1" x14ac:dyDescent="0.2">
      <c r="B10" s="67" t="s">
        <v>67</v>
      </c>
      <c r="C10" s="250">
        <v>51164.12</v>
      </c>
      <c r="D10" s="251">
        <v>60460.87</v>
      </c>
      <c r="E10" s="251">
        <v>59625.56</v>
      </c>
      <c r="F10" s="251">
        <v>53061.38</v>
      </c>
      <c r="G10" s="252">
        <v>52940.04</v>
      </c>
      <c r="H10" s="279">
        <v>13.720521957852</v>
      </c>
      <c r="I10" s="279">
        <v>13.071340800781734</v>
      </c>
      <c r="J10" s="44"/>
      <c r="K10" s="338"/>
      <c r="L10" s="337"/>
      <c r="M10" s="98"/>
      <c r="N10" s="98"/>
      <c r="O10" s="98"/>
      <c r="P10" s="98"/>
      <c r="Q10" s="98"/>
      <c r="R10" s="98"/>
      <c r="S10" s="98"/>
      <c r="T10" s="98"/>
      <c r="U10" s="98"/>
      <c r="V10" s="98"/>
    </row>
    <row r="11" spans="1:22" ht="12.95" customHeight="1" x14ac:dyDescent="0.2">
      <c r="B11" s="67" t="s">
        <v>64</v>
      </c>
      <c r="C11" s="250">
        <v>668.28</v>
      </c>
      <c r="D11" s="251">
        <v>924.05</v>
      </c>
      <c r="E11" s="251">
        <v>900.22</v>
      </c>
      <c r="F11" s="251">
        <v>935.08</v>
      </c>
      <c r="G11" s="252">
        <v>749.73</v>
      </c>
      <c r="H11" s="279">
        <v>0.17921055642104922</v>
      </c>
      <c r="I11" s="279">
        <v>0.18511463796721891</v>
      </c>
      <c r="J11" s="44"/>
      <c r="K11" s="338"/>
      <c r="L11" s="337"/>
      <c r="M11" s="98"/>
      <c r="N11" s="98"/>
      <c r="O11" s="98"/>
      <c r="P11" s="98"/>
      <c r="Q11" s="98"/>
      <c r="R11" s="98"/>
      <c r="S11" s="98"/>
      <c r="T11" s="98"/>
      <c r="U11" s="98"/>
      <c r="V11" s="98"/>
    </row>
    <row r="12" spans="1:22" ht="12.95" customHeight="1" x14ac:dyDescent="0.2">
      <c r="B12" s="67" t="s">
        <v>70</v>
      </c>
      <c r="C12" s="250">
        <v>5821.99</v>
      </c>
      <c r="D12" s="251">
        <v>7671.42</v>
      </c>
      <c r="E12" s="251">
        <v>7293.81</v>
      </c>
      <c r="F12" s="251">
        <v>7397.1</v>
      </c>
      <c r="G12" s="252">
        <v>7419.56</v>
      </c>
      <c r="H12" s="279">
        <v>1.561264840153505</v>
      </c>
      <c r="I12" s="279">
        <v>1.8319517203207272</v>
      </c>
      <c r="J12" s="44"/>
      <c r="K12" s="338"/>
      <c r="L12" s="337"/>
      <c r="M12" s="98"/>
      <c r="N12" s="98"/>
      <c r="O12" s="98"/>
      <c r="P12" s="98"/>
      <c r="Q12" s="98"/>
      <c r="R12" s="98"/>
      <c r="S12" s="98"/>
      <c r="T12" s="98"/>
      <c r="U12" s="98"/>
      <c r="V12" s="98"/>
    </row>
    <row r="13" spans="1:22" ht="12.95" customHeight="1" x14ac:dyDescent="0.2">
      <c r="B13" s="281" t="s">
        <v>68</v>
      </c>
      <c r="C13" s="250">
        <v>10567.47</v>
      </c>
      <c r="D13" s="251">
        <v>10365.27</v>
      </c>
      <c r="E13" s="251">
        <v>10577.38</v>
      </c>
      <c r="F13" s="251">
        <v>10921.41</v>
      </c>
      <c r="G13" s="252">
        <v>10398.450000000001</v>
      </c>
      <c r="H13" s="279">
        <v>2.8338453622175508</v>
      </c>
      <c r="I13" s="279">
        <v>2.5674646968511698</v>
      </c>
      <c r="J13" s="44"/>
      <c r="K13" s="338"/>
      <c r="L13" s="337"/>
      <c r="M13" s="98"/>
      <c r="N13" s="98"/>
      <c r="O13" s="98"/>
      <c r="P13" s="98"/>
      <c r="Q13" s="98"/>
      <c r="R13" s="98"/>
      <c r="S13" s="98"/>
      <c r="T13" s="98"/>
      <c r="U13" s="98"/>
      <c r="V13" s="98"/>
    </row>
    <row r="14" spans="1:22" ht="12.95" customHeight="1" x14ac:dyDescent="0.2">
      <c r="B14" s="281" t="s">
        <v>82</v>
      </c>
      <c r="C14" s="250">
        <v>40371.17</v>
      </c>
      <c r="D14" s="251">
        <v>44064.65</v>
      </c>
      <c r="E14" s="251">
        <v>43993.75</v>
      </c>
      <c r="F14" s="251">
        <v>45490.71</v>
      </c>
      <c r="G14" s="335">
        <v>46807.21</v>
      </c>
      <c r="H14" s="279">
        <v>10.826210329605509</v>
      </c>
      <c r="I14" s="279">
        <v>11.557093531545474</v>
      </c>
      <c r="J14" s="44"/>
      <c r="K14" s="338"/>
      <c r="L14" s="337"/>
      <c r="M14" s="98"/>
      <c r="N14" s="98"/>
      <c r="O14" s="98"/>
      <c r="P14" s="98"/>
      <c r="Q14" s="98"/>
      <c r="R14" s="98"/>
      <c r="S14" s="98"/>
      <c r="T14" s="98"/>
      <c r="U14" s="98"/>
      <c r="V14" s="98"/>
    </row>
    <row r="15" spans="1:22" ht="12.95" customHeight="1" x14ac:dyDescent="0.2">
      <c r="B15" s="67" t="s">
        <v>66</v>
      </c>
      <c r="C15" s="250">
        <v>68125.2</v>
      </c>
      <c r="D15" s="251">
        <v>74184.7</v>
      </c>
      <c r="E15" s="251">
        <v>75335</v>
      </c>
      <c r="F15" s="252">
        <v>75252.399999999994</v>
      </c>
      <c r="G15" s="252">
        <v>70349.8</v>
      </c>
      <c r="H15" s="279">
        <v>18.268921706912167</v>
      </c>
      <c r="I15" s="279">
        <v>17.369956861892</v>
      </c>
      <c r="J15" s="44"/>
      <c r="K15" s="338"/>
      <c r="L15" s="337"/>
      <c r="M15" s="98"/>
      <c r="N15" s="98"/>
      <c r="O15" s="98"/>
      <c r="P15" s="98"/>
      <c r="Q15" s="98"/>
      <c r="R15" s="98"/>
      <c r="S15" s="98"/>
      <c r="T15" s="98"/>
      <c r="U15" s="98"/>
      <c r="V15" s="98"/>
    </row>
    <row r="16" spans="1:22" ht="12.95" customHeight="1" x14ac:dyDescent="0.2">
      <c r="B16" s="67" t="s">
        <v>60</v>
      </c>
      <c r="C16" s="250">
        <v>2914.33</v>
      </c>
      <c r="D16" s="251">
        <v>2414.66</v>
      </c>
      <c r="E16" s="251">
        <v>2041.24</v>
      </c>
      <c r="F16" s="251">
        <v>2090.25</v>
      </c>
      <c r="G16" s="252">
        <v>2183.63</v>
      </c>
      <c r="H16" s="279">
        <v>0.78152675659088466</v>
      </c>
      <c r="I16" s="279">
        <v>0.53915659891475365</v>
      </c>
      <c r="J16" s="44"/>
      <c r="K16" s="338"/>
      <c r="L16" s="337"/>
      <c r="M16" s="98"/>
      <c r="N16" s="98"/>
      <c r="O16" s="98"/>
      <c r="P16" s="98"/>
      <c r="Q16" s="98"/>
      <c r="R16" s="98"/>
      <c r="S16" s="98"/>
      <c r="T16" s="98"/>
      <c r="U16" s="98"/>
      <c r="V16" s="98"/>
    </row>
    <row r="17" spans="2:22" ht="12.95" customHeight="1" x14ac:dyDescent="0.2">
      <c r="B17" s="67" t="s">
        <v>71</v>
      </c>
      <c r="C17" s="250">
        <v>48159.79</v>
      </c>
      <c r="D17" s="251">
        <v>57519.65</v>
      </c>
      <c r="E17" s="251">
        <v>54280.7</v>
      </c>
      <c r="F17" s="251">
        <v>55878.5</v>
      </c>
      <c r="G17" s="252">
        <v>53406.559999999998</v>
      </c>
      <c r="H17" s="279">
        <v>12.914860182888733</v>
      </c>
      <c r="I17" s="279">
        <v>13.186528509562848</v>
      </c>
      <c r="J17" s="44"/>
      <c r="K17" s="338"/>
      <c r="L17" s="337"/>
      <c r="M17" s="98"/>
      <c r="N17" s="98"/>
      <c r="O17" s="98"/>
      <c r="P17" s="98"/>
      <c r="Q17" s="98"/>
      <c r="R17" s="98"/>
      <c r="S17" s="98"/>
      <c r="T17" s="98"/>
      <c r="U17" s="98"/>
      <c r="V17" s="98"/>
    </row>
    <row r="18" spans="2:22" ht="12.95" customHeight="1" x14ac:dyDescent="0.2">
      <c r="B18" s="67" t="s">
        <v>61</v>
      </c>
      <c r="C18" s="250">
        <v>685.66</v>
      </c>
      <c r="D18" s="251">
        <v>697.21</v>
      </c>
      <c r="E18" s="251">
        <v>662.62</v>
      </c>
      <c r="F18" s="251">
        <v>680.03</v>
      </c>
      <c r="G18" s="252">
        <v>686.1</v>
      </c>
      <c r="H18" s="279">
        <v>0.18387129663562668</v>
      </c>
      <c r="I18" s="279">
        <v>0.1694038562006441</v>
      </c>
      <c r="J18" s="44"/>
      <c r="K18" s="338"/>
      <c r="L18" s="337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2:22" ht="12.95" customHeight="1" x14ac:dyDescent="0.2">
      <c r="B19" s="67" t="s">
        <v>72</v>
      </c>
      <c r="C19" s="250">
        <v>941.55</v>
      </c>
      <c r="D19" s="251">
        <v>1299.3399999999999</v>
      </c>
      <c r="E19" s="251">
        <v>1315.32</v>
      </c>
      <c r="F19" s="251">
        <v>1435.44</v>
      </c>
      <c r="G19" s="252">
        <v>1315.9</v>
      </c>
      <c r="H19" s="279">
        <v>0.25249251720572047</v>
      </c>
      <c r="I19" s="279">
        <v>0.32490676923834366</v>
      </c>
      <c r="J19" s="44"/>
      <c r="K19" s="338"/>
      <c r="L19" s="337"/>
      <c r="M19" s="98"/>
      <c r="N19" s="98"/>
      <c r="O19" s="98"/>
      <c r="P19" s="98"/>
      <c r="Q19" s="98"/>
      <c r="R19" s="98"/>
      <c r="S19" s="98"/>
      <c r="T19" s="98"/>
      <c r="U19" s="98"/>
      <c r="V19" s="98"/>
    </row>
    <row r="20" spans="2:22" ht="12.95" customHeight="1" x14ac:dyDescent="0.2">
      <c r="B20" s="67" t="s">
        <v>73</v>
      </c>
      <c r="C20" s="250">
        <v>2042.5</v>
      </c>
      <c r="D20" s="251">
        <v>2855.9</v>
      </c>
      <c r="E20" s="251">
        <v>2805.94</v>
      </c>
      <c r="F20" s="251">
        <v>2971.81</v>
      </c>
      <c r="G20" s="252">
        <v>2834.78</v>
      </c>
      <c r="H20" s="279">
        <v>0.54773083361763486</v>
      </c>
      <c r="I20" s="279">
        <v>0.69993100638458228</v>
      </c>
      <c r="J20" s="44"/>
      <c r="K20" s="338"/>
      <c r="L20" s="337"/>
      <c r="M20" s="98"/>
      <c r="N20" s="98"/>
      <c r="O20" s="98"/>
      <c r="P20" s="98"/>
      <c r="Q20" s="98"/>
      <c r="R20" s="98"/>
      <c r="S20" s="98"/>
      <c r="T20" s="98"/>
      <c r="U20" s="98"/>
      <c r="V20" s="98"/>
    </row>
    <row r="21" spans="2:22" ht="12.95" customHeight="1" x14ac:dyDescent="0.2">
      <c r="B21" s="67" t="s">
        <v>74</v>
      </c>
      <c r="C21" s="250">
        <v>334.11</v>
      </c>
      <c r="D21" s="251">
        <v>422.58</v>
      </c>
      <c r="E21" s="251">
        <v>458.65</v>
      </c>
      <c r="F21" s="251">
        <v>405.4</v>
      </c>
      <c r="G21" s="252">
        <v>412.78</v>
      </c>
      <c r="H21" s="279">
        <v>8.9597233204400495E-2</v>
      </c>
      <c r="I21" s="279">
        <v>0.10191885113321945</v>
      </c>
      <c r="J21" s="44"/>
      <c r="K21" s="338"/>
      <c r="L21" s="337"/>
      <c r="M21" s="98"/>
      <c r="N21" s="98"/>
      <c r="O21" s="98"/>
      <c r="P21" s="98"/>
      <c r="Q21" s="98"/>
      <c r="R21" s="98"/>
      <c r="S21" s="98"/>
      <c r="T21" s="98"/>
      <c r="U21" s="98"/>
      <c r="V21" s="98"/>
    </row>
    <row r="22" spans="2:22" ht="12.95" customHeight="1" x14ac:dyDescent="0.2">
      <c r="B22" s="67" t="s">
        <v>69</v>
      </c>
      <c r="C22" s="250">
        <v>6121.75</v>
      </c>
      <c r="D22" s="251">
        <v>7810.54</v>
      </c>
      <c r="E22" s="251">
        <v>7957.04</v>
      </c>
      <c r="F22" s="251">
        <v>8021.95</v>
      </c>
      <c r="G22" s="252">
        <v>8308.99</v>
      </c>
      <c r="H22" s="279">
        <v>1.6416505413457805</v>
      </c>
      <c r="I22" s="279">
        <v>2.0515594623707765</v>
      </c>
      <c r="J22" s="44"/>
      <c r="K22" s="338"/>
      <c r="L22" s="337"/>
      <c r="M22" s="98"/>
      <c r="N22" s="98"/>
      <c r="O22" s="98"/>
      <c r="P22" s="98"/>
      <c r="Q22" s="98"/>
      <c r="R22" s="98"/>
      <c r="S22" s="98"/>
      <c r="T22" s="98"/>
      <c r="U22" s="98"/>
      <c r="V22" s="98"/>
    </row>
    <row r="23" spans="2:22" ht="12.95" customHeight="1" x14ac:dyDescent="0.2">
      <c r="B23" s="67" t="s">
        <v>75</v>
      </c>
      <c r="C23" s="250">
        <v>126.13</v>
      </c>
      <c r="D23" s="251">
        <v>131.94999999999999</v>
      </c>
      <c r="E23" s="251">
        <v>126.75</v>
      </c>
      <c r="F23" s="251">
        <v>129.03</v>
      </c>
      <c r="G23" s="252">
        <v>125.98</v>
      </c>
      <c r="H23" s="279">
        <v>3.3823887414537228E-2</v>
      </c>
      <c r="I23" s="279">
        <v>3.1105520775626214E-2</v>
      </c>
      <c r="J23" s="44"/>
      <c r="K23" s="338"/>
      <c r="L23" s="337"/>
      <c r="M23" s="98"/>
      <c r="N23" s="98"/>
      <c r="O23" s="98"/>
      <c r="P23" s="98"/>
      <c r="Q23" s="98"/>
      <c r="R23" s="98"/>
      <c r="S23" s="98"/>
      <c r="T23" s="98"/>
      <c r="U23" s="98"/>
      <c r="V23" s="98"/>
    </row>
    <row r="24" spans="2:22" ht="12.95" customHeight="1" x14ac:dyDescent="0.2">
      <c r="B24" s="67" t="s">
        <v>76</v>
      </c>
      <c r="C24" s="250">
        <v>25318.720000000001</v>
      </c>
      <c r="D24" s="251">
        <v>28241.22</v>
      </c>
      <c r="E24" s="251">
        <v>27085.97</v>
      </c>
      <c r="F24" s="251">
        <v>26758.92</v>
      </c>
      <c r="G24" s="252">
        <v>27019.65</v>
      </c>
      <c r="H24" s="279">
        <v>6.7896419151684135</v>
      </c>
      <c r="I24" s="279">
        <v>6.6713786666546175</v>
      </c>
      <c r="J24" s="44"/>
      <c r="K24" s="338"/>
      <c r="L24" s="337"/>
      <c r="M24" s="98"/>
      <c r="N24" s="98"/>
      <c r="O24" s="98"/>
      <c r="P24" s="98"/>
      <c r="Q24" s="98"/>
      <c r="R24" s="98"/>
      <c r="S24" s="98"/>
      <c r="T24" s="98"/>
      <c r="U24" s="98"/>
      <c r="V24" s="98"/>
    </row>
    <row r="25" spans="2:22" ht="12.95" customHeight="1" x14ac:dyDescent="0.2">
      <c r="B25" s="66" t="s">
        <v>57</v>
      </c>
      <c r="C25" s="250">
        <v>6327.69</v>
      </c>
      <c r="D25" s="251">
        <v>7014.99</v>
      </c>
      <c r="E25" s="251">
        <v>6960.17</v>
      </c>
      <c r="F25" s="251">
        <v>6778.87</v>
      </c>
      <c r="G25" s="252">
        <v>6810.06</v>
      </c>
      <c r="H25" s="279">
        <v>1.6968768267192027</v>
      </c>
      <c r="I25" s="279">
        <v>1.681461047890626</v>
      </c>
      <c r="J25" s="44"/>
      <c r="K25" s="338"/>
      <c r="L25" s="337"/>
      <c r="M25" s="98"/>
      <c r="N25" s="98"/>
      <c r="O25" s="98"/>
      <c r="P25" s="98"/>
      <c r="Q25" s="98"/>
      <c r="R25" s="98"/>
      <c r="S25" s="98"/>
      <c r="T25" s="98"/>
      <c r="U25" s="98"/>
      <c r="V25" s="98"/>
    </row>
    <row r="26" spans="2:22" ht="12.95" customHeight="1" x14ac:dyDescent="0.2">
      <c r="B26" s="67" t="s">
        <v>77</v>
      </c>
      <c r="C26" s="250">
        <v>19750.509999999998</v>
      </c>
      <c r="D26" s="251">
        <v>23669.19</v>
      </c>
      <c r="E26" s="251">
        <v>23059.68</v>
      </c>
      <c r="F26" s="251">
        <v>22349.35</v>
      </c>
      <c r="G26" s="252">
        <v>22410.85</v>
      </c>
      <c r="H26" s="279">
        <v>5.296432463487605</v>
      </c>
      <c r="I26" s="279">
        <v>5.5334272128468216</v>
      </c>
      <c r="J26" s="44"/>
      <c r="K26" s="338"/>
      <c r="L26" s="337"/>
      <c r="M26" s="98"/>
      <c r="N26" s="98"/>
      <c r="O26" s="98"/>
      <c r="P26" s="98"/>
      <c r="Q26" s="98"/>
      <c r="R26" s="98"/>
      <c r="S26" s="98"/>
      <c r="T26" s="98"/>
      <c r="U26" s="98"/>
      <c r="V26" s="98"/>
    </row>
    <row r="27" spans="2:22" ht="12.95" customHeight="1" x14ac:dyDescent="0.2">
      <c r="B27" s="67" t="s">
        <v>78</v>
      </c>
      <c r="C27" s="250">
        <v>6451.67</v>
      </c>
      <c r="D27" s="251">
        <v>6797.37</v>
      </c>
      <c r="E27" s="251">
        <v>6823.08</v>
      </c>
      <c r="F27" s="251">
        <v>7115.47</v>
      </c>
      <c r="G27" s="251">
        <v>6941.01</v>
      </c>
      <c r="H27" s="76">
        <v>1.730124155361511</v>
      </c>
      <c r="I27" s="76">
        <v>1.7137937034356985</v>
      </c>
      <c r="J27" s="44"/>
      <c r="K27" s="338"/>
      <c r="L27" s="337"/>
      <c r="M27" s="98"/>
      <c r="N27" s="98"/>
      <c r="O27" s="98"/>
      <c r="P27" s="98"/>
      <c r="Q27" s="98"/>
      <c r="R27" s="98"/>
      <c r="S27" s="98"/>
      <c r="T27" s="98"/>
      <c r="U27" s="98"/>
      <c r="V27" s="98"/>
    </row>
    <row r="28" spans="2:22" ht="12.95" customHeight="1" x14ac:dyDescent="0.2">
      <c r="B28" s="67" t="s">
        <v>79</v>
      </c>
      <c r="C28" s="250">
        <v>15301.4</v>
      </c>
      <c r="D28" s="251">
        <v>17756.150000000001</v>
      </c>
      <c r="E28" s="251">
        <v>16770.810000000001</v>
      </c>
      <c r="F28" s="251">
        <v>15465.33</v>
      </c>
      <c r="G28" s="251">
        <v>15443.75</v>
      </c>
      <c r="H28" s="76">
        <v>4.1033285569238087</v>
      </c>
      <c r="I28" s="76">
        <v>3.8131916691425403</v>
      </c>
      <c r="J28" s="44"/>
      <c r="K28" s="338"/>
      <c r="L28" s="337"/>
      <c r="M28" s="98"/>
      <c r="N28" s="98"/>
      <c r="O28" s="98"/>
      <c r="P28" s="98"/>
      <c r="Q28" s="98"/>
      <c r="R28" s="98"/>
      <c r="S28" s="98"/>
      <c r="T28" s="98"/>
      <c r="U28" s="98"/>
      <c r="V28" s="98"/>
    </row>
    <row r="29" spans="2:22" ht="12.95" customHeight="1" x14ac:dyDescent="0.2">
      <c r="B29" s="67" t="s">
        <v>81</v>
      </c>
      <c r="C29" s="250">
        <v>1103.58</v>
      </c>
      <c r="D29" s="251">
        <v>1160.27</v>
      </c>
      <c r="E29" s="251">
        <v>1226.96</v>
      </c>
      <c r="F29" s="251">
        <v>1276.74</v>
      </c>
      <c r="G29" s="251">
        <v>1210.8</v>
      </c>
      <c r="H29" s="76">
        <v>0.29594359528212949</v>
      </c>
      <c r="I29" s="76">
        <v>0.29895669594481838</v>
      </c>
      <c r="J29" s="44"/>
      <c r="K29" s="338"/>
      <c r="L29" s="337"/>
      <c r="M29" s="98"/>
      <c r="N29" s="98"/>
      <c r="O29" s="98"/>
      <c r="P29" s="98"/>
      <c r="Q29" s="98"/>
      <c r="R29" s="98"/>
      <c r="S29" s="98"/>
      <c r="T29" s="98"/>
      <c r="U29" s="98"/>
      <c r="V29" s="98"/>
    </row>
    <row r="30" spans="2:22" ht="12.95" customHeight="1" x14ac:dyDescent="0.2">
      <c r="B30" s="67" t="s">
        <v>80</v>
      </c>
      <c r="C30" s="250">
        <v>1886.63</v>
      </c>
      <c r="D30" s="251">
        <v>2406.96</v>
      </c>
      <c r="E30" s="251">
        <v>2391.81</v>
      </c>
      <c r="F30" s="251">
        <v>2160.67</v>
      </c>
      <c r="G30" s="251">
        <v>2391.1</v>
      </c>
      <c r="H30" s="76">
        <v>0.50593166346537999</v>
      </c>
      <c r="I30" s="76">
        <v>0.59038268555802365</v>
      </c>
      <c r="J30" s="44"/>
      <c r="K30" s="338"/>
      <c r="L30" s="337"/>
      <c r="M30" s="98"/>
      <c r="N30" s="98"/>
      <c r="O30" s="98"/>
      <c r="P30" s="98"/>
      <c r="Q30" s="98"/>
      <c r="R30" s="98"/>
      <c r="S30" s="98"/>
      <c r="T30" s="98"/>
      <c r="U30" s="98"/>
      <c r="V30" s="98"/>
    </row>
    <row r="31" spans="2:22" ht="12.95" customHeight="1" x14ac:dyDescent="0.2">
      <c r="B31" s="67" t="s">
        <v>65</v>
      </c>
      <c r="C31" s="250">
        <v>4214.0200000000004</v>
      </c>
      <c r="D31" s="251">
        <v>4853.79</v>
      </c>
      <c r="E31" s="251">
        <v>4629.6099999999997</v>
      </c>
      <c r="F31" s="251">
        <v>4317.04</v>
      </c>
      <c r="G31" s="251">
        <v>4314.2700000000004</v>
      </c>
      <c r="H31" s="76">
        <v>1.1300605569064313</v>
      </c>
      <c r="I31" s="76">
        <v>1.0652295214848462</v>
      </c>
      <c r="J31" s="44"/>
      <c r="K31" s="338"/>
      <c r="L31" s="337"/>
      <c r="M31" s="98"/>
      <c r="N31" s="98"/>
      <c r="O31" s="98"/>
      <c r="P31" s="98"/>
      <c r="Q31" s="98"/>
      <c r="R31" s="98"/>
      <c r="S31" s="98"/>
      <c r="T31" s="98"/>
      <c r="U31" s="98"/>
      <c r="V31" s="98"/>
    </row>
    <row r="32" spans="2:22" ht="12.95" customHeight="1" x14ac:dyDescent="0.2">
      <c r="B32" s="114" t="s">
        <v>83</v>
      </c>
      <c r="C32" s="253">
        <v>5379.04</v>
      </c>
      <c r="D32" s="254">
        <v>6416.88</v>
      </c>
      <c r="E32" s="254">
        <v>6218.92</v>
      </c>
      <c r="F32" s="254">
        <v>6147.59</v>
      </c>
      <c r="G32" s="254">
        <v>5958.73</v>
      </c>
      <c r="H32" s="77">
        <v>1.4424803247307725</v>
      </c>
      <c r="I32" s="77">
        <v>1.4712605160449845</v>
      </c>
      <c r="J32" s="44"/>
      <c r="K32" s="338"/>
      <c r="L32" s="337"/>
      <c r="M32" s="98"/>
      <c r="N32" s="98"/>
      <c r="O32" s="98"/>
      <c r="P32" s="98"/>
      <c r="Q32" s="98"/>
      <c r="R32" s="98"/>
      <c r="S32" s="98"/>
      <c r="T32" s="98"/>
      <c r="U32" s="98"/>
      <c r="V32" s="98"/>
    </row>
    <row r="33" spans="2:22" ht="12.95" customHeight="1" x14ac:dyDescent="0.2">
      <c r="B33" s="68" t="s">
        <v>84</v>
      </c>
      <c r="C33" s="255">
        <v>23745.7</v>
      </c>
      <c r="D33" s="256">
        <v>30249.81</v>
      </c>
      <c r="E33" s="256">
        <v>31756.26</v>
      </c>
      <c r="F33" s="256">
        <v>32601.56</v>
      </c>
      <c r="G33" s="256">
        <v>27924.85</v>
      </c>
      <c r="H33" s="78">
        <v>6.3678100640559485</v>
      </c>
      <c r="I33" s="78">
        <v>6.8948801542407168</v>
      </c>
      <c r="J33" s="44"/>
      <c r="K33" s="338"/>
      <c r="L33" s="337"/>
      <c r="M33" s="98"/>
      <c r="N33" s="98"/>
      <c r="O33" s="98"/>
      <c r="P33" s="98"/>
      <c r="Q33" s="98"/>
      <c r="R33" s="98"/>
      <c r="S33" s="98"/>
      <c r="T33" s="98"/>
      <c r="U33" s="98"/>
      <c r="V33" s="98"/>
    </row>
    <row r="34" spans="2:22" ht="12.95" customHeight="1" x14ac:dyDescent="0.2">
      <c r="B34" s="66" t="s">
        <v>87</v>
      </c>
      <c r="C34" s="257">
        <v>292.2</v>
      </c>
      <c r="D34" s="258">
        <v>376.06</v>
      </c>
      <c r="E34" s="258">
        <v>427.83</v>
      </c>
      <c r="F34" s="258">
        <v>441.36</v>
      </c>
      <c r="G34" s="302">
        <v>493.99</v>
      </c>
      <c r="H34" s="278" t="s">
        <v>239</v>
      </c>
      <c r="I34" s="278" t="s">
        <v>239</v>
      </c>
      <c r="J34" s="44"/>
      <c r="K34" s="337"/>
      <c r="L34" s="337"/>
      <c r="M34" s="98"/>
      <c r="N34" s="98"/>
      <c r="O34" s="98"/>
      <c r="P34" s="98"/>
      <c r="Q34" s="98"/>
      <c r="R34" s="98"/>
      <c r="S34" s="98"/>
      <c r="T34" s="98"/>
      <c r="U34" s="98"/>
      <c r="V34" s="98"/>
    </row>
    <row r="35" spans="2:22" ht="12.95" customHeight="1" x14ac:dyDescent="0.2">
      <c r="B35" s="67" t="s">
        <v>85</v>
      </c>
      <c r="C35" s="250">
        <v>4594.29</v>
      </c>
      <c r="D35" s="251">
        <v>5159.54</v>
      </c>
      <c r="E35" s="251">
        <v>5090.93</v>
      </c>
      <c r="F35" s="251">
        <v>5059.33</v>
      </c>
      <c r="G35" s="251">
        <v>4989.46</v>
      </c>
      <c r="H35" s="279" t="s">
        <v>239</v>
      </c>
      <c r="I35" s="279" t="s">
        <v>239</v>
      </c>
      <c r="J35" s="44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</row>
    <row r="36" spans="2:22" ht="12.95" customHeight="1" x14ac:dyDescent="0.2">
      <c r="B36" s="49" t="s">
        <v>86</v>
      </c>
      <c r="C36" s="255">
        <v>7278.9</v>
      </c>
      <c r="D36" s="256">
        <v>8376.23</v>
      </c>
      <c r="E36" s="256">
        <v>8801.7900000000009</v>
      </c>
      <c r="F36" s="256">
        <v>9563.58</v>
      </c>
      <c r="G36" s="256">
        <v>9434.8700000000008</v>
      </c>
      <c r="H36" s="280" t="s">
        <v>239</v>
      </c>
      <c r="I36" s="280" t="s">
        <v>239</v>
      </c>
      <c r="J36" s="44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</row>
    <row r="37" spans="2:22" ht="12.95" customHeight="1" x14ac:dyDescent="0.2">
      <c r="B37" s="371" t="s">
        <v>185</v>
      </c>
      <c r="C37" s="371"/>
      <c r="D37" s="371"/>
      <c r="E37" s="371"/>
      <c r="F37" s="371"/>
      <c r="G37" s="371"/>
      <c r="H37" s="371"/>
      <c r="I37" s="371"/>
    </row>
    <row r="38" spans="2:22" ht="12.95" customHeight="1" x14ac:dyDescent="0.2">
      <c r="B38" s="372" t="s">
        <v>194</v>
      </c>
      <c r="C38" s="372"/>
      <c r="D38" s="372"/>
      <c r="E38" s="372"/>
      <c r="F38" s="372"/>
      <c r="G38" s="372"/>
      <c r="H38" s="372"/>
      <c r="I38" s="372"/>
    </row>
    <row r="50" spans="1:9" x14ac:dyDescent="0.2">
      <c r="A50" s="70" t="s">
        <v>251</v>
      </c>
    </row>
    <row r="51" spans="1:9" x14ac:dyDescent="0.2">
      <c r="A51" s="44" t="s">
        <v>130</v>
      </c>
    </row>
    <row r="60" spans="1:9" x14ac:dyDescent="0.2">
      <c r="A60" s="1" t="s">
        <v>97</v>
      </c>
      <c r="B60" s="44"/>
      <c r="C60" s="44"/>
      <c r="D60" s="44"/>
      <c r="E60" s="44"/>
      <c r="F60" s="44"/>
      <c r="G60" s="44"/>
      <c r="H60" s="44"/>
      <c r="I60" s="44"/>
    </row>
    <row r="61" spans="1:9" x14ac:dyDescent="0.2">
      <c r="B61" s="44"/>
      <c r="C61" s="44"/>
      <c r="D61" s="44"/>
      <c r="E61" s="44"/>
      <c r="F61" s="44"/>
      <c r="G61" s="44"/>
      <c r="H61" s="44"/>
      <c r="I61" s="44"/>
    </row>
    <row r="62" spans="1:9" x14ac:dyDescent="0.2">
      <c r="A62" s="1" t="s">
        <v>88</v>
      </c>
      <c r="B62" s="83">
        <v>43054.702939814815</v>
      </c>
      <c r="C62" s="44"/>
      <c r="D62" s="44"/>
      <c r="E62" s="44"/>
      <c r="F62" s="44"/>
      <c r="G62" s="44"/>
      <c r="H62" s="44"/>
      <c r="I62" s="44"/>
    </row>
    <row r="63" spans="1:9" x14ac:dyDescent="0.2">
      <c r="A63" s="1" t="s">
        <v>50</v>
      </c>
      <c r="B63" s="83">
        <v>43056.319394375001</v>
      </c>
      <c r="C63" s="44"/>
      <c r="D63" s="44"/>
      <c r="E63" s="44"/>
      <c r="F63" s="44"/>
      <c r="G63" s="44"/>
      <c r="H63" s="44"/>
      <c r="I63" s="44"/>
    </row>
    <row r="64" spans="1:9" x14ac:dyDescent="0.2">
      <c r="A64" s="1" t="s">
        <v>51</v>
      </c>
      <c r="B64" s="1" t="s">
        <v>52</v>
      </c>
      <c r="C64" s="44"/>
      <c r="D64" s="44"/>
      <c r="E64" s="44"/>
      <c r="F64" s="44"/>
      <c r="G64" s="44"/>
      <c r="H64" s="44"/>
      <c r="I64" s="44"/>
    </row>
    <row r="65" spans="1:9" x14ac:dyDescent="0.2">
      <c r="B65" s="44"/>
      <c r="C65" s="44"/>
      <c r="D65" s="44"/>
      <c r="E65" s="44"/>
      <c r="F65" s="44"/>
      <c r="G65" s="44"/>
      <c r="H65" s="44"/>
      <c r="I65" s="44"/>
    </row>
    <row r="66" spans="1:9" x14ac:dyDescent="0.2">
      <c r="A66" s="1" t="s">
        <v>92</v>
      </c>
      <c r="B66" s="1" t="s">
        <v>28</v>
      </c>
      <c r="C66" s="44"/>
      <c r="D66" s="44"/>
      <c r="E66" s="44"/>
      <c r="F66" s="44"/>
      <c r="G66" s="44"/>
      <c r="H66" s="44"/>
      <c r="I66" s="44"/>
    </row>
    <row r="67" spans="1:9" x14ac:dyDescent="0.2">
      <c r="A67" s="1" t="s">
        <v>98</v>
      </c>
      <c r="B67" s="1" t="s">
        <v>94</v>
      </c>
      <c r="C67" s="44"/>
      <c r="D67" s="44"/>
      <c r="E67" s="44"/>
      <c r="F67" s="44"/>
      <c r="G67" s="44"/>
      <c r="H67" s="44"/>
      <c r="I67" s="44"/>
    </row>
    <row r="68" spans="1:9" x14ac:dyDescent="0.2">
      <c r="A68" s="1" t="s">
        <v>90</v>
      </c>
      <c r="B68" s="1" t="s">
        <v>91</v>
      </c>
      <c r="C68" s="44"/>
      <c r="D68" s="44"/>
      <c r="E68" s="44"/>
      <c r="F68" s="44"/>
      <c r="G68" s="44"/>
      <c r="H68" s="44"/>
      <c r="I68" s="44"/>
    </row>
    <row r="69" spans="1:9" x14ac:dyDescent="0.2">
      <c r="B69" s="44"/>
      <c r="C69" s="44"/>
      <c r="D69" s="44"/>
      <c r="E69" s="44"/>
      <c r="F69" s="44"/>
      <c r="G69" s="44"/>
      <c r="H69" s="44"/>
      <c r="I69" s="44"/>
    </row>
    <row r="70" spans="1:9" x14ac:dyDescent="0.2">
      <c r="A70" s="47" t="s">
        <v>4</v>
      </c>
      <c r="B70" s="47" t="s">
        <v>13</v>
      </c>
      <c r="C70" s="47" t="s">
        <v>0</v>
      </c>
      <c r="D70" s="47" t="s">
        <v>1</v>
      </c>
      <c r="E70" s="47" t="s">
        <v>2</v>
      </c>
      <c r="F70" s="47" t="s">
        <v>93</v>
      </c>
      <c r="G70" s="215" t="s">
        <v>129</v>
      </c>
      <c r="H70" s="364" t="s">
        <v>200</v>
      </c>
      <c r="I70" s="1"/>
    </row>
    <row r="71" spans="1:9" x14ac:dyDescent="0.2">
      <c r="A71" s="47" t="s">
        <v>6</v>
      </c>
      <c r="B71" s="4">
        <v>372902.14</v>
      </c>
      <c r="C71" s="4">
        <v>405226.55</v>
      </c>
      <c r="D71" s="4">
        <v>417435.37</v>
      </c>
      <c r="E71" s="4">
        <v>428277.61</v>
      </c>
      <c r="F71" s="4">
        <v>422733.7</v>
      </c>
      <c r="G71" s="363">
        <v>416718.63</v>
      </c>
      <c r="H71" s="365">
        <v>405008.49</v>
      </c>
      <c r="I71" s="1"/>
    </row>
    <row r="72" spans="1:9" x14ac:dyDescent="0.2">
      <c r="A72" s="47" t="s">
        <v>58</v>
      </c>
      <c r="B72" s="4">
        <v>7758.19</v>
      </c>
      <c r="C72" s="4">
        <v>7964.03</v>
      </c>
      <c r="D72" s="4">
        <v>8799.15</v>
      </c>
      <c r="E72" s="4">
        <v>8595.18</v>
      </c>
      <c r="F72" s="4">
        <v>8124.17</v>
      </c>
      <c r="G72" s="363">
        <v>8068.06</v>
      </c>
      <c r="H72" s="365">
        <v>7989.58</v>
      </c>
      <c r="I72" s="1"/>
    </row>
    <row r="73" spans="1:9" x14ac:dyDescent="0.2">
      <c r="A73" s="47" t="s">
        <v>59</v>
      </c>
      <c r="B73" s="4">
        <v>3821.89</v>
      </c>
      <c r="C73" s="4">
        <v>4355.01</v>
      </c>
      <c r="D73" s="4">
        <v>4423.72</v>
      </c>
      <c r="E73" s="4">
        <v>4393.78</v>
      </c>
      <c r="F73" s="4">
        <v>4302.03</v>
      </c>
      <c r="G73" s="363">
        <v>4033.15</v>
      </c>
      <c r="H73" s="365">
        <v>4003.63</v>
      </c>
      <c r="I73" s="1"/>
    </row>
    <row r="74" spans="1:9" x14ac:dyDescent="0.2">
      <c r="A74" s="47" t="s">
        <v>62</v>
      </c>
      <c r="B74" s="4">
        <v>4058.13</v>
      </c>
      <c r="C74" s="4">
        <v>4834.46</v>
      </c>
      <c r="D74" s="4">
        <v>4860.58</v>
      </c>
      <c r="E74" s="4">
        <v>4935.79</v>
      </c>
      <c r="F74" s="4">
        <v>4976.1000000000004</v>
      </c>
      <c r="G74" s="363">
        <v>4711.1499999999996</v>
      </c>
      <c r="H74" s="365">
        <v>4918.12</v>
      </c>
      <c r="I74" s="1"/>
    </row>
    <row r="75" spans="1:9" x14ac:dyDescent="0.2">
      <c r="A75" s="47" t="s">
        <v>63</v>
      </c>
      <c r="B75" s="4">
        <v>9740.9</v>
      </c>
      <c r="C75" s="4">
        <v>10738.22</v>
      </c>
      <c r="D75" s="4">
        <v>11811.67</v>
      </c>
      <c r="E75" s="4">
        <v>10963.43</v>
      </c>
      <c r="F75" s="4">
        <v>11034.15</v>
      </c>
      <c r="G75" s="363">
        <v>10264.209999999999</v>
      </c>
      <c r="H75" s="365">
        <v>9732.6</v>
      </c>
      <c r="I75" s="1"/>
    </row>
    <row r="76" spans="1:9" x14ac:dyDescent="0.2">
      <c r="A76" s="47" t="s">
        <v>99</v>
      </c>
      <c r="B76" s="4">
        <v>51164.12</v>
      </c>
      <c r="C76" s="4">
        <v>56285.79</v>
      </c>
      <c r="D76" s="4">
        <v>58013.74</v>
      </c>
      <c r="E76" s="4">
        <v>60460.87</v>
      </c>
      <c r="F76" s="4">
        <v>59625.56</v>
      </c>
      <c r="G76" s="363">
        <v>53061.38</v>
      </c>
      <c r="H76" s="365">
        <v>52940.04</v>
      </c>
      <c r="I76" s="1"/>
    </row>
    <row r="77" spans="1:9" x14ac:dyDescent="0.2">
      <c r="A77" s="47" t="s">
        <v>64</v>
      </c>
      <c r="B77" s="4">
        <v>668.28</v>
      </c>
      <c r="C77" s="4">
        <v>810.59</v>
      </c>
      <c r="D77" s="4">
        <v>898.2</v>
      </c>
      <c r="E77" s="4">
        <v>924.05</v>
      </c>
      <c r="F77" s="4">
        <v>900.22</v>
      </c>
      <c r="G77" s="363">
        <v>935.08</v>
      </c>
      <c r="H77" s="365">
        <v>749.73</v>
      </c>
      <c r="I77" s="1"/>
    </row>
    <row r="78" spans="1:9" x14ac:dyDescent="0.2">
      <c r="A78" s="47" t="s">
        <v>70</v>
      </c>
      <c r="B78" s="4">
        <v>5821.99</v>
      </c>
      <c r="C78" s="4">
        <v>6575.97</v>
      </c>
      <c r="D78" s="4">
        <v>6837.2</v>
      </c>
      <c r="E78" s="4">
        <v>7671.42</v>
      </c>
      <c r="F78" s="4">
        <v>7293.81</v>
      </c>
      <c r="G78" s="363">
        <v>7397.1</v>
      </c>
      <c r="H78" s="365">
        <v>7419.56</v>
      </c>
      <c r="I78" s="1"/>
    </row>
    <row r="79" spans="1:9" x14ac:dyDescent="0.2">
      <c r="A79" s="47" t="s">
        <v>68</v>
      </c>
      <c r="B79" s="4">
        <v>10567.47</v>
      </c>
      <c r="C79" s="4">
        <v>10431.469999999999</v>
      </c>
      <c r="D79" s="4">
        <v>10567.75</v>
      </c>
      <c r="E79" s="4">
        <v>10365.27</v>
      </c>
      <c r="F79" s="4">
        <v>10577.38</v>
      </c>
      <c r="G79" s="363">
        <v>10921.41</v>
      </c>
      <c r="H79" s="365">
        <v>10398.450000000001</v>
      </c>
      <c r="I79" s="1"/>
    </row>
    <row r="80" spans="1:9" x14ac:dyDescent="0.2">
      <c r="A80" s="47" t="s">
        <v>82</v>
      </c>
      <c r="B80" s="4">
        <v>40371.17</v>
      </c>
      <c r="C80" s="4">
        <v>40963.71</v>
      </c>
      <c r="D80" s="4">
        <v>41954.52</v>
      </c>
      <c r="E80" s="4">
        <v>44064.65</v>
      </c>
      <c r="F80" s="4">
        <v>43993.75</v>
      </c>
      <c r="G80" s="363">
        <v>45490.71</v>
      </c>
      <c r="H80" s="365">
        <v>46807.21</v>
      </c>
      <c r="I80" s="1"/>
    </row>
    <row r="81" spans="1:9" x14ac:dyDescent="0.2">
      <c r="A81" s="47" t="s">
        <v>66</v>
      </c>
      <c r="B81" s="4">
        <v>68125.2</v>
      </c>
      <c r="C81" s="4">
        <v>73038.899999999994</v>
      </c>
      <c r="D81" s="4">
        <v>76578.3</v>
      </c>
      <c r="E81" s="4">
        <v>74184.7</v>
      </c>
      <c r="F81" s="4">
        <v>75335</v>
      </c>
      <c r="G81" s="363">
        <v>75252.399999999994</v>
      </c>
      <c r="H81" s="365">
        <v>70349.8</v>
      </c>
      <c r="I81" s="1"/>
    </row>
    <row r="82" spans="1:9" x14ac:dyDescent="0.2">
      <c r="A82" s="47" t="s">
        <v>60</v>
      </c>
      <c r="B82" s="4">
        <v>2914.33</v>
      </c>
      <c r="C82" s="4">
        <v>2861.21</v>
      </c>
      <c r="D82" s="4">
        <v>2779.95</v>
      </c>
      <c r="E82" s="4">
        <v>2414.66</v>
      </c>
      <c r="F82" s="4">
        <v>2041.24</v>
      </c>
      <c r="G82" s="363">
        <v>2090.25</v>
      </c>
      <c r="H82" s="365">
        <v>2183.63</v>
      </c>
      <c r="I82" s="1"/>
    </row>
    <row r="83" spans="1:9" x14ac:dyDescent="0.2">
      <c r="A83" s="47" t="s">
        <v>71</v>
      </c>
      <c r="B83" s="4">
        <v>48159.79</v>
      </c>
      <c r="C83" s="4">
        <v>52465.06</v>
      </c>
      <c r="D83" s="4">
        <v>54332.86</v>
      </c>
      <c r="E83" s="4">
        <v>57519.65</v>
      </c>
      <c r="F83" s="4">
        <v>54280.7</v>
      </c>
      <c r="G83" s="363">
        <v>55878.5</v>
      </c>
      <c r="H83" s="365">
        <v>53406.559999999998</v>
      </c>
      <c r="I83" s="1"/>
    </row>
    <row r="84" spans="1:9" x14ac:dyDescent="0.2">
      <c r="A84" s="47" t="s">
        <v>61</v>
      </c>
      <c r="B84" s="4">
        <v>685.66</v>
      </c>
      <c r="C84" s="4">
        <v>706.28</v>
      </c>
      <c r="D84" s="4">
        <v>719.56</v>
      </c>
      <c r="E84" s="4">
        <v>697.21</v>
      </c>
      <c r="F84" s="4">
        <v>662.62</v>
      </c>
      <c r="G84" s="363">
        <v>680.03</v>
      </c>
      <c r="H84" s="365">
        <v>686.1</v>
      </c>
      <c r="I84" s="1"/>
    </row>
    <row r="85" spans="1:9" x14ac:dyDescent="0.2">
      <c r="A85" s="47" t="s">
        <v>72</v>
      </c>
      <c r="B85" s="4">
        <v>941.55</v>
      </c>
      <c r="C85" s="4">
        <v>1082.0899999999999</v>
      </c>
      <c r="D85" s="4">
        <v>1326.63</v>
      </c>
      <c r="E85" s="4">
        <v>1299.3399999999999</v>
      </c>
      <c r="F85" s="4">
        <v>1315.32</v>
      </c>
      <c r="G85" s="363">
        <v>1435.44</v>
      </c>
      <c r="H85" s="365">
        <v>1315.9</v>
      </c>
      <c r="I85" s="1"/>
    </row>
    <row r="86" spans="1:9" x14ac:dyDescent="0.2">
      <c r="A86" s="47" t="s">
        <v>73</v>
      </c>
      <c r="B86" s="4">
        <v>2042.5</v>
      </c>
      <c r="C86" s="4">
        <v>2585.8000000000002</v>
      </c>
      <c r="D86" s="4">
        <v>2972.9</v>
      </c>
      <c r="E86" s="4">
        <v>2855.9</v>
      </c>
      <c r="F86" s="4">
        <v>2805.94</v>
      </c>
      <c r="G86" s="363">
        <v>2971.81</v>
      </c>
      <c r="H86" s="365">
        <v>2834.78</v>
      </c>
      <c r="I86" s="1"/>
    </row>
    <row r="87" spans="1:9" x14ac:dyDescent="0.2">
      <c r="A87" s="47" t="s">
        <v>74</v>
      </c>
      <c r="B87" s="4">
        <v>334.11</v>
      </c>
      <c r="C87" s="4">
        <v>349.53</v>
      </c>
      <c r="D87" s="4">
        <v>410.13</v>
      </c>
      <c r="E87" s="4">
        <v>422.58</v>
      </c>
      <c r="F87" s="4">
        <v>458.65</v>
      </c>
      <c r="G87" s="363">
        <v>405.4</v>
      </c>
      <c r="H87" s="365">
        <v>412.78</v>
      </c>
      <c r="I87" s="1"/>
    </row>
    <row r="88" spans="1:9" x14ac:dyDescent="0.2">
      <c r="A88" s="47" t="s">
        <v>69</v>
      </c>
      <c r="B88" s="4">
        <v>6121.75</v>
      </c>
      <c r="C88" s="4">
        <v>7753.42</v>
      </c>
      <c r="D88" s="4">
        <v>7498.53</v>
      </c>
      <c r="E88" s="4">
        <v>7810.54</v>
      </c>
      <c r="F88" s="4">
        <v>7957.04</v>
      </c>
      <c r="G88" s="363">
        <v>8021.95</v>
      </c>
      <c r="H88" s="365">
        <v>8308.99</v>
      </c>
      <c r="I88" s="1"/>
    </row>
    <row r="89" spans="1:9" x14ac:dyDescent="0.2">
      <c r="A89" s="47" t="s">
        <v>75</v>
      </c>
      <c r="B89" s="4">
        <v>126.13</v>
      </c>
      <c r="C89" s="4">
        <v>126.33</v>
      </c>
      <c r="D89" s="4">
        <v>127.12</v>
      </c>
      <c r="E89" s="4">
        <v>131.94999999999999</v>
      </c>
      <c r="F89" s="4">
        <v>126.75</v>
      </c>
      <c r="G89" s="363">
        <v>129.03</v>
      </c>
      <c r="H89" s="365">
        <v>125.98</v>
      </c>
      <c r="I89" s="1"/>
    </row>
    <row r="90" spans="1:9" x14ac:dyDescent="0.2">
      <c r="A90" s="47" t="s">
        <v>76</v>
      </c>
      <c r="B90" s="4">
        <v>25318.720000000001</v>
      </c>
      <c r="C90" s="4">
        <v>25857.88</v>
      </c>
      <c r="D90" s="4">
        <v>26810.95</v>
      </c>
      <c r="E90" s="4">
        <v>28241.22</v>
      </c>
      <c r="F90" s="4">
        <v>27085.97</v>
      </c>
      <c r="G90" s="363">
        <v>26758.92</v>
      </c>
      <c r="H90" s="365">
        <v>27019.65</v>
      </c>
      <c r="I90" s="1"/>
    </row>
    <row r="91" spans="1:9" x14ac:dyDescent="0.2">
      <c r="A91" s="47" t="s">
        <v>57</v>
      </c>
      <c r="B91" s="4">
        <v>6327.69</v>
      </c>
      <c r="C91" s="4">
        <v>7165.37</v>
      </c>
      <c r="D91" s="4">
        <v>7245.39</v>
      </c>
      <c r="E91" s="4">
        <v>7014.99</v>
      </c>
      <c r="F91" s="4">
        <v>6960.17</v>
      </c>
      <c r="G91" s="363">
        <v>6778.87</v>
      </c>
      <c r="H91" s="365">
        <v>6810.06</v>
      </c>
      <c r="I91" s="1"/>
    </row>
    <row r="92" spans="1:9" x14ac:dyDescent="0.2">
      <c r="A92" s="47" t="s">
        <v>77</v>
      </c>
      <c r="B92" s="4">
        <v>19750.509999999998</v>
      </c>
      <c r="C92" s="4">
        <v>22741.56</v>
      </c>
      <c r="D92" s="4">
        <v>23250.74</v>
      </c>
      <c r="E92" s="4">
        <v>23669.19</v>
      </c>
      <c r="F92" s="4">
        <v>23059.68</v>
      </c>
      <c r="G92" s="363">
        <v>22349.35</v>
      </c>
      <c r="H92" s="365">
        <v>22410.85</v>
      </c>
      <c r="I92" s="1"/>
    </row>
    <row r="93" spans="1:9" x14ac:dyDescent="0.2">
      <c r="A93" s="47" t="s">
        <v>78</v>
      </c>
      <c r="B93" s="4">
        <v>6451.67</v>
      </c>
      <c r="C93" s="4">
        <v>6424.66</v>
      </c>
      <c r="D93" s="4">
        <v>6529.69</v>
      </c>
      <c r="E93" s="4">
        <v>6797.37</v>
      </c>
      <c r="F93" s="4">
        <v>6823.08</v>
      </c>
      <c r="G93" s="363">
        <v>7115.47</v>
      </c>
      <c r="H93" s="365">
        <v>6941.01</v>
      </c>
      <c r="I93" s="1"/>
    </row>
    <row r="94" spans="1:9" x14ac:dyDescent="0.2">
      <c r="A94" s="47" t="s">
        <v>79</v>
      </c>
      <c r="B94" s="4">
        <v>15301.4</v>
      </c>
      <c r="C94" s="4">
        <v>18048.330000000002</v>
      </c>
      <c r="D94" s="4">
        <v>14410.22</v>
      </c>
      <c r="E94" s="4">
        <v>17756.150000000001</v>
      </c>
      <c r="F94" s="4">
        <v>16770.810000000001</v>
      </c>
      <c r="G94" s="363">
        <v>15465.33</v>
      </c>
      <c r="H94" s="365">
        <v>15443.75</v>
      </c>
      <c r="I94" s="1"/>
    </row>
    <row r="95" spans="1:9" x14ac:dyDescent="0.2">
      <c r="A95" s="47" t="s">
        <v>81</v>
      </c>
      <c r="B95" s="4">
        <v>1103.58</v>
      </c>
      <c r="C95" s="4">
        <v>1233.82</v>
      </c>
      <c r="D95" s="4">
        <v>1151.08</v>
      </c>
      <c r="E95" s="4">
        <v>1160.27</v>
      </c>
      <c r="F95" s="4">
        <v>1226.96</v>
      </c>
      <c r="G95" s="363">
        <v>1276.74</v>
      </c>
      <c r="H95" s="365">
        <v>1210.8</v>
      </c>
      <c r="I95" s="1"/>
    </row>
    <row r="96" spans="1:9" x14ac:dyDescent="0.2">
      <c r="A96" s="47" t="s">
        <v>80</v>
      </c>
      <c r="B96" s="4">
        <v>1886.63</v>
      </c>
      <c r="C96" s="4">
        <v>2295.37</v>
      </c>
      <c r="D96" s="4">
        <v>2397.06</v>
      </c>
      <c r="E96" s="4">
        <v>2406.96</v>
      </c>
      <c r="F96" s="4">
        <v>2391.81</v>
      </c>
      <c r="G96" s="363">
        <v>2160.67</v>
      </c>
      <c r="H96" s="365">
        <v>2391.1</v>
      </c>
      <c r="I96" s="1"/>
    </row>
    <row r="97" spans="1:9" x14ac:dyDescent="0.2">
      <c r="A97" s="47" t="s">
        <v>65</v>
      </c>
      <c r="B97" s="4">
        <v>4214.0200000000004</v>
      </c>
      <c r="C97" s="4">
        <v>4580.1000000000004</v>
      </c>
      <c r="D97" s="4">
        <v>4849.3500000000004</v>
      </c>
      <c r="E97" s="4">
        <v>4853.79</v>
      </c>
      <c r="F97" s="4">
        <v>4629.6099999999997</v>
      </c>
      <c r="G97" s="363">
        <v>4317.04</v>
      </c>
      <c r="H97" s="365">
        <v>4314.2700000000004</v>
      </c>
      <c r="I97" s="1"/>
    </row>
    <row r="98" spans="1:9" x14ac:dyDescent="0.2">
      <c r="A98" s="47" t="s">
        <v>83</v>
      </c>
      <c r="B98" s="4">
        <v>5379.04</v>
      </c>
      <c r="C98" s="4">
        <v>5915.35</v>
      </c>
      <c r="D98" s="4">
        <v>6325.31</v>
      </c>
      <c r="E98" s="4">
        <v>6416.88</v>
      </c>
      <c r="F98" s="4">
        <v>6218.92</v>
      </c>
      <c r="G98" s="363">
        <v>6147.59</v>
      </c>
      <c r="H98" s="365">
        <v>5958.73</v>
      </c>
      <c r="I98" s="1"/>
    </row>
    <row r="99" spans="1:9" x14ac:dyDescent="0.2">
      <c r="A99" s="47" t="s">
        <v>84</v>
      </c>
      <c r="B99" s="4">
        <v>23745.7</v>
      </c>
      <c r="C99" s="4">
        <v>27036.25</v>
      </c>
      <c r="D99" s="4">
        <v>29553.05</v>
      </c>
      <c r="E99" s="4">
        <v>30249.81</v>
      </c>
      <c r="F99" s="4">
        <v>31756.26</v>
      </c>
      <c r="G99" s="363">
        <v>32601.56</v>
      </c>
      <c r="H99" s="365">
        <v>27924.85</v>
      </c>
      <c r="I99" s="1"/>
    </row>
    <row r="100" spans="1:9" x14ac:dyDescent="0.2">
      <c r="A100" s="47" t="s">
        <v>87</v>
      </c>
      <c r="B100" s="4">
        <v>292.2</v>
      </c>
      <c r="C100" s="4">
        <v>329.14</v>
      </c>
      <c r="D100" s="4">
        <v>367.7</v>
      </c>
      <c r="E100" s="4">
        <v>376.06</v>
      </c>
      <c r="F100" s="4">
        <v>427.83</v>
      </c>
      <c r="G100" s="363">
        <v>441.36</v>
      </c>
      <c r="H100" s="365">
        <v>493.99</v>
      </c>
      <c r="I100" s="1"/>
    </row>
    <row r="101" spans="1:9" x14ac:dyDescent="0.2">
      <c r="A101" s="47" t="s">
        <v>85</v>
      </c>
      <c r="B101" s="4">
        <v>4594.29</v>
      </c>
      <c r="C101" s="4">
        <v>4807.38</v>
      </c>
      <c r="D101" s="4">
        <v>5282.73</v>
      </c>
      <c r="E101" s="4">
        <v>5159.54</v>
      </c>
      <c r="F101" s="4">
        <v>5090.93</v>
      </c>
      <c r="G101" s="363">
        <v>5059.33</v>
      </c>
      <c r="H101" s="365">
        <v>4989.46</v>
      </c>
      <c r="I101" s="1"/>
    </row>
    <row r="102" spans="1:9" x14ac:dyDescent="0.2">
      <c r="A102" s="47" t="s">
        <v>86</v>
      </c>
      <c r="B102" s="4">
        <v>7278.9</v>
      </c>
      <c r="C102" s="4">
        <v>8253.69</v>
      </c>
      <c r="D102" s="4">
        <v>8366.0400000000009</v>
      </c>
      <c r="E102" s="4">
        <v>8376.23</v>
      </c>
      <c r="F102" s="4">
        <v>8801.7900000000009</v>
      </c>
      <c r="G102" s="363">
        <v>9563.58</v>
      </c>
      <c r="H102" s="365">
        <v>9434.8700000000008</v>
      </c>
      <c r="I102" s="1"/>
    </row>
  </sheetData>
  <mergeCells count="6">
    <mergeCell ref="U3:V3"/>
    <mergeCell ref="B37:I37"/>
    <mergeCell ref="B38:I38"/>
    <mergeCell ref="B2:I2"/>
    <mergeCell ref="H3:I3"/>
    <mergeCell ref="C3:F3"/>
  </mergeCells>
  <conditionalFormatting sqref="K34:K36">
    <cfRule type="top10" dxfId="1" priority="1" rank="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M60"/>
  <sheetViews>
    <sheetView showGridLines="0" zoomScaleNormal="100" workbookViewId="0">
      <selection activeCell="B2" sqref="B2:F2"/>
    </sheetView>
  </sheetViews>
  <sheetFormatPr defaultColWidth="9.28515625" defaultRowHeight="12" x14ac:dyDescent="0.2"/>
  <cols>
    <col min="1" max="1" width="8.28515625" style="44" customWidth="1"/>
    <col min="2" max="2" width="36.42578125" style="44" customWidth="1"/>
    <col min="3" max="3" width="21.7109375" style="44" customWidth="1"/>
    <col min="4" max="4" width="19.5703125" style="44" customWidth="1"/>
    <col min="5" max="5" width="12.85546875" style="44" customWidth="1"/>
    <col min="6" max="6" width="15.7109375" style="44" customWidth="1"/>
    <col min="7" max="16384" width="9.28515625" style="44"/>
  </cols>
  <sheetData>
    <row r="1" spans="1:13" x14ac:dyDescent="0.2">
      <c r="B1" s="107"/>
    </row>
    <row r="2" spans="1:13" ht="15" x14ac:dyDescent="0.2">
      <c r="B2" s="373" t="s">
        <v>222</v>
      </c>
      <c r="C2" s="373"/>
      <c r="D2" s="373"/>
      <c r="E2" s="373"/>
      <c r="F2" s="373"/>
      <c r="H2" s="101"/>
      <c r="I2" s="101"/>
      <c r="J2" s="101"/>
      <c r="K2" s="101"/>
      <c r="L2" s="101"/>
      <c r="M2" s="101"/>
    </row>
    <row r="3" spans="1:13" ht="37.5" customHeight="1" x14ac:dyDescent="0.2">
      <c r="A3" s="145"/>
      <c r="B3" s="142"/>
      <c r="C3" s="269">
        <v>2015</v>
      </c>
      <c r="D3" s="270">
        <v>2016</v>
      </c>
      <c r="E3" s="384" t="s">
        <v>202</v>
      </c>
      <c r="F3" s="380" t="s">
        <v>201</v>
      </c>
      <c r="G3" s="45"/>
      <c r="H3" s="45"/>
    </row>
    <row r="4" spans="1:13" ht="15" customHeight="1" x14ac:dyDescent="0.2">
      <c r="A4" s="145"/>
      <c r="B4" s="123"/>
      <c r="C4" s="382" t="s">
        <v>126</v>
      </c>
      <c r="D4" s="383"/>
      <c r="E4" s="385"/>
      <c r="F4" s="381"/>
      <c r="G4" s="45"/>
      <c r="H4" s="45"/>
    </row>
    <row r="5" spans="1:13" ht="12.95" customHeight="1" x14ac:dyDescent="0.2">
      <c r="A5" s="145">
        <v>1</v>
      </c>
      <c r="B5" s="152" t="s">
        <v>164</v>
      </c>
      <c r="C5" s="165">
        <v>416718.63</v>
      </c>
      <c r="D5" s="303">
        <v>405008.49</v>
      </c>
      <c r="E5" s="164">
        <v>-2.8100831489103366</v>
      </c>
      <c r="F5" s="259">
        <v>100</v>
      </c>
      <c r="G5" s="45"/>
      <c r="H5" s="45"/>
    </row>
    <row r="6" spans="1:13" ht="12.95" customHeight="1" x14ac:dyDescent="0.2">
      <c r="A6" s="145">
        <v>2</v>
      </c>
      <c r="B6" s="155" t="s">
        <v>29</v>
      </c>
      <c r="C6" s="166">
        <v>215686.09</v>
      </c>
      <c r="D6" s="304">
        <v>210282.46</v>
      </c>
      <c r="E6" s="156">
        <v>-2.5053215068250365</v>
      </c>
      <c r="F6" s="260">
        <v>51.920506654070387</v>
      </c>
      <c r="G6" s="45"/>
      <c r="H6" s="45"/>
      <c r="I6" s="43"/>
    </row>
    <row r="7" spans="1:13" ht="12.95" customHeight="1" x14ac:dyDescent="0.2">
      <c r="A7" s="145">
        <v>3</v>
      </c>
      <c r="B7" s="157" t="s">
        <v>30</v>
      </c>
      <c r="C7" s="167">
        <v>164342.39999999999</v>
      </c>
      <c r="D7" s="305">
        <v>158872.63</v>
      </c>
      <c r="E7" s="158">
        <v>-3.328276817181683</v>
      </c>
      <c r="F7" s="261">
        <v>39.226987562655786</v>
      </c>
      <c r="G7" s="45"/>
      <c r="H7" s="45"/>
      <c r="I7" s="43"/>
    </row>
    <row r="8" spans="1:13" ht="12.95" customHeight="1" x14ac:dyDescent="0.2">
      <c r="A8" s="145">
        <v>4</v>
      </c>
      <c r="B8" s="282" t="s">
        <v>17</v>
      </c>
      <c r="C8" s="283">
        <v>20316.689999999999</v>
      </c>
      <c r="D8" s="306">
        <v>20103.650000000001</v>
      </c>
      <c r="E8" s="284">
        <v>-1.0485960065345155</v>
      </c>
      <c r="F8" s="285">
        <v>4.9637601424108428</v>
      </c>
      <c r="G8" s="45"/>
      <c r="H8" s="45"/>
      <c r="I8" s="43"/>
    </row>
    <row r="9" spans="1:13" ht="12.95" customHeight="1" x14ac:dyDescent="0.2">
      <c r="A9" s="145">
        <v>5</v>
      </c>
      <c r="B9" s="159" t="s">
        <v>31</v>
      </c>
      <c r="C9" s="168">
        <v>16373.44</v>
      </c>
      <c r="D9" s="307">
        <v>15749.76</v>
      </c>
      <c r="E9" s="160">
        <v>-3.8090957062168993</v>
      </c>
      <c r="F9" s="262">
        <v>3.8887481099470289</v>
      </c>
      <c r="G9" s="45"/>
      <c r="H9" s="45"/>
      <c r="I9" s="43"/>
    </row>
    <row r="10" spans="1:13" ht="12.95" customHeight="1" x14ac:dyDescent="0.2">
      <c r="A10" s="145">
        <v>6</v>
      </c>
      <c r="B10" s="100" t="s">
        <v>210</v>
      </c>
      <c r="C10" s="169">
        <v>247658.3</v>
      </c>
      <c r="D10" s="308">
        <v>239354.84</v>
      </c>
      <c r="E10" s="103">
        <v>-3.3527889030975313</v>
      </c>
      <c r="F10" s="263">
        <v>59.098721609514897</v>
      </c>
      <c r="G10" s="337"/>
      <c r="H10" s="318"/>
      <c r="I10" s="43"/>
      <c r="J10" s="43"/>
    </row>
    <row r="11" spans="1:13" ht="12.95" customHeight="1" x14ac:dyDescent="0.2">
      <c r="A11" s="145">
        <v>7</v>
      </c>
      <c r="B11" s="153" t="s">
        <v>165</v>
      </c>
      <c r="C11" s="170">
        <v>169060.32</v>
      </c>
      <c r="D11" s="309">
        <v>165653.65</v>
      </c>
      <c r="E11" s="154">
        <v>-2.0150618430155656</v>
      </c>
      <c r="F11" s="264">
        <v>40.901278390485096</v>
      </c>
      <c r="G11" s="325"/>
      <c r="H11" s="137"/>
      <c r="I11" s="43"/>
      <c r="J11" s="43"/>
    </row>
    <row r="12" spans="1:13" ht="12.95" customHeight="1" x14ac:dyDescent="0.2">
      <c r="A12" s="145">
        <v>8</v>
      </c>
      <c r="B12" s="161" t="s">
        <v>192</v>
      </c>
      <c r="C12" s="166">
        <v>61141.48</v>
      </c>
      <c r="D12" s="304">
        <v>60802.61</v>
      </c>
      <c r="E12" s="156">
        <v>-0.55423911884370902</v>
      </c>
      <c r="F12" s="265" t="s">
        <v>195</v>
      </c>
      <c r="G12" s="45"/>
      <c r="H12" s="45"/>
      <c r="I12" s="43"/>
      <c r="J12" s="326"/>
    </row>
    <row r="13" spans="1:13" ht="12.95" customHeight="1" x14ac:dyDescent="0.2">
      <c r="A13" s="145">
        <v>9</v>
      </c>
      <c r="B13" s="162" t="s">
        <v>193</v>
      </c>
      <c r="C13" s="167">
        <v>5600.63</v>
      </c>
      <c r="D13" s="305">
        <v>4876.7299999999996</v>
      </c>
      <c r="E13" s="158">
        <v>-12.925331614479093</v>
      </c>
      <c r="F13" s="266" t="s">
        <v>195</v>
      </c>
      <c r="G13" s="45"/>
      <c r="H13" s="45"/>
      <c r="I13" s="43"/>
    </row>
    <row r="14" spans="1:13" ht="12.95" customHeight="1" x14ac:dyDescent="0.2">
      <c r="A14" s="145">
        <v>10</v>
      </c>
      <c r="B14" s="163" t="s">
        <v>191</v>
      </c>
      <c r="C14" s="168">
        <v>50477.37</v>
      </c>
      <c r="D14" s="307">
        <v>52628.480000000003</v>
      </c>
      <c r="E14" s="160">
        <v>4.2615334356762258</v>
      </c>
      <c r="F14" s="267" t="s">
        <v>195</v>
      </c>
      <c r="G14" s="45"/>
      <c r="H14" s="45"/>
      <c r="I14" s="43"/>
    </row>
    <row r="15" spans="1:13" ht="12.95" customHeight="1" x14ac:dyDescent="0.2">
      <c r="A15" s="145">
        <v>11</v>
      </c>
      <c r="B15" s="100" t="s">
        <v>128</v>
      </c>
      <c r="C15" s="169">
        <v>152795.59</v>
      </c>
      <c r="D15" s="308">
        <v>152602.79</v>
      </c>
      <c r="E15" s="103">
        <v>-0.12618165223223288</v>
      </c>
      <c r="F15" s="268" t="s">
        <v>195</v>
      </c>
      <c r="G15" s="45"/>
      <c r="H15" s="45"/>
      <c r="I15" s="43"/>
    </row>
    <row r="16" spans="1:13" ht="12.95" customHeight="1" x14ac:dyDescent="0.2">
      <c r="A16" s="145"/>
      <c r="B16" s="378" t="s">
        <v>223</v>
      </c>
      <c r="C16" s="378"/>
      <c r="D16" s="378"/>
      <c r="E16" s="378"/>
      <c r="F16" s="378"/>
      <c r="G16" s="45"/>
      <c r="H16" s="45"/>
    </row>
    <row r="17" spans="2:12" ht="12.95" customHeight="1" x14ac:dyDescent="0.2">
      <c r="B17" s="379" t="s">
        <v>194</v>
      </c>
      <c r="C17" s="379"/>
      <c r="D17" s="379"/>
      <c r="E17" s="379"/>
      <c r="F17" s="379"/>
      <c r="G17" s="45"/>
      <c r="H17" s="45"/>
    </row>
    <row r="19" spans="2:12" x14ac:dyDescent="0.2">
      <c r="J19" s="43"/>
      <c r="L19" s="326"/>
    </row>
    <row r="28" spans="2:12" ht="12" customHeight="1" x14ac:dyDescent="0.2">
      <c r="B28" s="70" t="s">
        <v>251</v>
      </c>
    </row>
    <row r="29" spans="2:12" ht="12" customHeight="1" x14ac:dyDescent="0.2">
      <c r="B29" s="143" t="s">
        <v>187</v>
      </c>
    </row>
    <row r="30" spans="2:12" ht="12" customHeight="1" x14ac:dyDescent="0.2">
      <c r="B30" s="143"/>
    </row>
    <row r="39" spans="1:4" x14ac:dyDescent="0.2">
      <c r="A39" s="1" t="s">
        <v>97</v>
      </c>
    </row>
    <row r="41" spans="1:4" x14ac:dyDescent="0.2">
      <c r="A41" s="1" t="s">
        <v>88</v>
      </c>
      <c r="B41" s="83">
        <v>43054.702939814815</v>
      </c>
    </row>
    <row r="42" spans="1:4" x14ac:dyDescent="0.2">
      <c r="A42" s="1" t="s">
        <v>50</v>
      </c>
      <c r="B42" s="83">
        <v>43056.326477754628</v>
      </c>
    </row>
    <row r="43" spans="1:4" x14ac:dyDescent="0.2">
      <c r="A43" s="1" t="s">
        <v>51</v>
      </c>
      <c r="B43" s="1" t="s">
        <v>52</v>
      </c>
    </row>
    <row r="45" spans="1:4" x14ac:dyDescent="0.2">
      <c r="A45" s="1" t="s">
        <v>98</v>
      </c>
      <c r="B45" s="1" t="s">
        <v>94</v>
      </c>
    </row>
    <row r="46" spans="1:4" x14ac:dyDescent="0.2">
      <c r="A46" s="1" t="s">
        <v>90</v>
      </c>
      <c r="B46" s="1" t="s">
        <v>91</v>
      </c>
    </row>
    <row r="48" spans="1:4" x14ac:dyDescent="0.2">
      <c r="A48" s="47" t="s">
        <v>100</v>
      </c>
      <c r="B48" s="47" t="s">
        <v>129</v>
      </c>
      <c r="C48" s="47" t="s">
        <v>200</v>
      </c>
      <c r="D48" s="47" t="s">
        <v>155</v>
      </c>
    </row>
    <row r="49" spans="1:4" x14ac:dyDescent="0.2">
      <c r="A49" s="47" t="s">
        <v>203</v>
      </c>
      <c r="B49" s="47" t="s">
        <v>6</v>
      </c>
      <c r="C49" s="47" t="s">
        <v>6</v>
      </c>
      <c r="D49" s="47" t="s">
        <v>155</v>
      </c>
    </row>
    <row r="50" spans="1:4" x14ac:dyDescent="0.2">
      <c r="A50" s="47" t="s">
        <v>133</v>
      </c>
      <c r="B50" s="4">
        <v>416718.63</v>
      </c>
      <c r="C50" s="4">
        <v>405008.49</v>
      </c>
      <c r="D50" s="3" t="s">
        <v>106</v>
      </c>
    </row>
    <row r="51" spans="1:4" x14ac:dyDescent="0.2">
      <c r="A51" s="47" t="s">
        <v>108</v>
      </c>
      <c r="B51" s="4">
        <v>215686.09</v>
      </c>
      <c r="C51" s="4">
        <v>210282.46</v>
      </c>
      <c r="D51" s="3" t="s">
        <v>106</v>
      </c>
    </row>
    <row r="52" spans="1:4" x14ac:dyDescent="0.2">
      <c r="A52" s="47" t="s">
        <v>109</v>
      </c>
      <c r="B52" s="4">
        <v>164342.39999999999</v>
      </c>
      <c r="C52" s="4">
        <v>158872.63</v>
      </c>
      <c r="D52" s="3" t="s">
        <v>106</v>
      </c>
    </row>
    <row r="53" spans="1:4" x14ac:dyDescent="0.2">
      <c r="A53" s="297" t="s">
        <v>154</v>
      </c>
      <c r="B53" s="4">
        <v>20316.689999999999</v>
      </c>
      <c r="C53" s="4">
        <v>20103.650000000001</v>
      </c>
      <c r="D53" s="3" t="s">
        <v>131</v>
      </c>
    </row>
    <row r="54" spans="1:4" x14ac:dyDescent="0.2">
      <c r="A54" s="47" t="s">
        <v>132</v>
      </c>
      <c r="B54" s="4">
        <v>16373.44</v>
      </c>
      <c r="C54" s="4">
        <v>15749.76</v>
      </c>
      <c r="D54" s="3" t="s">
        <v>106</v>
      </c>
    </row>
    <row r="55" spans="1:4" x14ac:dyDescent="0.2">
      <c r="A55" s="47" t="s">
        <v>204</v>
      </c>
      <c r="B55" s="4">
        <v>247658.3</v>
      </c>
      <c r="C55" s="4">
        <v>239354.84</v>
      </c>
      <c r="D55" s="3" t="s">
        <v>106</v>
      </c>
    </row>
    <row r="56" spans="1:4" x14ac:dyDescent="0.2">
      <c r="A56" s="47" t="s">
        <v>205</v>
      </c>
      <c r="B56" s="4">
        <v>169060.32</v>
      </c>
      <c r="C56" s="4">
        <v>165653.65</v>
      </c>
      <c r="D56" s="3" t="s">
        <v>106</v>
      </c>
    </row>
    <row r="57" spans="1:4" x14ac:dyDescent="0.2">
      <c r="A57" s="47" t="s">
        <v>206</v>
      </c>
      <c r="B57" s="4">
        <v>61141.48</v>
      </c>
      <c r="C57" s="4">
        <v>60802.61</v>
      </c>
      <c r="D57" s="3" t="s">
        <v>106</v>
      </c>
    </row>
    <row r="58" spans="1:4" x14ac:dyDescent="0.2">
      <c r="A58" s="47" t="s">
        <v>207</v>
      </c>
      <c r="B58" s="4">
        <v>5600.63</v>
      </c>
      <c r="C58" s="4">
        <v>4876.7299999999996</v>
      </c>
      <c r="D58" s="3" t="s">
        <v>106</v>
      </c>
    </row>
    <row r="59" spans="1:4" x14ac:dyDescent="0.2">
      <c r="A59" s="47" t="s">
        <v>208</v>
      </c>
      <c r="B59" s="4">
        <v>50477.37</v>
      </c>
      <c r="C59" s="4">
        <v>52628.480000000003</v>
      </c>
      <c r="D59" s="3" t="s">
        <v>106</v>
      </c>
    </row>
    <row r="60" spans="1:4" x14ac:dyDescent="0.2">
      <c r="A60" s="47" t="s">
        <v>209</v>
      </c>
      <c r="B60" s="4">
        <v>152795.59</v>
      </c>
      <c r="C60" s="4">
        <v>152602.79</v>
      </c>
      <c r="D60" s="3" t="s">
        <v>106</v>
      </c>
    </row>
  </sheetData>
  <mergeCells count="6">
    <mergeCell ref="B2:F2"/>
    <mergeCell ref="B16:F16"/>
    <mergeCell ref="B17:F17"/>
    <mergeCell ref="F3:F4"/>
    <mergeCell ref="C4:D4"/>
    <mergeCell ref="E3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2:W110"/>
  <sheetViews>
    <sheetView showGridLines="0" tabSelected="1" zoomScaleNormal="100" workbookViewId="0">
      <selection activeCell="I114" sqref="I114"/>
    </sheetView>
  </sheetViews>
  <sheetFormatPr defaultColWidth="9.28515625" defaultRowHeight="12" x14ac:dyDescent="0.2"/>
  <cols>
    <col min="1" max="1" width="45.28515625" style="104" customWidth="1"/>
    <col min="2" max="2" width="25.7109375" style="104" bestFit="1" customWidth="1"/>
    <col min="3" max="3" width="16.7109375" style="104" bestFit="1" customWidth="1"/>
    <col min="4" max="6" width="9.28515625" style="104"/>
    <col min="7" max="7" width="22.28515625" style="104" customWidth="1"/>
    <col min="8" max="16384" width="9.28515625" style="104"/>
  </cols>
  <sheetData>
    <row r="2" spans="1:23" ht="15" x14ac:dyDescent="0.2">
      <c r="B2" s="387" t="s">
        <v>238</v>
      </c>
      <c r="C2" s="387"/>
      <c r="D2" s="387"/>
      <c r="E2" s="387"/>
      <c r="F2" s="387"/>
      <c r="G2" s="387"/>
      <c r="H2" s="316"/>
      <c r="I2" s="316"/>
      <c r="J2" s="316"/>
    </row>
    <row r="3" spans="1:23" s="105" customFormat="1" x14ac:dyDescent="0.2">
      <c r="A3" s="104"/>
      <c r="B3" s="388" t="s">
        <v>190</v>
      </c>
      <c r="C3" s="388"/>
      <c r="D3" s="388"/>
      <c r="E3" s="388"/>
      <c r="F3" s="388"/>
      <c r="G3" s="388"/>
      <c r="R3" s="104"/>
      <c r="S3" s="104"/>
      <c r="T3" s="104"/>
      <c r="U3" s="104"/>
      <c r="V3" s="104"/>
      <c r="W3" s="104"/>
    </row>
    <row r="4" spans="1:23" s="105" customFormat="1" x14ac:dyDescent="0.2">
      <c r="A4" s="104"/>
      <c r="B4" s="298"/>
      <c r="C4" s="298"/>
      <c r="D4" s="298"/>
      <c r="E4" s="298"/>
      <c r="F4" s="298"/>
      <c r="G4" s="298"/>
      <c r="R4" s="104"/>
      <c r="S4" s="104"/>
      <c r="T4" s="104"/>
      <c r="U4" s="104"/>
      <c r="V4" s="104"/>
      <c r="W4" s="104"/>
    </row>
    <row r="5" spans="1:23" s="105" customFormat="1" x14ac:dyDescent="0.2">
      <c r="A5" s="104"/>
      <c r="B5" s="104"/>
      <c r="C5" s="104"/>
      <c r="D5" s="104"/>
      <c r="G5" s="26"/>
      <c r="R5" s="104"/>
      <c r="S5" s="104"/>
      <c r="T5" s="104"/>
      <c r="U5" s="104"/>
      <c r="V5" s="104"/>
      <c r="W5" s="104"/>
    </row>
    <row r="6" spans="1:23" x14ac:dyDescent="0.2">
      <c r="M6" s="331"/>
      <c r="N6" s="329"/>
    </row>
    <row r="7" spans="1:23" x14ac:dyDescent="0.2">
      <c r="M7" s="106"/>
      <c r="N7" s="330"/>
    </row>
    <row r="8" spans="1:23" x14ac:dyDescent="0.2">
      <c r="M8" s="106"/>
      <c r="N8" s="330"/>
    </row>
    <row r="9" spans="1:23" x14ac:dyDescent="0.2">
      <c r="M9" s="106"/>
      <c r="N9" s="330"/>
    </row>
    <row r="10" spans="1:23" x14ac:dyDescent="0.2">
      <c r="M10" s="106"/>
      <c r="N10" s="330"/>
    </row>
    <row r="11" spans="1:23" x14ac:dyDescent="0.2">
      <c r="M11" s="106"/>
      <c r="N11" s="330"/>
    </row>
    <row r="12" spans="1:23" x14ac:dyDescent="0.2">
      <c r="M12" s="106"/>
      <c r="N12" s="329"/>
      <c r="O12" s="323"/>
    </row>
    <row r="13" spans="1:23" x14ac:dyDescent="0.2">
      <c r="M13" s="106"/>
      <c r="N13" s="329"/>
      <c r="O13" s="323"/>
    </row>
    <row r="14" spans="1:23" x14ac:dyDescent="0.2">
      <c r="M14" s="106"/>
      <c r="N14" s="329"/>
      <c r="O14" s="323"/>
    </row>
    <row r="15" spans="1:23" x14ac:dyDescent="0.2">
      <c r="M15" s="106"/>
      <c r="N15" s="329"/>
      <c r="O15" s="323"/>
    </row>
    <row r="16" spans="1:23" x14ac:dyDescent="0.2">
      <c r="M16" s="106"/>
      <c r="N16" s="329"/>
      <c r="O16" s="323"/>
    </row>
    <row r="17" spans="13:15" x14ac:dyDescent="0.2">
      <c r="M17" s="106"/>
      <c r="N17" s="329"/>
      <c r="O17" s="323"/>
    </row>
    <row r="18" spans="13:15" x14ac:dyDescent="0.2">
      <c r="M18" s="106"/>
      <c r="N18" s="329"/>
      <c r="O18" s="323"/>
    </row>
    <row r="19" spans="13:15" x14ac:dyDescent="0.2">
      <c r="M19" s="106"/>
      <c r="N19" s="329"/>
      <c r="O19" s="323"/>
    </row>
    <row r="20" spans="13:15" x14ac:dyDescent="0.2">
      <c r="M20" s="106"/>
      <c r="N20" s="329"/>
      <c r="O20" s="323"/>
    </row>
    <row r="21" spans="13:15" x14ac:dyDescent="0.2">
      <c r="M21" s="106"/>
      <c r="N21" s="329"/>
      <c r="O21" s="323"/>
    </row>
    <row r="22" spans="13:15" x14ac:dyDescent="0.2">
      <c r="M22" s="106"/>
      <c r="N22" s="329"/>
      <c r="O22" s="323"/>
    </row>
    <row r="23" spans="13:15" x14ac:dyDescent="0.2">
      <c r="M23" s="106"/>
      <c r="N23" s="329"/>
      <c r="O23" s="323"/>
    </row>
    <row r="24" spans="13:15" x14ac:dyDescent="0.2">
      <c r="M24" s="106"/>
      <c r="N24" s="329"/>
      <c r="O24" s="323"/>
    </row>
    <row r="25" spans="13:15" x14ac:dyDescent="0.2">
      <c r="M25" s="106"/>
      <c r="N25" s="330"/>
    </row>
    <row r="26" spans="13:15" x14ac:dyDescent="0.2">
      <c r="M26" s="106"/>
      <c r="N26" s="330"/>
    </row>
    <row r="27" spans="13:15" x14ac:dyDescent="0.2">
      <c r="M27" s="106"/>
      <c r="N27" s="330"/>
    </row>
    <row r="28" spans="13:15" x14ac:dyDescent="0.2">
      <c r="M28" s="106"/>
      <c r="N28" s="330"/>
    </row>
    <row r="29" spans="13:15" x14ac:dyDescent="0.2">
      <c r="M29" s="106"/>
      <c r="N29" s="329"/>
    </row>
    <row r="30" spans="13:15" x14ac:dyDescent="0.2">
      <c r="M30" s="106"/>
      <c r="N30" s="329"/>
    </row>
    <row r="31" spans="13:15" x14ac:dyDescent="0.2">
      <c r="M31" s="106"/>
      <c r="N31" s="329"/>
    </row>
    <row r="32" spans="13:15" x14ac:dyDescent="0.2">
      <c r="M32" s="324"/>
    </row>
    <row r="33" spans="2:10" x14ac:dyDescent="0.2">
      <c r="B33" s="130"/>
    </row>
    <row r="36" spans="2:10" x14ac:dyDescent="0.2">
      <c r="B36" s="386" t="s">
        <v>185</v>
      </c>
      <c r="C36" s="386"/>
      <c r="D36" s="386"/>
      <c r="E36" s="386"/>
      <c r="F36" s="386"/>
      <c r="G36" s="386"/>
      <c r="H36" s="272"/>
      <c r="I36" s="272"/>
      <c r="J36" s="272"/>
    </row>
    <row r="37" spans="2:10" x14ac:dyDescent="0.2">
      <c r="B37" s="299" t="s">
        <v>194</v>
      </c>
      <c r="C37" s="299"/>
      <c r="D37" s="299"/>
      <c r="E37" s="299"/>
      <c r="F37" s="299"/>
      <c r="G37" s="299"/>
      <c r="H37" s="317"/>
      <c r="I37" s="317"/>
      <c r="J37" s="317"/>
    </row>
    <row r="54" spans="1:4" x14ac:dyDescent="0.2">
      <c r="A54" s="70" t="s">
        <v>251</v>
      </c>
    </row>
    <row r="55" spans="1:4" x14ac:dyDescent="0.2">
      <c r="A55" s="143" t="s">
        <v>187</v>
      </c>
    </row>
    <row r="63" spans="1:4" x14ac:dyDescent="0.2">
      <c r="A63" s="1" t="s">
        <v>97</v>
      </c>
      <c r="B63" s="44"/>
      <c r="C63" s="44"/>
      <c r="D63" s="44"/>
    </row>
    <row r="64" spans="1:4" x14ac:dyDescent="0.2">
      <c r="A64" s="44"/>
      <c r="B64" s="44"/>
      <c r="C64" s="44"/>
      <c r="D64" s="44"/>
    </row>
    <row r="65" spans="1:9" x14ac:dyDescent="0.2">
      <c r="A65" s="1" t="s">
        <v>88</v>
      </c>
      <c r="B65" s="83">
        <v>43054.702939814815</v>
      </c>
      <c r="C65" s="44"/>
      <c r="D65" s="44"/>
    </row>
    <row r="66" spans="1:9" x14ac:dyDescent="0.2">
      <c r="A66" s="1" t="s">
        <v>50</v>
      </c>
      <c r="B66" s="83">
        <v>43056.333176030093</v>
      </c>
      <c r="C66" s="44"/>
      <c r="D66" s="44"/>
    </row>
    <row r="67" spans="1:9" x14ac:dyDescent="0.2">
      <c r="A67" s="1" t="s">
        <v>51</v>
      </c>
      <c r="B67" s="1" t="s">
        <v>52</v>
      </c>
      <c r="C67" s="44"/>
      <c r="D67" s="44"/>
    </row>
    <row r="68" spans="1:9" x14ac:dyDescent="0.2">
      <c r="A68" s="44"/>
      <c r="B68" s="44"/>
      <c r="C68" s="44"/>
      <c r="D68" s="44"/>
    </row>
    <row r="69" spans="1:9" x14ac:dyDescent="0.2">
      <c r="A69" s="1" t="s">
        <v>98</v>
      </c>
      <c r="B69" s="1" t="s">
        <v>94</v>
      </c>
      <c r="C69" s="44"/>
      <c r="D69" s="44"/>
    </row>
    <row r="70" spans="1:9" x14ac:dyDescent="0.2">
      <c r="A70" s="1" t="s">
        <v>90</v>
      </c>
      <c r="B70" s="1" t="s">
        <v>91</v>
      </c>
      <c r="C70" s="44"/>
      <c r="D70" s="44"/>
    </row>
    <row r="71" spans="1:9" x14ac:dyDescent="0.2">
      <c r="A71" s="44"/>
      <c r="B71" s="44"/>
      <c r="C71" s="44"/>
      <c r="D71" s="44"/>
    </row>
    <row r="72" spans="1:9" x14ac:dyDescent="0.2">
      <c r="A72" s="47" t="s">
        <v>100</v>
      </c>
      <c r="B72" s="47" t="s">
        <v>200</v>
      </c>
      <c r="C72" s="47" t="s">
        <v>155</v>
      </c>
    </row>
    <row r="73" spans="1:9" x14ac:dyDescent="0.2">
      <c r="A73" s="47" t="s">
        <v>203</v>
      </c>
      <c r="B73" s="47" t="s">
        <v>6</v>
      </c>
      <c r="C73" s="47" t="s">
        <v>155</v>
      </c>
      <c r="G73" s="349" t="s">
        <v>252</v>
      </c>
      <c r="H73" s="349">
        <v>53399.25</v>
      </c>
      <c r="I73" s="106"/>
    </row>
    <row r="74" spans="1:9" x14ac:dyDescent="0.2">
      <c r="A74" s="47" t="s">
        <v>143</v>
      </c>
      <c r="B74" s="4">
        <v>43439.55</v>
      </c>
      <c r="C74" s="3" t="s">
        <v>106</v>
      </c>
      <c r="G74" s="349" t="s">
        <v>32</v>
      </c>
      <c r="H74" s="349">
        <v>43439.55</v>
      </c>
      <c r="I74" s="106"/>
    </row>
    <row r="75" spans="1:9" x14ac:dyDescent="0.2">
      <c r="A75" s="47" t="s">
        <v>156</v>
      </c>
      <c r="B75" s="4">
        <v>20919.150000000001</v>
      </c>
      <c r="C75" s="3" t="s">
        <v>106</v>
      </c>
      <c r="G75" s="349" t="s">
        <v>34</v>
      </c>
      <c r="H75" s="349">
        <v>26582.74</v>
      </c>
      <c r="I75" s="106"/>
    </row>
    <row r="76" spans="1:9" x14ac:dyDescent="0.2">
      <c r="A76" s="47" t="s">
        <v>157</v>
      </c>
      <c r="B76" s="4">
        <v>23618.01</v>
      </c>
      <c r="C76" s="3" t="s">
        <v>106</v>
      </c>
      <c r="G76" s="349" t="s">
        <v>135</v>
      </c>
      <c r="H76" s="349">
        <v>23618.01</v>
      </c>
      <c r="I76" s="106"/>
    </row>
    <row r="77" spans="1:9" x14ac:dyDescent="0.2">
      <c r="A77" s="47" t="s">
        <v>158</v>
      </c>
      <c r="B77" s="4">
        <v>53399.25</v>
      </c>
      <c r="C77" s="3" t="s">
        <v>106</v>
      </c>
      <c r="G77" s="349" t="s">
        <v>35</v>
      </c>
      <c r="H77" s="349">
        <v>21703.97</v>
      </c>
      <c r="I77" s="106"/>
    </row>
    <row r="78" spans="1:9" x14ac:dyDescent="0.2">
      <c r="A78" s="47" t="s">
        <v>144</v>
      </c>
      <c r="B78" s="4">
        <v>12700</v>
      </c>
      <c r="C78" s="3" t="s">
        <v>106</v>
      </c>
      <c r="G78" s="349" t="s">
        <v>134</v>
      </c>
      <c r="H78" s="349">
        <v>20919.150000000001</v>
      </c>
      <c r="I78" s="106"/>
    </row>
    <row r="79" spans="1:9" x14ac:dyDescent="0.2">
      <c r="A79" s="47" t="s">
        <v>145</v>
      </c>
      <c r="B79" s="4">
        <v>26582.74</v>
      </c>
      <c r="C79" s="3" t="s">
        <v>106</v>
      </c>
      <c r="G79" s="349" t="s">
        <v>33</v>
      </c>
      <c r="H79" s="349">
        <v>12700</v>
      </c>
      <c r="I79" s="106"/>
    </row>
    <row r="80" spans="1:9" x14ac:dyDescent="0.2">
      <c r="A80" s="47" t="s">
        <v>146</v>
      </c>
      <c r="B80" s="4">
        <v>21703.97</v>
      </c>
      <c r="C80" s="3" t="s">
        <v>106</v>
      </c>
      <c r="G80" s="349" t="s">
        <v>36</v>
      </c>
      <c r="H80" s="349">
        <v>4999.88</v>
      </c>
      <c r="I80" s="106"/>
    </row>
    <row r="81" spans="1:9" x14ac:dyDescent="0.2">
      <c r="A81" s="47" t="s">
        <v>147</v>
      </c>
      <c r="B81" s="4">
        <v>4999.88</v>
      </c>
      <c r="C81" s="3" t="s">
        <v>106</v>
      </c>
      <c r="G81" s="349" t="s">
        <v>136</v>
      </c>
      <c r="H81" s="349">
        <v>2919.9</v>
      </c>
      <c r="I81" s="106"/>
    </row>
    <row r="82" spans="1:9" x14ac:dyDescent="0.2">
      <c r="A82" s="47" t="s">
        <v>159</v>
      </c>
      <c r="B82" s="4">
        <v>2919.9</v>
      </c>
      <c r="C82" s="3" t="s">
        <v>106</v>
      </c>
      <c r="G82" s="349" t="s">
        <v>41</v>
      </c>
      <c r="H82" s="349">
        <v>49597.279999999999</v>
      </c>
      <c r="I82" s="106"/>
    </row>
    <row r="83" spans="1:9" x14ac:dyDescent="0.2">
      <c r="A83" s="47" t="s">
        <v>160</v>
      </c>
      <c r="B83" s="4">
        <v>98331.86</v>
      </c>
      <c r="C83" s="3" t="s">
        <v>106</v>
      </c>
      <c r="G83" s="349" t="s">
        <v>37</v>
      </c>
      <c r="H83" s="349">
        <v>33311.85</v>
      </c>
      <c r="I83" s="106"/>
    </row>
    <row r="84" spans="1:9" x14ac:dyDescent="0.2">
      <c r="A84" s="47" t="s">
        <v>148</v>
      </c>
      <c r="B84" s="4">
        <v>33311.85</v>
      </c>
      <c r="C84" s="3" t="s">
        <v>106</v>
      </c>
      <c r="G84" s="349" t="s">
        <v>38</v>
      </c>
      <c r="H84" s="349">
        <v>34245.839999999997</v>
      </c>
      <c r="I84" s="106"/>
    </row>
    <row r="85" spans="1:9" x14ac:dyDescent="0.2">
      <c r="A85" s="47" t="s">
        <v>149</v>
      </c>
      <c r="B85" s="4">
        <v>34245.839999999997</v>
      </c>
      <c r="C85" s="3" t="s">
        <v>106</v>
      </c>
      <c r="G85" s="349" t="s">
        <v>40</v>
      </c>
      <c r="H85" s="349">
        <v>21417.63</v>
      </c>
      <c r="I85" s="106"/>
    </row>
    <row r="86" spans="1:9" x14ac:dyDescent="0.2">
      <c r="A86" s="47" t="s">
        <v>161</v>
      </c>
      <c r="B86" s="4">
        <v>1048.76</v>
      </c>
      <c r="C86" s="3" t="s">
        <v>106</v>
      </c>
      <c r="G86" s="349" t="s">
        <v>42</v>
      </c>
      <c r="H86" s="349">
        <v>8761.2900000000009</v>
      </c>
      <c r="I86" s="106"/>
    </row>
    <row r="87" spans="1:9" x14ac:dyDescent="0.2">
      <c r="A87" s="47" t="s">
        <v>150</v>
      </c>
      <c r="B87" s="4">
        <v>5800.36</v>
      </c>
      <c r="C87" s="3" t="s">
        <v>106</v>
      </c>
      <c r="G87" s="349" t="s">
        <v>137</v>
      </c>
      <c r="H87" s="349">
        <f>SUM(H91:H93)</f>
        <v>9356.5400000000009</v>
      </c>
      <c r="I87" s="106"/>
    </row>
    <row r="88" spans="1:9" x14ac:dyDescent="0.2">
      <c r="A88" s="47" t="s">
        <v>151</v>
      </c>
      <c r="B88" s="4">
        <v>21417.63</v>
      </c>
      <c r="C88" s="3" t="s">
        <v>106</v>
      </c>
      <c r="G88" s="349" t="s">
        <v>138</v>
      </c>
      <c r="H88" s="349">
        <v>2182.1999999999998</v>
      </c>
      <c r="I88" s="106"/>
    </row>
    <row r="89" spans="1:9" x14ac:dyDescent="0.2">
      <c r="A89" s="47" t="s">
        <v>162</v>
      </c>
      <c r="B89" s="4">
        <v>2507.42</v>
      </c>
      <c r="C89" s="3" t="s">
        <v>106</v>
      </c>
      <c r="G89" s="349" t="s">
        <v>17</v>
      </c>
      <c r="H89" s="349">
        <v>20103.650000000001</v>
      </c>
      <c r="I89" s="106"/>
    </row>
    <row r="90" spans="1:9" x14ac:dyDescent="0.2">
      <c r="A90" s="47" t="s">
        <v>152</v>
      </c>
      <c r="B90" s="4">
        <v>49597.279999999999</v>
      </c>
      <c r="C90" s="3" t="s">
        <v>106</v>
      </c>
      <c r="G90" s="349" t="s">
        <v>31</v>
      </c>
      <c r="H90" s="349">
        <v>15749.76</v>
      </c>
      <c r="I90" s="106"/>
    </row>
    <row r="91" spans="1:9" x14ac:dyDescent="0.2">
      <c r="A91" s="47" t="s">
        <v>153</v>
      </c>
      <c r="B91" s="4">
        <v>8761.2900000000009</v>
      </c>
      <c r="C91" s="3" t="s">
        <v>106</v>
      </c>
      <c r="G91" s="349" t="s">
        <v>139</v>
      </c>
      <c r="H91" s="349">
        <v>1048.76</v>
      </c>
      <c r="I91" s="106"/>
    </row>
    <row r="92" spans="1:9" x14ac:dyDescent="0.2">
      <c r="A92" s="47" t="s">
        <v>163</v>
      </c>
      <c r="B92" s="4">
        <v>2182.1999999999998</v>
      </c>
      <c r="C92" s="3" t="s">
        <v>106</v>
      </c>
      <c r="G92" s="349" t="s">
        <v>39</v>
      </c>
      <c r="H92" s="349">
        <v>5800.36</v>
      </c>
      <c r="I92" s="106"/>
    </row>
    <row r="93" spans="1:9" x14ac:dyDescent="0.2">
      <c r="A93" s="47" t="s">
        <v>109</v>
      </c>
      <c r="B93" s="4">
        <v>158872.63</v>
      </c>
      <c r="C93" s="3" t="s">
        <v>106</v>
      </c>
      <c r="G93" s="349" t="s">
        <v>137</v>
      </c>
      <c r="H93" s="349">
        <v>2507.42</v>
      </c>
      <c r="I93" s="106"/>
    </row>
    <row r="94" spans="1:9" x14ac:dyDescent="0.2">
      <c r="A94" s="47" t="s">
        <v>154</v>
      </c>
      <c r="B94" s="4">
        <v>20103.650000000001</v>
      </c>
      <c r="C94" s="3" t="s">
        <v>106</v>
      </c>
      <c r="G94" s="349"/>
      <c r="H94" s="349"/>
      <c r="I94" s="106"/>
    </row>
    <row r="95" spans="1:9" x14ac:dyDescent="0.2">
      <c r="A95" s="47" t="s">
        <v>132</v>
      </c>
      <c r="B95" s="4">
        <v>15749.76</v>
      </c>
      <c r="C95" s="3" t="s">
        <v>106</v>
      </c>
      <c r="G95" s="349" t="s">
        <v>140</v>
      </c>
      <c r="H95" s="349">
        <f>SUM(H73:H81)</f>
        <v>210282.45</v>
      </c>
      <c r="I95" s="106"/>
    </row>
    <row r="96" spans="1:9" x14ac:dyDescent="0.2">
      <c r="A96" s="47" t="s">
        <v>133</v>
      </c>
      <c r="B96" s="4">
        <v>405008.49</v>
      </c>
      <c r="C96" s="3" t="s">
        <v>106</v>
      </c>
      <c r="G96" s="349" t="s">
        <v>141</v>
      </c>
      <c r="H96" s="349">
        <f>SUM(H82:H88)</f>
        <v>158872.63000000003</v>
      </c>
      <c r="I96" s="106"/>
    </row>
    <row r="97" spans="1:11" x14ac:dyDescent="0.2">
      <c r="G97" s="349" t="s">
        <v>136</v>
      </c>
      <c r="H97" s="349">
        <f>SUM(H89:H90)</f>
        <v>35853.410000000003</v>
      </c>
      <c r="I97" s="106"/>
    </row>
    <row r="98" spans="1:11" x14ac:dyDescent="0.2">
      <c r="A98" s="28"/>
      <c r="B98" s="64"/>
      <c r="C98" s="64"/>
      <c r="D98" s="64"/>
      <c r="G98" s="349"/>
      <c r="H98" s="349"/>
      <c r="I98" s="106"/>
    </row>
    <row r="99" spans="1:11" x14ac:dyDescent="0.2">
      <c r="A99" s="28"/>
      <c r="B99" s="28"/>
      <c r="C99" s="64"/>
      <c r="D99" s="64"/>
      <c r="G99" s="350" t="s">
        <v>142</v>
      </c>
      <c r="H99" s="350">
        <v>405008.49</v>
      </c>
      <c r="I99" s="106"/>
      <c r="K99" s="106"/>
    </row>
    <row r="100" spans="1:11" x14ac:dyDescent="0.2">
      <c r="A100" s="28"/>
      <c r="B100" s="28"/>
      <c r="C100" s="64"/>
      <c r="D100" s="64"/>
    </row>
    <row r="101" spans="1:11" ht="48" x14ac:dyDescent="0.2">
      <c r="A101" s="28"/>
      <c r="B101" s="28"/>
      <c r="C101" s="64"/>
      <c r="D101" s="64"/>
      <c r="G101" s="104" t="s">
        <v>254</v>
      </c>
      <c r="H101" s="271" t="s">
        <v>255</v>
      </c>
    </row>
    <row r="102" spans="1:11" x14ac:dyDescent="0.2">
      <c r="A102" s="28"/>
      <c r="B102" s="28"/>
      <c r="C102" s="64"/>
      <c r="D102" s="64"/>
    </row>
    <row r="103" spans="1:11" x14ac:dyDescent="0.2">
      <c r="A103" s="28"/>
      <c r="B103" s="28"/>
      <c r="C103" s="64"/>
      <c r="D103" s="64"/>
    </row>
    <row r="104" spans="1:11" x14ac:dyDescent="0.2">
      <c r="A104" s="28"/>
      <c r="B104" s="28"/>
      <c r="C104" s="64"/>
      <c r="D104" s="64"/>
    </row>
    <row r="105" spans="1:11" x14ac:dyDescent="0.2">
      <c r="A105" s="28"/>
      <c r="B105" s="28"/>
      <c r="C105" s="64"/>
      <c r="D105" s="64"/>
    </row>
    <row r="106" spans="1:11" x14ac:dyDescent="0.2">
      <c r="A106" s="28"/>
      <c r="B106" s="28"/>
      <c r="C106" s="64"/>
      <c r="D106" s="64"/>
    </row>
    <row r="107" spans="1:11" x14ac:dyDescent="0.2">
      <c r="A107" s="28"/>
      <c r="B107" s="28"/>
      <c r="C107" s="64"/>
      <c r="D107" s="64"/>
    </row>
    <row r="108" spans="1:11" x14ac:dyDescent="0.2">
      <c r="A108" s="28"/>
      <c r="B108" s="28"/>
      <c r="C108" s="64"/>
      <c r="D108" s="64"/>
    </row>
    <row r="109" spans="1:11" x14ac:dyDescent="0.2">
      <c r="A109" s="28"/>
      <c r="B109" s="28"/>
      <c r="C109" s="64"/>
      <c r="D109" s="64"/>
    </row>
    <row r="110" spans="1:11" x14ac:dyDescent="0.2">
      <c r="A110" s="28"/>
      <c r="B110" s="28"/>
      <c r="C110" s="64"/>
      <c r="D110" s="64"/>
    </row>
  </sheetData>
  <sortState ref="F77:I83">
    <sortCondition descending="1" ref="I16:I22"/>
  </sortState>
  <mergeCells count="3">
    <mergeCell ref="B36:G36"/>
    <mergeCell ref="B2:G2"/>
    <mergeCell ref="B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2:J112"/>
  <sheetViews>
    <sheetView showGridLines="0" zoomScaleNormal="100" workbookViewId="0">
      <selection activeCell="B2" sqref="B2:J2"/>
    </sheetView>
  </sheetViews>
  <sheetFormatPr defaultColWidth="9.28515625" defaultRowHeight="12" x14ac:dyDescent="0.2"/>
  <cols>
    <col min="1" max="1" width="13.42578125" style="44" customWidth="1"/>
    <col min="2" max="2" width="10.85546875" style="44" customWidth="1"/>
    <col min="3" max="3" width="9.28515625" style="44" customWidth="1"/>
    <col min="4" max="4" width="10.85546875" style="44" bestFit="1" customWidth="1"/>
    <col min="5" max="16384" width="9.28515625" style="44"/>
  </cols>
  <sheetData>
    <row r="2" spans="2:10" ht="15" x14ac:dyDescent="0.2">
      <c r="B2" s="387" t="s">
        <v>237</v>
      </c>
      <c r="C2" s="387"/>
      <c r="D2" s="387"/>
      <c r="E2" s="387"/>
      <c r="F2" s="387"/>
      <c r="G2" s="387"/>
      <c r="H2" s="387"/>
      <c r="I2" s="387"/>
      <c r="J2" s="387"/>
    </row>
    <row r="3" spans="2:10" x14ac:dyDescent="0.2">
      <c r="B3" s="389" t="s">
        <v>170</v>
      </c>
      <c r="C3" s="389"/>
      <c r="D3" s="389"/>
      <c r="E3" s="389"/>
      <c r="F3" s="389"/>
      <c r="G3" s="389"/>
      <c r="H3" s="389"/>
      <c r="I3" s="389"/>
      <c r="J3" s="389"/>
    </row>
    <row r="6" spans="2:10" ht="12" customHeight="1" x14ac:dyDescent="0.2"/>
    <row r="7" spans="2:10" ht="12" customHeight="1" x14ac:dyDescent="0.2"/>
    <row r="8" spans="2:10" ht="15" customHeight="1" x14ac:dyDescent="0.2"/>
    <row r="9" spans="2:10" ht="15" customHeight="1" x14ac:dyDescent="0.2"/>
    <row r="29" spans="2:10" x14ac:dyDescent="0.2">
      <c r="B29" s="386"/>
      <c r="C29" s="386"/>
      <c r="D29" s="386"/>
      <c r="E29" s="386"/>
      <c r="F29" s="386"/>
      <c r="G29" s="386"/>
      <c r="H29" s="386"/>
    </row>
    <row r="30" spans="2:10" x14ac:dyDescent="0.2">
      <c r="B30" s="372"/>
      <c r="C30" s="372"/>
      <c r="D30" s="372"/>
      <c r="E30" s="372"/>
      <c r="F30" s="372"/>
      <c r="G30" s="372"/>
      <c r="H30" s="372"/>
    </row>
    <row r="32" spans="2:10" x14ac:dyDescent="0.2">
      <c r="B32" s="386" t="s">
        <v>185</v>
      </c>
      <c r="C32" s="386"/>
      <c r="D32" s="386"/>
      <c r="E32" s="386"/>
      <c r="F32" s="386"/>
      <c r="G32" s="386"/>
      <c r="H32" s="386"/>
      <c r="I32" s="386"/>
      <c r="J32" s="272"/>
    </row>
    <row r="33" spans="1:10" x14ac:dyDescent="0.2">
      <c r="A33" s="45"/>
      <c r="B33" s="372" t="s">
        <v>194</v>
      </c>
      <c r="C33" s="372"/>
      <c r="D33" s="372"/>
      <c r="E33" s="372"/>
      <c r="F33" s="372"/>
      <c r="G33" s="372"/>
      <c r="H33" s="372"/>
      <c r="I33" s="372"/>
      <c r="J33" s="372"/>
    </row>
    <row r="34" spans="1:10" x14ac:dyDescent="0.2">
      <c r="A34" s="45"/>
    </row>
    <row r="35" spans="1:10" x14ac:dyDescent="0.2">
      <c r="A35" s="45"/>
    </row>
    <row r="36" spans="1:10" x14ac:dyDescent="0.2">
      <c r="A36" s="45"/>
      <c r="B36" s="45"/>
      <c r="C36" s="45"/>
      <c r="D36" s="45"/>
      <c r="E36" s="45"/>
      <c r="F36" s="2"/>
    </row>
    <row r="37" spans="1:10" x14ac:dyDescent="0.2">
      <c r="A37" s="45"/>
      <c r="B37" s="45"/>
      <c r="C37" s="45"/>
      <c r="D37" s="45"/>
      <c r="E37" s="45"/>
    </row>
    <row r="51" spans="1:8" x14ac:dyDescent="0.2">
      <c r="A51" s="80"/>
      <c r="B51" s="80"/>
      <c r="C51" s="80"/>
      <c r="D51" s="80"/>
      <c r="E51" s="80"/>
    </row>
    <row r="52" spans="1:8" x14ac:dyDescent="0.2">
      <c r="A52" s="80"/>
      <c r="B52" s="80"/>
      <c r="C52" s="80"/>
      <c r="D52" s="80"/>
      <c r="E52" s="80"/>
    </row>
    <row r="53" spans="1:8" x14ac:dyDescent="0.2">
      <c r="A53" s="80"/>
      <c r="B53" s="80"/>
      <c r="C53" s="80"/>
      <c r="D53" s="80"/>
      <c r="E53" s="80"/>
    </row>
    <row r="54" spans="1:8" x14ac:dyDescent="0.2">
      <c r="A54" s="80"/>
      <c r="B54" s="80"/>
      <c r="C54" s="80"/>
      <c r="D54" s="80"/>
      <c r="E54" s="80"/>
    </row>
    <row r="55" spans="1:8" x14ac:dyDescent="0.2">
      <c r="A55" s="80"/>
      <c r="B55" s="80"/>
      <c r="C55" s="80"/>
      <c r="D55" s="80"/>
      <c r="E55" s="80"/>
    </row>
    <row r="56" spans="1:8" x14ac:dyDescent="0.2">
      <c r="A56" s="80"/>
      <c r="B56" s="80"/>
      <c r="C56" s="80"/>
      <c r="D56" s="80"/>
      <c r="E56" s="80"/>
    </row>
    <row r="57" spans="1:8" x14ac:dyDescent="0.2">
      <c r="A57" s="80"/>
      <c r="B57" s="80"/>
      <c r="C57" s="80"/>
      <c r="D57" s="80"/>
      <c r="E57" s="80"/>
    </row>
    <row r="58" spans="1:8" x14ac:dyDescent="0.2">
      <c r="A58" s="80"/>
      <c r="B58" s="80"/>
      <c r="C58" s="80"/>
      <c r="D58" s="80"/>
      <c r="E58" s="80"/>
    </row>
    <row r="59" spans="1:8" x14ac:dyDescent="0.2">
      <c r="A59" s="80"/>
      <c r="B59" s="80"/>
      <c r="C59" s="80"/>
      <c r="D59" s="80"/>
      <c r="E59" s="80"/>
    </row>
    <row r="60" spans="1:8" x14ac:dyDescent="0.2">
      <c r="A60" s="80"/>
      <c r="B60" s="80"/>
      <c r="C60" s="80"/>
      <c r="D60" s="80"/>
      <c r="E60" s="93"/>
      <c r="F60" s="222"/>
    </row>
    <row r="61" spans="1:8" x14ac:dyDescent="0.2">
      <c r="A61" s="80"/>
      <c r="B61" s="80"/>
      <c r="C61" s="80" t="s">
        <v>23</v>
      </c>
      <c r="D61" s="351">
        <v>87992.45</v>
      </c>
      <c r="E61" s="91"/>
      <c r="H61" s="80"/>
    </row>
    <row r="62" spans="1:8" x14ac:dyDescent="0.2">
      <c r="A62" s="80"/>
      <c r="B62" s="80"/>
      <c r="C62" s="80" t="s">
        <v>19</v>
      </c>
      <c r="D62" s="351">
        <v>25442.53</v>
      </c>
      <c r="E62" s="91"/>
      <c r="H62" s="80"/>
    </row>
    <row r="63" spans="1:8" x14ac:dyDescent="0.2">
      <c r="A63" s="80"/>
      <c r="B63" s="80"/>
      <c r="C63" s="80" t="s">
        <v>20</v>
      </c>
      <c r="D63" s="351">
        <v>17770.47</v>
      </c>
      <c r="E63" s="91"/>
      <c r="H63" s="80"/>
    </row>
    <row r="64" spans="1:8" x14ac:dyDescent="0.2">
      <c r="A64" s="80"/>
      <c r="B64" s="80"/>
      <c r="C64" s="80" t="s">
        <v>17</v>
      </c>
      <c r="D64" s="351">
        <v>17764.330000000002</v>
      </c>
      <c r="E64" s="91"/>
      <c r="H64" s="80"/>
    </row>
    <row r="65" spans="1:9" x14ac:dyDescent="0.2">
      <c r="A65" s="80"/>
      <c r="B65" s="80"/>
      <c r="C65" s="80" t="s">
        <v>24</v>
      </c>
      <c r="D65" s="351">
        <v>14558.53</v>
      </c>
      <c r="E65" s="91"/>
      <c r="H65" s="80"/>
    </row>
    <row r="66" spans="1:9" x14ac:dyDescent="0.2">
      <c r="A66" s="80"/>
      <c r="B66" s="80"/>
      <c r="C66" s="80" t="s">
        <v>18</v>
      </c>
      <c r="D66" s="351">
        <v>12501.89</v>
      </c>
      <c r="E66" s="91"/>
      <c r="H66" s="80"/>
    </row>
    <row r="67" spans="1:9" x14ac:dyDescent="0.2">
      <c r="A67" s="92"/>
      <c r="B67" s="80"/>
      <c r="C67" s="80" t="s">
        <v>21</v>
      </c>
      <c r="D67" s="351">
        <v>12419.32</v>
      </c>
      <c r="E67" s="91"/>
      <c r="H67" s="80"/>
    </row>
    <row r="68" spans="1:9" x14ac:dyDescent="0.2">
      <c r="A68" s="80"/>
      <c r="B68" s="80"/>
      <c r="C68" s="80" t="s">
        <v>22</v>
      </c>
      <c r="D68" s="351">
        <v>6542.88</v>
      </c>
      <c r="E68" s="91"/>
      <c r="H68" s="80"/>
    </row>
    <row r="69" spans="1:9" x14ac:dyDescent="0.2">
      <c r="A69" s="80"/>
      <c r="B69" s="80"/>
      <c r="C69" s="80" t="s">
        <v>25</v>
      </c>
      <c r="D69" s="351">
        <v>5155.9399999999996</v>
      </c>
      <c r="E69" s="91"/>
      <c r="H69" s="80"/>
    </row>
    <row r="70" spans="1:9" x14ac:dyDescent="0.2">
      <c r="A70" s="80"/>
      <c r="B70" s="80"/>
      <c r="C70" s="80" t="s">
        <v>26</v>
      </c>
      <c r="D70" s="351">
        <f>(D72-D73)</f>
        <v>4003.3699999999662</v>
      </c>
      <c r="E70" s="91"/>
      <c r="H70" s="80"/>
    </row>
    <row r="71" spans="1:9" x14ac:dyDescent="0.2">
      <c r="A71" s="80"/>
      <c r="B71" s="80"/>
      <c r="C71" s="80" t="s">
        <v>27</v>
      </c>
      <c r="D71" s="351">
        <v>35203.129999999997</v>
      </c>
      <c r="E71" s="91"/>
      <c r="H71" s="80"/>
    </row>
    <row r="72" spans="1:9" x14ac:dyDescent="0.2">
      <c r="A72" s="80"/>
      <c r="B72" s="80"/>
      <c r="C72" s="80" t="s">
        <v>217</v>
      </c>
      <c r="D72" s="70">
        <v>239354.84</v>
      </c>
      <c r="E72" s="91"/>
      <c r="H72" s="80"/>
    </row>
    <row r="73" spans="1:9" x14ac:dyDescent="0.2">
      <c r="A73" s="80"/>
      <c r="B73" s="80"/>
      <c r="C73" s="80"/>
      <c r="D73" s="73">
        <v>235351.47000000003</v>
      </c>
      <c r="E73" s="80"/>
    </row>
    <row r="74" spans="1:9" x14ac:dyDescent="0.2">
      <c r="A74" s="80"/>
      <c r="B74" s="80"/>
      <c r="C74" s="80"/>
      <c r="D74" s="136"/>
      <c r="E74" s="80"/>
      <c r="F74" s="80"/>
      <c r="G74" s="28"/>
      <c r="H74" s="28"/>
      <c r="I74" s="80"/>
    </row>
    <row r="75" spans="1:9" x14ac:dyDescent="0.2">
      <c r="A75" s="80"/>
      <c r="B75" s="80"/>
      <c r="C75" s="80"/>
      <c r="D75" s="80"/>
      <c r="E75" s="80"/>
      <c r="F75" s="80"/>
      <c r="H75" s="80"/>
      <c r="I75" s="80"/>
    </row>
    <row r="76" spans="1:9" x14ac:dyDescent="0.2">
      <c r="A76" s="93" t="s">
        <v>251</v>
      </c>
      <c r="B76" s="80"/>
      <c r="C76" s="80"/>
      <c r="D76" s="80"/>
      <c r="E76" s="80"/>
      <c r="F76" s="80"/>
      <c r="H76" s="80"/>
      <c r="I76" s="80"/>
    </row>
    <row r="77" spans="1:9" x14ac:dyDescent="0.2">
      <c r="A77" s="44" t="s">
        <v>219</v>
      </c>
      <c r="B77" s="80"/>
      <c r="C77" s="80"/>
      <c r="D77" s="80"/>
      <c r="E77" s="80"/>
      <c r="F77" s="80"/>
      <c r="H77" s="80"/>
      <c r="I77" s="80"/>
    </row>
    <row r="78" spans="1:9" x14ac:dyDescent="0.2">
      <c r="A78" s="80"/>
      <c r="B78" s="80"/>
      <c r="C78" s="80"/>
      <c r="D78" s="80"/>
      <c r="E78" s="80"/>
      <c r="F78" s="80"/>
    </row>
    <row r="79" spans="1:9" x14ac:dyDescent="0.2">
      <c r="A79" s="80"/>
      <c r="B79" s="80"/>
      <c r="C79" s="80"/>
      <c r="D79" s="80"/>
      <c r="E79" s="80"/>
      <c r="F79" s="80"/>
    </row>
    <row r="80" spans="1:9" x14ac:dyDescent="0.2">
      <c r="A80" s="80"/>
      <c r="B80" s="80"/>
      <c r="C80" s="80"/>
      <c r="D80" s="80"/>
      <c r="E80" s="80"/>
      <c r="F80" s="80"/>
    </row>
    <row r="81" spans="1:6" x14ac:dyDescent="0.2">
      <c r="A81" s="80"/>
      <c r="B81" s="80"/>
      <c r="C81" s="80"/>
      <c r="D81" s="80"/>
      <c r="E81" s="80"/>
      <c r="F81" s="80"/>
    </row>
    <row r="82" spans="1:6" x14ac:dyDescent="0.2">
      <c r="A82" s="80"/>
      <c r="B82" s="80"/>
      <c r="C82" s="80"/>
      <c r="D82" s="80"/>
      <c r="E82" s="80"/>
      <c r="F82" s="80"/>
    </row>
    <row r="83" spans="1:6" x14ac:dyDescent="0.2">
      <c r="A83" s="80"/>
      <c r="B83" s="80"/>
      <c r="C83" s="80"/>
      <c r="D83" s="80"/>
      <c r="E83" s="80"/>
      <c r="F83" s="80"/>
    </row>
    <row r="84" spans="1:6" x14ac:dyDescent="0.2">
      <c r="A84" s="80"/>
      <c r="B84" s="80"/>
      <c r="C84" s="80"/>
      <c r="D84" s="80"/>
      <c r="E84" s="80"/>
      <c r="F84" s="80"/>
    </row>
    <row r="85" spans="1:6" x14ac:dyDescent="0.2">
      <c r="A85" s="80"/>
      <c r="B85" s="80"/>
      <c r="C85" s="80"/>
      <c r="D85" s="136"/>
      <c r="E85" s="80"/>
      <c r="F85" s="80"/>
    </row>
    <row r="86" spans="1:6" x14ac:dyDescent="0.2">
      <c r="A86" s="80"/>
      <c r="B86" s="80"/>
      <c r="C86" s="80"/>
      <c r="D86" s="80"/>
      <c r="E86" s="80"/>
      <c r="F86" s="80"/>
    </row>
    <row r="87" spans="1:6" ht="15" x14ac:dyDescent="0.25">
      <c r="A87" s="217" t="s">
        <v>97</v>
      </c>
      <c r="B87"/>
      <c r="C87"/>
      <c r="D87" s="80"/>
      <c r="E87" s="80"/>
      <c r="F87" s="80"/>
    </row>
    <row r="88" spans="1:6" ht="15" x14ac:dyDescent="0.25">
      <c r="A88"/>
      <c r="B88"/>
      <c r="C88"/>
    </row>
    <row r="89" spans="1:6" ht="15" x14ac:dyDescent="0.25">
      <c r="A89" s="217" t="s">
        <v>88</v>
      </c>
      <c r="B89" s="218">
        <v>43054.702939814815</v>
      </c>
      <c r="C89"/>
    </row>
    <row r="90" spans="1:6" ht="15" x14ac:dyDescent="0.25">
      <c r="A90" s="217" t="s">
        <v>50</v>
      </c>
      <c r="B90" s="218">
        <v>43056.350064699072</v>
      </c>
      <c r="C90"/>
    </row>
    <row r="91" spans="1:6" ht="15" x14ac:dyDescent="0.25">
      <c r="A91" s="217" t="s">
        <v>51</v>
      </c>
      <c r="B91" s="217" t="s">
        <v>52</v>
      </c>
      <c r="C91"/>
    </row>
    <row r="92" spans="1:6" ht="15" x14ac:dyDescent="0.25">
      <c r="A92"/>
      <c r="B92"/>
      <c r="C92"/>
    </row>
    <row r="93" spans="1:6" ht="15" x14ac:dyDescent="0.25">
      <c r="A93" s="217" t="s">
        <v>98</v>
      </c>
      <c r="B93" s="217" t="s">
        <v>94</v>
      </c>
      <c r="C93"/>
    </row>
    <row r="94" spans="1:6" ht="15" x14ac:dyDescent="0.25">
      <c r="A94" s="217" t="s">
        <v>90</v>
      </c>
      <c r="B94" s="217" t="s">
        <v>91</v>
      </c>
      <c r="C94"/>
    </row>
    <row r="95" spans="1:6" ht="15" x14ac:dyDescent="0.25">
      <c r="A95"/>
      <c r="B95"/>
      <c r="C95"/>
    </row>
    <row r="96" spans="1:6" ht="15" x14ac:dyDescent="0.25">
      <c r="A96" s="219" t="s">
        <v>100</v>
      </c>
      <c r="B96" s="219" t="s">
        <v>200</v>
      </c>
      <c r="C96"/>
    </row>
    <row r="97" spans="1:3" ht="15" x14ac:dyDescent="0.25">
      <c r="A97" s="219" t="s">
        <v>203</v>
      </c>
      <c r="B97" s="219" t="s">
        <v>6</v>
      </c>
      <c r="C97"/>
    </row>
    <row r="98" spans="1:3" ht="15" x14ac:dyDescent="0.25">
      <c r="A98" s="219" t="s">
        <v>204</v>
      </c>
      <c r="B98" s="220">
        <v>239354.84</v>
      </c>
      <c r="C98"/>
    </row>
    <row r="99" spans="1:3" ht="15" x14ac:dyDescent="0.25">
      <c r="A99" s="219" t="s">
        <v>110</v>
      </c>
      <c r="B99" s="220">
        <v>12501.89</v>
      </c>
      <c r="C99"/>
    </row>
    <row r="100" spans="1:3" ht="15" x14ac:dyDescent="0.25">
      <c r="A100" s="219" t="s">
        <v>211</v>
      </c>
      <c r="B100" s="220">
        <v>25442.53</v>
      </c>
      <c r="C100"/>
    </row>
    <row r="101" spans="1:3" ht="15" x14ac:dyDescent="0.25">
      <c r="A101" s="219" t="s">
        <v>111</v>
      </c>
      <c r="B101" s="220">
        <v>17770.47</v>
      </c>
      <c r="C101"/>
    </row>
    <row r="102" spans="1:3" ht="15" x14ac:dyDescent="0.25">
      <c r="A102" s="219" t="s">
        <v>112</v>
      </c>
      <c r="B102" s="220">
        <v>12419.32</v>
      </c>
      <c r="C102"/>
    </row>
    <row r="103" spans="1:3" ht="15" x14ac:dyDescent="0.25">
      <c r="A103" s="219" t="s">
        <v>113</v>
      </c>
      <c r="B103" s="220">
        <v>6542.88</v>
      </c>
      <c r="C103"/>
    </row>
    <row r="104" spans="1:3" ht="15" x14ac:dyDescent="0.25">
      <c r="A104" s="219" t="s">
        <v>166</v>
      </c>
      <c r="B104" s="220">
        <v>87992.45</v>
      </c>
      <c r="C104"/>
    </row>
    <row r="105" spans="1:3" ht="15" x14ac:dyDescent="0.25">
      <c r="A105" s="219" t="s">
        <v>212</v>
      </c>
      <c r="B105" s="220">
        <v>14558.53</v>
      </c>
      <c r="C105"/>
    </row>
    <row r="106" spans="1:3" ht="15" x14ac:dyDescent="0.25">
      <c r="A106" s="219" t="s">
        <v>213</v>
      </c>
      <c r="B106" s="220">
        <v>5155.9399999999996</v>
      </c>
      <c r="C106"/>
    </row>
    <row r="107" spans="1:3" ht="15" x14ac:dyDescent="0.25">
      <c r="A107" s="219" t="s">
        <v>214</v>
      </c>
      <c r="B107" s="220">
        <v>17764.330000000002</v>
      </c>
      <c r="C107"/>
    </row>
    <row r="108" spans="1:3" ht="15" x14ac:dyDescent="0.25">
      <c r="A108" s="219" t="s">
        <v>215</v>
      </c>
      <c r="B108" s="221" t="s">
        <v>5</v>
      </c>
      <c r="C108"/>
    </row>
    <row r="109" spans="1:3" ht="15" x14ac:dyDescent="0.25">
      <c r="A109" s="219" t="s">
        <v>216</v>
      </c>
      <c r="B109" s="220">
        <v>35203.129999999997</v>
      </c>
      <c r="C109"/>
    </row>
    <row r="112" spans="1:3" x14ac:dyDescent="0.2">
      <c r="A112" s="272"/>
    </row>
  </sheetData>
  <sortState ref="C63:D73">
    <sortCondition descending="1" ref="D60:D70"/>
  </sortState>
  <mergeCells count="6">
    <mergeCell ref="B33:J33"/>
    <mergeCell ref="B29:H29"/>
    <mergeCell ref="B30:H30"/>
    <mergeCell ref="B2:J2"/>
    <mergeCell ref="B3:J3"/>
    <mergeCell ref="B32:I3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AA288"/>
  <sheetViews>
    <sheetView showGridLines="0" zoomScaleNormal="100" zoomScalePageLayoutView="106" workbookViewId="0">
      <selection activeCell="F49" sqref="F49"/>
    </sheetView>
  </sheetViews>
  <sheetFormatPr defaultColWidth="9.28515625" defaultRowHeight="12" x14ac:dyDescent="0.2"/>
  <cols>
    <col min="1" max="1" width="9.28515625" style="44"/>
    <col min="2" max="2" width="17.28515625" style="44" customWidth="1"/>
    <col min="3" max="13" width="8.85546875" style="44" customWidth="1"/>
    <col min="14" max="16" width="9.28515625" style="44"/>
    <col min="17" max="17" width="9.42578125" style="44" bestFit="1" customWidth="1"/>
    <col min="18" max="16384" width="9.28515625" style="44"/>
  </cols>
  <sheetData>
    <row r="1" spans="1:16" x14ac:dyDescent="0.2">
      <c r="B1" s="210"/>
    </row>
    <row r="2" spans="1:16" ht="15" x14ac:dyDescent="0.2">
      <c r="B2" s="387" t="s">
        <v>236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</row>
    <row r="3" spans="1:16" x14ac:dyDescent="0.2">
      <c r="A3" s="101"/>
      <c r="B3" s="390" t="s">
        <v>170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</row>
    <row r="4" spans="1:16" ht="12" customHeight="1" x14ac:dyDescent="0.2">
      <c r="B4" s="111"/>
      <c r="C4" s="391" t="s">
        <v>224</v>
      </c>
      <c r="D4" s="392"/>
      <c r="E4" s="392"/>
      <c r="F4" s="392"/>
      <c r="G4" s="395"/>
      <c r="H4" s="391" t="s">
        <v>225</v>
      </c>
      <c r="I4" s="392"/>
      <c r="J4" s="392"/>
      <c r="K4" s="392"/>
      <c r="L4" s="392"/>
    </row>
    <row r="5" spans="1:16" ht="12" customHeight="1" x14ac:dyDescent="0.2">
      <c r="B5" s="48"/>
      <c r="C5" s="393"/>
      <c r="D5" s="394"/>
      <c r="E5" s="394"/>
      <c r="F5" s="394"/>
      <c r="G5" s="396"/>
      <c r="H5" s="393"/>
      <c r="I5" s="394"/>
      <c r="J5" s="394"/>
      <c r="K5" s="394"/>
      <c r="L5" s="394"/>
    </row>
    <row r="6" spans="1:16" ht="12.95" customHeight="1" x14ac:dyDescent="0.2">
      <c r="B6" s="112"/>
      <c r="C6" s="89">
        <v>2010</v>
      </c>
      <c r="D6" s="90">
        <v>2013</v>
      </c>
      <c r="E6" s="90">
        <v>2014</v>
      </c>
      <c r="F6" s="90">
        <v>2015</v>
      </c>
      <c r="G6" s="90">
        <v>2016</v>
      </c>
      <c r="H6" s="89">
        <v>2010</v>
      </c>
      <c r="I6" s="90">
        <v>2013</v>
      </c>
      <c r="J6" s="90">
        <v>2014</v>
      </c>
      <c r="K6" s="90">
        <v>2015</v>
      </c>
      <c r="L6" s="90">
        <v>2016</v>
      </c>
    </row>
    <row r="7" spans="1:16" ht="12.95" customHeight="1" x14ac:dyDescent="0.2">
      <c r="B7" s="69" t="s">
        <v>3</v>
      </c>
      <c r="C7" s="85">
        <v>18.639325368436406</v>
      </c>
      <c r="D7" s="86">
        <v>20.066384849451239</v>
      </c>
      <c r="E7" s="86">
        <v>20.587674682283293</v>
      </c>
      <c r="F7" s="86">
        <v>20.53778711459789</v>
      </c>
      <c r="G7" s="310">
        <v>20.302064185477001</v>
      </c>
      <c r="H7" s="85">
        <v>59.804658539551305</v>
      </c>
      <c r="I7" s="86">
        <v>60.716173136558297</v>
      </c>
      <c r="J7" s="86">
        <v>57.125855236665203</v>
      </c>
      <c r="K7" s="86">
        <v>59.034570506454806</v>
      </c>
      <c r="L7" s="310">
        <v>59.503849089676429</v>
      </c>
      <c r="N7" s="6"/>
      <c r="O7" s="6"/>
      <c r="P7" s="6"/>
    </row>
    <row r="8" spans="1:16" ht="12.95" customHeight="1" x14ac:dyDescent="0.2">
      <c r="B8" s="66" t="s">
        <v>58</v>
      </c>
      <c r="C8" s="63">
        <v>21.437256473319149</v>
      </c>
      <c r="D8" s="54">
        <v>22.024742847894892</v>
      </c>
      <c r="E8" s="54">
        <v>24.904767551839139</v>
      </c>
      <c r="F8" s="54">
        <v>23.183358615126686</v>
      </c>
      <c r="G8" s="54">
        <v>22.991200728215595</v>
      </c>
      <c r="H8" s="63">
        <v>67.893810104293649</v>
      </c>
      <c r="I8" s="54">
        <v>76.719653635875247</v>
      </c>
      <c r="J8" s="54">
        <v>73.675305732220224</v>
      </c>
      <c r="K8" s="54">
        <v>75.248413757311184</v>
      </c>
      <c r="L8" s="54">
        <v>76.054585066164776</v>
      </c>
    </row>
    <row r="9" spans="1:16" ht="12.95" customHeight="1" x14ac:dyDescent="0.2">
      <c r="B9" s="67" t="s">
        <v>59</v>
      </c>
      <c r="C9" s="60">
        <v>18.608269206655859</v>
      </c>
      <c r="D9" s="51">
        <v>18.84704882087081</v>
      </c>
      <c r="E9" s="51">
        <v>15.343438818718635</v>
      </c>
      <c r="F9" s="51">
        <v>17.594750632178656</v>
      </c>
      <c r="G9" s="51">
        <v>17.139868499701134</v>
      </c>
      <c r="H9" s="60">
        <v>74.933165592074218</v>
      </c>
      <c r="I9" s="51">
        <v>68.224958482838133</v>
      </c>
      <c r="J9" s="51">
        <v>70.993148549078299</v>
      </c>
      <c r="K9" s="51">
        <v>62.835793659178442</v>
      </c>
      <c r="L9" s="51">
        <v>59.533380466619533</v>
      </c>
    </row>
    <row r="10" spans="1:16" ht="12.95" customHeight="1" x14ac:dyDescent="0.2">
      <c r="B10" s="67" t="s">
        <v>62</v>
      </c>
      <c r="C10" s="60">
        <v>23.540589136273837</v>
      </c>
      <c r="D10" s="51">
        <v>21.742272454833458</v>
      </c>
      <c r="E10" s="51">
        <v>21.365592963047682</v>
      </c>
      <c r="F10" s="51">
        <v>22.628328070648806</v>
      </c>
      <c r="G10" s="51">
        <v>21.647064402921366</v>
      </c>
      <c r="H10" s="60">
        <v>76.841740765016496</v>
      </c>
      <c r="I10" s="51">
        <v>77.205617572920417</v>
      </c>
      <c r="J10" s="51">
        <v>71.567930848421071</v>
      </c>
      <c r="K10" s="51">
        <v>75.790697811007803</v>
      </c>
      <c r="L10" s="51">
        <v>74.815056894144206</v>
      </c>
    </row>
    <row r="11" spans="1:16" ht="12.95" customHeight="1" x14ac:dyDescent="0.2">
      <c r="B11" s="67" t="s">
        <v>63</v>
      </c>
      <c r="C11" s="60">
        <v>21.574638594794383</v>
      </c>
      <c r="D11" s="51">
        <v>25.643661282427804</v>
      </c>
      <c r="E11" s="51">
        <v>26.38161780594972</v>
      </c>
      <c r="F11" s="51">
        <v>23.91250090574605</v>
      </c>
      <c r="G11" s="311">
        <v>24.032922725517057</v>
      </c>
      <c r="H11" s="60">
        <v>54.199451507465788</v>
      </c>
      <c r="I11" s="51">
        <v>56.548772538366464</v>
      </c>
      <c r="J11" s="51">
        <v>51.230897078498053</v>
      </c>
      <c r="K11" s="51">
        <v>61.326662228509612</v>
      </c>
      <c r="L11" s="311">
        <v>64.479609672203168</v>
      </c>
    </row>
    <row r="12" spans="1:16" ht="12.95" customHeight="1" x14ac:dyDescent="0.2">
      <c r="B12" s="281" t="s">
        <v>67</v>
      </c>
      <c r="C12" s="60">
        <v>20.637355829817277</v>
      </c>
      <c r="D12" s="51">
        <v>20.479134360008704</v>
      </c>
      <c r="E12" s="51">
        <v>21.074146835585012</v>
      </c>
      <c r="F12" s="51">
        <v>24.032657446838634</v>
      </c>
      <c r="G12" s="51">
        <v>22.223759182634929</v>
      </c>
      <c r="H12" s="60">
        <v>65.101069182227519</v>
      </c>
      <c r="I12" s="51">
        <v>62.088615815400047</v>
      </c>
      <c r="J12" s="51">
        <v>59.740907601157886</v>
      </c>
      <c r="K12" s="51">
        <v>67.457612227669983</v>
      </c>
      <c r="L12" s="51">
        <v>65.728800998273414</v>
      </c>
    </row>
    <row r="13" spans="1:16" ht="12.95" customHeight="1" x14ac:dyDescent="0.2">
      <c r="B13" s="67" t="s">
        <v>64</v>
      </c>
      <c r="C13" s="60">
        <v>21.370191434487264</v>
      </c>
      <c r="D13" s="51">
        <v>23.197467559648388</v>
      </c>
      <c r="E13" s="51">
        <v>24.782122323681676</v>
      </c>
      <c r="F13" s="51">
        <v>23.98393093721954</v>
      </c>
      <c r="G13" s="51">
        <v>38.5074064775295</v>
      </c>
      <c r="H13" s="60">
        <v>59.746859120241922</v>
      </c>
      <c r="I13" s="51">
        <v>60.418880623450221</v>
      </c>
      <c r="J13" s="51">
        <v>58.600857964455763</v>
      </c>
      <c r="K13" s="51">
        <v>69.972021066491109</v>
      </c>
      <c r="L13" s="51">
        <v>68.507321546264706</v>
      </c>
    </row>
    <row r="14" spans="1:16" ht="12.95" customHeight="1" x14ac:dyDescent="0.2">
      <c r="B14" s="67" t="s">
        <v>70</v>
      </c>
      <c r="C14" s="60">
        <v>33.298008011064603</v>
      </c>
      <c r="D14" s="51">
        <v>36.218761493640997</v>
      </c>
      <c r="E14" s="51">
        <v>40.171903701880986</v>
      </c>
      <c r="F14" s="51">
        <v>40.729204311437698</v>
      </c>
      <c r="G14" s="51">
        <v>36.482706792408059</v>
      </c>
      <c r="H14" s="60">
        <v>59.374690162967759</v>
      </c>
      <c r="I14" s="51">
        <v>60.229801691065596</v>
      </c>
      <c r="J14" s="51">
        <v>50.498208223857318</v>
      </c>
      <c r="K14" s="51">
        <v>48.764849231882664</v>
      </c>
      <c r="L14" s="51">
        <v>50.731897335821827</v>
      </c>
    </row>
    <row r="15" spans="1:16" ht="12.95" customHeight="1" x14ac:dyDescent="0.2">
      <c r="B15" s="281" t="s">
        <v>68</v>
      </c>
      <c r="C15" s="60">
        <v>11.4381770419121</v>
      </c>
      <c r="D15" s="51">
        <v>11.594649267466355</v>
      </c>
      <c r="E15" s="51">
        <v>11.509245716447371</v>
      </c>
      <c r="F15" s="51">
        <v>10.853710733305734</v>
      </c>
      <c r="G15" s="51">
        <v>11.900923756335041</v>
      </c>
      <c r="H15" s="60">
        <v>63.614318957830406</v>
      </c>
      <c r="I15" s="51">
        <v>74.993245364859831</v>
      </c>
      <c r="J15" s="51">
        <v>77.354493783836489</v>
      </c>
      <c r="K15" s="51">
        <v>72.351777234134403</v>
      </c>
      <c r="L15" s="51">
        <v>76.993187567965506</v>
      </c>
    </row>
    <row r="16" spans="1:16" ht="12.95" customHeight="1" x14ac:dyDescent="0.2">
      <c r="B16" s="281" t="s">
        <v>82</v>
      </c>
      <c r="C16" s="60">
        <v>11.524197582559138</v>
      </c>
      <c r="D16" s="51">
        <v>14.197785444359232</v>
      </c>
      <c r="E16" s="51">
        <v>15.101467934444221</v>
      </c>
      <c r="F16" s="51">
        <v>13.904237665850271</v>
      </c>
      <c r="G16" s="311">
        <v>12.642888221040563</v>
      </c>
      <c r="H16" s="60">
        <v>69.02163750404064</v>
      </c>
      <c r="I16" s="51">
        <v>68.529247528350055</v>
      </c>
      <c r="J16" s="51">
        <v>64.126204629325457</v>
      </c>
      <c r="K16" s="51">
        <v>69.899174099443755</v>
      </c>
      <c r="L16" s="311">
        <v>70.097642618612483</v>
      </c>
    </row>
    <row r="17" spans="2:12" ht="12.95" customHeight="1" x14ac:dyDescent="0.2">
      <c r="B17" s="67" t="s">
        <v>66</v>
      </c>
      <c r="C17" s="60">
        <v>20.484890267723774</v>
      </c>
      <c r="D17" s="51">
        <v>23.883218114611545</v>
      </c>
      <c r="E17" s="51">
        <v>23.424199476326599</v>
      </c>
      <c r="F17" s="51">
        <v>22.451592284844157</v>
      </c>
      <c r="G17" s="51">
        <v>23.749778349998845</v>
      </c>
      <c r="H17" s="60">
        <v>64.247610244094176</v>
      </c>
      <c r="I17" s="51">
        <v>68.443471951214931</v>
      </c>
      <c r="J17" s="51">
        <v>62.900146192353702</v>
      </c>
      <c r="K17" s="51">
        <v>63.969911456791465</v>
      </c>
      <c r="L17" s="51">
        <v>63.611969902592968</v>
      </c>
    </row>
    <row r="18" spans="2:12" ht="12.95" customHeight="1" x14ac:dyDescent="0.2">
      <c r="B18" s="67" t="s">
        <v>60</v>
      </c>
      <c r="C18" s="60">
        <v>24.221907249704223</v>
      </c>
      <c r="D18" s="51">
        <v>27.964657842861161</v>
      </c>
      <c r="E18" s="51">
        <v>28.529555882221924</v>
      </c>
      <c r="F18" s="51">
        <v>27.700025292976981</v>
      </c>
      <c r="G18" s="51">
        <v>25.938935846571216</v>
      </c>
      <c r="H18" s="60">
        <v>61.474835676246222</v>
      </c>
      <c r="I18" s="51">
        <v>74.733511803358496</v>
      </c>
      <c r="J18" s="51">
        <v>74.590413625948642</v>
      </c>
      <c r="K18" s="51">
        <v>68.233283486434516</v>
      </c>
      <c r="L18" s="51">
        <v>67.884215021619582</v>
      </c>
    </row>
    <row r="19" spans="2:12" ht="12.95" customHeight="1" x14ac:dyDescent="0.2">
      <c r="B19" s="67" t="s">
        <v>71</v>
      </c>
      <c r="C19" s="60">
        <v>12.139081216604829</v>
      </c>
      <c r="D19" s="51">
        <v>11.672564134967775</v>
      </c>
      <c r="E19" s="51">
        <v>12.844306466607277</v>
      </c>
      <c r="F19" s="51">
        <v>12.326282049225298</v>
      </c>
      <c r="G19" s="51">
        <v>13.113181688937498</v>
      </c>
      <c r="H19" s="60">
        <v>58.356636854411214</v>
      </c>
      <c r="I19" s="51">
        <v>55.901182121085327</v>
      </c>
      <c r="J19" s="51">
        <v>54.036594434887732</v>
      </c>
      <c r="K19" s="51">
        <v>52.784885756206364</v>
      </c>
      <c r="L19" s="51">
        <v>54.802017512910162</v>
      </c>
    </row>
    <row r="20" spans="2:12" ht="12.95" customHeight="1" x14ac:dyDescent="0.2">
      <c r="B20" s="67" t="s">
        <v>61</v>
      </c>
      <c r="C20" s="60">
        <v>16.189447701326749</v>
      </c>
      <c r="D20" s="51">
        <v>18.377595364558186</v>
      </c>
      <c r="E20" s="51">
        <v>20.56117405520493</v>
      </c>
      <c r="F20" s="51">
        <v>18.951334162864647</v>
      </c>
      <c r="G20" s="51">
        <v>26.894288115918823</v>
      </c>
      <c r="H20" s="60">
        <v>56.876308364430685</v>
      </c>
      <c r="I20" s="51">
        <v>46.233137127890274</v>
      </c>
      <c r="J20" s="51">
        <v>50.538015200631989</v>
      </c>
      <c r="K20" s="51">
        <v>60.073848582219966</v>
      </c>
      <c r="L20" s="51">
        <v>48.463428084423725</v>
      </c>
    </row>
    <row r="21" spans="2:12" ht="12.95" customHeight="1" x14ac:dyDescent="0.2">
      <c r="B21" s="67" t="s">
        <v>72</v>
      </c>
      <c r="C21" s="60">
        <v>29.559006342049258</v>
      </c>
      <c r="D21" s="51">
        <v>37.259615384615387</v>
      </c>
      <c r="E21" s="51">
        <v>33.924724564534998</v>
      </c>
      <c r="F21" s="51">
        <v>31.710757032858123</v>
      </c>
      <c r="G21" s="51">
        <v>33.34845284837489</v>
      </c>
      <c r="H21" s="60">
        <v>59.159300112128086</v>
      </c>
      <c r="I21" s="51">
        <v>62.244796926671818</v>
      </c>
      <c r="J21" s="51">
        <v>58.318391269978989</v>
      </c>
      <c r="K21" s="51">
        <v>57.857667809897116</v>
      </c>
      <c r="L21" s="51">
        <v>57.798808271994396</v>
      </c>
    </row>
    <row r="22" spans="2:12" ht="12.95" customHeight="1" x14ac:dyDescent="0.2">
      <c r="B22" s="67" t="s">
        <v>73</v>
      </c>
      <c r="C22" s="60">
        <v>29.117259552042164</v>
      </c>
      <c r="D22" s="51">
        <v>28.878724193348987</v>
      </c>
      <c r="E22" s="51">
        <v>31.404038797901094</v>
      </c>
      <c r="F22" s="51">
        <v>27.968030193705946</v>
      </c>
      <c r="G22" s="51">
        <v>32.06469445414821</v>
      </c>
      <c r="H22" s="60">
        <v>62.136161815490873</v>
      </c>
      <c r="I22" s="51">
        <v>60.252908447142126</v>
      </c>
      <c r="J22" s="51">
        <v>56.77205408226974</v>
      </c>
      <c r="K22" s="51">
        <v>64.829073704717288</v>
      </c>
      <c r="L22" s="51">
        <v>63.000681321045647</v>
      </c>
    </row>
    <row r="23" spans="2:12" ht="12.95" customHeight="1" x14ac:dyDescent="0.2">
      <c r="B23" s="67" t="s">
        <v>74</v>
      </c>
      <c r="C23" s="60">
        <v>19.9250247559768</v>
      </c>
      <c r="D23" s="51">
        <v>19.003690036900366</v>
      </c>
      <c r="E23" s="51">
        <v>16.477382098171319</v>
      </c>
      <c r="F23" s="51">
        <v>20.842154787108917</v>
      </c>
      <c r="G23" s="51">
        <v>18.848014924503001</v>
      </c>
      <c r="H23" s="60">
        <v>79.687215857428626</v>
      </c>
      <c r="I23" s="51">
        <v>94.831274919770493</v>
      </c>
      <c r="J23" s="51">
        <v>96.416318961520631</v>
      </c>
      <c r="K23" s="51">
        <v>91.181666750795003</v>
      </c>
      <c r="L23" s="51">
        <v>87.854644383987562</v>
      </c>
    </row>
    <row r="24" spans="2:12" ht="12.95" customHeight="1" x14ac:dyDescent="0.2">
      <c r="B24" s="67" t="s">
        <v>69</v>
      </c>
      <c r="C24" s="60">
        <v>27.740743830898879</v>
      </c>
      <c r="D24" s="51">
        <v>28.067755306302288</v>
      </c>
      <c r="E24" s="51">
        <v>26.645203871791995</v>
      </c>
      <c r="F24" s="51">
        <v>27.164870839251204</v>
      </c>
      <c r="G24" s="51">
        <v>25.646174800728282</v>
      </c>
      <c r="H24" s="60">
        <v>66.941135409682488</v>
      </c>
      <c r="I24" s="51">
        <v>62.911861614497525</v>
      </c>
      <c r="J24" s="51">
        <v>55.284441752592549</v>
      </c>
      <c r="K24" s="51">
        <v>56.502095930959271</v>
      </c>
      <c r="L24" s="51">
        <v>58.992162002606477</v>
      </c>
    </row>
    <row r="25" spans="2:12" ht="12.95" customHeight="1" x14ac:dyDescent="0.2">
      <c r="B25" s="67" t="s">
        <v>75</v>
      </c>
      <c r="C25" s="60">
        <v>13.333333333333334</v>
      </c>
      <c r="D25" s="51">
        <v>12.504892367906065</v>
      </c>
      <c r="E25" s="51">
        <v>12.950380893555691</v>
      </c>
      <c r="F25" s="51">
        <v>11.419639573372562</v>
      </c>
      <c r="G25" s="51">
        <v>13.190833814750624</v>
      </c>
      <c r="H25" s="60">
        <v>47.880011537352182</v>
      </c>
      <c r="I25" s="51">
        <v>55.195333695062402</v>
      </c>
      <c r="J25" s="51">
        <v>51.77743431221019</v>
      </c>
      <c r="K25" s="51">
        <v>48.059834123222757</v>
      </c>
      <c r="L25" s="51">
        <v>44.793363946082053</v>
      </c>
    </row>
    <row r="26" spans="2:12" ht="12.95" customHeight="1" x14ac:dyDescent="0.2">
      <c r="B26" s="67" t="s">
        <v>76</v>
      </c>
      <c r="C26" s="60">
        <v>18.037637983774438</v>
      </c>
      <c r="D26" s="51">
        <v>18.626639158627633</v>
      </c>
      <c r="E26" s="51">
        <v>18.929572619630918</v>
      </c>
      <c r="F26" s="51">
        <v>18.536675128809843</v>
      </c>
      <c r="G26" s="51">
        <v>18.663639336464712</v>
      </c>
      <c r="H26" s="60">
        <v>49.324571283650222</v>
      </c>
      <c r="I26" s="51">
        <v>55.20851587700659</v>
      </c>
      <c r="J26" s="51">
        <v>50.874458921719004</v>
      </c>
      <c r="K26" s="51">
        <v>52.601075722504611</v>
      </c>
      <c r="L26" s="51">
        <v>51.953014599698797</v>
      </c>
    </row>
    <row r="27" spans="2:12" ht="12.95" customHeight="1" x14ac:dyDescent="0.2">
      <c r="B27" s="66" t="s">
        <v>57</v>
      </c>
      <c r="C27" s="60">
        <v>14.88486162928066</v>
      </c>
      <c r="D27" s="51">
        <v>17.856111754618471</v>
      </c>
      <c r="E27" s="51">
        <v>18.099733514770087</v>
      </c>
      <c r="F27" s="51">
        <v>18.269383603013637</v>
      </c>
      <c r="G27" s="51">
        <v>16.121768768008319</v>
      </c>
      <c r="H27" s="60">
        <v>49.899709053568372</v>
      </c>
      <c r="I27" s="51">
        <v>49.433565348338632</v>
      </c>
      <c r="J27" s="51">
        <v>49.439947152799107</v>
      </c>
      <c r="K27" s="51">
        <v>49.53598189076942</v>
      </c>
      <c r="L27" s="51">
        <v>51.011333203715438</v>
      </c>
    </row>
    <row r="28" spans="2:12" ht="12.95" customHeight="1" x14ac:dyDescent="0.2">
      <c r="B28" s="67" t="s">
        <v>77</v>
      </c>
      <c r="C28" s="60">
        <v>20.405210997442456</v>
      </c>
      <c r="D28" s="51">
        <v>23.771654281628727</v>
      </c>
      <c r="E28" s="51">
        <v>26.424390366299971</v>
      </c>
      <c r="F28" s="51">
        <v>30.390386030123512</v>
      </c>
      <c r="G28" s="51">
        <v>28.532754793482706</v>
      </c>
      <c r="H28" s="60">
        <v>49.11514534047965</v>
      </c>
      <c r="I28" s="51">
        <v>51.519814125347317</v>
      </c>
      <c r="J28" s="51">
        <v>52.240040101317931</v>
      </c>
      <c r="K28" s="51">
        <v>47.182725391196598</v>
      </c>
      <c r="L28" s="51">
        <v>46.668474941652107</v>
      </c>
    </row>
    <row r="29" spans="2:12" ht="12.95" customHeight="1" x14ac:dyDescent="0.2">
      <c r="B29" s="67" t="s">
        <v>78</v>
      </c>
      <c r="C29" s="60">
        <v>11.376421354729381</v>
      </c>
      <c r="D29" s="51">
        <v>12.152213994906161</v>
      </c>
      <c r="E29" s="51">
        <v>12.388358399858863</v>
      </c>
      <c r="F29" s="51">
        <v>11.184335672737102</v>
      </c>
      <c r="G29" s="51">
        <v>12.040714620112659</v>
      </c>
      <c r="H29" s="60">
        <v>74.641007993242511</v>
      </c>
      <c r="I29" s="51">
        <v>76.910876351234165</v>
      </c>
      <c r="J29" s="51">
        <v>71.301165373159222</v>
      </c>
      <c r="K29" s="51">
        <v>73.690510750086901</v>
      </c>
      <c r="L29" s="51">
        <v>77.789814170762213</v>
      </c>
    </row>
    <row r="30" spans="2:12" ht="12.95" customHeight="1" x14ac:dyDescent="0.2">
      <c r="B30" s="67" t="s">
        <v>79</v>
      </c>
      <c r="C30" s="60">
        <v>16.307953674834689</v>
      </c>
      <c r="D30" s="51">
        <v>16.942355972000744</v>
      </c>
      <c r="E30" s="51">
        <v>16.492889020531759</v>
      </c>
      <c r="F30" s="51">
        <v>15.901743203221361</v>
      </c>
      <c r="G30" s="51">
        <v>17.326774026098004</v>
      </c>
      <c r="H30" s="60">
        <v>89.661821132397236</v>
      </c>
      <c r="I30" s="51">
        <v>83.527527056180134</v>
      </c>
      <c r="J30" s="51">
        <v>76.255088537399956</v>
      </c>
      <c r="K30" s="51">
        <v>70.996684269307977</v>
      </c>
      <c r="L30" s="51">
        <v>73.100266155873157</v>
      </c>
    </row>
    <row r="31" spans="2:12" ht="12.95" customHeight="1" x14ac:dyDescent="0.2">
      <c r="B31" s="67" t="s">
        <v>81</v>
      </c>
      <c r="C31" s="60">
        <v>17.489125799573561</v>
      </c>
      <c r="D31" s="51">
        <v>18.756367644848261</v>
      </c>
      <c r="E31" s="51">
        <v>17.027802362132633</v>
      </c>
      <c r="F31" s="51">
        <v>16.13927107627341</v>
      </c>
      <c r="G31" s="51">
        <v>16.343477803017766</v>
      </c>
      <c r="H31" s="60">
        <v>77.769277229716124</v>
      </c>
      <c r="I31" s="51">
        <v>76.092928920438823</v>
      </c>
      <c r="J31" s="51">
        <v>74.38396869111466</v>
      </c>
      <c r="K31" s="51">
        <v>77.097228745890092</v>
      </c>
      <c r="L31" s="51">
        <v>79.943599061246132</v>
      </c>
    </row>
    <row r="32" spans="2:12" ht="12.95" customHeight="1" x14ac:dyDescent="0.2">
      <c r="B32" s="67" t="s">
        <v>80</v>
      </c>
      <c r="C32" s="60">
        <v>30.982393879338154</v>
      </c>
      <c r="D32" s="51">
        <v>33.362513213530647</v>
      </c>
      <c r="E32" s="51">
        <v>32.365901361212124</v>
      </c>
      <c r="F32" s="51">
        <v>35.401433946191517</v>
      </c>
      <c r="G32" s="51">
        <v>31.042317107133961</v>
      </c>
      <c r="H32" s="60">
        <v>40.119477874237745</v>
      </c>
      <c r="I32" s="51">
        <v>37.65636323534045</v>
      </c>
      <c r="J32" s="51">
        <v>41.651077113771223</v>
      </c>
      <c r="K32" s="51">
        <v>45.866211052130481</v>
      </c>
      <c r="L32" s="51">
        <v>54.64436422797295</v>
      </c>
    </row>
    <row r="33" spans="2:12" ht="12.95" customHeight="1" x14ac:dyDescent="0.2">
      <c r="B33" s="67" t="s">
        <v>65</v>
      </c>
      <c r="C33" s="60">
        <v>35.194805194805191</v>
      </c>
      <c r="D33" s="51">
        <v>36.449845727599012</v>
      </c>
      <c r="E33" s="51">
        <v>39.774077646828559</v>
      </c>
      <c r="F33" s="51">
        <v>38.966288578970456</v>
      </c>
      <c r="G33" s="51">
        <v>35.720314415095451</v>
      </c>
      <c r="H33" s="60">
        <v>37.694052598000994</v>
      </c>
      <c r="I33" s="51">
        <v>45.325564115599718</v>
      </c>
      <c r="J33" s="51">
        <v>40.907230290864725</v>
      </c>
      <c r="K33" s="51">
        <v>45.619788085541508</v>
      </c>
      <c r="L33" s="51">
        <v>50.500926355798725</v>
      </c>
    </row>
    <row r="34" spans="2:12" ht="12.95" customHeight="1" x14ac:dyDescent="0.2">
      <c r="B34" s="67" t="s">
        <v>83</v>
      </c>
      <c r="C34" s="61">
        <v>26.259124955158597</v>
      </c>
      <c r="D34" s="52">
        <v>27.113115789782999</v>
      </c>
      <c r="E34" s="52">
        <v>25.349412380625708</v>
      </c>
      <c r="F34" s="52">
        <v>24.334158264698804</v>
      </c>
      <c r="G34" s="52">
        <v>26.902961163744642</v>
      </c>
      <c r="H34" s="61">
        <v>49.547095053970644</v>
      </c>
      <c r="I34" s="52">
        <v>53.985722175629512</v>
      </c>
      <c r="J34" s="52">
        <v>51.548209803525566</v>
      </c>
      <c r="K34" s="52">
        <v>50.697266954171006</v>
      </c>
      <c r="L34" s="52">
        <v>47.842065163805856</v>
      </c>
    </row>
    <row r="35" spans="2:12" ht="12.95" customHeight="1" x14ac:dyDescent="0.2">
      <c r="B35" s="114" t="s">
        <v>84</v>
      </c>
      <c r="C35" s="61">
        <v>37.68174423445079</v>
      </c>
      <c r="D35" s="52">
        <v>34.270531148768633</v>
      </c>
      <c r="E35" s="52">
        <v>34.501506173424481</v>
      </c>
      <c r="F35" s="52">
        <v>36.324459885814733</v>
      </c>
      <c r="G35" s="52">
        <v>35.322430878674261</v>
      </c>
      <c r="H35" s="61">
        <v>40.653461103062092</v>
      </c>
      <c r="I35" s="52">
        <v>42.987377108577292</v>
      </c>
      <c r="J35" s="52">
        <v>39.174462505472938</v>
      </c>
      <c r="K35" s="52">
        <v>40.434997752315347</v>
      </c>
      <c r="L35" s="52">
        <v>40.139236404221187</v>
      </c>
    </row>
    <row r="36" spans="2:12" ht="12.95" customHeight="1" x14ac:dyDescent="0.2">
      <c r="B36" s="113" t="s">
        <v>87</v>
      </c>
      <c r="C36" s="59">
        <v>25.018441111384316</v>
      </c>
      <c r="D36" s="50">
        <v>23.796909492273734</v>
      </c>
      <c r="E36" s="50">
        <v>18.961271546899486</v>
      </c>
      <c r="F36" s="50">
        <v>21.493640426263319</v>
      </c>
      <c r="G36" s="312">
        <v>19.18229557389347</v>
      </c>
      <c r="H36" s="59">
        <v>49.718583708555059</v>
      </c>
      <c r="I36" s="50">
        <v>57.059471815176131</v>
      </c>
      <c r="J36" s="50">
        <v>59.034945443821883</v>
      </c>
      <c r="K36" s="50">
        <v>46.000734729319035</v>
      </c>
      <c r="L36" s="312">
        <v>51.14632603259723</v>
      </c>
    </row>
    <row r="37" spans="2:12" ht="12.95" customHeight="1" x14ac:dyDescent="0.2">
      <c r="B37" s="115" t="s">
        <v>85</v>
      </c>
      <c r="C37" s="61">
        <v>18.327474755453739</v>
      </c>
      <c r="D37" s="52">
        <v>21.182292064574142</v>
      </c>
      <c r="E37" s="52">
        <v>20.433943472560614</v>
      </c>
      <c r="F37" s="52">
        <v>18.983548474329329</v>
      </c>
      <c r="G37" s="52">
        <v>19.489010018978682</v>
      </c>
      <c r="H37" s="61">
        <v>47.291930315840489</v>
      </c>
      <c r="I37" s="52">
        <v>50.114887932314076</v>
      </c>
      <c r="J37" s="52">
        <v>51.437533480518596</v>
      </c>
      <c r="K37" s="52">
        <v>52.064959629162999</v>
      </c>
      <c r="L37" s="52">
        <v>52.236092046830848</v>
      </c>
    </row>
    <row r="38" spans="2:12" ht="12.95" customHeight="1" x14ac:dyDescent="0.2">
      <c r="B38" s="116" t="s">
        <v>86</v>
      </c>
      <c r="C38" s="62">
        <v>14.633346855983772</v>
      </c>
      <c r="D38" s="53">
        <v>15.364660405278894</v>
      </c>
      <c r="E38" s="53">
        <v>14.878774114481114</v>
      </c>
      <c r="F38" s="53">
        <v>15.127140566321842</v>
      </c>
      <c r="G38" s="53">
        <v>14.799581371009943</v>
      </c>
      <c r="H38" s="62">
        <v>55.76758544142811</v>
      </c>
      <c r="I38" s="53">
        <v>51.362513101087515</v>
      </c>
      <c r="J38" s="53">
        <v>50.479508572476398</v>
      </c>
      <c r="K38" s="53">
        <v>52.86268260522197</v>
      </c>
      <c r="L38" s="53">
        <v>51.766948595468691</v>
      </c>
    </row>
    <row r="39" spans="2:12" ht="12.95" customHeight="1" x14ac:dyDescent="0.2">
      <c r="B39" s="371" t="s">
        <v>185</v>
      </c>
      <c r="C39" s="371"/>
      <c r="D39" s="371"/>
      <c r="E39" s="371"/>
      <c r="F39" s="371"/>
      <c r="G39" s="371"/>
      <c r="H39" s="371"/>
      <c r="I39" s="371"/>
      <c r="J39" s="371"/>
      <c r="K39" s="371"/>
      <c r="L39" s="371"/>
    </row>
    <row r="40" spans="2:12" ht="12.95" customHeight="1" x14ac:dyDescent="0.2">
      <c r="B40" s="379" t="s">
        <v>194</v>
      </c>
      <c r="C40" s="379"/>
      <c r="D40" s="379"/>
      <c r="E40" s="379"/>
      <c r="F40" s="379"/>
      <c r="G40" s="379"/>
      <c r="H40" s="379"/>
      <c r="I40" s="379"/>
      <c r="J40" s="379"/>
      <c r="K40" s="379"/>
      <c r="L40" s="379"/>
    </row>
    <row r="49" spans="1:27" x14ac:dyDescent="0.2">
      <c r="A49" s="70" t="s">
        <v>251</v>
      </c>
    </row>
    <row r="50" spans="1:27" x14ac:dyDescent="0.2">
      <c r="A50" s="44" t="s">
        <v>171</v>
      </c>
    </row>
    <row r="53" spans="1:27" x14ac:dyDescent="0.2">
      <c r="P53" s="28"/>
      <c r="Q53" s="28"/>
      <c r="R53" s="223"/>
      <c r="S53" s="223"/>
      <c r="T53" s="223"/>
      <c r="U53" s="223"/>
      <c r="V53" s="223"/>
      <c r="W53" s="223"/>
      <c r="X53" s="9"/>
      <c r="Y53" s="9"/>
      <c r="Z53" s="9"/>
      <c r="AA53" s="9"/>
    </row>
    <row r="54" spans="1:27" x14ac:dyDescent="0.2">
      <c r="P54" s="28"/>
      <c r="Q54" s="28"/>
      <c r="R54" s="223"/>
      <c r="S54" s="223"/>
      <c r="T54" s="223"/>
      <c r="U54" s="223"/>
      <c r="V54" s="223"/>
      <c r="W54" s="223"/>
      <c r="X54" s="9"/>
      <c r="Y54" s="9"/>
      <c r="Z54" s="9"/>
      <c r="AA54" s="9"/>
    </row>
    <row r="55" spans="1:27" x14ac:dyDescent="0.2">
      <c r="A55" s="224" t="s">
        <v>97</v>
      </c>
      <c r="B55" s="225"/>
      <c r="C55" s="225"/>
      <c r="D55" s="225"/>
      <c r="E55" s="225"/>
      <c r="F55" s="225"/>
      <c r="G55" s="225"/>
      <c r="H55" s="225"/>
      <c r="I55" s="225"/>
      <c r="P55" s="28"/>
      <c r="Q55" s="28"/>
      <c r="R55" s="223"/>
      <c r="S55" s="223"/>
      <c r="T55" s="223"/>
      <c r="U55" s="223"/>
      <c r="V55" s="223"/>
      <c r="W55" s="223"/>
      <c r="X55" s="9"/>
      <c r="Y55" s="9"/>
      <c r="Z55" s="9"/>
      <c r="AA55" s="9"/>
    </row>
    <row r="56" spans="1:27" x14ac:dyDescent="0.2">
      <c r="A56" s="225"/>
      <c r="B56" s="225"/>
      <c r="C56" s="225"/>
      <c r="D56" s="225"/>
      <c r="E56" s="225"/>
      <c r="F56" s="225"/>
      <c r="G56" s="225"/>
      <c r="H56" s="225"/>
      <c r="I56" s="225"/>
      <c r="P56" s="28"/>
      <c r="Q56" s="28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x14ac:dyDescent="0.2">
      <c r="A57" s="224" t="s">
        <v>88</v>
      </c>
      <c r="B57" s="226">
        <v>43054.702939814815</v>
      </c>
      <c r="C57" s="225"/>
      <c r="D57" s="225"/>
      <c r="E57" s="225"/>
      <c r="F57" s="225"/>
      <c r="G57" s="225"/>
      <c r="H57" s="225"/>
      <c r="I57" s="225"/>
      <c r="P57" s="28"/>
      <c r="Q57" s="28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x14ac:dyDescent="0.2">
      <c r="A58" s="224" t="s">
        <v>50</v>
      </c>
      <c r="B58" s="226">
        <v>43056.358570497687</v>
      </c>
      <c r="C58" s="225"/>
      <c r="D58" s="225"/>
      <c r="E58" s="225"/>
      <c r="F58" s="225"/>
      <c r="G58" s="225"/>
      <c r="H58" s="225"/>
      <c r="I58" s="225"/>
      <c r="P58" s="28"/>
      <c r="Q58" s="28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x14ac:dyDescent="0.2">
      <c r="A59" s="224" t="s">
        <v>51</v>
      </c>
      <c r="B59" s="224" t="s">
        <v>52</v>
      </c>
      <c r="C59" s="225"/>
      <c r="D59" s="225"/>
      <c r="E59" s="225"/>
      <c r="F59" s="225"/>
      <c r="G59" s="225"/>
      <c r="H59" s="225"/>
      <c r="I59" s="225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x14ac:dyDescent="0.2">
      <c r="A60" s="225"/>
      <c r="B60" s="225"/>
      <c r="C60" s="225"/>
      <c r="D60" s="225"/>
      <c r="E60" s="225"/>
      <c r="F60" s="225"/>
      <c r="G60" s="225"/>
      <c r="H60" s="225"/>
      <c r="I60" s="225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x14ac:dyDescent="0.2">
      <c r="A61" s="224" t="s">
        <v>98</v>
      </c>
      <c r="B61" s="224" t="s">
        <v>94</v>
      </c>
      <c r="C61" s="225"/>
      <c r="D61" s="225"/>
      <c r="E61" s="225"/>
      <c r="F61" s="225"/>
      <c r="G61" s="225"/>
      <c r="H61" s="225"/>
      <c r="I61" s="225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x14ac:dyDescent="0.2">
      <c r="A62" s="224" t="s">
        <v>90</v>
      </c>
      <c r="B62" s="224" t="s">
        <v>91</v>
      </c>
      <c r="C62" s="225"/>
      <c r="D62" s="225"/>
      <c r="E62" s="225"/>
      <c r="F62" s="225"/>
      <c r="G62" s="225"/>
      <c r="H62" s="225"/>
      <c r="I62" s="225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x14ac:dyDescent="0.2">
      <c r="A63" s="225"/>
      <c r="B63" s="225"/>
      <c r="C63" s="225"/>
      <c r="D63" s="225"/>
      <c r="E63" s="225"/>
      <c r="F63" s="225"/>
      <c r="G63" s="225"/>
      <c r="H63" s="225"/>
      <c r="I63" s="225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35" x14ac:dyDescent="0.2">
      <c r="A64" s="227" t="s">
        <v>100</v>
      </c>
      <c r="B64" s="274" t="s">
        <v>102</v>
      </c>
      <c r="C64" s="274" t="s">
        <v>108</v>
      </c>
      <c r="D64" s="274" t="s">
        <v>109</v>
      </c>
      <c r="E64" s="274" t="s">
        <v>110</v>
      </c>
      <c r="F64" s="274" t="s">
        <v>111</v>
      </c>
      <c r="G64" s="274" t="s">
        <v>112</v>
      </c>
      <c r="H64" s="274" t="s">
        <v>113</v>
      </c>
      <c r="I64" s="274" t="s">
        <v>166</v>
      </c>
      <c r="J64" s="273" t="s">
        <v>114</v>
      </c>
      <c r="K64" s="273" t="s">
        <v>167</v>
      </c>
      <c r="L64" s="273" t="s">
        <v>169</v>
      </c>
      <c r="M64" s="273" t="s">
        <v>168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x14ac:dyDescent="0.2">
      <c r="A65" s="227" t="s">
        <v>13</v>
      </c>
      <c r="B65" s="227" t="s">
        <v>6</v>
      </c>
      <c r="C65" s="228">
        <v>196924.08</v>
      </c>
      <c r="D65" s="228">
        <v>145308.63</v>
      </c>
      <c r="E65" s="228">
        <v>11338.36</v>
      </c>
      <c r="F65" s="228">
        <v>15302.46</v>
      </c>
      <c r="G65" s="228">
        <v>10064.5</v>
      </c>
      <c r="H65" s="228">
        <v>6239.56</v>
      </c>
      <c r="I65" s="228">
        <v>80661.77</v>
      </c>
      <c r="J65" s="230">
        <f>+E65+F65+G65</f>
        <v>36705.32</v>
      </c>
      <c r="K65" s="231">
        <f>+H65+I65</f>
        <v>86901.33</v>
      </c>
      <c r="L65" s="230">
        <f>+J65/C65*100</f>
        <v>18.639325368436406</v>
      </c>
      <c r="M65" s="230">
        <f>+K65/D65*100</f>
        <v>59.804658539551305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x14ac:dyDescent="0.2">
      <c r="A66" s="227" t="s">
        <v>13</v>
      </c>
      <c r="B66" s="227" t="s">
        <v>58</v>
      </c>
      <c r="C66" s="228">
        <v>3618.7</v>
      </c>
      <c r="D66" s="228">
        <v>4060.65</v>
      </c>
      <c r="E66" s="228">
        <v>342.04</v>
      </c>
      <c r="F66" s="228">
        <v>228.02</v>
      </c>
      <c r="G66" s="228">
        <v>205.69</v>
      </c>
      <c r="H66" s="228">
        <v>212.51</v>
      </c>
      <c r="I66" s="228">
        <v>2544.42</v>
      </c>
      <c r="J66" s="230">
        <f t="shared" ref="J66:J96" si="0">+E66+F66+G66</f>
        <v>775.75</v>
      </c>
      <c r="K66" s="231">
        <f t="shared" ref="K66:K96" si="1">+H66+I66</f>
        <v>2756.9300000000003</v>
      </c>
      <c r="L66" s="230">
        <f t="shared" ref="L66:L96" si="2">+J66/C66*100</f>
        <v>21.437256473319149</v>
      </c>
      <c r="M66" s="230">
        <f t="shared" ref="M66:M96" si="3">+K66/D66*100</f>
        <v>67.893810104293649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x14ac:dyDescent="0.2">
      <c r="A67" s="227" t="s">
        <v>13</v>
      </c>
      <c r="B67" s="227" t="s">
        <v>59</v>
      </c>
      <c r="C67" s="228">
        <v>2153.29</v>
      </c>
      <c r="D67" s="228">
        <v>1081.03</v>
      </c>
      <c r="E67" s="228">
        <v>107.32</v>
      </c>
      <c r="F67" s="228">
        <v>189.35</v>
      </c>
      <c r="G67" s="228">
        <v>104.02</v>
      </c>
      <c r="H67" s="228">
        <v>131.75</v>
      </c>
      <c r="I67" s="228">
        <v>678.3</v>
      </c>
      <c r="J67" s="230">
        <f t="shared" si="0"/>
        <v>400.68999999999994</v>
      </c>
      <c r="K67" s="231">
        <f t="shared" si="1"/>
        <v>810.05</v>
      </c>
      <c r="L67" s="230">
        <f t="shared" si="2"/>
        <v>18.608269206655859</v>
      </c>
      <c r="M67" s="230">
        <f t="shared" si="3"/>
        <v>74.933165592074218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x14ac:dyDescent="0.2">
      <c r="A68" s="227" t="s">
        <v>13</v>
      </c>
      <c r="B68" s="227" t="s">
        <v>62</v>
      </c>
      <c r="C68" s="228">
        <v>2252.4499999999998</v>
      </c>
      <c r="D68" s="228">
        <v>1617.22</v>
      </c>
      <c r="E68" s="228">
        <v>127.39</v>
      </c>
      <c r="F68" s="228">
        <v>197.23</v>
      </c>
      <c r="G68" s="228">
        <v>205.62</v>
      </c>
      <c r="H68" s="228">
        <v>118.33</v>
      </c>
      <c r="I68" s="228">
        <v>1124.3699999999999</v>
      </c>
      <c r="J68" s="230">
        <f t="shared" si="0"/>
        <v>530.24</v>
      </c>
      <c r="K68" s="231">
        <f t="shared" si="1"/>
        <v>1242.6999999999998</v>
      </c>
      <c r="L68" s="230">
        <f t="shared" si="2"/>
        <v>23.540589136273837</v>
      </c>
      <c r="M68" s="230">
        <f t="shared" si="3"/>
        <v>76.841740765016496</v>
      </c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x14ac:dyDescent="0.2">
      <c r="A69" s="227" t="s">
        <v>13</v>
      </c>
      <c r="B69" s="227" t="s">
        <v>63</v>
      </c>
      <c r="C69" s="228">
        <v>3473.94</v>
      </c>
      <c r="D69" s="228">
        <v>5626.33</v>
      </c>
      <c r="E69" s="228">
        <v>298.99</v>
      </c>
      <c r="F69" s="228">
        <v>227.62</v>
      </c>
      <c r="G69" s="228">
        <v>222.88</v>
      </c>
      <c r="H69" s="228">
        <v>175.91</v>
      </c>
      <c r="I69" s="228">
        <v>2873.53</v>
      </c>
      <c r="J69" s="230">
        <f t="shared" si="0"/>
        <v>749.49</v>
      </c>
      <c r="K69" s="231">
        <f t="shared" si="1"/>
        <v>3049.44</v>
      </c>
      <c r="L69" s="230">
        <f t="shared" si="2"/>
        <v>21.574638594794383</v>
      </c>
      <c r="M69" s="230">
        <f t="shared" si="3"/>
        <v>54.199451507465788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x14ac:dyDescent="0.2">
      <c r="A70" s="227" t="s">
        <v>13</v>
      </c>
      <c r="B70" s="227" t="s">
        <v>99</v>
      </c>
      <c r="C70" s="228">
        <v>25440.42</v>
      </c>
      <c r="D70" s="228">
        <v>23234.58</v>
      </c>
      <c r="E70" s="228">
        <v>1491.41</v>
      </c>
      <c r="F70" s="228">
        <v>2229.15</v>
      </c>
      <c r="G70" s="228">
        <v>1529.67</v>
      </c>
      <c r="H70" s="228">
        <v>853.28</v>
      </c>
      <c r="I70" s="228">
        <v>14272.68</v>
      </c>
      <c r="J70" s="230">
        <f t="shared" si="0"/>
        <v>5250.2300000000005</v>
      </c>
      <c r="K70" s="231">
        <f t="shared" si="1"/>
        <v>15125.960000000001</v>
      </c>
      <c r="L70" s="230">
        <f t="shared" si="2"/>
        <v>20.637355829817277</v>
      </c>
      <c r="M70" s="230">
        <f t="shared" si="3"/>
        <v>65.101069182227519</v>
      </c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x14ac:dyDescent="0.2">
      <c r="A71" s="227" t="s">
        <v>13</v>
      </c>
      <c r="B71" s="227" t="s">
        <v>64</v>
      </c>
      <c r="C71" s="228">
        <v>275.29000000000002</v>
      </c>
      <c r="D71" s="228">
        <v>320.77</v>
      </c>
      <c r="E71" s="228">
        <v>14.68</v>
      </c>
      <c r="F71" s="228">
        <v>28.58</v>
      </c>
      <c r="G71" s="228">
        <v>15.57</v>
      </c>
      <c r="H71" s="228">
        <v>9.3800000000000008</v>
      </c>
      <c r="I71" s="228">
        <v>182.27</v>
      </c>
      <c r="J71" s="230">
        <f t="shared" si="0"/>
        <v>58.83</v>
      </c>
      <c r="K71" s="231">
        <f t="shared" si="1"/>
        <v>191.65</v>
      </c>
      <c r="L71" s="230">
        <f t="shared" si="2"/>
        <v>21.370191434487264</v>
      </c>
      <c r="M71" s="230">
        <f t="shared" si="3"/>
        <v>59.746859120241922</v>
      </c>
    </row>
    <row r="72" spans="1:27" x14ac:dyDescent="0.2">
      <c r="A72" s="227" t="s">
        <v>13</v>
      </c>
      <c r="B72" s="227" t="s">
        <v>70</v>
      </c>
      <c r="C72" s="228">
        <v>1670.19</v>
      </c>
      <c r="D72" s="228">
        <v>3832.66</v>
      </c>
      <c r="E72" s="228">
        <v>51.69</v>
      </c>
      <c r="F72" s="228">
        <v>450.31</v>
      </c>
      <c r="G72" s="228">
        <v>54.14</v>
      </c>
      <c r="H72" s="228">
        <v>232.71</v>
      </c>
      <c r="I72" s="228">
        <v>2042.92</v>
      </c>
      <c r="J72" s="230">
        <f t="shared" si="0"/>
        <v>556.14</v>
      </c>
      <c r="K72" s="231">
        <f t="shared" si="1"/>
        <v>2275.63</v>
      </c>
      <c r="L72" s="230">
        <f t="shared" si="2"/>
        <v>33.298008011064603</v>
      </c>
      <c r="M72" s="230">
        <f t="shared" si="3"/>
        <v>59.374690162967759</v>
      </c>
    </row>
    <row r="73" spans="1:27" x14ac:dyDescent="0.2">
      <c r="A73" s="227" t="s">
        <v>13</v>
      </c>
      <c r="B73" s="227" t="s">
        <v>68</v>
      </c>
      <c r="C73" s="228">
        <v>6802.57</v>
      </c>
      <c r="D73" s="228">
        <v>2758.86</v>
      </c>
      <c r="E73" s="228">
        <v>276.45</v>
      </c>
      <c r="F73" s="228">
        <v>305.37</v>
      </c>
      <c r="G73" s="228">
        <v>196.27</v>
      </c>
      <c r="H73" s="228">
        <v>81.92</v>
      </c>
      <c r="I73" s="228">
        <v>1673.11</v>
      </c>
      <c r="J73" s="230">
        <f t="shared" si="0"/>
        <v>778.08999999999992</v>
      </c>
      <c r="K73" s="231">
        <f t="shared" si="1"/>
        <v>1755.03</v>
      </c>
      <c r="L73" s="230">
        <f t="shared" si="2"/>
        <v>11.4381770419121</v>
      </c>
      <c r="M73" s="230">
        <f t="shared" si="3"/>
        <v>63.614318957830406</v>
      </c>
    </row>
    <row r="74" spans="1:27" x14ac:dyDescent="0.2">
      <c r="A74" s="227" t="s">
        <v>13</v>
      </c>
      <c r="B74" s="227" t="s">
        <v>82</v>
      </c>
      <c r="C74" s="228">
        <v>25028.12</v>
      </c>
      <c r="D74" s="228">
        <v>13797.34</v>
      </c>
      <c r="E74" s="228">
        <v>763.96</v>
      </c>
      <c r="F74" s="228">
        <v>1428.09</v>
      </c>
      <c r="G74" s="228">
        <v>692.24</v>
      </c>
      <c r="H74" s="228">
        <v>579.52</v>
      </c>
      <c r="I74" s="228">
        <v>8943.6299999999992</v>
      </c>
      <c r="J74" s="230">
        <f t="shared" si="0"/>
        <v>2884.29</v>
      </c>
      <c r="K74" s="231">
        <f t="shared" si="1"/>
        <v>9523.15</v>
      </c>
      <c r="L74" s="230">
        <f t="shared" si="2"/>
        <v>11.524197582559138</v>
      </c>
      <c r="M74" s="230">
        <f t="shared" si="3"/>
        <v>69.02163750404064</v>
      </c>
    </row>
    <row r="75" spans="1:27" x14ac:dyDescent="0.2">
      <c r="A75" s="227" t="s">
        <v>13</v>
      </c>
      <c r="B75" s="227" t="s">
        <v>66</v>
      </c>
      <c r="C75" s="228">
        <v>39163.5</v>
      </c>
      <c r="D75" s="228">
        <v>23150.9</v>
      </c>
      <c r="E75" s="228">
        <v>2016.9</v>
      </c>
      <c r="F75" s="228">
        <v>3250.1</v>
      </c>
      <c r="G75" s="228">
        <v>2755.6</v>
      </c>
      <c r="H75" s="228">
        <v>1537.9</v>
      </c>
      <c r="I75" s="228">
        <v>13336</v>
      </c>
      <c r="J75" s="230">
        <f t="shared" si="0"/>
        <v>8022.6</v>
      </c>
      <c r="K75" s="231">
        <f t="shared" si="1"/>
        <v>14873.9</v>
      </c>
      <c r="L75" s="230">
        <f t="shared" si="2"/>
        <v>20.484890267723774</v>
      </c>
      <c r="M75" s="230">
        <f t="shared" si="3"/>
        <v>64.247610244094176</v>
      </c>
    </row>
    <row r="76" spans="1:27" x14ac:dyDescent="0.2">
      <c r="A76" s="227" t="s">
        <v>13</v>
      </c>
      <c r="B76" s="227" t="s">
        <v>60</v>
      </c>
      <c r="C76" s="228">
        <v>1707.38</v>
      </c>
      <c r="D76" s="228">
        <v>1042.1500000000001</v>
      </c>
      <c r="E76" s="228">
        <v>118.24</v>
      </c>
      <c r="F76" s="228">
        <v>199.78</v>
      </c>
      <c r="G76" s="228">
        <v>95.54</v>
      </c>
      <c r="H76" s="228">
        <v>43.97</v>
      </c>
      <c r="I76" s="228">
        <v>596.69000000000005</v>
      </c>
      <c r="J76" s="230">
        <f t="shared" si="0"/>
        <v>413.56</v>
      </c>
      <c r="K76" s="231">
        <f t="shared" si="1"/>
        <v>640.66000000000008</v>
      </c>
      <c r="L76" s="230">
        <f t="shared" si="2"/>
        <v>24.221907249704223</v>
      </c>
      <c r="M76" s="230">
        <f t="shared" si="3"/>
        <v>61.474835676246222</v>
      </c>
    </row>
    <row r="77" spans="1:27" x14ac:dyDescent="0.2">
      <c r="A77" s="227" t="s">
        <v>13</v>
      </c>
      <c r="B77" s="227" t="s">
        <v>71</v>
      </c>
      <c r="C77" s="228">
        <v>26699.22</v>
      </c>
      <c r="D77" s="228">
        <v>14357.63</v>
      </c>
      <c r="E77" s="228">
        <v>1240.5999999999999</v>
      </c>
      <c r="F77" s="228">
        <v>1209.75</v>
      </c>
      <c r="G77" s="228">
        <v>790.69</v>
      </c>
      <c r="H77" s="228">
        <v>678.53</v>
      </c>
      <c r="I77" s="228">
        <v>7700.1</v>
      </c>
      <c r="J77" s="230">
        <f t="shared" si="0"/>
        <v>3241.04</v>
      </c>
      <c r="K77" s="231">
        <f t="shared" si="1"/>
        <v>8378.630000000001</v>
      </c>
      <c r="L77" s="230">
        <f t="shared" si="2"/>
        <v>12.139081216604829</v>
      </c>
      <c r="M77" s="230">
        <f t="shared" si="3"/>
        <v>58.356636854411214</v>
      </c>
    </row>
    <row r="78" spans="1:27" x14ac:dyDescent="0.2">
      <c r="A78" s="227" t="s">
        <v>13</v>
      </c>
      <c r="B78" s="227" t="s">
        <v>61</v>
      </c>
      <c r="C78" s="228">
        <v>324.10000000000002</v>
      </c>
      <c r="D78" s="228">
        <v>329.61</v>
      </c>
      <c r="E78" s="228">
        <v>23.67</v>
      </c>
      <c r="F78" s="228">
        <v>14.67</v>
      </c>
      <c r="G78" s="228">
        <v>14.13</v>
      </c>
      <c r="H78" s="228">
        <v>14.67</v>
      </c>
      <c r="I78" s="228">
        <v>172.8</v>
      </c>
      <c r="J78" s="230">
        <f t="shared" si="0"/>
        <v>52.470000000000006</v>
      </c>
      <c r="K78" s="231">
        <f t="shared" si="1"/>
        <v>187.47</v>
      </c>
      <c r="L78" s="230">
        <f t="shared" si="2"/>
        <v>16.189447701326749</v>
      </c>
      <c r="M78" s="230">
        <f t="shared" si="3"/>
        <v>56.876308364430685</v>
      </c>
    </row>
    <row r="79" spans="1:27" x14ac:dyDescent="0.2">
      <c r="A79" s="227" t="s">
        <v>13</v>
      </c>
      <c r="B79" s="227" t="s">
        <v>72</v>
      </c>
      <c r="C79" s="228">
        <v>474.61</v>
      </c>
      <c r="D79" s="228">
        <v>383.49</v>
      </c>
      <c r="E79" s="228">
        <v>22.16</v>
      </c>
      <c r="F79" s="228">
        <v>84.42</v>
      </c>
      <c r="G79" s="228">
        <v>33.71</v>
      </c>
      <c r="H79" s="228">
        <v>12.94</v>
      </c>
      <c r="I79" s="228">
        <v>213.93</v>
      </c>
      <c r="J79" s="230">
        <f t="shared" si="0"/>
        <v>140.29</v>
      </c>
      <c r="K79" s="231">
        <f t="shared" si="1"/>
        <v>226.87</v>
      </c>
      <c r="L79" s="230">
        <f t="shared" si="2"/>
        <v>29.559006342049258</v>
      </c>
      <c r="M79" s="230">
        <f t="shared" si="3"/>
        <v>59.159300112128086</v>
      </c>
    </row>
    <row r="80" spans="1:27" x14ac:dyDescent="0.2">
      <c r="A80" s="227" t="s">
        <v>13</v>
      </c>
      <c r="B80" s="227" t="s">
        <v>73</v>
      </c>
      <c r="C80" s="228">
        <v>1062.5999999999999</v>
      </c>
      <c r="D80" s="228">
        <v>810.8</v>
      </c>
      <c r="E80" s="228">
        <v>38.1</v>
      </c>
      <c r="F80" s="228">
        <v>187.5</v>
      </c>
      <c r="G80" s="228">
        <v>83.8</v>
      </c>
      <c r="H80" s="228">
        <v>18.399999999999999</v>
      </c>
      <c r="I80" s="228">
        <v>485.4</v>
      </c>
      <c r="J80" s="230">
        <f t="shared" si="0"/>
        <v>309.39999999999998</v>
      </c>
      <c r="K80" s="231">
        <f t="shared" si="1"/>
        <v>503.79999999999995</v>
      </c>
      <c r="L80" s="230">
        <f t="shared" si="2"/>
        <v>29.117259552042164</v>
      </c>
      <c r="M80" s="230">
        <f t="shared" si="3"/>
        <v>62.136161815490873</v>
      </c>
    </row>
    <row r="81" spans="1:13" x14ac:dyDescent="0.2">
      <c r="A81" s="227" t="s">
        <v>13</v>
      </c>
      <c r="B81" s="227" t="s">
        <v>74</v>
      </c>
      <c r="C81" s="228">
        <v>141.38</v>
      </c>
      <c r="D81" s="228">
        <v>164.97</v>
      </c>
      <c r="E81" s="228">
        <v>7.84</v>
      </c>
      <c r="F81" s="228">
        <v>12.54</v>
      </c>
      <c r="G81" s="228">
        <v>7.79</v>
      </c>
      <c r="H81" s="228">
        <v>7.21</v>
      </c>
      <c r="I81" s="228">
        <v>124.25</v>
      </c>
      <c r="J81" s="230">
        <f t="shared" si="0"/>
        <v>28.169999999999998</v>
      </c>
      <c r="K81" s="231">
        <f t="shared" si="1"/>
        <v>131.46</v>
      </c>
      <c r="L81" s="230">
        <f t="shared" si="2"/>
        <v>19.9250247559768</v>
      </c>
      <c r="M81" s="230">
        <f t="shared" si="3"/>
        <v>79.687215857428626</v>
      </c>
    </row>
    <row r="82" spans="1:13" x14ac:dyDescent="0.2">
      <c r="A82" s="227" t="s">
        <v>13</v>
      </c>
      <c r="B82" s="227" t="s">
        <v>69</v>
      </c>
      <c r="C82" s="228">
        <v>3475.79</v>
      </c>
      <c r="D82" s="228">
        <v>2177.54</v>
      </c>
      <c r="E82" s="228">
        <v>297.94</v>
      </c>
      <c r="F82" s="228">
        <v>355.95</v>
      </c>
      <c r="G82" s="228">
        <v>310.32</v>
      </c>
      <c r="H82" s="228">
        <v>72.47</v>
      </c>
      <c r="I82" s="228">
        <v>1385.2</v>
      </c>
      <c r="J82" s="230">
        <f t="shared" si="0"/>
        <v>964.21</v>
      </c>
      <c r="K82" s="231">
        <f t="shared" si="1"/>
        <v>1457.67</v>
      </c>
      <c r="L82" s="230">
        <f t="shared" si="2"/>
        <v>27.740743830898879</v>
      </c>
      <c r="M82" s="230">
        <f t="shared" si="3"/>
        <v>66.941135409682488</v>
      </c>
    </row>
    <row r="83" spans="1:13" x14ac:dyDescent="0.2">
      <c r="A83" s="227" t="s">
        <v>13</v>
      </c>
      <c r="B83" s="227" t="s">
        <v>75</v>
      </c>
      <c r="C83" s="228">
        <v>49.8</v>
      </c>
      <c r="D83" s="228">
        <v>69.34</v>
      </c>
      <c r="E83" s="228">
        <v>3.78</v>
      </c>
      <c r="F83" s="228">
        <v>1.9</v>
      </c>
      <c r="G83" s="228">
        <v>0.96</v>
      </c>
      <c r="H83" s="228">
        <v>1.44</v>
      </c>
      <c r="I83" s="228">
        <v>31.76</v>
      </c>
      <c r="J83" s="230">
        <f t="shared" si="0"/>
        <v>6.64</v>
      </c>
      <c r="K83" s="231">
        <f t="shared" si="1"/>
        <v>33.200000000000003</v>
      </c>
      <c r="L83" s="230">
        <f t="shared" si="2"/>
        <v>13.333333333333334</v>
      </c>
      <c r="M83" s="230">
        <f t="shared" si="3"/>
        <v>47.880011537352182</v>
      </c>
    </row>
    <row r="84" spans="1:13" x14ac:dyDescent="0.2">
      <c r="A84" s="227" t="s">
        <v>13</v>
      </c>
      <c r="B84" s="227" t="s">
        <v>76</v>
      </c>
      <c r="C84" s="228">
        <v>12631.92</v>
      </c>
      <c r="D84" s="228">
        <v>9384.41</v>
      </c>
      <c r="E84" s="228">
        <v>1448.69</v>
      </c>
      <c r="F84" s="228">
        <v>424.33</v>
      </c>
      <c r="G84" s="228">
        <v>405.48</v>
      </c>
      <c r="H84" s="228">
        <v>314</v>
      </c>
      <c r="I84" s="228">
        <v>4314.82</v>
      </c>
      <c r="J84" s="230">
        <f t="shared" si="0"/>
        <v>2278.5</v>
      </c>
      <c r="K84" s="231">
        <f t="shared" si="1"/>
        <v>4628.82</v>
      </c>
      <c r="L84" s="230">
        <f t="shared" si="2"/>
        <v>18.037637983774438</v>
      </c>
      <c r="M84" s="230">
        <f t="shared" si="3"/>
        <v>49.324571283650222</v>
      </c>
    </row>
    <row r="85" spans="1:13" x14ac:dyDescent="0.2">
      <c r="A85" s="227" t="s">
        <v>13</v>
      </c>
      <c r="B85" s="227" t="s">
        <v>57</v>
      </c>
      <c r="C85" s="228">
        <v>2784.91</v>
      </c>
      <c r="D85" s="228">
        <v>2921.5</v>
      </c>
      <c r="E85" s="228">
        <v>152.57</v>
      </c>
      <c r="F85" s="228">
        <v>135.88999999999999</v>
      </c>
      <c r="G85" s="228">
        <v>126.07</v>
      </c>
      <c r="H85" s="228">
        <v>105.47</v>
      </c>
      <c r="I85" s="228">
        <v>1352.35</v>
      </c>
      <c r="J85" s="230">
        <f t="shared" si="0"/>
        <v>414.53</v>
      </c>
      <c r="K85" s="231">
        <f t="shared" si="1"/>
        <v>1457.82</v>
      </c>
      <c r="L85" s="230">
        <f t="shared" si="2"/>
        <v>14.88486162928066</v>
      </c>
      <c r="M85" s="230">
        <f t="shared" si="3"/>
        <v>49.899709053568372</v>
      </c>
    </row>
    <row r="86" spans="1:13" x14ac:dyDescent="0.2">
      <c r="A86" s="227" t="s">
        <v>13</v>
      </c>
      <c r="B86" s="227" t="s">
        <v>77</v>
      </c>
      <c r="C86" s="228">
        <v>10009.6</v>
      </c>
      <c r="D86" s="228">
        <v>9147.83</v>
      </c>
      <c r="E86" s="228">
        <v>258.20999999999998</v>
      </c>
      <c r="F86" s="228">
        <v>1065.93</v>
      </c>
      <c r="G86" s="228">
        <v>718.34</v>
      </c>
      <c r="H86" s="228">
        <v>102.98</v>
      </c>
      <c r="I86" s="228">
        <v>4389.99</v>
      </c>
      <c r="J86" s="230">
        <f t="shared" si="0"/>
        <v>2042.48</v>
      </c>
      <c r="K86" s="231">
        <f t="shared" si="1"/>
        <v>4492.9699999999993</v>
      </c>
      <c r="L86" s="230">
        <f t="shared" si="2"/>
        <v>20.405210997442456</v>
      </c>
      <c r="M86" s="230">
        <f t="shared" si="3"/>
        <v>49.11514534047965</v>
      </c>
    </row>
    <row r="87" spans="1:13" x14ac:dyDescent="0.2">
      <c r="A87" s="227" t="s">
        <v>13</v>
      </c>
      <c r="B87" s="227" t="s">
        <v>78</v>
      </c>
      <c r="C87" s="228">
        <v>3581.97</v>
      </c>
      <c r="D87" s="228">
        <v>2557.16</v>
      </c>
      <c r="E87" s="228">
        <v>107.54</v>
      </c>
      <c r="F87" s="228">
        <v>177.82</v>
      </c>
      <c r="G87" s="228">
        <v>122.14</v>
      </c>
      <c r="H87" s="228">
        <v>24</v>
      </c>
      <c r="I87" s="228">
        <v>1884.69</v>
      </c>
      <c r="J87" s="230">
        <f t="shared" si="0"/>
        <v>407.5</v>
      </c>
      <c r="K87" s="231">
        <f t="shared" si="1"/>
        <v>1908.69</v>
      </c>
      <c r="L87" s="230">
        <f t="shared" si="2"/>
        <v>11.376421354729381</v>
      </c>
      <c r="M87" s="230">
        <f t="shared" si="3"/>
        <v>74.641007993242511</v>
      </c>
    </row>
    <row r="88" spans="1:13" x14ac:dyDescent="0.2">
      <c r="A88" s="227" t="s">
        <v>13</v>
      </c>
      <c r="B88" s="227" t="s">
        <v>79</v>
      </c>
      <c r="C88" s="228">
        <v>10324.41</v>
      </c>
      <c r="D88" s="228">
        <v>3635.65</v>
      </c>
      <c r="E88" s="228">
        <v>831.26</v>
      </c>
      <c r="F88" s="228">
        <v>599.54</v>
      </c>
      <c r="G88" s="228">
        <v>252.9</v>
      </c>
      <c r="H88" s="228">
        <v>302.62</v>
      </c>
      <c r="I88" s="228">
        <v>2957.17</v>
      </c>
      <c r="J88" s="230">
        <f t="shared" si="0"/>
        <v>1683.7</v>
      </c>
      <c r="K88" s="231">
        <f t="shared" si="1"/>
        <v>3259.79</v>
      </c>
      <c r="L88" s="230">
        <f t="shared" si="2"/>
        <v>16.307953674834689</v>
      </c>
      <c r="M88" s="230">
        <f t="shared" si="3"/>
        <v>89.661821132397236</v>
      </c>
    </row>
    <row r="89" spans="1:13" x14ac:dyDescent="0.2">
      <c r="A89" s="227" t="s">
        <v>13</v>
      </c>
      <c r="B89" s="227" t="s">
        <v>81</v>
      </c>
      <c r="C89" s="228">
        <v>586.25</v>
      </c>
      <c r="D89" s="228">
        <v>496.7</v>
      </c>
      <c r="E89" s="228">
        <v>29.84</v>
      </c>
      <c r="F89" s="228">
        <v>49.26</v>
      </c>
      <c r="G89" s="228">
        <v>23.43</v>
      </c>
      <c r="H89" s="228">
        <v>26.84</v>
      </c>
      <c r="I89" s="228">
        <v>359.44</v>
      </c>
      <c r="J89" s="230">
        <f t="shared" si="0"/>
        <v>102.53</v>
      </c>
      <c r="K89" s="231">
        <f t="shared" si="1"/>
        <v>386.28</v>
      </c>
      <c r="L89" s="230">
        <f t="shared" si="2"/>
        <v>17.489125799573561</v>
      </c>
      <c r="M89" s="230">
        <f t="shared" si="3"/>
        <v>77.769277229716124</v>
      </c>
    </row>
    <row r="90" spans="1:13" x14ac:dyDescent="0.2">
      <c r="A90" s="227" t="s">
        <v>13</v>
      </c>
      <c r="B90" s="227" t="s">
        <v>80</v>
      </c>
      <c r="C90" s="228">
        <v>867.88</v>
      </c>
      <c r="D90" s="228">
        <v>805.17</v>
      </c>
      <c r="E90" s="228">
        <v>68.19</v>
      </c>
      <c r="F90" s="228">
        <v>98.47</v>
      </c>
      <c r="G90" s="228">
        <v>102.23</v>
      </c>
      <c r="H90" s="228">
        <v>40.799999999999997</v>
      </c>
      <c r="I90" s="228">
        <v>282.23</v>
      </c>
      <c r="J90" s="230">
        <f t="shared" si="0"/>
        <v>268.89</v>
      </c>
      <c r="K90" s="231">
        <f t="shared" si="1"/>
        <v>323.03000000000003</v>
      </c>
      <c r="L90" s="230">
        <f t="shared" si="2"/>
        <v>30.982393879338154</v>
      </c>
      <c r="M90" s="230">
        <f t="shared" si="3"/>
        <v>40.119477874237745</v>
      </c>
    </row>
    <row r="91" spans="1:13" x14ac:dyDescent="0.2">
      <c r="A91" s="227" t="s">
        <v>13</v>
      </c>
      <c r="B91" s="227" t="s">
        <v>65</v>
      </c>
      <c r="C91" s="228">
        <v>1386</v>
      </c>
      <c r="D91" s="228">
        <v>2257.12</v>
      </c>
      <c r="E91" s="228">
        <v>100.4</v>
      </c>
      <c r="F91" s="228">
        <v>310.89999999999998</v>
      </c>
      <c r="G91" s="228">
        <v>76.5</v>
      </c>
      <c r="H91" s="228">
        <v>28.8</v>
      </c>
      <c r="I91" s="228">
        <v>822</v>
      </c>
      <c r="J91" s="230">
        <f t="shared" si="0"/>
        <v>487.79999999999995</v>
      </c>
      <c r="K91" s="231">
        <f t="shared" si="1"/>
        <v>850.8</v>
      </c>
      <c r="L91" s="230">
        <f t="shared" si="2"/>
        <v>35.194805194805191</v>
      </c>
      <c r="M91" s="230">
        <f t="shared" si="3"/>
        <v>37.694052598000994</v>
      </c>
    </row>
    <row r="92" spans="1:13" x14ac:dyDescent="0.2">
      <c r="A92" s="227" t="s">
        <v>13</v>
      </c>
      <c r="B92" s="227" t="s">
        <v>83</v>
      </c>
      <c r="C92" s="228">
        <v>2313.71</v>
      </c>
      <c r="D92" s="228">
        <v>2407.79</v>
      </c>
      <c r="E92" s="228">
        <v>239.02</v>
      </c>
      <c r="F92" s="228">
        <v>278.61</v>
      </c>
      <c r="G92" s="228">
        <v>89.93</v>
      </c>
      <c r="H92" s="228">
        <v>39.369999999999997</v>
      </c>
      <c r="I92" s="228">
        <v>1153.6199999999999</v>
      </c>
      <c r="J92" s="230">
        <f t="shared" si="0"/>
        <v>607.55999999999995</v>
      </c>
      <c r="K92" s="231">
        <f t="shared" si="1"/>
        <v>1192.9899999999998</v>
      </c>
      <c r="L92" s="230">
        <f t="shared" si="2"/>
        <v>26.259124955158597</v>
      </c>
      <c r="M92" s="230">
        <f t="shared" si="3"/>
        <v>49.547095053970644</v>
      </c>
    </row>
    <row r="93" spans="1:13" x14ac:dyDescent="0.2">
      <c r="A93" s="227" t="s">
        <v>13</v>
      </c>
      <c r="B93" s="227" t="s">
        <v>84</v>
      </c>
      <c r="C93" s="228">
        <v>8624.07</v>
      </c>
      <c r="D93" s="228">
        <v>12879.42</v>
      </c>
      <c r="E93" s="228">
        <v>859.48</v>
      </c>
      <c r="F93" s="228">
        <v>1561.39</v>
      </c>
      <c r="G93" s="228">
        <v>828.83</v>
      </c>
      <c r="H93" s="228">
        <v>471.83</v>
      </c>
      <c r="I93" s="228">
        <v>4764.1000000000004</v>
      </c>
      <c r="J93" s="230">
        <f t="shared" si="0"/>
        <v>3249.7</v>
      </c>
      <c r="K93" s="231">
        <f t="shared" si="1"/>
        <v>5235.93</v>
      </c>
      <c r="L93" s="230">
        <f t="shared" si="2"/>
        <v>37.68174423445079</v>
      </c>
      <c r="M93" s="230">
        <f t="shared" si="3"/>
        <v>40.653461103062092</v>
      </c>
    </row>
    <row r="94" spans="1:13" x14ac:dyDescent="0.2">
      <c r="A94" s="227" t="s">
        <v>13</v>
      </c>
      <c r="B94" s="227" t="s">
        <v>87</v>
      </c>
      <c r="C94" s="228">
        <v>81.34</v>
      </c>
      <c r="D94" s="228">
        <v>195.44</v>
      </c>
      <c r="E94" s="228">
        <v>2.12</v>
      </c>
      <c r="F94" s="228">
        <v>17.82</v>
      </c>
      <c r="G94" s="228">
        <v>0.41</v>
      </c>
      <c r="H94" s="228">
        <v>4.4800000000000004</v>
      </c>
      <c r="I94" s="228">
        <v>92.69</v>
      </c>
      <c r="J94" s="230">
        <f t="shared" si="0"/>
        <v>20.350000000000001</v>
      </c>
      <c r="K94" s="231">
        <f t="shared" si="1"/>
        <v>97.17</v>
      </c>
      <c r="L94" s="230">
        <f t="shared" si="2"/>
        <v>25.018441111384316</v>
      </c>
      <c r="M94" s="230">
        <f t="shared" si="3"/>
        <v>49.718583708555059</v>
      </c>
    </row>
    <row r="95" spans="1:13" x14ac:dyDescent="0.2">
      <c r="A95" s="227" t="s">
        <v>13</v>
      </c>
      <c r="B95" s="227" t="s">
        <v>85</v>
      </c>
      <c r="C95" s="228">
        <v>1519.14</v>
      </c>
      <c r="D95" s="228">
        <v>2971.12</v>
      </c>
      <c r="E95" s="228">
        <v>101.83</v>
      </c>
      <c r="F95" s="228">
        <v>142.76</v>
      </c>
      <c r="G95" s="228">
        <v>33.83</v>
      </c>
      <c r="H95" s="228">
        <v>72.599999999999994</v>
      </c>
      <c r="I95" s="228">
        <v>1332.5</v>
      </c>
      <c r="J95" s="230">
        <f t="shared" si="0"/>
        <v>278.41999999999996</v>
      </c>
      <c r="K95" s="231">
        <f t="shared" si="1"/>
        <v>1405.1</v>
      </c>
      <c r="L95" s="230">
        <f t="shared" si="2"/>
        <v>18.327474755453739</v>
      </c>
      <c r="M95" s="230">
        <f t="shared" si="3"/>
        <v>47.291930315840489</v>
      </c>
    </row>
    <row r="96" spans="1:13" x14ac:dyDescent="0.2">
      <c r="A96" s="227" t="s">
        <v>13</v>
      </c>
      <c r="B96" s="227" t="s">
        <v>86</v>
      </c>
      <c r="C96" s="228">
        <v>3081.25</v>
      </c>
      <c r="D96" s="228">
        <v>3459.68</v>
      </c>
      <c r="E96" s="228">
        <v>219.27</v>
      </c>
      <c r="F96" s="228">
        <v>140.88999999999999</v>
      </c>
      <c r="G96" s="228">
        <v>90.73</v>
      </c>
      <c r="H96" s="228">
        <v>154.1</v>
      </c>
      <c r="I96" s="228">
        <v>1775.28</v>
      </c>
      <c r="J96" s="230">
        <f t="shared" si="0"/>
        <v>450.89</v>
      </c>
      <c r="K96" s="231">
        <f t="shared" si="1"/>
        <v>1929.3799999999999</v>
      </c>
      <c r="L96" s="230">
        <f t="shared" si="2"/>
        <v>14.633346855983772</v>
      </c>
      <c r="M96" s="230">
        <f t="shared" si="3"/>
        <v>55.76758544142811</v>
      </c>
    </row>
    <row r="97" spans="1:13" x14ac:dyDescent="0.2">
      <c r="A97" s="227" t="s">
        <v>0</v>
      </c>
      <c r="B97" s="227" t="s">
        <v>6</v>
      </c>
      <c r="C97" s="228">
        <v>213046.82</v>
      </c>
      <c r="D97" s="228">
        <v>159199.78</v>
      </c>
      <c r="E97" s="228">
        <v>12169.24</v>
      </c>
      <c r="F97" s="228">
        <v>18265.189999999999</v>
      </c>
      <c r="G97" s="228">
        <v>10441.18</v>
      </c>
      <c r="H97" s="228">
        <v>6268.28</v>
      </c>
      <c r="I97" s="228">
        <v>91862.69</v>
      </c>
      <c r="J97" s="230">
        <f>+E97+F97+G97</f>
        <v>40875.61</v>
      </c>
      <c r="K97" s="231">
        <f>+H97+I97</f>
        <v>98130.97</v>
      </c>
      <c r="L97" s="230">
        <f>+J97/C97*100</f>
        <v>19.186209866920333</v>
      </c>
      <c r="M97" s="230">
        <f>+K97/D97*100</f>
        <v>61.640141713763676</v>
      </c>
    </row>
    <row r="98" spans="1:13" x14ac:dyDescent="0.2">
      <c r="A98" s="227" t="s">
        <v>0</v>
      </c>
      <c r="B98" s="227" t="s">
        <v>58</v>
      </c>
      <c r="C98" s="228">
        <v>3455.77</v>
      </c>
      <c r="D98" s="228">
        <v>4429.42</v>
      </c>
      <c r="E98" s="228">
        <v>358.69</v>
      </c>
      <c r="F98" s="228">
        <v>273.20999999999998</v>
      </c>
      <c r="G98" s="228">
        <v>203.23</v>
      </c>
      <c r="H98" s="228">
        <v>219.98</v>
      </c>
      <c r="I98" s="228">
        <v>3000.52</v>
      </c>
      <c r="J98" s="230">
        <f t="shared" ref="J98:J128" si="4">+E98+F98+G98</f>
        <v>835.13</v>
      </c>
      <c r="K98" s="231">
        <f t="shared" ref="K98:K128" si="5">+H98+I98</f>
        <v>3220.5</v>
      </c>
      <c r="L98" s="230">
        <f t="shared" ref="L98:L128" si="6">+J98/C98*100</f>
        <v>24.166249489983418</v>
      </c>
      <c r="M98" s="230">
        <f t="shared" ref="M98:M128" si="7">+K98/D98*100</f>
        <v>72.707036135656594</v>
      </c>
    </row>
    <row r="99" spans="1:13" x14ac:dyDescent="0.2">
      <c r="A99" s="227" t="s">
        <v>0</v>
      </c>
      <c r="B99" s="227" t="s">
        <v>59</v>
      </c>
      <c r="C99" s="228">
        <v>2542.04</v>
      </c>
      <c r="D99" s="228">
        <v>1235.8499999999999</v>
      </c>
      <c r="E99" s="228">
        <v>109.04</v>
      </c>
      <c r="F99" s="228">
        <v>213.43</v>
      </c>
      <c r="G99" s="228">
        <v>107.45</v>
      </c>
      <c r="H99" s="228">
        <v>150.72</v>
      </c>
      <c r="I99" s="228">
        <v>822.06</v>
      </c>
      <c r="J99" s="230">
        <f t="shared" si="4"/>
        <v>429.92</v>
      </c>
      <c r="K99" s="231">
        <f t="shared" si="5"/>
        <v>972.78</v>
      </c>
      <c r="L99" s="230">
        <f t="shared" si="6"/>
        <v>16.912401063712608</v>
      </c>
      <c r="M99" s="230">
        <f t="shared" si="7"/>
        <v>78.713436096613663</v>
      </c>
    </row>
    <row r="100" spans="1:13" x14ac:dyDescent="0.2">
      <c r="A100" s="227" t="s">
        <v>0</v>
      </c>
      <c r="B100" s="227" t="s">
        <v>62</v>
      </c>
      <c r="C100" s="228">
        <v>2856.93</v>
      </c>
      <c r="D100" s="228">
        <v>1765.62</v>
      </c>
      <c r="E100" s="228">
        <v>165.57</v>
      </c>
      <c r="F100" s="228">
        <v>256.82</v>
      </c>
      <c r="G100" s="228">
        <v>219.36</v>
      </c>
      <c r="H100" s="228">
        <v>114.66</v>
      </c>
      <c r="I100" s="228">
        <v>1122.8800000000001</v>
      </c>
      <c r="J100" s="230">
        <f t="shared" si="4"/>
        <v>641.75</v>
      </c>
      <c r="K100" s="231">
        <f t="shared" si="5"/>
        <v>1237.5400000000002</v>
      </c>
      <c r="L100" s="230">
        <f t="shared" si="6"/>
        <v>22.462923487799845</v>
      </c>
      <c r="M100" s="230">
        <f t="shared" si="7"/>
        <v>70.090959549619981</v>
      </c>
    </row>
    <row r="101" spans="1:13" x14ac:dyDescent="0.2">
      <c r="A101" s="227" t="s">
        <v>0</v>
      </c>
      <c r="B101" s="227" t="s">
        <v>63</v>
      </c>
      <c r="C101" s="228">
        <v>3694.18</v>
      </c>
      <c r="D101" s="228">
        <v>6391.62</v>
      </c>
      <c r="E101" s="228">
        <v>375.5</v>
      </c>
      <c r="F101" s="228">
        <v>312.8</v>
      </c>
      <c r="G101" s="228">
        <v>229.95</v>
      </c>
      <c r="H101" s="228">
        <v>170.56</v>
      </c>
      <c r="I101" s="228">
        <v>3423.11</v>
      </c>
      <c r="J101" s="230">
        <f t="shared" si="4"/>
        <v>918.25</v>
      </c>
      <c r="K101" s="231">
        <f t="shared" si="5"/>
        <v>3593.67</v>
      </c>
      <c r="L101" s="230">
        <f t="shared" si="6"/>
        <v>24.85666643206341</v>
      </c>
      <c r="M101" s="230">
        <f t="shared" si="7"/>
        <v>56.224712983562853</v>
      </c>
    </row>
    <row r="102" spans="1:13" x14ac:dyDescent="0.2">
      <c r="A102" s="227" t="s">
        <v>0</v>
      </c>
      <c r="B102" s="227" t="s">
        <v>99</v>
      </c>
      <c r="C102" s="228">
        <v>28197.66</v>
      </c>
      <c r="D102" s="228">
        <v>25413.58</v>
      </c>
      <c r="E102" s="228">
        <v>1675.79</v>
      </c>
      <c r="F102" s="228">
        <v>2454.3000000000002</v>
      </c>
      <c r="G102" s="228">
        <v>1543.68</v>
      </c>
      <c r="H102" s="228">
        <v>885.31</v>
      </c>
      <c r="I102" s="228">
        <v>15746.14</v>
      </c>
      <c r="J102" s="230">
        <f t="shared" si="4"/>
        <v>5673.77</v>
      </c>
      <c r="K102" s="231">
        <f t="shared" si="5"/>
        <v>16631.45</v>
      </c>
      <c r="L102" s="230">
        <f t="shared" si="6"/>
        <v>20.121421422912398</v>
      </c>
      <c r="M102" s="230">
        <f t="shared" si="7"/>
        <v>65.443160703844157</v>
      </c>
    </row>
    <row r="103" spans="1:13" x14ac:dyDescent="0.2">
      <c r="A103" s="227" t="s">
        <v>0</v>
      </c>
      <c r="B103" s="227" t="s">
        <v>64</v>
      </c>
      <c r="C103" s="228">
        <v>336.26</v>
      </c>
      <c r="D103" s="228">
        <v>387.82</v>
      </c>
      <c r="E103" s="228">
        <v>14.87</v>
      </c>
      <c r="F103" s="228">
        <v>39.01</v>
      </c>
      <c r="G103" s="228">
        <v>16.05</v>
      </c>
      <c r="H103" s="228">
        <v>10.65</v>
      </c>
      <c r="I103" s="228">
        <v>231.77</v>
      </c>
      <c r="J103" s="230">
        <f t="shared" si="4"/>
        <v>69.929999999999993</v>
      </c>
      <c r="K103" s="231">
        <f t="shared" si="5"/>
        <v>242.42000000000002</v>
      </c>
      <c r="L103" s="230">
        <f t="shared" si="6"/>
        <v>20.796407541783143</v>
      </c>
      <c r="M103" s="230">
        <f t="shared" si="7"/>
        <v>62.50838017637048</v>
      </c>
    </row>
    <row r="104" spans="1:13" x14ac:dyDescent="0.2">
      <c r="A104" s="227" t="s">
        <v>0</v>
      </c>
      <c r="B104" s="227" t="s">
        <v>70</v>
      </c>
      <c r="C104" s="228">
        <v>1716.16</v>
      </c>
      <c r="D104" s="228">
        <v>4524.3999999999996</v>
      </c>
      <c r="E104" s="228">
        <v>56.26</v>
      </c>
      <c r="F104" s="228">
        <v>493.69</v>
      </c>
      <c r="G104" s="228">
        <v>58.32</v>
      </c>
      <c r="H104" s="228">
        <v>250.92</v>
      </c>
      <c r="I104" s="228">
        <v>2144.98</v>
      </c>
      <c r="J104" s="230">
        <f t="shared" si="4"/>
        <v>608.2700000000001</v>
      </c>
      <c r="K104" s="231">
        <f t="shared" si="5"/>
        <v>2395.9</v>
      </c>
      <c r="L104" s="230">
        <f t="shared" si="6"/>
        <v>35.443664926347196</v>
      </c>
      <c r="M104" s="230">
        <f t="shared" si="7"/>
        <v>52.95508796746531</v>
      </c>
    </row>
    <row r="105" spans="1:13" x14ac:dyDescent="0.2">
      <c r="A105" s="227" t="s">
        <v>0</v>
      </c>
      <c r="B105" s="227" t="s">
        <v>68</v>
      </c>
      <c r="C105" s="228">
        <v>6566.79</v>
      </c>
      <c r="D105" s="228">
        <v>2765.58</v>
      </c>
      <c r="E105" s="228">
        <v>309.3</v>
      </c>
      <c r="F105" s="228">
        <v>269.2</v>
      </c>
      <c r="G105" s="228">
        <v>202.55</v>
      </c>
      <c r="H105" s="228">
        <v>75.959999999999994</v>
      </c>
      <c r="I105" s="228">
        <v>1836.44</v>
      </c>
      <c r="J105" s="230">
        <f t="shared" si="4"/>
        <v>781.05</v>
      </c>
      <c r="K105" s="231">
        <f t="shared" si="5"/>
        <v>1912.4</v>
      </c>
      <c r="L105" s="230">
        <f t="shared" si="6"/>
        <v>11.893939047845294</v>
      </c>
      <c r="M105" s="230">
        <f t="shared" si="7"/>
        <v>69.150051707056022</v>
      </c>
    </row>
    <row r="106" spans="1:13" x14ac:dyDescent="0.2">
      <c r="A106" s="227" t="s">
        <v>0</v>
      </c>
      <c r="B106" s="227" t="s">
        <v>82</v>
      </c>
      <c r="C106" s="228">
        <v>24157.34</v>
      </c>
      <c r="D106" s="228">
        <v>15159.98</v>
      </c>
      <c r="E106" s="228">
        <v>759.74</v>
      </c>
      <c r="F106" s="228">
        <v>1658.89</v>
      </c>
      <c r="G106" s="228">
        <v>719.58</v>
      </c>
      <c r="H106" s="228">
        <v>558.79999999999995</v>
      </c>
      <c r="I106" s="228">
        <v>10115.59</v>
      </c>
      <c r="J106" s="230">
        <f t="shared" si="4"/>
        <v>3138.21</v>
      </c>
      <c r="K106" s="231">
        <f t="shared" si="5"/>
        <v>10674.39</v>
      </c>
      <c r="L106" s="230">
        <f t="shared" si="6"/>
        <v>12.99071006990008</v>
      </c>
      <c r="M106" s="230">
        <f t="shared" si="7"/>
        <v>70.411636426960982</v>
      </c>
    </row>
    <row r="107" spans="1:13" x14ac:dyDescent="0.2">
      <c r="A107" s="227" t="s">
        <v>0</v>
      </c>
      <c r="B107" s="227" t="s">
        <v>66</v>
      </c>
      <c r="C107" s="228">
        <v>41711.5</v>
      </c>
      <c r="D107" s="228">
        <v>25321.200000000001</v>
      </c>
      <c r="E107" s="228">
        <v>2092.1999999999998</v>
      </c>
      <c r="F107" s="228">
        <v>3895.6</v>
      </c>
      <c r="G107" s="228">
        <v>2743.1</v>
      </c>
      <c r="H107" s="228">
        <v>1510.2</v>
      </c>
      <c r="I107" s="228">
        <v>15307.6</v>
      </c>
      <c r="J107" s="230">
        <f t="shared" si="4"/>
        <v>8730.9</v>
      </c>
      <c r="K107" s="231">
        <f t="shared" si="5"/>
        <v>16817.8</v>
      </c>
      <c r="L107" s="230">
        <f t="shared" si="6"/>
        <v>20.931637557987603</v>
      </c>
      <c r="M107" s="230">
        <f t="shared" si="7"/>
        <v>66.417863292419</v>
      </c>
    </row>
    <row r="108" spans="1:13" x14ac:dyDescent="0.2">
      <c r="A108" s="227" t="s">
        <v>0</v>
      </c>
      <c r="B108" s="227" t="s">
        <v>60</v>
      </c>
      <c r="C108" s="228">
        <v>1665.64</v>
      </c>
      <c r="D108" s="228">
        <v>1032.07</v>
      </c>
      <c r="E108" s="228">
        <v>115.76</v>
      </c>
      <c r="F108" s="228">
        <v>201.63</v>
      </c>
      <c r="G108" s="228">
        <v>93.62</v>
      </c>
      <c r="H108" s="228">
        <v>45.32</v>
      </c>
      <c r="I108" s="228">
        <v>667.64</v>
      </c>
      <c r="J108" s="230">
        <f t="shared" si="4"/>
        <v>411.01</v>
      </c>
      <c r="K108" s="231">
        <f t="shared" si="5"/>
        <v>712.96</v>
      </c>
      <c r="L108" s="230">
        <f t="shared" si="6"/>
        <v>24.675800292980473</v>
      </c>
      <c r="M108" s="230">
        <f t="shared" si="7"/>
        <v>69.080585619192505</v>
      </c>
    </row>
    <row r="109" spans="1:13" x14ac:dyDescent="0.2">
      <c r="A109" s="227" t="s">
        <v>0</v>
      </c>
      <c r="B109" s="227" t="s">
        <v>71</v>
      </c>
      <c r="C109" s="228">
        <v>28588.87</v>
      </c>
      <c r="D109" s="228">
        <v>15833.17</v>
      </c>
      <c r="E109" s="228">
        <v>1300.1500000000001</v>
      </c>
      <c r="F109" s="228">
        <v>1527.54</v>
      </c>
      <c r="G109" s="228">
        <v>792.25</v>
      </c>
      <c r="H109" s="228">
        <v>694.15</v>
      </c>
      <c r="I109" s="228">
        <v>8552.68</v>
      </c>
      <c r="J109" s="230">
        <f t="shared" si="4"/>
        <v>3619.94</v>
      </c>
      <c r="K109" s="231">
        <f t="shared" si="5"/>
        <v>9246.83</v>
      </c>
      <c r="L109" s="230">
        <f t="shared" si="6"/>
        <v>12.662060445201229</v>
      </c>
      <c r="M109" s="230">
        <f t="shared" si="7"/>
        <v>58.40163403790902</v>
      </c>
    </row>
    <row r="110" spans="1:13" x14ac:dyDescent="0.2">
      <c r="A110" s="227" t="s">
        <v>0</v>
      </c>
      <c r="B110" s="227" t="s">
        <v>61</v>
      </c>
      <c r="C110" s="228">
        <v>342.35</v>
      </c>
      <c r="D110" s="228">
        <v>330.5</v>
      </c>
      <c r="E110" s="228">
        <v>24.14</v>
      </c>
      <c r="F110" s="228">
        <v>14.63</v>
      </c>
      <c r="G110" s="228">
        <v>13.84</v>
      </c>
      <c r="H110" s="228">
        <v>15.33</v>
      </c>
      <c r="I110" s="228">
        <v>183.69</v>
      </c>
      <c r="J110" s="230">
        <f t="shared" si="4"/>
        <v>52.61</v>
      </c>
      <c r="K110" s="231">
        <f t="shared" si="5"/>
        <v>199.02</v>
      </c>
      <c r="L110" s="230">
        <f t="shared" si="6"/>
        <v>15.367314152183436</v>
      </c>
      <c r="M110" s="230">
        <f t="shared" si="7"/>
        <v>60.217851739788195</v>
      </c>
    </row>
    <row r="111" spans="1:13" x14ac:dyDescent="0.2">
      <c r="A111" s="227" t="s">
        <v>0</v>
      </c>
      <c r="B111" s="227" t="s">
        <v>72</v>
      </c>
      <c r="C111" s="228">
        <v>549.91999999999996</v>
      </c>
      <c r="D111" s="228">
        <v>423.36</v>
      </c>
      <c r="E111" s="228">
        <v>30.45</v>
      </c>
      <c r="F111" s="228">
        <v>109.19</v>
      </c>
      <c r="G111" s="228">
        <v>36.08</v>
      </c>
      <c r="H111" s="228">
        <v>13.83</v>
      </c>
      <c r="I111" s="228">
        <v>247.03</v>
      </c>
      <c r="J111" s="230">
        <f t="shared" si="4"/>
        <v>175.71999999999997</v>
      </c>
      <c r="K111" s="231">
        <f t="shared" si="5"/>
        <v>260.86</v>
      </c>
      <c r="L111" s="230">
        <f t="shared" si="6"/>
        <v>31.953738725632817</v>
      </c>
      <c r="M111" s="230">
        <f t="shared" si="7"/>
        <v>61.616591080876795</v>
      </c>
    </row>
    <row r="112" spans="1:13" x14ac:dyDescent="0.2">
      <c r="A112" s="227" t="s">
        <v>0</v>
      </c>
      <c r="B112" s="227" t="s">
        <v>73</v>
      </c>
      <c r="C112" s="228">
        <v>1452.9</v>
      </c>
      <c r="D112" s="228">
        <v>920.3</v>
      </c>
      <c r="E112" s="228">
        <v>44.5</v>
      </c>
      <c r="F112" s="228">
        <v>238.3</v>
      </c>
      <c r="G112" s="228">
        <v>98.5</v>
      </c>
      <c r="H112" s="228">
        <v>21.8</v>
      </c>
      <c r="I112" s="228">
        <v>593.79999999999995</v>
      </c>
      <c r="J112" s="230">
        <f t="shared" si="4"/>
        <v>381.3</v>
      </c>
      <c r="K112" s="231">
        <f t="shared" si="5"/>
        <v>615.59999999999991</v>
      </c>
      <c r="L112" s="230">
        <f t="shared" si="6"/>
        <v>26.244063596944038</v>
      </c>
      <c r="M112" s="230">
        <f t="shared" si="7"/>
        <v>66.891231120286847</v>
      </c>
    </row>
    <row r="113" spans="1:13" x14ac:dyDescent="0.2">
      <c r="A113" s="227" t="s">
        <v>0</v>
      </c>
      <c r="B113" s="227" t="s">
        <v>74</v>
      </c>
      <c r="C113" s="228">
        <v>142.55000000000001</v>
      </c>
      <c r="D113" s="228">
        <v>178.04</v>
      </c>
      <c r="E113" s="228">
        <v>8.89</v>
      </c>
      <c r="F113" s="228">
        <v>18.399999999999999</v>
      </c>
      <c r="G113" s="228">
        <v>7.81</v>
      </c>
      <c r="H113" s="228">
        <v>7.53</v>
      </c>
      <c r="I113" s="228">
        <v>132.68</v>
      </c>
      <c r="J113" s="230">
        <f t="shared" si="4"/>
        <v>35.1</v>
      </c>
      <c r="K113" s="231">
        <f t="shared" si="5"/>
        <v>140.21</v>
      </c>
      <c r="L113" s="230">
        <f t="shared" si="6"/>
        <v>24.622939319537004</v>
      </c>
      <c r="M113" s="230">
        <f t="shared" si="7"/>
        <v>78.751965850370709</v>
      </c>
    </row>
    <row r="114" spans="1:13" x14ac:dyDescent="0.2">
      <c r="A114" s="227" t="s">
        <v>0</v>
      </c>
      <c r="B114" s="227" t="s">
        <v>69</v>
      </c>
      <c r="C114" s="228">
        <v>4676.25</v>
      </c>
      <c r="D114" s="228">
        <v>2525.7800000000002</v>
      </c>
      <c r="E114" s="228">
        <v>338.16</v>
      </c>
      <c r="F114" s="228">
        <v>486.99</v>
      </c>
      <c r="G114" s="228">
        <v>340.6</v>
      </c>
      <c r="H114" s="228">
        <v>55.48</v>
      </c>
      <c r="I114" s="228">
        <v>1677.26</v>
      </c>
      <c r="J114" s="230">
        <f t="shared" si="4"/>
        <v>1165.75</v>
      </c>
      <c r="K114" s="231">
        <f t="shared" si="5"/>
        <v>1732.74</v>
      </c>
      <c r="L114" s="230">
        <f t="shared" si="6"/>
        <v>24.929163325314089</v>
      </c>
      <c r="M114" s="230">
        <f t="shared" si="7"/>
        <v>68.602174377815956</v>
      </c>
    </row>
    <row r="115" spans="1:13" x14ac:dyDescent="0.2">
      <c r="A115" s="227" t="s">
        <v>0</v>
      </c>
      <c r="B115" s="227" t="s">
        <v>75</v>
      </c>
      <c r="C115" s="228">
        <v>52.3</v>
      </c>
      <c r="D115" s="228">
        <v>67.28</v>
      </c>
      <c r="E115" s="228">
        <v>3.77</v>
      </c>
      <c r="F115" s="228">
        <v>1.93</v>
      </c>
      <c r="G115" s="228">
        <v>0.53</v>
      </c>
      <c r="H115" s="228">
        <v>1.34</v>
      </c>
      <c r="I115" s="228">
        <v>33.99</v>
      </c>
      <c r="J115" s="230">
        <f t="shared" si="4"/>
        <v>6.23</v>
      </c>
      <c r="K115" s="231">
        <f t="shared" si="5"/>
        <v>35.330000000000005</v>
      </c>
      <c r="L115" s="230">
        <f t="shared" si="6"/>
        <v>11.912045889101339</v>
      </c>
      <c r="M115" s="230">
        <f t="shared" si="7"/>
        <v>52.511890606420927</v>
      </c>
    </row>
    <row r="116" spans="1:13" x14ac:dyDescent="0.2">
      <c r="A116" s="227" t="s">
        <v>0</v>
      </c>
      <c r="B116" s="227" t="s">
        <v>76</v>
      </c>
      <c r="C116" s="228">
        <v>12341.04</v>
      </c>
      <c r="D116" s="228">
        <v>10066.44</v>
      </c>
      <c r="E116" s="228">
        <v>1537.68</v>
      </c>
      <c r="F116" s="228">
        <v>529.88</v>
      </c>
      <c r="G116" s="228">
        <v>402.41</v>
      </c>
      <c r="H116" s="228">
        <v>318</v>
      </c>
      <c r="I116" s="228">
        <v>5374.97</v>
      </c>
      <c r="J116" s="230">
        <f t="shared" si="4"/>
        <v>2469.9699999999998</v>
      </c>
      <c r="K116" s="231">
        <f t="shared" si="5"/>
        <v>5692.97</v>
      </c>
      <c r="L116" s="230">
        <f t="shared" si="6"/>
        <v>20.0142775649378</v>
      </c>
      <c r="M116" s="230">
        <f t="shared" si="7"/>
        <v>56.553955519528252</v>
      </c>
    </row>
    <row r="117" spans="1:13" x14ac:dyDescent="0.2">
      <c r="A117" s="227" t="s">
        <v>0</v>
      </c>
      <c r="B117" s="227" t="s">
        <v>57</v>
      </c>
      <c r="C117" s="228">
        <v>3272.17</v>
      </c>
      <c r="D117" s="228">
        <v>3233.06</v>
      </c>
      <c r="E117" s="228">
        <v>163.35</v>
      </c>
      <c r="F117" s="228">
        <v>170.94</v>
      </c>
      <c r="G117" s="228">
        <v>135.30000000000001</v>
      </c>
      <c r="H117" s="228">
        <v>106.6</v>
      </c>
      <c r="I117" s="228">
        <v>1583</v>
      </c>
      <c r="J117" s="230">
        <f t="shared" si="4"/>
        <v>469.59</v>
      </c>
      <c r="K117" s="231">
        <f t="shared" si="5"/>
        <v>1689.6</v>
      </c>
      <c r="L117" s="230">
        <f t="shared" si="6"/>
        <v>14.351026994318753</v>
      </c>
      <c r="M117" s="230">
        <f t="shared" si="7"/>
        <v>52.260087966199201</v>
      </c>
    </row>
    <row r="118" spans="1:13" x14ac:dyDescent="0.2">
      <c r="A118" s="227" t="s">
        <v>0</v>
      </c>
      <c r="B118" s="227" t="s">
        <v>77</v>
      </c>
      <c r="C118" s="228">
        <v>12142.12</v>
      </c>
      <c r="D118" s="228">
        <v>9989.7000000000007</v>
      </c>
      <c r="E118" s="228">
        <v>271.77</v>
      </c>
      <c r="F118" s="228">
        <v>1401.09</v>
      </c>
      <c r="G118" s="228">
        <v>858.01</v>
      </c>
      <c r="H118" s="228">
        <v>100.8</v>
      </c>
      <c r="I118" s="228">
        <v>5782.15</v>
      </c>
      <c r="J118" s="230">
        <f t="shared" si="4"/>
        <v>2530.87</v>
      </c>
      <c r="K118" s="231">
        <f t="shared" si="5"/>
        <v>5882.95</v>
      </c>
      <c r="L118" s="230">
        <f t="shared" si="6"/>
        <v>20.843724160196075</v>
      </c>
      <c r="M118" s="230">
        <f t="shared" si="7"/>
        <v>58.890156861567412</v>
      </c>
    </row>
    <row r="119" spans="1:13" x14ac:dyDescent="0.2">
      <c r="A119" s="227" t="s">
        <v>0</v>
      </c>
      <c r="B119" s="227" t="s">
        <v>78</v>
      </c>
      <c r="C119" s="228">
        <v>3462.77</v>
      </c>
      <c r="D119" s="228">
        <v>2660.64</v>
      </c>
      <c r="E119" s="228">
        <v>117.47</v>
      </c>
      <c r="F119" s="228">
        <v>209.25</v>
      </c>
      <c r="G119" s="228">
        <v>122.18</v>
      </c>
      <c r="H119" s="228">
        <v>24.28</v>
      </c>
      <c r="I119" s="228">
        <v>2091.62</v>
      </c>
      <c r="J119" s="230">
        <f t="shared" si="4"/>
        <v>448.90000000000003</v>
      </c>
      <c r="K119" s="231">
        <f t="shared" si="5"/>
        <v>2115.9</v>
      </c>
      <c r="L119" s="230">
        <f t="shared" si="6"/>
        <v>12.963610057843866</v>
      </c>
      <c r="M119" s="230">
        <f t="shared" si="7"/>
        <v>79.525978711888882</v>
      </c>
    </row>
    <row r="120" spans="1:13" x14ac:dyDescent="0.2">
      <c r="A120" s="227" t="s">
        <v>0</v>
      </c>
      <c r="B120" s="227" t="s">
        <v>79</v>
      </c>
      <c r="C120" s="228">
        <v>12780.96</v>
      </c>
      <c r="D120" s="228">
        <v>3889.24</v>
      </c>
      <c r="E120" s="228">
        <v>959.75</v>
      </c>
      <c r="F120" s="228">
        <v>757.11</v>
      </c>
      <c r="G120" s="228">
        <v>302.88</v>
      </c>
      <c r="H120" s="228">
        <v>304.2</v>
      </c>
      <c r="I120" s="228">
        <v>2960.36</v>
      </c>
      <c r="J120" s="230">
        <f t="shared" si="4"/>
        <v>2019.7400000000002</v>
      </c>
      <c r="K120" s="231">
        <f t="shared" si="5"/>
        <v>3264.56</v>
      </c>
      <c r="L120" s="230">
        <f t="shared" si="6"/>
        <v>15.80272530388954</v>
      </c>
      <c r="M120" s="230">
        <f t="shared" si="7"/>
        <v>83.938250146558204</v>
      </c>
    </row>
    <row r="121" spans="1:13" x14ac:dyDescent="0.2">
      <c r="A121" s="227" t="s">
        <v>0</v>
      </c>
      <c r="B121" s="227" t="s">
        <v>81</v>
      </c>
      <c r="C121" s="228">
        <v>669.06</v>
      </c>
      <c r="D121" s="228">
        <v>544.79</v>
      </c>
      <c r="E121" s="228">
        <v>31.61</v>
      </c>
      <c r="F121" s="228">
        <v>57.05</v>
      </c>
      <c r="G121" s="228">
        <v>21.26</v>
      </c>
      <c r="H121" s="228">
        <v>25.88</v>
      </c>
      <c r="I121" s="228">
        <v>400.68</v>
      </c>
      <c r="J121" s="230">
        <f t="shared" si="4"/>
        <v>109.92</v>
      </c>
      <c r="K121" s="231">
        <f t="shared" si="5"/>
        <v>426.56</v>
      </c>
      <c r="L121" s="230">
        <f t="shared" si="6"/>
        <v>16.429019818850328</v>
      </c>
      <c r="M121" s="230">
        <f t="shared" si="7"/>
        <v>78.298059802859825</v>
      </c>
    </row>
    <row r="122" spans="1:13" x14ac:dyDescent="0.2">
      <c r="A122" s="227" t="s">
        <v>0</v>
      </c>
      <c r="B122" s="227" t="s">
        <v>80</v>
      </c>
      <c r="C122" s="228">
        <v>1202.6600000000001</v>
      </c>
      <c r="D122" s="228">
        <v>876.9</v>
      </c>
      <c r="E122" s="228">
        <v>89.03</v>
      </c>
      <c r="F122" s="228">
        <v>136.63</v>
      </c>
      <c r="G122" s="228">
        <v>118.95</v>
      </c>
      <c r="H122" s="228">
        <v>40.909999999999997</v>
      </c>
      <c r="I122" s="228">
        <v>310.94</v>
      </c>
      <c r="J122" s="230">
        <f t="shared" si="4"/>
        <v>344.61</v>
      </c>
      <c r="K122" s="231">
        <f t="shared" si="5"/>
        <v>351.85</v>
      </c>
      <c r="L122" s="230">
        <f t="shared" si="6"/>
        <v>28.653983669532536</v>
      </c>
      <c r="M122" s="230">
        <f t="shared" si="7"/>
        <v>40.124301516706581</v>
      </c>
    </row>
    <row r="123" spans="1:13" x14ac:dyDescent="0.2">
      <c r="A123" s="227" t="s">
        <v>0</v>
      </c>
      <c r="B123" s="227" t="s">
        <v>65</v>
      </c>
      <c r="C123" s="228">
        <v>1456.15</v>
      </c>
      <c r="D123" s="228">
        <v>2422.19</v>
      </c>
      <c r="E123" s="228">
        <v>82.59</v>
      </c>
      <c r="F123" s="228">
        <v>401.88</v>
      </c>
      <c r="G123" s="228">
        <v>71.680000000000007</v>
      </c>
      <c r="H123" s="228">
        <v>42.83</v>
      </c>
      <c r="I123" s="228">
        <v>1046.75</v>
      </c>
      <c r="J123" s="230">
        <f t="shared" si="4"/>
        <v>556.15000000000009</v>
      </c>
      <c r="K123" s="231">
        <f t="shared" si="5"/>
        <v>1089.58</v>
      </c>
      <c r="L123" s="230">
        <f t="shared" si="6"/>
        <v>38.193180647598126</v>
      </c>
      <c r="M123" s="230">
        <f t="shared" si="7"/>
        <v>44.983258951609898</v>
      </c>
    </row>
    <row r="124" spans="1:13" x14ac:dyDescent="0.2">
      <c r="A124" s="227" t="s">
        <v>0</v>
      </c>
      <c r="B124" s="227" t="s">
        <v>83</v>
      </c>
      <c r="C124" s="228">
        <v>2561.5700000000002</v>
      </c>
      <c r="D124" s="228">
        <v>2639.58</v>
      </c>
      <c r="E124" s="228">
        <v>256.66000000000003</v>
      </c>
      <c r="F124" s="228">
        <v>305.01</v>
      </c>
      <c r="G124" s="228">
        <v>92.46</v>
      </c>
      <c r="H124" s="228">
        <v>39.950000000000003</v>
      </c>
      <c r="I124" s="228">
        <v>1277.49</v>
      </c>
      <c r="J124" s="230">
        <f t="shared" si="4"/>
        <v>654.13000000000011</v>
      </c>
      <c r="K124" s="231">
        <f t="shared" si="5"/>
        <v>1317.44</v>
      </c>
      <c r="L124" s="230">
        <f t="shared" si="6"/>
        <v>25.536292195801796</v>
      </c>
      <c r="M124" s="230">
        <f t="shared" si="7"/>
        <v>49.910970684730152</v>
      </c>
    </row>
    <row r="125" spans="1:13" x14ac:dyDescent="0.2">
      <c r="A125" s="227" t="s">
        <v>0</v>
      </c>
      <c r="B125" s="227" t="s">
        <v>84</v>
      </c>
      <c r="C125" s="228">
        <v>10452.91</v>
      </c>
      <c r="D125" s="228">
        <v>14171.69</v>
      </c>
      <c r="E125" s="228">
        <v>876.57</v>
      </c>
      <c r="F125" s="228">
        <v>1830.79</v>
      </c>
      <c r="G125" s="228">
        <v>889.52</v>
      </c>
      <c r="H125" s="228">
        <v>462.29</v>
      </c>
      <c r="I125" s="228">
        <v>5194.83</v>
      </c>
      <c r="J125" s="230">
        <f t="shared" si="4"/>
        <v>3596.88</v>
      </c>
      <c r="K125" s="231">
        <f t="shared" si="5"/>
        <v>5657.12</v>
      </c>
      <c r="L125" s="230">
        <f t="shared" si="6"/>
        <v>34.410322101692259</v>
      </c>
      <c r="M125" s="230">
        <f t="shared" si="7"/>
        <v>39.918457149429599</v>
      </c>
    </row>
    <row r="126" spans="1:13" x14ac:dyDescent="0.2">
      <c r="A126" s="227" t="s">
        <v>0</v>
      </c>
      <c r="B126" s="227" t="s">
        <v>87</v>
      </c>
      <c r="C126" s="228">
        <v>89.01</v>
      </c>
      <c r="D126" s="228">
        <v>222.02</v>
      </c>
      <c r="E126" s="228">
        <v>2.12</v>
      </c>
      <c r="F126" s="228">
        <v>19.579999999999998</v>
      </c>
      <c r="G126" s="228">
        <v>0.39</v>
      </c>
      <c r="H126" s="228">
        <v>4.5</v>
      </c>
      <c r="I126" s="228">
        <v>105.36</v>
      </c>
      <c r="J126" s="230">
        <f t="shared" si="4"/>
        <v>22.09</v>
      </c>
      <c r="K126" s="231">
        <f t="shared" si="5"/>
        <v>109.86</v>
      </c>
      <c r="L126" s="230">
        <f t="shared" si="6"/>
        <v>24.817436243118749</v>
      </c>
      <c r="M126" s="230">
        <f t="shared" si="7"/>
        <v>49.482028646067924</v>
      </c>
    </row>
    <row r="127" spans="1:13" x14ac:dyDescent="0.2">
      <c r="A127" s="227" t="s">
        <v>0</v>
      </c>
      <c r="B127" s="227" t="s">
        <v>85</v>
      </c>
      <c r="C127" s="228">
        <v>1564.55</v>
      </c>
      <c r="D127" s="228">
        <v>3136.01</v>
      </c>
      <c r="E127" s="228">
        <v>104.15</v>
      </c>
      <c r="F127" s="228">
        <v>176.75</v>
      </c>
      <c r="G127" s="228">
        <v>42.99</v>
      </c>
      <c r="H127" s="228">
        <v>78.84</v>
      </c>
      <c r="I127" s="228">
        <v>1390.79</v>
      </c>
      <c r="J127" s="230">
        <f t="shared" si="4"/>
        <v>323.89</v>
      </c>
      <c r="K127" s="231">
        <f t="shared" si="5"/>
        <v>1469.6299999999999</v>
      </c>
      <c r="L127" s="230">
        <f t="shared" si="6"/>
        <v>20.701799239397907</v>
      </c>
      <c r="M127" s="230">
        <f t="shared" si="7"/>
        <v>46.863052094859384</v>
      </c>
    </row>
    <row r="128" spans="1:13" x14ac:dyDescent="0.2">
      <c r="A128" s="227" t="s">
        <v>0</v>
      </c>
      <c r="B128" s="227" t="s">
        <v>86</v>
      </c>
      <c r="C128" s="228">
        <v>3513.29</v>
      </c>
      <c r="D128" s="228">
        <v>3893.86</v>
      </c>
      <c r="E128" s="228">
        <v>236.14</v>
      </c>
      <c r="F128" s="228">
        <v>161.55000000000001</v>
      </c>
      <c r="G128" s="228">
        <v>102.36</v>
      </c>
      <c r="H128" s="228">
        <v>164.27</v>
      </c>
      <c r="I128" s="228">
        <v>2019.1</v>
      </c>
      <c r="J128" s="230">
        <f t="shared" si="4"/>
        <v>500.05</v>
      </c>
      <c r="K128" s="231">
        <f t="shared" si="5"/>
        <v>2183.37</v>
      </c>
      <c r="L128" s="230">
        <f t="shared" si="6"/>
        <v>14.233097751680049</v>
      </c>
      <c r="M128" s="230">
        <f t="shared" si="7"/>
        <v>56.072123805170179</v>
      </c>
    </row>
    <row r="129" spans="1:13" x14ac:dyDescent="0.2">
      <c r="A129" s="227" t="s">
        <v>1</v>
      </c>
      <c r="B129" s="227" t="s">
        <v>6</v>
      </c>
      <c r="C129" s="228">
        <v>215113.23</v>
      </c>
      <c r="D129" s="228">
        <v>168161.74</v>
      </c>
      <c r="E129" s="228">
        <v>12098.77</v>
      </c>
      <c r="F129" s="228">
        <v>19356.75</v>
      </c>
      <c r="G129" s="228">
        <v>10959.62</v>
      </c>
      <c r="H129" s="228">
        <v>6381.19</v>
      </c>
      <c r="I129" s="228">
        <v>97337.45</v>
      </c>
      <c r="J129" s="230">
        <f>+E129+F129+G129</f>
        <v>42415.14</v>
      </c>
      <c r="K129" s="231">
        <f>+H129+I129</f>
        <v>103718.64</v>
      </c>
      <c r="L129" s="230">
        <f>+J129/C129*100</f>
        <v>19.717587802479649</v>
      </c>
      <c r="M129" s="230">
        <f>+K129/D129*100</f>
        <v>61.677906044502166</v>
      </c>
    </row>
    <row r="130" spans="1:13" x14ac:dyDescent="0.2">
      <c r="A130" s="227" t="s">
        <v>1</v>
      </c>
      <c r="B130" s="227" t="s">
        <v>58</v>
      </c>
      <c r="C130" s="228">
        <v>3950.86</v>
      </c>
      <c r="D130" s="228">
        <v>4769.46</v>
      </c>
      <c r="E130" s="228">
        <v>363.11</v>
      </c>
      <c r="F130" s="228">
        <v>272.31</v>
      </c>
      <c r="G130" s="228">
        <v>208.11</v>
      </c>
      <c r="H130" s="228">
        <v>221.49</v>
      </c>
      <c r="I130" s="228">
        <v>3196.01</v>
      </c>
      <c r="J130" s="230">
        <f t="shared" ref="J130:J160" si="8">+E130+F130+G130</f>
        <v>843.53000000000009</v>
      </c>
      <c r="K130" s="231">
        <f t="shared" ref="K130:K160" si="9">+H130+I130</f>
        <v>3417.5</v>
      </c>
      <c r="L130" s="230">
        <f t="shared" ref="L130:L160" si="10">+J130/C130*100</f>
        <v>21.350541401112672</v>
      </c>
      <c r="M130" s="230">
        <f t="shared" ref="M130:M160" si="11">+K130/D130*100</f>
        <v>71.6538140586146</v>
      </c>
    </row>
    <row r="131" spans="1:13" x14ac:dyDescent="0.2">
      <c r="A131" s="227" t="s">
        <v>1</v>
      </c>
      <c r="B131" s="227" t="s">
        <v>59</v>
      </c>
      <c r="C131" s="228">
        <v>2672.89</v>
      </c>
      <c r="D131" s="228">
        <v>1218.48</v>
      </c>
      <c r="E131" s="228">
        <v>112.12</v>
      </c>
      <c r="F131" s="228">
        <v>216.55</v>
      </c>
      <c r="G131" s="228">
        <v>131.11000000000001</v>
      </c>
      <c r="H131" s="228">
        <v>143.04</v>
      </c>
      <c r="I131" s="228">
        <v>809.99</v>
      </c>
      <c r="J131" s="230">
        <f t="shared" si="8"/>
        <v>459.78000000000003</v>
      </c>
      <c r="K131" s="231">
        <f t="shared" si="9"/>
        <v>953.03</v>
      </c>
      <c r="L131" s="230">
        <f t="shared" si="10"/>
        <v>17.201605752574931</v>
      </c>
      <c r="M131" s="230">
        <f t="shared" si="11"/>
        <v>78.214660888976425</v>
      </c>
    </row>
    <row r="132" spans="1:13" x14ac:dyDescent="0.2">
      <c r="A132" s="227" t="s">
        <v>1</v>
      </c>
      <c r="B132" s="227" t="s">
        <v>62</v>
      </c>
      <c r="C132" s="228">
        <v>2849.85</v>
      </c>
      <c r="D132" s="228">
        <v>1790.03</v>
      </c>
      <c r="E132" s="228">
        <v>151.13999999999999</v>
      </c>
      <c r="F132" s="228">
        <v>259.62</v>
      </c>
      <c r="G132" s="228">
        <v>225.06</v>
      </c>
      <c r="H132" s="228">
        <v>114.01</v>
      </c>
      <c r="I132" s="228">
        <v>1209.48</v>
      </c>
      <c r="J132" s="230">
        <f t="shared" si="8"/>
        <v>635.81999999999994</v>
      </c>
      <c r="K132" s="231">
        <f t="shared" si="9"/>
        <v>1323.49</v>
      </c>
      <c r="L132" s="230">
        <f t="shared" si="10"/>
        <v>22.31064792883836</v>
      </c>
      <c r="M132" s="230">
        <f t="shared" si="11"/>
        <v>73.936749663413465</v>
      </c>
    </row>
    <row r="133" spans="1:13" x14ac:dyDescent="0.2">
      <c r="A133" s="227" t="s">
        <v>1</v>
      </c>
      <c r="B133" s="227" t="s">
        <v>63</v>
      </c>
      <c r="C133" s="228">
        <v>4074.32</v>
      </c>
      <c r="D133" s="228">
        <v>7060.48</v>
      </c>
      <c r="E133" s="228">
        <v>344.54</v>
      </c>
      <c r="F133" s="228">
        <v>318.97000000000003</v>
      </c>
      <c r="G133" s="228">
        <v>245.69</v>
      </c>
      <c r="H133" s="228">
        <v>175.53</v>
      </c>
      <c r="I133" s="228">
        <v>3575.84</v>
      </c>
      <c r="J133" s="230">
        <f t="shared" si="8"/>
        <v>909.2</v>
      </c>
      <c r="K133" s="231">
        <f t="shared" si="9"/>
        <v>3751.3700000000003</v>
      </c>
      <c r="L133" s="230">
        <f t="shared" si="10"/>
        <v>22.315380235229437</v>
      </c>
      <c r="M133" s="230">
        <f t="shared" si="11"/>
        <v>53.131940038071079</v>
      </c>
    </row>
    <row r="134" spans="1:13" x14ac:dyDescent="0.2">
      <c r="A134" s="227" t="s">
        <v>1</v>
      </c>
      <c r="B134" s="227" t="s">
        <v>99</v>
      </c>
      <c r="C134" s="228">
        <v>28315.41</v>
      </c>
      <c r="D134" s="228">
        <v>26860.75</v>
      </c>
      <c r="E134" s="228">
        <v>1755.05</v>
      </c>
      <c r="F134" s="228">
        <v>2495.42</v>
      </c>
      <c r="G134" s="228">
        <v>1638.42</v>
      </c>
      <c r="H134" s="228">
        <v>897.52</v>
      </c>
      <c r="I134" s="228">
        <v>17810.34</v>
      </c>
      <c r="J134" s="230">
        <f t="shared" si="8"/>
        <v>5888.89</v>
      </c>
      <c r="K134" s="231">
        <f t="shared" si="9"/>
        <v>18707.86</v>
      </c>
      <c r="L134" s="230">
        <f t="shared" si="10"/>
        <v>20.79747388436191</v>
      </c>
      <c r="M134" s="230">
        <f t="shared" si="11"/>
        <v>69.647571270347996</v>
      </c>
    </row>
    <row r="135" spans="1:13" x14ac:dyDescent="0.2">
      <c r="A135" s="227" t="s">
        <v>1</v>
      </c>
      <c r="B135" s="227" t="s">
        <v>64</v>
      </c>
      <c r="C135" s="228">
        <v>428.62</v>
      </c>
      <c r="D135" s="228">
        <v>383.69</v>
      </c>
      <c r="E135" s="228">
        <v>16.16</v>
      </c>
      <c r="F135" s="228">
        <v>46.42</v>
      </c>
      <c r="G135" s="228">
        <v>18.059999999999999</v>
      </c>
      <c r="H135" s="228">
        <v>10.82</v>
      </c>
      <c r="I135" s="228">
        <v>232.63</v>
      </c>
      <c r="J135" s="230">
        <f t="shared" si="8"/>
        <v>80.64</v>
      </c>
      <c r="K135" s="231">
        <f t="shared" si="9"/>
        <v>243.45</v>
      </c>
      <c r="L135" s="230">
        <f t="shared" si="10"/>
        <v>18.813867761653679</v>
      </c>
      <c r="M135" s="230">
        <f t="shared" si="11"/>
        <v>63.449659881675316</v>
      </c>
    </row>
    <row r="136" spans="1:13" x14ac:dyDescent="0.2">
      <c r="A136" s="227" t="s">
        <v>1</v>
      </c>
      <c r="B136" s="227" t="s">
        <v>70</v>
      </c>
      <c r="C136" s="228">
        <v>1784.53</v>
      </c>
      <c r="D136" s="228">
        <v>4728.8500000000004</v>
      </c>
      <c r="E136" s="228">
        <v>63.63</v>
      </c>
      <c r="F136" s="228">
        <v>492</v>
      </c>
      <c r="G136" s="228">
        <v>66.16</v>
      </c>
      <c r="H136" s="228">
        <v>282.64</v>
      </c>
      <c r="I136" s="228">
        <v>2434.4</v>
      </c>
      <c r="J136" s="230">
        <f t="shared" si="8"/>
        <v>621.79</v>
      </c>
      <c r="K136" s="231">
        <f t="shared" si="9"/>
        <v>2717.04</v>
      </c>
      <c r="L136" s="230">
        <f t="shared" si="10"/>
        <v>34.843348108465534</v>
      </c>
      <c r="M136" s="230">
        <f t="shared" si="11"/>
        <v>57.456675513073996</v>
      </c>
    </row>
    <row r="137" spans="1:13" x14ac:dyDescent="0.2">
      <c r="A137" s="227" t="s">
        <v>1</v>
      </c>
      <c r="B137" s="227" t="s">
        <v>68</v>
      </c>
      <c r="C137" s="228">
        <v>6842.5</v>
      </c>
      <c r="D137" s="228">
        <v>2716.53</v>
      </c>
      <c r="E137" s="228">
        <v>314.95999999999998</v>
      </c>
      <c r="F137" s="228">
        <v>274.32</v>
      </c>
      <c r="G137" s="228">
        <v>192.92</v>
      </c>
      <c r="H137" s="228">
        <v>77.39</v>
      </c>
      <c r="I137" s="228">
        <v>1698.84</v>
      </c>
      <c r="J137" s="230">
        <f t="shared" si="8"/>
        <v>782.19999999999993</v>
      </c>
      <c r="K137" s="231">
        <f t="shared" si="9"/>
        <v>1776.23</v>
      </c>
      <c r="L137" s="230">
        <f t="shared" si="10"/>
        <v>11.43149433686518</v>
      </c>
      <c r="M137" s="230">
        <f t="shared" si="11"/>
        <v>65.38598874299197</v>
      </c>
    </row>
    <row r="138" spans="1:13" x14ac:dyDescent="0.2">
      <c r="A138" s="227" t="s">
        <v>1</v>
      </c>
      <c r="B138" s="227" t="s">
        <v>82</v>
      </c>
      <c r="C138" s="228">
        <v>24030.32</v>
      </c>
      <c r="D138" s="228">
        <v>16245.06</v>
      </c>
      <c r="E138" s="228">
        <v>799.05</v>
      </c>
      <c r="F138" s="228">
        <v>1760.69</v>
      </c>
      <c r="G138" s="228">
        <v>744.23</v>
      </c>
      <c r="H138" s="228">
        <v>541.69000000000005</v>
      </c>
      <c r="I138" s="228">
        <v>10588.12</v>
      </c>
      <c r="J138" s="230">
        <f t="shared" si="8"/>
        <v>3303.97</v>
      </c>
      <c r="K138" s="231">
        <f t="shared" si="9"/>
        <v>11129.810000000001</v>
      </c>
      <c r="L138" s="230">
        <f t="shared" si="10"/>
        <v>13.749171879525532</v>
      </c>
      <c r="M138" s="230">
        <f t="shared" si="11"/>
        <v>68.511966099232637</v>
      </c>
    </row>
    <row r="139" spans="1:13" x14ac:dyDescent="0.2">
      <c r="A139" s="227" t="s">
        <v>1</v>
      </c>
      <c r="B139" s="227" t="s">
        <v>66</v>
      </c>
      <c r="C139" s="228">
        <v>44407.199999999997</v>
      </c>
      <c r="D139" s="228">
        <v>25987.7</v>
      </c>
      <c r="E139" s="228">
        <v>2134.5</v>
      </c>
      <c r="F139" s="228">
        <v>4530.3</v>
      </c>
      <c r="G139" s="228">
        <v>2945.9</v>
      </c>
      <c r="H139" s="228">
        <v>1482.7</v>
      </c>
      <c r="I139" s="228">
        <v>16066.5</v>
      </c>
      <c r="J139" s="230">
        <f t="shared" si="8"/>
        <v>9610.7000000000007</v>
      </c>
      <c r="K139" s="231">
        <f t="shared" si="9"/>
        <v>17549.2</v>
      </c>
      <c r="L139" s="230">
        <f t="shared" si="10"/>
        <v>21.642211172962948</v>
      </c>
      <c r="M139" s="230">
        <f t="shared" si="11"/>
        <v>67.528869426690321</v>
      </c>
    </row>
    <row r="140" spans="1:13" x14ac:dyDescent="0.2">
      <c r="A140" s="227" t="s">
        <v>1</v>
      </c>
      <c r="B140" s="227" t="s">
        <v>60</v>
      </c>
      <c r="C140" s="228">
        <v>1656.04</v>
      </c>
      <c r="D140" s="228">
        <v>951.03</v>
      </c>
      <c r="E140" s="228">
        <v>115.63</v>
      </c>
      <c r="F140" s="228">
        <v>241.53</v>
      </c>
      <c r="G140" s="228">
        <v>81.2</v>
      </c>
      <c r="H140" s="228">
        <v>44.67</v>
      </c>
      <c r="I140" s="228">
        <v>695.66</v>
      </c>
      <c r="J140" s="230">
        <f t="shared" si="8"/>
        <v>438.35999999999996</v>
      </c>
      <c r="K140" s="231">
        <f t="shared" si="9"/>
        <v>740.32999999999993</v>
      </c>
      <c r="L140" s="230">
        <f t="shared" si="10"/>
        <v>26.470375111712276</v>
      </c>
      <c r="M140" s="230">
        <f t="shared" si="11"/>
        <v>77.845073236385815</v>
      </c>
    </row>
    <row r="141" spans="1:13" x14ac:dyDescent="0.2">
      <c r="A141" s="227" t="s">
        <v>1</v>
      </c>
      <c r="B141" s="227" t="s">
        <v>71</v>
      </c>
      <c r="C141" s="228">
        <v>28697.37</v>
      </c>
      <c r="D141" s="228">
        <v>16838.14</v>
      </c>
      <c r="E141" s="228">
        <v>1330.77</v>
      </c>
      <c r="F141" s="228">
        <v>1594.45</v>
      </c>
      <c r="G141" s="228">
        <v>803.99</v>
      </c>
      <c r="H141" s="228">
        <v>731.44</v>
      </c>
      <c r="I141" s="228">
        <v>8540.56</v>
      </c>
      <c r="J141" s="230">
        <f t="shared" si="8"/>
        <v>3729.21</v>
      </c>
      <c r="K141" s="231">
        <f t="shared" si="9"/>
        <v>9272</v>
      </c>
      <c r="L141" s="230">
        <f t="shared" si="10"/>
        <v>12.994953892987407</v>
      </c>
      <c r="M141" s="230">
        <f t="shared" si="11"/>
        <v>55.065464475292401</v>
      </c>
    </row>
    <row r="142" spans="1:13" x14ac:dyDescent="0.2">
      <c r="A142" s="227" t="s">
        <v>1</v>
      </c>
      <c r="B142" s="227" t="s">
        <v>61</v>
      </c>
      <c r="C142" s="228">
        <v>347.83</v>
      </c>
      <c r="D142" s="228">
        <v>339.75</v>
      </c>
      <c r="E142" s="228">
        <v>24.76</v>
      </c>
      <c r="F142" s="228">
        <v>15.74</v>
      </c>
      <c r="G142" s="228">
        <v>14.33</v>
      </c>
      <c r="H142" s="228">
        <v>15.41</v>
      </c>
      <c r="I142" s="228">
        <v>186.32</v>
      </c>
      <c r="J142" s="230">
        <f t="shared" si="8"/>
        <v>54.83</v>
      </c>
      <c r="K142" s="231">
        <f t="shared" si="9"/>
        <v>201.73</v>
      </c>
      <c r="L142" s="230">
        <f t="shared" si="10"/>
        <v>15.763447661213812</v>
      </c>
      <c r="M142" s="230">
        <f t="shared" si="11"/>
        <v>59.376011773362769</v>
      </c>
    </row>
    <row r="143" spans="1:13" x14ac:dyDescent="0.2">
      <c r="A143" s="227" t="s">
        <v>1</v>
      </c>
      <c r="B143" s="227" t="s">
        <v>72</v>
      </c>
      <c r="C143" s="228">
        <v>749.98</v>
      </c>
      <c r="D143" s="228">
        <v>459.99</v>
      </c>
      <c r="E143" s="228">
        <v>31.74</v>
      </c>
      <c r="F143" s="228">
        <v>136.61000000000001</v>
      </c>
      <c r="G143" s="228">
        <v>51.04</v>
      </c>
      <c r="H143" s="228">
        <v>16.61</v>
      </c>
      <c r="I143" s="228">
        <v>281.26</v>
      </c>
      <c r="J143" s="230">
        <f t="shared" si="8"/>
        <v>219.39000000000001</v>
      </c>
      <c r="K143" s="231">
        <f t="shared" si="9"/>
        <v>297.87</v>
      </c>
      <c r="L143" s="230">
        <f t="shared" si="10"/>
        <v>29.252780074135309</v>
      </c>
      <c r="M143" s="230">
        <f t="shared" si="11"/>
        <v>64.755755559903477</v>
      </c>
    </row>
    <row r="144" spans="1:13" x14ac:dyDescent="0.2">
      <c r="A144" s="227" t="s">
        <v>1</v>
      </c>
      <c r="B144" s="227" t="s">
        <v>73</v>
      </c>
      <c r="C144" s="228">
        <v>1833.8</v>
      </c>
      <c r="D144" s="228">
        <v>917.4</v>
      </c>
      <c r="E144" s="228">
        <v>54.5</v>
      </c>
      <c r="F144" s="228">
        <v>285</v>
      </c>
      <c r="G144" s="228">
        <v>112.3</v>
      </c>
      <c r="H144" s="228">
        <v>23.3</v>
      </c>
      <c r="I144" s="228">
        <v>563.29999999999995</v>
      </c>
      <c r="J144" s="230">
        <f t="shared" si="8"/>
        <v>451.8</v>
      </c>
      <c r="K144" s="231">
        <f t="shared" si="9"/>
        <v>586.59999999999991</v>
      </c>
      <c r="L144" s="230">
        <f t="shared" si="10"/>
        <v>24.637365034354893</v>
      </c>
      <c r="M144" s="230">
        <f t="shared" si="11"/>
        <v>63.941574013516458</v>
      </c>
    </row>
    <row r="145" spans="1:13" x14ac:dyDescent="0.2">
      <c r="A145" s="227" t="s">
        <v>1</v>
      </c>
      <c r="B145" s="227" t="s">
        <v>74</v>
      </c>
      <c r="C145" s="228">
        <v>180.96</v>
      </c>
      <c r="D145" s="228">
        <v>196.81</v>
      </c>
      <c r="E145" s="228">
        <v>9.18</v>
      </c>
      <c r="F145" s="228">
        <v>19.32</v>
      </c>
      <c r="G145" s="228">
        <v>8.5299999999999994</v>
      </c>
      <c r="H145" s="228">
        <v>7.69</v>
      </c>
      <c r="I145" s="228">
        <v>167.05</v>
      </c>
      <c r="J145" s="230">
        <f t="shared" si="8"/>
        <v>37.03</v>
      </c>
      <c r="K145" s="231">
        <f t="shared" si="9"/>
        <v>174.74</v>
      </c>
      <c r="L145" s="230">
        <f t="shared" si="10"/>
        <v>20.4630857648099</v>
      </c>
      <c r="M145" s="230">
        <f t="shared" si="11"/>
        <v>88.786138915705507</v>
      </c>
    </row>
    <row r="146" spans="1:13" x14ac:dyDescent="0.2">
      <c r="A146" s="227" t="s">
        <v>1</v>
      </c>
      <c r="B146" s="227" t="s">
        <v>69</v>
      </c>
      <c r="C146" s="228">
        <v>4339.45</v>
      </c>
      <c r="D146" s="228">
        <v>2637.52</v>
      </c>
      <c r="E146" s="228">
        <v>355.79</v>
      </c>
      <c r="F146" s="228">
        <v>532.57000000000005</v>
      </c>
      <c r="G146" s="228">
        <v>353.19</v>
      </c>
      <c r="H146" s="228">
        <v>59.91</v>
      </c>
      <c r="I146" s="228">
        <v>1711.9</v>
      </c>
      <c r="J146" s="230">
        <f t="shared" si="8"/>
        <v>1241.5500000000002</v>
      </c>
      <c r="K146" s="231">
        <f t="shared" si="9"/>
        <v>1771.8100000000002</v>
      </c>
      <c r="L146" s="230">
        <f t="shared" si="10"/>
        <v>28.610768645796131</v>
      </c>
      <c r="M146" s="230">
        <f t="shared" si="11"/>
        <v>67.177120931784401</v>
      </c>
    </row>
    <row r="147" spans="1:13" x14ac:dyDescent="0.2">
      <c r="A147" s="227" t="s">
        <v>1</v>
      </c>
      <c r="B147" s="227" t="s">
        <v>75</v>
      </c>
      <c r="C147" s="228">
        <v>49.58</v>
      </c>
      <c r="D147" s="228">
        <v>70.069999999999993</v>
      </c>
      <c r="E147" s="228">
        <v>3.82</v>
      </c>
      <c r="F147" s="228">
        <v>2</v>
      </c>
      <c r="G147" s="228">
        <v>0.5</v>
      </c>
      <c r="H147" s="228">
        <v>1.31</v>
      </c>
      <c r="I147" s="228">
        <v>36.979999999999997</v>
      </c>
      <c r="J147" s="230">
        <f t="shared" si="8"/>
        <v>6.32</v>
      </c>
      <c r="K147" s="231">
        <f t="shared" si="9"/>
        <v>38.29</v>
      </c>
      <c r="L147" s="230">
        <f t="shared" si="10"/>
        <v>12.7470754336426</v>
      </c>
      <c r="M147" s="230">
        <f t="shared" si="11"/>
        <v>54.645354645354651</v>
      </c>
    </row>
    <row r="148" spans="1:13" x14ac:dyDescent="0.2">
      <c r="A148" s="227" t="s">
        <v>1</v>
      </c>
      <c r="B148" s="227" t="s">
        <v>76</v>
      </c>
      <c r="C148" s="228">
        <v>12860.55</v>
      </c>
      <c r="D148" s="228">
        <v>10589.35</v>
      </c>
      <c r="E148" s="228">
        <v>1457.11</v>
      </c>
      <c r="F148" s="228">
        <v>528.41999999999996</v>
      </c>
      <c r="G148" s="228">
        <v>394.5</v>
      </c>
      <c r="H148" s="228">
        <v>328</v>
      </c>
      <c r="I148" s="228">
        <v>5766.99</v>
      </c>
      <c r="J148" s="230">
        <f t="shared" si="8"/>
        <v>2380.0299999999997</v>
      </c>
      <c r="K148" s="231">
        <f t="shared" si="9"/>
        <v>6094.99</v>
      </c>
      <c r="L148" s="230">
        <f t="shared" si="10"/>
        <v>18.506440237781433</v>
      </c>
      <c r="M148" s="230">
        <f t="shared" si="11"/>
        <v>57.557734894020875</v>
      </c>
    </row>
    <row r="149" spans="1:13" x14ac:dyDescent="0.2">
      <c r="A149" s="227" t="s">
        <v>1</v>
      </c>
      <c r="B149" s="227" t="s">
        <v>57</v>
      </c>
      <c r="C149" s="228">
        <v>3233.1</v>
      </c>
      <c r="D149" s="228">
        <v>3358.88</v>
      </c>
      <c r="E149" s="228">
        <v>169.44</v>
      </c>
      <c r="F149" s="228">
        <v>196.31</v>
      </c>
      <c r="G149" s="228">
        <v>147.47999999999999</v>
      </c>
      <c r="H149" s="228">
        <v>114.08</v>
      </c>
      <c r="I149" s="228">
        <v>1671.19</v>
      </c>
      <c r="J149" s="230">
        <f t="shared" si="8"/>
        <v>513.23</v>
      </c>
      <c r="K149" s="231">
        <f t="shared" si="9"/>
        <v>1785.27</v>
      </c>
      <c r="L149" s="230">
        <f t="shared" si="10"/>
        <v>15.874238347097213</v>
      </c>
      <c r="M149" s="230">
        <f t="shared" si="11"/>
        <v>53.150752631829654</v>
      </c>
    </row>
    <row r="150" spans="1:13" x14ac:dyDescent="0.2">
      <c r="A150" s="227" t="s">
        <v>1</v>
      </c>
      <c r="B150" s="227" t="s">
        <v>77</v>
      </c>
      <c r="C150" s="228">
        <v>12036.11</v>
      </c>
      <c r="D150" s="228">
        <v>10542.02</v>
      </c>
      <c r="E150" s="228">
        <v>249.21</v>
      </c>
      <c r="F150" s="228">
        <v>1476.15</v>
      </c>
      <c r="G150" s="228">
        <v>861.34</v>
      </c>
      <c r="H150" s="228">
        <v>93.44</v>
      </c>
      <c r="I150" s="228">
        <v>5828.52</v>
      </c>
      <c r="J150" s="230">
        <f t="shared" si="8"/>
        <v>2586.7000000000003</v>
      </c>
      <c r="K150" s="231">
        <f t="shared" si="9"/>
        <v>5921.96</v>
      </c>
      <c r="L150" s="230">
        <f t="shared" si="10"/>
        <v>21.491162842479838</v>
      </c>
      <c r="M150" s="230">
        <f t="shared" si="11"/>
        <v>56.174812796788466</v>
      </c>
    </row>
    <row r="151" spans="1:13" x14ac:dyDescent="0.2">
      <c r="A151" s="227" t="s">
        <v>1</v>
      </c>
      <c r="B151" s="227" t="s">
        <v>78</v>
      </c>
      <c r="C151" s="228">
        <v>3443.32</v>
      </c>
      <c r="D151" s="228">
        <v>2780.55</v>
      </c>
      <c r="E151" s="228">
        <v>123.92</v>
      </c>
      <c r="F151" s="228">
        <v>198.73</v>
      </c>
      <c r="G151" s="228">
        <v>118.27</v>
      </c>
      <c r="H151" s="228">
        <v>23.67</v>
      </c>
      <c r="I151" s="228">
        <v>2208.5500000000002</v>
      </c>
      <c r="J151" s="230">
        <f t="shared" si="8"/>
        <v>440.91999999999996</v>
      </c>
      <c r="K151" s="231">
        <f t="shared" si="9"/>
        <v>2232.2200000000003</v>
      </c>
      <c r="L151" s="230">
        <f t="shared" si="10"/>
        <v>12.805083465957273</v>
      </c>
      <c r="M151" s="230">
        <f t="shared" si="11"/>
        <v>80.279800758842683</v>
      </c>
    </row>
    <row r="152" spans="1:13" x14ac:dyDescent="0.2">
      <c r="A152" s="227" t="s">
        <v>1</v>
      </c>
      <c r="B152" s="227" t="s">
        <v>79</v>
      </c>
      <c r="C152" s="228">
        <v>9007.9500000000007</v>
      </c>
      <c r="D152" s="228">
        <v>3992.65</v>
      </c>
      <c r="E152" s="228">
        <v>698.88</v>
      </c>
      <c r="F152" s="228">
        <v>648.24</v>
      </c>
      <c r="G152" s="228">
        <v>244.17</v>
      </c>
      <c r="H152" s="228">
        <v>302.57</v>
      </c>
      <c r="I152" s="228">
        <v>2747.31</v>
      </c>
      <c r="J152" s="230">
        <f t="shared" si="8"/>
        <v>1591.29</v>
      </c>
      <c r="K152" s="231">
        <f t="shared" si="9"/>
        <v>3049.88</v>
      </c>
      <c r="L152" s="230">
        <f t="shared" si="10"/>
        <v>17.665395567248929</v>
      </c>
      <c r="M152" s="230">
        <f t="shared" si="11"/>
        <v>76.387361777265724</v>
      </c>
    </row>
    <row r="153" spans="1:13" x14ac:dyDescent="0.2">
      <c r="A153" s="227" t="s">
        <v>1</v>
      </c>
      <c r="B153" s="227" t="s">
        <v>81</v>
      </c>
      <c r="C153" s="228">
        <v>595.41999999999996</v>
      </c>
      <c r="D153" s="228">
        <v>535.37</v>
      </c>
      <c r="E153" s="228">
        <v>32.380000000000003</v>
      </c>
      <c r="F153" s="228">
        <v>58.88</v>
      </c>
      <c r="G153" s="228">
        <v>21.52</v>
      </c>
      <c r="H153" s="228">
        <v>26.5</v>
      </c>
      <c r="I153" s="228">
        <v>397.07</v>
      </c>
      <c r="J153" s="230">
        <f t="shared" si="8"/>
        <v>112.78</v>
      </c>
      <c r="K153" s="231">
        <f t="shared" si="9"/>
        <v>423.57</v>
      </c>
      <c r="L153" s="230">
        <f t="shared" si="10"/>
        <v>18.941251553525245</v>
      </c>
      <c r="M153" s="230">
        <f t="shared" si="11"/>
        <v>79.11724601677345</v>
      </c>
    </row>
    <row r="154" spans="1:13" x14ac:dyDescent="0.2">
      <c r="A154" s="227" t="s">
        <v>1</v>
      </c>
      <c r="B154" s="227" t="s">
        <v>80</v>
      </c>
      <c r="C154" s="228">
        <v>1195.8</v>
      </c>
      <c r="D154" s="228">
        <v>959.27</v>
      </c>
      <c r="E154" s="228">
        <v>99.93</v>
      </c>
      <c r="F154" s="228">
        <v>145.94999999999999</v>
      </c>
      <c r="G154" s="228">
        <v>118.92</v>
      </c>
      <c r="H154" s="228">
        <v>42.41</v>
      </c>
      <c r="I154" s="228">
        <v>311.35000000000002</v>
      </c>
      <c r="J154" s="230">
        <f t="shared" si="8"/>
        <v>364.8</v>
      </c>
      <c r="K154" s="231">
        <f t="shared" si="9"/>
        <v>353.76</v>
      </c>
      <c r="L154" s="230">
        <f t="shared" si="10"/>
        <v>30.506773707977924</v>
      </c>
      <c r="M154" s="230">
        <f t="shared" si="11"/>
        <v>36.878042678286619</v>
      </c>
    </row>
    <row r="155" spans="1:13" x14ac:dyDescent="0.2">
      <c r="A155" s="227" t="s">
        <v>1</v>
      </c>
      <c r="B155" s="227" t="s">
        <v>65</v>
      </c>
      <c r="C155" s="228">
        <v>1495.74</v>
      </c>
      <c r="D155" s="228">
        <v>2647.59</v>
      </c>
      <c r="E155" s="228">
        <v>83.17</v>
      </c>
      <c r="F155" s="228">
        <v>416.74</v>
      </c>
      <c r="G155" s="228">
        <v>74.38</v>
      </c>
      <c r="H155" s="228">
        <v>45.12</v>
      </c>
      <c r="I155" s="228">
        <v>1133.06</v>
      </c>
      <c r="J155" s="230">
        <f t="shared" si="8"/>
        <v>574.29</v>
      </c>
      <c r="K155" s="231">
        <f t="shared" si="9"/>
        <v>1178.1799999999998</v>
      </c>
      <c r="L155" s="230">
        <f t="shared" si="10"/>
        <v>38.395041919050101</v>
      </c>
      <c r="M155" s="230">
        <f t="shared" si="11"/>
        <v>44.500092536986458</v>
      </c>
    </row>
    <row r="156" spans="1:13" x14ac:dyDescent="0.2">
      <c r="A156" s="227" t="s">
        <v>1</v>
      </c>
      <c r="B156" s="227" t="s">
        <v>83</v>
      </c>
      <c r="C156" s="228">
        <v>2963.46</v>
      </c>
      <c r="D156" s="228">
        <v>2705.28</v>
      </c>
      <c r="E156" s="228">
        <v>289.42</v>
      </c>
      <c r="F156" s="228">
        <v>315.8</v>
      </c>
      <c r="G156" s="228">
        <v>103.6</v>
      </c>
      <c r="H156" s="228">
        <v>39.82</v>
      </c>
      <c r="I156" s="228">
        <v>1431.25</v>
      </c>
      <c r="J156" s="230">
        <f t="shared" si="8"/>
        <v>708.82</v>
      </c>
      <c r="K156" s="231">
        <f t="shared" si="9"/>
        <v>1471.07</v>
      </c>
      <c r="L156" s="230">
        <f t="shared" si="10"/>
        <v>23.918662644341413</v>
      </c>
      <c r="M156" s="230">
        <f t="shared" si="11"/>
        <v>54.377735391530635</v>
      </c>
    </row>
    <row r="157" spans="1:13" x14ac:dyDescent="0.2">
      <c r="A157" s="227" t="s">
        <v>1</v>
      </c>
      <c r="B157" s="227" t="s">
        <v>84</v>
      </c>
      <c r="C157" s="228">
        <v>11070.28</v>
      </c>
      <c r="D157" s="228">
        <v>15879.04</v>
      </c>
      <c r="E157" s="228">
        <v>914.87</v>
      </c>
      <c r="F157" s="228">
        <v>1877.74</v>
      </c>
      <c r="G157" s="228">
        <v>1034.69</v>
      </c>
      <c r="H157" s="228">
        <v>518.41</v>
      </c>
      <c r="I157" s="228">
        <v>6036.99</v>
      </c>
      <c r="J157" s="230">
        <f t="shared" si="8"/>
        <v>3827.3</v>
      </c>
      <c r="K157" s="231">
        <f t="shared" si="9"/>
        <v>6555.4</v>
      </c>
      <c r="L157" s="230">
        <f t="shared" si="10"/>
        <v>34.572747934108264</v>
      </c>
      <c r="M157" s="230">
        <f t="shared" si="11"/>
        <v>41.283352142194992</v>
      </c>
    </row>
    <row r="158" spans="1:13" x14ac:dyDescent="0.2">
      <c r="A158" s="227" t="s">
        <v>1</v>
      </c>
      <c r="B158" s="227" t="s">
        <v>87</v>
      </c>
      <c r="C158" s="228">
        <v>105.21</v>
      </c>
      <c r="D158" s="228">
        <v>243.87</v>
      </c>
      <c r="E158" s="228">
        <v>2.2400000000000002</v>
      </c>
      <c r="F158" s="228">
        <v>21.83</v>
      </c>
      <c r="G158" s="228">
        <v>0.4</v>
      </c>
      <c r="H158" s="228">
        <v>4.8600000000000003</v>
      </c>
      <c r="I158" s="228">
        <v>131.96</v>
      </c>
      <c r="J158" s="230">
        <f t="shared" si="8"/>
        <v>24.47</v>
      </c>
      <c r="K158" s="231">
        <f t="shared" si="9"/>
        <v>136.82000000000002</v>
      </c>
      <c r="L158" s="230">
        <f t="shared" si="10"/>
        <v>23.258245413934038</v>
      </c>
      <c r="M158" s="230">
        <f t="shared" si="11"/>
        <v>56.103661787017678</v>
      </c>
    </row>
    <row r="159" spans="1:13" x14ac:dyDescent="0.2">
      <c r="A159" s="227" t="s">
        <v>1</v>
      </c>
      <c r="B159" s="227" t="s">
        <v>85</v>
      </c>
      <c r="C159" s="228">
        <v>1775.56</v>
      </c>
      <c r="D159" s="228">
        <v>3406.48</v>
      </c>
      <c r="E159" s="228">
        <v>109.11</v>
      </c>
      <c r="F159" s="228">
        <v>206.03</v>
      </c>
      <c r="G159" s="228">
        <v>43.3</v>
      </c>
      <c r="H159" s="228">
        <v>88.73</v>
      </c>
      <c r="I159" s="228">
        <v>1576.04</v>
      </c>
      <c r="J159" s="230">
        <f t="shared" si="8"/>
        <v>358.44</v>
      </c>
      <c r="K159" s="231">
        <f t="shared" si="9"/>
        <v>1664.77</v>
      </c>
      <c r="L159" s="230">
        <f t="shared" si="10"/>
        <v>20.187433823695063</v>
      </c>
      <c r="M159" s="230">
        <f t="shared" si="11"/>
        <v>48.870681759470187</v>
      </c>
    </row>
    <row r="160" spans="1:13" x14ac:dyDescent="0.2">
      <c r="A160" s="227" t="s">
        <v>1</v>
      </c>
      <c r="B160" s="227" t="s">
        <v>86</v>
      </c>
      <c r="C160" s="228">
        <v>3578.81</v>
      </c>
      <c r="D160" s="228">
        <v>3881.4</v>
      </c>
      <c r="E160" s="228">
        <v>242.64</v>
      </c>
      <c r="F160" s="228">
        <v>168.56</v>
      </c>
      <c r="G160" s="228">
        <v>103.29</v>
      </c>
      <c r="H160" s="228">
        <v>168.23</v>
      </c>
      <c r="I160" s="228">
        <v>2010.44</v>
      </c>
      <c r="J160" s="230">
        <f t="shared" si="8"/>
        <v>514.49</v>
      </c>
      <c r="K160" s="231">
        <f t="shared" si="9"/>
        <v>2178.67</v>
      </c>
      <c r="L160" s="230">
        <f t="shared" si="10"/>
        <v>14.376007667353116</v>
      </c>
      <c r="M160" s="230">
        <f t="shared" si="11"/>
        <v>56.131035193486888</v>
      </c>
    </row>
    <row r="161" spans="1:13" x14ac:dyDescent="0.2">
      <c r="A161" s="227" t="s">
        <v>2</v>
      </c>
      <c r="B161" s="227" t="s">
        <v>6</v>
      </c>
      <c r="C161" s="228">
        <v>220062.26</v>
      </c>
      <c r="D161" s="228">
        <v>172684.5</v>
      </c>
      <c r="E161" s="228">
        <v>12631.92</v>
      </c>
      <c r="F161" s="228">
        <v>19871.63</v>
      </c>
      <c r="G161" s="228">
        <v>11654.99</v>
      </c>
      <c r="H161" s="228">
        <v>6378.27</v>
      </c>
      <c r="I161" s="228">
        <v>98469.15</v>
      </c>
      <c r="J161" s="230">
        <f>+E161+F161+G161</f>
        <v>44158.54</v>
      </c>
      <c r="K161" s="231">
        <f>+H161+I161</f>
        <v>104847.42</v>
      </c>
      <c r="L161" s="230">
        <f>+J161/C161*100</f>
        <v>20.066384849451239</v>
      </c>
      <c r="M161" s="230">
        <f>+K161/D161*100</f>
        <v>60.716173136558297</v>
      </c>
    </row>
    <row r="162" spans="1:13" x14ac:dyDescent="0.2">
      <c r="A162" s="227" t="s">
        <v>2</v>
      </c>
      <c r="B162" s="227" t="s">
        <v>58</v>
      </c>
      <c r="C162" s="228">
        <v>3769.17</v>
      </c>
      <c r="D162" s="228">
        <v>4746.45</v>
      </c>
      <c r="E162" s="228">
        <v>337.16</v>
      </c>
      <c r="F162" s="228">
        <v>275.33</v>
      </c>
      <c r="G162" s="228">
        <v>217.66</v>
      </c>
      <c r="H162" s="228">
        <v>217.4</v>
      </c>
      <c r="I162" s="228">
        <v>3424.06</v>
      </c>
      <c r="J162" s="230">
        <f t="shared" ref="J162:J192" si="12">+E162+F162+G162</f>
        <v>830.15</v>
      </c>
      <c r="K162" s="231">
        <f t="shared" ref="K162:K192" si="13">+H162+I162</f>
        <v>3641.46</v>
      </c>
      <c r="L162" s="230">
        <f t="shared" ref="L162:L192" si="14">+J162/C162*100</f>
        <v>22.024742847894892</v>
      </c>
      <c r="M162" s="230">
        <f t="shared" ref="M162:M192" si="15">+K162/D162*100</f>
        <v>76.719653635875247</v>
      </c>
    </row>
    <row r="163" spans="1:13" x14ac:dyDescent="0.2">
      <c r="A163" s="227" t="s">
        <v>2</v>
      </c>
      <c r="B163" s="227" t="s">
        <v>59</v>
      </c>
      <c r="C163" s="228">
        <v>2681.64</v>
      </c>
      <c r="D163" s="228">
        <v>1162.17</v>
      </c>
      <c r="E163" s="228">
        <v>107.07</v>
      </c>
      <c r="F163" s="228">
        <v>258.70999999999998</v>
      </c>
      <c r="G163" s="228">
        <v>139.63</v>
      </c>
      <c r="H163" s="228">
        <v>143.37</v>
      </c>
      <c r="I163" s="228">
        <v>649.52</v>
      </c>
      <c r="J163" s="230">
        <f t="shared" si="12"/>
        <v>505.40999999999997</v>
      </c>
      <c r="K163" s="231">
        <f t="shared" si="13"/>
        <v>792.89</v>
      </c>
      <c r="L163" s="230">
        <f t="shared" si="14"/>
        <v>18.84704882087081</v>
      </c>
      <c r="M163" s="230">
        <f t="shared" si="15"/>
        <v>68.224958482838133</v>
      </c>
    </row>
    <row r="164" spans="1:13" x14ac:dyDescent="0.2">
      <c r="A164" s="227" t="s">
        <v>2</v>
      </c>
      <c r="B164" s="227" t="s">
        <v>62</v>
      </c>
      <c r="C164" s="228">
        <v>2919.75</v>
      </c>
      <c r="D164" s="228">
        <v>1805.05</v>
      </c>
      <c r="E164" s="228">
        <v>158.32</v>
      </c>
      <c r="F164" s="228">
        <v>262.33999999999997</v>
      </c>
      <c r="G164" s="228">
        <v>214.16</v>
      </c>
      <c r="H164" s="228">
        <v>116.33</v>
      </c>
      <c r="I164" s="228">
        <v>1277.27</v>
      </c>
      <c r="J164" s="230">
        <f t="shared" si="12"/>
        <v>634.81999999999994</v>
      </c>
      <c r="K164" s="231">
        <f t="shared" si="13"/>
        <v>1393.6</v>
      </c>
      <c r="L164" s="230">
        <f t="shared" si="14"/>
        <v>21.742272454833458</v>
      </c>
      <c r="M164" s="230">
        <f t="shared" si="15"/>
        <v>77.205617572920417</v>
      </c>
    </row>
    <row r="165" spans="1:13" x14ac:dyDescent="0.2">
      <c r="A165" s="227" t="s">
        <v>2</v>
      </c>
      <c r="B165" s="227" t="s">
        <v>63</v>
      </c>
      <c r="C165" s="228">
        <v>3473.1</v>
      </c>
      <c r="D165" s="228">
        <v>6780.66</v>
      </c>
      <c r="E165" s="228">
        <v>329.39</v>
      </c>
      <c r="F165" s="228">
        <v>307.12</v>
      </c>
      <c r="G165" s="228">
        <v>254.12</v>
      </c>
      <c r="H165" s="228">
        <v>183.7</v>
      </c>
      <c r="I165" s="228">
        <v>3650.68</v>
      </c>
      <c r="J165" s="230">
        <f t="shared" si="12"/>
        <v>890.63</v>
      </c>
      <c r="K165" s="231">
        <f t="shared" si="13"/>
        <v>3834.3799999999997</v>
      </c>
      <c r="L165" s="230">
        <f t="shared" si="14"/>
        <v>25.643661282427804</v>
      </c>
      <c r="M165" s="230">
        <f t="shared" si="15"/>
        <v>56.548772538366464</v>
      </c>
    </row>
    <row r="166" spans="1:13" x14ac:dyDescent="0.2">
      <c r="A166" s="227" t="s">
        <v>2</v>
      </c>
      <c r="B166" s="227" t="s">
        <v>99</v>
      </c>
      <c r="C166" s="228">
        <v>28954.3</v>
      </c>
      <c r="D166" s="228">
        <v>28256.13</v>
      </c>
      <c r="E166" s="228">
        <v>1747.67</v>
      </c>
      <c r="F166" s="228">
        <v>2409.9499999999998</v>
      </c>
      <c r="G166" s="228">
        <v>1771.97</v>
      </c>
      <c r="H166" s="228">
        <v>922.61</v>
      </c>
      <c r="I166" s="228">
        <v>16621.23</v>
      </c>
      <c r="J166" s="230">
        <f t="shared" si="12"/>
        <v>5929.59</v>
      </c>
      <c r="K166" s="231">
        <f t="shared" si="13"/>
        <v>17543.84</v>
      </c>
      <c r="L166" s="230">
        <f t="shared" si="14"/>
        <v>20.479134360008704</v>
      </c>
      <c r="M166" s="230">
        <f t="shared" si="15"/>
        <v>62.088615815400047</v>
      </c>
    </row>
    <row r="167" spans="1:13" x14ac:dyDescent="0.2">
      <c r="A167" s="227" t="s">
        <v>2</v>
      </c>
      <c r="B167" s="227" t="s">
        <v>64</v>
      </c>
      <c r="C167" s="228">
        <v>382.24</v>
      </c>
      <c r="D167" s="228">
        <v>451.68</v>
      </c>
      <c r="E167" s="228">
        <v>21.74</v>
      </c>
      <c r="F167" s="228">
        <v>48.21</v>
      </c>
      <c r="G167" s="228">
        <v>18.72</v>
      </c>
      <c r="H167" s="228">
        <v>11.33</v>
      </c>
      <c r="I167" s="228">
        <v>261.57</v>
      </c>
      <c r="J167" s="230">
        <f t="shared" si="12"/>
        <v>88.67</v>
      </c>
      <c r="K167" s="231">
        <f t="shared" si="13"/>
        <v>272.89999999999998</v>
      </c>
      <c r="L167" s="230">
        <f t="shared" si="14"/>
        <v>23.197467559648388</v>
      </c>
      <c r="M167" s="230">
        <f t="shared" si="15"/>
        <v>60.418880623450221</v>
      </c>
    </row>
    <row r="168" spans="1:13" x14ac:dyDescent="0.2">
      <c r="A168" s="227" t="s">
        <v>2</v>
      </c>
      <c r="B168" s="227" t="s">
        <v>70</v>
      </c>
      <c r="C168" s="228">
        <v>2066.36</v>
      </c>
      <c r="D168" s="228">
        <v>5239.3</v>
      </c>
      <c r="E168" s="228">
        <v>75.489999999999995</v>
      </c>
      <c r="F168" s="228">
        <v>613.94000000000005</v>
      </c>
      <c r="G168" s="228">
        <v>58.98</v>
      </c>
      <c r="H168" s="228">
        <v>285.08</v>
      </c>
      <c r="I168" s="228">
        <v>2870.54</v>
      </c>
      <c r="J168" s="230">
        <f t="shared" si="12"/>
        <v>748.41000000000008</v>
      </c>
      <c r="K168" s="231">
        <f t="shared" si="13"/>
        <v>3155.62</v>
      </c>
      <c r="L168" s="230">
        <f t="shared" si="14"/>
        <v>36.218761493640997</v>
      </c>
      <c r="M168" s="230">
        <f t="shared" si="15"/>
        <v>60.229801691065596</v>
      </c>
    </row>
    <row r="169" spans="1:13" x14ac:dyDescent="0.2">
      <c r="A169" s="227" t="s">
        <v>2</v>
      </c>
      <c r="B169" s="227" t="s">
        <v>68</v>
      </c>
      <c r="C169" s="228">
        <v>6688.43</v>
      </c>
      <c r="D169" s="228">
        <v>2738.86</v>
      </c>
      <c r="E169" s="228">
        <v>286.36</v>
      </c>
      <c r="F169" s="228">
        <v>292.13</v>
      </c>
      <c r="G169" s="228">
        <v>197.01</v>
      </c>
      <c r="H169" s="228">
        <v>73.52</v>
      </c>
      <c r="I169" s="228">
        <v>1980.44</v>
      </c>
      <c r="J169" s="230">
        <f t="shared" si="12"/>
        <v>775.5</v>
      </c>
      <c r="K169" s="231">
        <f t="shared" si="13"/>
        <v>2053.96</v>
      </c>
      <c r="L169" s="230">
        <f t="shared" si="14"/>
        <v>11.594649267466355</v>
      </c>
      <c r="M169" s="230">
        <f t="shared" si="15"/>
        <v>74.993245364859831</v>
      </c>
    </row>
    <row r="170" spans="1:13" x14ac:dyDescent="0.2">
      <c r="A170" s="227" t="s">
        <v>2</v>
      </c>
      <c r="B170" s="227" t="s">
        <v>82</v>
      </c>
      <c r="C170" s="228">
        <v>25895.94</v>
      </c>
      <c r="D170" s="228">
        <v>16457.63</v>
      </c>
      <c r="E170" s="228">
        <v>867.1</v>
      </c>
      <c r="F170" s="228">
        <v>1952.11</v>
      </c>
      <c r="G170" s="228">
        <v>857.44</v>
      </c>
      <c r="H170" s="228">
        <v>544.97</v>
      </c>
      <c r="I170" s="228">
        <v>10733.32</v>
      </c>
      <c r="J170" s="230">
        <f t="shared" si="12"/>
        <v>3676.65</v>
      </c>
      <c r="K170" s="231">
        <f t="shared" si="13"/>
        <v>11278.289999999999</v>
      </c>
      <c r="L170" s="230">
        <f t="shared" si="14"/>
        <v>14.197785444359232</v>
      </c>
      <c r="M170" s="230">
        <f t="shared" si="15"/>
        <v>68.529247528350055</v>
      </c>
    </row>
    <row r="171" spans="1:13" x14ac:dyDescent="0.2">
      <c r="A171" s="227" t="s">
        <v>2</v>
      </c>
      <c r="B171" s="227" t="s">
        <v>66</v>
      </c>
      <c r="C171" s="228">
        <v>41283.800000000003</v>
      </c>
      <c r="D171" s="228">
        <v>26598.3</v>
      </c>
      <c r="E171" s="228">
        <v>2035.8</v>
      </c>
      <c r="F171" s="228">
        <v>4687.1000000000004</v>
      </c>
      <c r="G171" s="228">
        <v>3137</v>
      </c>
      <c r="H171" s="228">
        <v>1401.6</v>
      </c>
      <c r="I171" s="228">
        <v>16803.2</v>
      </c>
      <c r="J171" s="230">
        <f t="shared" si="12"/>
        <v>9859.9000000000015</v>
      </c>
      <c r="K171" s="231">
        <f t="shared" si="13"/>
        <v>18204.8</v>
      </c>
      <c r="L171" s="230">
        <f t="shared" si="14"/>
        <v>23.883218114611545</v>
      </c>
      <c r="M171" s="230">
        <f t="shared" si="15"/>
        <v>68.443471951214931</v>
      </c>
    </row>
    <row r="172" spans="1:13" x14ac:dyDescent="0.2">
      <c r="A172" s="227" t="s">
        <v>2</v>
      </c>
      <c r="B172" s="227" t="s">
        <v>60</v>
      </c>
      <c r="C172" s="228">
        <v>1420.4</v>
      </c>
      <c r="D172" s="228">
        <v>821.8</v>
      </c>
      <c r="E172" s="228">
        <v>105.56</v>
      </c>
      <c r="F172" s="228">
        <v>206.39</v>
      </c>
      <c r="G172" s="228">
        <v>85.26</v>
      </c>
      <c r="H172" s="228">
        <v>42.56</v>
      </c>
      <c r="I172" s="228">
        <v>571.6</v>
      </c>
      <c r="J172" s="230">
        <f t="shared" si="12"/>
        <v>397.21</v>
      </c>
      <c r="K172" s="231">
        <f t="shared" si="13"/>
        <v>614.16000000000008</v>
      </c>
      <c r="L172" s="230">
        <f t="shared" si="14"/>
        <v>27.964657842861161</v>
      </c>
      <c r="M172" s="230">
        <f t="shared" si="15"/>
        <v>74.733511803358496</v>
      </c>
    </row>
    <row r="173" spans="1:13" x14ac:dyDescent="0.2">
      <c r="A173" s="227" t="s">
        <v>2</v>
      </c>
      <c r="B173" s="227" t="s">
        <v>71</v>
      </c>
      <c r="C173" s="228">
        <v>31652</v>
      </c>
      <c r="D173" s="228">
        <v>16873.060000000001</v>
      </c>
      <c r="E173" s="228">
        <v>1338.79</v>
      </c>
      <c r="F173" s="228">
        <v>1507.72</v>
      </c>
      <c r="G173" s="228">
        <v>848.09</v>
      </c>
      <c r="H173" s="228">
        <v>736.58</v>
      </c>
      <c r="I173" s="228">
        <v>8695.66</v>
      </c>
      <c r="J173" s="230">
        <f t="shared" si="12"/>
        <v>3694.6000000000004</v>
      </c>
      <c r="K173" s="231">
        <f t="shared" si="13"/>
        <v>9432.24</v>
      </c>
      <c r="L173" s="230">
        <f t="shared" si="14"/>
        <v>11.672564134967775</v>
      </c>
      <c r="M173" s="230">
        <f t="shared" si="15"/>
        <v>55.901182121085327</v>
      </c>
    </row>
    <row r="174" spans="1:13" x14ac:dyDescent="0.2">
      <c r="A174" s="227" t="s">
        <v>2</v>
      </c>
      <c r="B174" s="227" t="s">
        <v>61</v>
      </c>
      <c r="C174" s="228">
        <v>310.64999999999998</v>
      </c>
      <c r="D174" s="228">
        <v>355.07</v>
      </c>
      <c r="E174" s="228">
        <v>17.940000000000001</v>
      </c>
      <c r="F174" s="228">
        <v>21.45</v>
      </c>
      <c r="G174" s="228">
        <v>17.7</v>
      </c>
      <c r="H174" s="228">
        <v>6.35</v>
      </c>
      <c r="I174" s="228">
        <v>157.81</v>
      </c>
      <c r="J174" s="230">
        <f t="shared" si="12"/>
        <v>57.09</v>
      </c>
      <c r="K174" s="231">
        <f t="shared" si="13"/>
        <v>164.16</v>
      </c>
      <c r="L174" s="230">
        <f t="shared" si="14"/>
        <v>18.377595364558186</v>
      </c>
      <c r="M174" s="230">
        <f t="shared" si="15"/>
        <v>46.233137127890274</v>
      </c>
    </row>
    <row r="175" spans="1:13" x14ac:dyDescent="0.2">
      <c r="A175" s="227" t="s">
        <v>2</v>
      </c>
      <c r="B175" s="227" t="s">
        <v>72</v>
      </c>
      <c r="C175" s="228">
        <v>665.6</v>
      </c>
      <c r="D175" s="228">
        <v>504.99</v>
      </c>
      <c r="E175" s="228">
        <v>41.18</v>
      </c>
      <c r="F175" s="228">
        <v>145.84</v>
      </c>
      <c r="G175" s="228">
        <v>60.98</v>
      </c>
      <c r="H175" s="228">
        <v>17.420000000000002</v>
      </c>
      <c r="I175" s="228">
        <v>296.91000000000003</v>
      </c>
      <c r="J175" s="230">
        <f t="shared" si="12"/>
        <v>248</v>
      </c>
      <c r="K175" s="231">
        <f t="shared" si="13"/>
        <v>314.33000000000004</v>
      </c>
      <c r="L175" s="230">
        <f t="shared" si="14"/>
        <v>37.259615384615387</v>
      </c>
      <c r="M175" s="230">
        <f t="shared" si="15"/>
        <v>62.244796926671818</v>
      </c>
    </row>
    <row r="176" spans="1:13" x14ac:dyDescent="0.2">
      <c r="A176" s="227" t="s">
        <v>2</v>
      </c>
      <c r="B176" s="227" t="s">
        <v>73</v>
      </c>
      <c r="C176" s="228">
        <v>1617.8</v>
      </c>
      <c r="D176" s="228">
        <v>988.5</v>
      </c>
      <c r="E176" s="228">
        <v>57.2</v>
      </c>
      <c r="F176" s="228">
        <v>287.39999999999998</v>
      </c>
      <c r="G176" s="228">
        <v>122.6</v>
      </c>
      <c r="H176" s="228">
        <v>21.3</v>
      </c>
      <c r="I176" s="228">
        <v>574.29999999999995</v>
      </c>
      <c r="J176" s="230">
        <f t="shared" si="12"/>
        <v>467.19999999999993</v>
      </c>
      <c r="K176" s="231">
        <f t="shared" si="13"/>
        <v>595.59999999999991</v>
      </c>
      <c r="L176" s="230">
        <f t="shared" si="14"/>
        <v>28.878724193348987</v>
      </c>
      <c r="M176" s="230">
        <f t="shared" si="15"/>
        <v>60.252908447142126</v>
      </c>
    </row>
    <row r="177" spans="1:13" x14ac:dyDescent="0.2">
      <c r="A177" s="227" t="s">
        <v>2</v>
      </c>
      <c r="B177" s="227" t="s">
        <v>74</v>
      </c>
      <c r="C177" s="228">
        <v>184.28</v>
      </c>
      <c r="D177" s="228">
        <v>205.66</v>
      </c>
      <c r="E177" s="228">
        <v>8.6300000000000008</v>
      </c>
      <c r="F177" s="228">
        <v>17.739999999999998</v>
      </c>
      <c r="G177" s="228">
        <v>8.65</v>
      </c>
      <c r="H177" s="228">
        <v>7.48</v>
      </c>
      <c r="I177" s="228">
        <v>187.55</v>
      </c>
      <c r="J177" s="230">
        <f t="shared" si="12"/>
        <v>35.019999999999996</v>
      </c>
      <c r="K177" s="231">
        <f t="shared" si="13"/>
        <v>195.03</v>
      </c>
      <c r="L177" s="230">
        <f t="shared" si="14"/>
        <v>19.003690036900366</v>
      </c>
      <c r="M177" s="230">
        <f t="shared" si="15"/>
        <v>94.831274919770493</v>
      </c>
    </row>
    <row r="178" spans="1:13" x14ac:dyDescent="0.2">
      <c r="A178" s="227" t="s">
        <v>2</v>
      </c>
      <c r="B178" s="227" t="s">
        <v>69</v>
      </c>
      <c r="C178" s="228">
        <v>4595.95</v>
      </c>
      <c r="D178" s="228">
        <v>2670.8</v>
      </c>
      <c r="E178" s="228">
        <v>370.03</v>
      </c>
      <c r="F178" s="228">
        <v>535.16</v>
      </c>
      <c r="G178" s="228">
        <v>384.79</v>
      </c>
      <c r="H178" s="228">
        <v>59.19</v>
      </c>
      <c r="I178" s="228">
        <v>1621.06</v>
      </c>
      <c r="J178" s="230">
        <f t="shared" si="12"/>
        <v>1289.98</v>
      </c>
      <c r="K178" s="231">
        <f t="shared" si="13"/>
        <v>1680.25</v>
      </c>
      <c r="L178" s="230">
        <f t="shared" si="14"/>
        <v>28.067755306302288</v>
      </c>
      <c r="M178" s="230">
        <f t="shared" si="15"/>
        <v>62.911861614497525</v>
      </c>
    </row>
    <row r="179" spans="1:13" x14ac:dyDescent="0.2">
      <c r="A179" s="227" t="s">
        <v>2</v>
      </c>
      <c r="B179" s="227" t="s">
        <v>75</v>
      </c>
      <c r="C179" s="228">
        <v>51.1</v>
      </c>
      <c r="D179" s="228">
        <v>73.72</v>
      </c>
      <c r="E179" s="228">
        <v>3.77</v>
      </c>
      <c r="F179" s="228">
        <v>2.11</v>
      </c>
      <c r="G179" s="228">
        <v>0.51</v>
      </c>
      <c r="H179" s="228">
        <v>1.33</v>
      </c>
      <c r="I179" s="228">
        <v>39.36</v>
      </c>
      <c r="J179" s="230">
        <f t="shared" si="12"/>
        <v>6.39</v>
      </c>
      <c r="K179" s="231">
        <f t="shared" si="13"/>
        <v>40.69</v>
      </c>
      <c r="L179" s="230">
        <f t="shared" si="14"/>
        <v>12.504892367906065</v>
      </c>
      <c r="M179" s="230">
        <f t="shared" si="15"/>
        <v>55.195333695062402</v>
      </c>
    </row>
    <row r="180" spans="1:13" x14ac:dyDescent="0.2">
      <c r="A180" s="227" t="s">
        <v>2</v>
      </c>
      <c r="B180" s="227" t="s">
        <v>76</v>
      </c>
      <c r="C180" s="228">
        <v>13489.39</v>
      </c>
      <c r="D180" s="228">
        <v>11355.73</v>
      </c>
      <c r="E180" s="228">
        <v>1577.58</v>
      </c>
      <c r="F180" s="228">
        <v>497.55</v>
      </c>
      <c r="G180" s="228">
        <v>437.49</v>
      </c>
      <c r="H180" s="228">
        <v>344</v>
      </c>
      <c r="I180" s="228">
        <v>5925.33</v>
      </c>
      <c r="J180" s="230">
        <f t="shared" si="12"/>
        <v>2512.62</v>
      </c>
      <c r="K180" s="231">
        <f t="shared" si="13"/>
        <v>6269.33</v>
      </c>
      <c r="L180" s="230">
        <f t="shared" si="14"/>
        <v>18.626639158627633</v>
      </c>
      <c r="M180" s="230">
        <f t="shared" si="15"/>
        <v>55.20851587700659</v>
      </c>
    </row>
    <row r="181" spans="1:13" x14ac:dyDescent="0.2">
      <c r="A181" s="227" t="s">
        <v>2</v>
      </c>
      <c r="B181" s="227" t="s">
        <v>57</v>
      </c>
      <c r="C181" s="228">
        <v>2874.87</v>
      </c>
      <c r="D181" s="228">
        <v>3479.66</v>
      </c>
      <c r="E181" s="228">
        <v>172.02</v>
      </c>
      <c r="F181" s="228">
        <v>192.2</v>
      </c>
      <c r="G181" s="228">
        <v>149.12</v>
      </c>
      <c r="H181" s="228">
        <v>121.52</v>
      </c>
      <c r="I181" s="228">
        <v>1598.6</v>
      </c>
      <c r="J181" s="230">
        <f t="shared" si="12"/>
        <v>513.34</v>
      </c>
      <c r="K181" s="231">
        <f t="shared" si="13"/>
        <v>1720.12</v>
      </c>
      <c r="L181" s="230">
        <f t="shared" si="14"/>
        <v>17.856111754618471</v>
      </c>
      <c r="M181" s="230">
        <f t="shared" si="15"/>
        <v>49.433565348338632</v>
      </c>
    </row>
    <row r="182" spans="1:13" x14ac:dyDescent="0.2">
      <c r="A182" s="227" t="s">
        <v>2</v>
      </c>
      <c r="B182" s="227" t="s">
        <v>77</v>
      </c>
      <c r="C182" s="228">
        <v>11944.52</v>
      </c>
      <c r="D182" s="228">
        <v>11009.57</v>
      </c>
      <c r="E182" s="228">
        <v>277.32</v>
      </c>
      <c r="F182" s="228">
        <v>1674.03</v>
      </c>
      <c r="G182" s="228">
        <v>888.06</v>
      </c>
      <c r="H182" s="228">
        <v>94.68</v>
      </c>
      <c r="I182" s="228">
        <v>5577.43</v>
      </c>
      <c r="J182" s="230">
        <f t="shared" si="12"/>
        <v>2839.41</v>
      </c>
      <c r="K182" s="231">
        <f t="shared" si="13"/>
        <v>5672.1100000000006</v>
      </c>
      <c r="L182" s="230">
        <f t="shared" si="14"/>
        <v>23.771654281628727</v>
      </c>
      <c r="M182" s="230">
        <f t="shared" si="15"/>
        <v>51.519814125347317</v>
      </c>
    </row>
    <row r="183" spans="1:13" x14ac:dyDescent="0.2">
      <c r="A183" s="227" t="s">
        <v>2</v>
      </c>
      <c r="B183" s="227" t="s">
        <v>78</v>
      </c>
      <c r="C183" s="228">
        <v>3726.07</v>
      </c>
      <c r="D183" s="228">
        <v>2767.84</v>
      </c>
      <c r="E183" s="228">
        <v>131</v>
      </c>
      <c r="F183" s="228">
        <v>205.82</v>
      </c>
      <c r="G183" s="228">
        <v>115.98</v>
      </c>
      <c r="H183" s="228">
        <v>22.33</v>
      </c>
      <c r="I183" s="228">
        <v>2106.44</v>
      </c>
      <c r="J183" s="230">
        <f t="shared" si="12"/>
        <v>452.8</v>
      </c>
      <c r="K183" s="231">
        <f t="shared" si="13"/>
        <v>2128.77</v>
      </c>
      <c r="L183" s="230">
        <f t="shared" si="14"/>
        <v>12.152213994906161</v>
      </c>
      <c r="M183" s="230">
        <f t="shared" si="15"/>
        <v>76.910876351234165</v>
      </c>
    </row>
    <row r="184" spans="1:13" x14ac:dyDescent="0.2">
      <c r="A184" s="227" t="s">
        <v>2</v>
      </c>
      <c r="B184" s="227" t="s">
        <v>79</v>
      </c>
      <c r="C184" s="228">
        <v>12184.61</v>
      </c>
      <c r="D184" s="228">
        <v>3907.61</v>
      </c>
      <c r="E184" s="228">
        <v>985.17</v>
      </c>
      <c r="F184" s="228">
        <v>756.08</v>
      </c>
      <c r="G184" s="228">
        <v>323.11</v>
      </c>
      <c r="H184" s="228">
        <v>323.61</v>
      </c>
      <c r="I184" s="228">
        <v>2940.32</v>
      </c>
      <c r="J184" s="230">
        <f t="shared" si="12"/>
        <v>2064.36</v>
      </c>
      <c r="K184" s="231">
        <f t="shared" si="13"/>
        <v>3263.9300000000003</v>
      </c>
      <c r="L184" s="230">
        <f t="shared" si="14"/>
        <v>16.942355972000744</v>
      </c>
      <c r="M184" s="230">
        <f t="shared" si="15"/>
        <v>83.527527056180134</v>
      </c>
    </row>
    <row r="185" spans="1:13" x14ac:dyDescent="0.2">
      <c r="A185" s="227" t="s">
        <v>2</v>
      </c>
      <c r="B185" s="227" t="s">
        <v>81</v>
      </c>
      <c r="C185" s="228">
        <v>598.73</v>
      </c>
      <c r="D185" s="228">
        <v>542.35</v>
      </c>
      <c r="E185" s="228">
        <v>35.65</v>
      </c>
      <c r="F185" s="228">
        <v>54.61</v>
      </c>
      <c r="G185" s="228">
        <v>22.04</v>
      </c>
      <c r="H185" s="228">
        <v>26.02</v>
      </c>
      <c r="I185" s="228">
        <v>386.67</v>
      </c>
      <c r="J185" s="230">
        <f t="shared" si="12"/>
        <v>112.29999999999998</v>
      </c>
      <c r="K185" s="231">
        <f t="shared" si="13"/>
        <v>412.69</v>
      </c>
      <c r="L185" s="230">
        <f t="shared" si="14"/>
        <v>18.756367644848261</v>
      </c>
      <c r="M185" s="230">
        <f t="shared" si="15"/>
        <v>76.092928920438823</v>
      </c>
    </row>
    <row r="186" spans="1:13" x14ac:dyDescent="0.2">
      <c r="A186" s="227" t="s">
        <v>2</v>
      </c>
      <c r="B186" s="227" t="s">
        <v>80</v>
      </c>
      <c r="C186" s="228">
        <v>1210.8800000000001</v>
      </c>
      <c r="D186" s="228">
        <v>952.11</v>
      </c>
      <c r="E186" s="228">
        <v>118.21</v>
      </c>
      <c r="F186" s="228">
        <v>159.57</v>
      </c>
      <c r="G186" s="228">
        <v>126.2</v>
      </c>
      <c r="H186" s="228">
        <v>42.47</v>
      </c>
      <c r="I186" s="228">
        <v>316.06</v>
      </c>
      <c r="J186" s="230">
        <f t="shared" si="12"/>
        <v>403.97999999999996</v>
      </c>
      <c r="K186" s="231">
        <f t="shared" si="13"/>
        <v>358.53</v>
      </c>
      <c r="L186" s="230">
        <f t="shared" si="14"/>
        <v>33.362513213530647</v>
      </c>
      <c r="M186" s="230">
        <f t="shared" si="15"/>
        <v>37.65636323534045</v>
      </c>
    </row>
    <row r="187" spans="1:13" x14ac:dyDescent="0.2">
      <c r="A187" s="227" t="s">
        <v>2</v>
      </c>
      <c r="B187" s="227" t="s">
        <v>65</v>
      </c>
      <c r="C187" s="228">
        <v>1588.1</v>
      </c>
      <c r="D187" s="228">
        <v>2557.1</v>
      </c>
      <c r="E187" s="228">
        <v>95.46</v>
      </c>
      <c r="F187" s="228">
        <v>399.53</v>
      </c>
      <c r="G187" s="228">
        <v>83.87</v>
      </c>
      <c r="H187" s="228">
        <v>44.63</v>
      </c>
      <c r="I187" s="228">
        <v>1114.3900000000001</v>
      </c>
      <c r="J187" s="230">
        <f t="shared" si="12"/>
        <v>578.8599999999999</v>
      </c>
      <c r="K187" s="231">
        <f t="shared" si="13"/>
        <v>1159.0200000000002</v>
      </c>
      <c r="L187" s="230">
        <f t="shared" si="14"/>
        <v>36.449845727599012</v>
      </c>
      <c r="M187" s="230">
        <f t="shared" si="15"/>
        <v>45.325564115599718</v>
      </c>
    </row>
    <row r="188" spans="1:13" x14ac:dyDescent="0.2">
      <c r="A188" s="227" t="s">
        <v>2</v>
      </c>
      <c r="B188" s="227" t="s">
        <v>83</v>
      </c>
      <c r="C188" s="228">
        <v>2722.52</v>
      </c>
      <c r="D188" s="228">
        <v>2933.22</v>
      </c>
      <c r="E188" s="228">
        <v>309.16000000000003</v>
      </c>
      <c r="F188" s="228">
        <v>322.69</v>
      </c>
      <c r="G188" s="228">
        <v>106.31</v>
      </c>
      <c r="H188" s="228">
        <v>40.32</v>
      </c>
      <c r="I188" s="228">
        <v>1543.2</v>
      </c>
      <c r="J188" s="230">
        <f t="shared" si="12"/>
        <v>738.16000000000008</v>
      </c>
      <c r="K188" s="231">
        <f t="shared" si="13"/>
        <v>1583.52</v>
      </c>
      <c r="L188" s="230">
        <f t="shared" si="14"/>
        <v>27.113115789782999</v>
      </c>
      <c r="M188" s="230">
        <f t="shared" si="15"/>
        <v>53.985722175629512</v>
      </c>
    </row>
    <row r="189" spans="1:13" x14ac:dyDescent="0.2">
      <c r="A189" s="227" t="s">
        <v>2</v>
      </c>
      <c r="B189" s="227" t="s">
        <v>84</v>
      </c>
      <c r="C189" s="228">
        <v>11110.07</v>
      </c>
      <c r="D189" s="228">
        <v>16449.48</v>
      </c>
      <c r="E189" s="228">
        <v>1021.15</v>
      </c>
      <c r="F189" s="228">
        <v>1778.8</v>
      </c>
      <c r="G189" s="228">
        <v>1007.53</v>
      </c>
      <c r="H189" s="228">
        <v>526.58000000000004</v>
      </c>
      <c r="I189" s="228">
        <v>6544.62</v>
      </c>
      <c r="J189" s="230">
        <f t="shared" si="12"/>
        <v>3807.4799999999996</v>
      </c>
      <c r="K189" s="231">
        <f t="shared" si="13"/>
        <v>7071.2</v>
      </c>
      <c r="L189" s="230">
        <f t="shared" si="14"/>
        <v>34.270531148768633</v>
      </c>
      <c r="M189" s="230">
        <f t="shared" si="15"/>
        <v>42.987377108577292</v>
      </c>
    </row>
    <row r="190" spans="1:13" x14ac:dyDescent="0.2">
      <c r="A190" s="227" t="s">
        <v>2</v>
      </c>
      <c r="B190" s="227" t="s">
        <v>87</v>
      </c>
      <c r="C190" s="228">
        <v>113.25</v>
      </c>
      <c r="D190" s="228">
        <v>244.99</v>
      </c>
      <c r="E190" s="228">
        <v>2.4300000000000002</v>
      </c>
      <c r="F190" s="228">
        <v>24.01</v>
      </c>
      <c r="G190" s="228">
        <v>0.51</v>
      </c>
      <c r="H190" s="228">
        <v>5.05</v>
      </c>
      <c r="I190" s="228">
        <v>134.74</v>
      </c>
      <c r="J190" s="230">
        <f t="shared" si="12"/>
        <v>26.950000000000003</v>
      </c>
      <c r="K190" s="231">
        <f t="shared" si="13"/>
        <v>139.79000000000002</v>
      </c>
      <c r="L190" s="230">
        <f t="shared" si="14"/>
        <v>23.796909492273734</v>
      </c>
      <c r="M190" s="230">
        <f t="shared" si="15"/>
        <v>57.059471815176131</v>
      </c>
    </row>
    <row r="191" spans="1:13" x14ac:dyDescent="0.2">
      <c r="A191" s="227" t="s">
        <v>2</v>
      </c>
      <c r="B191" s="227" t="s">
        <v>85</v>
      </c>
      <c r="C191" s="228">
        <v>1701.61</v>
      </c>
      <c r="D191" s="228">
        <v>3368.5</v>
      </c>
      <c r="E191" s="228">
        <v>115.12</v>
      </c>
      <c r="F191" s="228">
        <v>206.64</v>
      </c>
      <c r="G191" s="228">
        <v>38.68</v>
      </c>
      <c r="H191" s="228">
        <v>89.59</v>
      </c>
      <c r="I191" s="228">
        <v>1598.53</v>
      </c>
      <c r="J191" s="230">
        <f t="shared" si="12"/>
        <v>360.44</v>
      </c>
      <c r="K191" s="231">
        <f t="shared" si="13"/>
        <v>1688.12</v>
      </c>
      <c r="L191" s="230">
        <f t="shared" si="14"/>
        <v>21.182292064574142</v>
      </c>
      <c r="M191" s="230">
        <f t="shared" si="15"/>
        <v>50.114887932314076</v>
      </c>
    </row>
    <row r="192" spans="1:13" x14ac:dyDescent="0.2">
      <c r="A192" s="227" t="s">
        <v>2</v>
      </c>
      <c r="B192" s="227" t="s">
        <v>86</v>
      </c>
      <c r="C192" s="228">
        <v>3311.3</v>
      </c>
      <c r="D192" s="228">
        <v>4159.96</v>
      </c>
      <c r="E192" s="228">
        <v>239.11</v>
      </c>
      <c r="F192" s="228">
        <v>166.72</v>
      </c>
      <c r="G192" s="228">
        <v>102.94</v>
      </c>
      <c r="H192" s="228">
        <v>165.28</v>
      </c>
      <c r="I192" s="228">
        <v>1971.38</v>
      </c>
      <c r="J192" s="230">
        <f t="shared" si="12"/>
        <v>508.77000000000004</v>
      </c>
      <c r="K192" s="231">
        <f t="shared" si="13"/>
        <v>2136.6600000000003</v>
      </c>
      <c r="L192" s="230">
        <f t="shared" si="14"/>
        <v>15.364660405278894</v>
      </c>
      <c r="M192" s="230">
        <f t="shared" si="15"/>
        <v>51.362513101087515</v>
      </c>
    </row>
    <row r="193" spans="1:13" x14ac:dyDescent="0.2">
      <c r="A193" s="227" t="s">
        <v>93</v>
      </c>
      <c r="B193" s="227" t="s">
        <v>6</v>
      </c>
      <c r="C193" s="228">
        <v>213632.14</v>
      </c>
      <c r="D193" s="228">
        <v>172862.97</v>
      </c>
      <c r="E193" s="228">
        <v>12549.13</v>
      </c>
      <c r="F193" s="228">
        <v>19095.73</v>
      </c>
      <c r="G193" s="228">
        <v>12337.03</v>
      </c>
      <c r="H193" s="228">
        <v>6563.11</v>
      </c>
      <c r="I193" s="228">
        <v>92186.34</v>
      </c>
      <c r="J193" s="230">
        <f>+E193+F193+G193</f>
        <v>43981.89</v>
      </c>
      <c r="K193" s="231">
        <f>+H193+I193</f>
        <v>98749.45</v>
      </c>
      <c r="L193" s="230">
        <f>+J193/C193*100</f>
        <v>20.587674682283293</v>
      </c>
      <c r="M193" s="230">
        <f>+K193/D193*100</f>
        <v>57.125855236665203</v>
      </c>
    </row>
    <row r="194" spans="1:13" x14ac:dyDescent="0.2">
      <c r="A194" s="227" t="s">
        <v>93</v>
      </c>
      <c r="B194" s="227" t="s">
        <v>58</v>
      </c>
      <c r="C194" s="228">
        <v>3457.33</v>
      </c>
      <c r="D194" s="228">
        <v>4586.53</v>
      </c>
      <c r="E194" s="228">
        <v>349.44</v>
      </c>
      <c r="F194" s="228">
        <v>264.22000000000003</v>
      </c>
      <c r="G194" s="228">
        <v>247.38</v>
      </c>
      <c r="H194" s="228">
        <v>223.46</v>
      </c>
      <c r="I194" s="228">
        <v>3155.68</v>
      </c>
      <c r="J194" s="230">
        <f t="shared" ref="J194:J224" si="16">+E194+F194+G194</f>
        <v>861.04000000000008</v>
      </c>
      <c r="K194" s="231">
        <f t="shared" ref="K194:K224" si="17">+H194+I194</f>
        <v>3379.14</v>
      </c>
      <c r="L194" s="230">
        <f t="shared" ref="L194:L224" si="18">+J194/C194*100</f>
        <v>24.904767551839139</v>
      </c>
      <c r="M194" s="230">
        <f t="shared" ref="M194:M224" si="19">+K194/D194*100</f>
        <v>73.675305732220224</v>
      </c>
    </row>
    <row r="195" spans="1:13" x14ac:dyDescent="0.2">
      <c r="A195" s="227" t="s">
        <v>93</v>
      </c>
      <c r="B195" s="227" t="s">
        <v>59</v>
      </c>
      <c r="C195" s="228">
        <v>2753.62</v>
      </c>
      <c r="D195" s="228">
        <v>1122.3900000000001</v>
      </c>
      <c r="E195" s="228">
        <v>82.15</v>
      </c>
      <c r="F195" s="228">
        <v>213.31</v>
      </c>
      <c r="G195" s="228">
        <v>127.04</v>
      </c>
      <c r="H195" s="228">
        <v>146.85</v>
      </c>
      <c r="I195" s="228">
        <v>649.97</v>
      </c>
      <c r="J195" s="230">
        <f t="shared" si="16"/>
        <v>422.50000000000006</v>
      </c>
      <c r="K195" s="231">
        <f t="shared" si="17"/>
        <v>796.82</v>
      </c>
      <c r="L195" s="230">
        <f t="shared" si="18"/>
        <v>15.343438818718635</v>
      </c>
      <c r="M195" s="230">
        <f t="shared" si="19"/>
        <v>70.993148549078299</v>
      </c>
    </row>
    <row r="196" spans="1:13" x14ac:dyDescent="0.2">
      <c r="A196" s="227" t="s">
        <v>93</v>
      </c>
      <c r="B196" s="227" t="s">
        <v>62</v>
      </c>
      <c r="C196" s="228">
        <v>2885.34</v>
      </c>
      <c r="D196" s="228">
        <v>1871.83</v>
      </c>
      <c r="E196" s="228">
        <v>156.41999999999999</v>
      </c>
      <c r="F196" s="228">
        <v>260.42</v>
      </c>
      <c r="G196" s="228">
        <v>199.63</v>
      </c>
      <c r="H196" s="228">
        <v>117.22</v>
      </c>
      <c r="I196" s="228">
        <v>1222.4100000000001</v>
      </c>
      <c r="J196" s="230">
        <f t="shared" si="16"/>
        <v>616.47</v>
      </c>
      <c r="K196" s="231">
        <f t="shared" si="17"/>
        <v>1339.63</v>
      </c>
      <c r="L196" s="230">
        <f t="shared" si="18"/>
        <v>21.365592963047682</v>
      </c>
      <c r="M196" s="230">
        <f t="shared" si="19"/>
        <v>71.567930848421071</v>
      </c>
    </row>
    <row r="197" spans="1:13" x14ac:dyDescent="0.2">
      <c r="A197" s="227" t="s">
        <v>93</v>
      </c>
      <c r="B197" s="227" t="s">
        <v>63</v>
      </c>
      <c r="C197" s="228">
        <v>3470.75</v>
      </c>
      <c r="D197" s="228">
        <v>6786.92</v>
      </c>
      <c r="E197" s="228">
        <v>342.07</v>
      </c>
      <c r="F197" s="228">
        <v>294.45999999999998</v>
      </c>
      <c r="G197" s="228">
        <v>279.11</v>
      </c>
      <c r="H197" s="228">
        <v>199.26</v>
      </c>
      <c r="I197" s="228">
        <v>3277.74</v>
      </c>
      <c r="J197" s="230">
        <f t="shared" si="16"/>
        <v>915.64</v>
      </c>
      <c r="K197" s="231">
        <f t="shared" si="17"/>
        <v>3477</v>
      </c>
      <c r="L197" s="230">
        <f t="shared" si="18"/>
        <v>26.38161780594972</v>
      </c>
      <c r="M197" s="230">
        <f t="shared" si="19"/>
        <v>51.230897078498053</v>
      </c>
    </row>
    <row r="198" spans="1:13" x14ac:dyDescent="0.2">
      <c r="A198" s="227" t="s">
        <v>93</v>
      </c>
      <c r="B198" s="227" t="s">
        <v>99</v>
      </c>
      <c r="C198" s="228">
        <v>28530.55</v>
      </c>
      <c r="D198" s="228">
        <v>27643.42</v>
      </c>
      <c r="E198" s="228">
        <v>1746.36</v>
      </c>
      <c r="F198" s="228">
        <v>2334.12</v>
      </c>
      <c r="G198" s="228">
        <v>1932.09</v>
      </c>
      <c r="H198" s="228">
        <v>939.4</v>
      </c>
      <c r="I198" s="228">
        <v>15575.03</v>
      </c>
      <c r="J198" s="230">
        <f t="shared" si="16"/>
        <v>6012.57</v>
      </c>
      <c r="K198" s="231">
        <f t="shared" si="17"/>
        <v>16514.43</v>
      </c>
      <c r="L198" s="230">
        <f t="shared" si="18"/>
        <v>21.074146835585012</v>
      </c>
      <c r="M198" s="230">
        <f t="shared" si="19"/>
        <v>59.740907601157886</v>
      </c>
    </row>
    <row r="199" spans="1:13" x14ac:dyDescent="0.2">
      <c r="A199" s="227" t="s">
        <v>93</v>
      </c>
      <c r="B199" s="227" t="s">
        <v>64</v>
      </c>
      <c r="C199" s="228">
        <v>384.39</v>
      </c>
      <c r="D199" s="228">
        <v>424.26</v>
      </c>
      <c r="E199" s="228">
        <v>22.76</v>
      </c>
      <c r="F199" s="228">
        <v>50.46</v>
      </c>
      <c r="G199" s="228">
        <v>22.04</v>
      </c>
      <c r="H199" s="228">
        <v>11.63</v>
      </c>
      <c r="I199" s="228">
        <v>236.99</v>
      </c>
      <c r="J199" s="230">
        <f t="shared" si="16"/>
        <v>95.259999999999991</v>
      </c>
      <c r="K199" s="231">
        <f t="shared" si="17"/>
        <v>248.62</v>
      </c>
      <c r="L199" s="230">
        <f t="shared" si="18"/>
        <v>24.782122323681676</v>
      </c>
      <c r="M199" s="230">
        <f t="shared" si="19"/>
        <v>58.600857964455763</v>
      </c>
    </row>
    <row r="200" spans="1:13" x14ac:dyDescent="0.2">
      <c r="A200" s="227" t="s">
        <v>93</v>
      </c>
      <c r="B200" s="227" t="s">
        <v>70</v>
      </c>
      <c r="C200" s="228">
        <v>1747.49</v>
      </c>
      <c r="D200" s="228">
        <v>5187.59</v>
      </c>
      <c r="E200" s="228">
        <v>67.209999999999994</v>
      </c>
      <c r="F200" s="228">
        <v>565.61</v>
      </c>
      <c r="G200" s="228">
        <v>69.180000000000007</v>
      </c>
      <c r="H200" s="228">
        <v>285.99</v>
      </c>
      <c r="I200" s="228">
        <v>2333.65</v>
      </c>
      <c r="J200" s="230">
        <f t="shared" si="16"/>
        <v>702</v>
      </c>
      <c r="K200" s="231">
        <f t="shared" si="17"/>
        <v>2619.6400000000003</v>
      </c>
      <c r="L200" s="230">
        <f t="shared" si="18"/>
        <v>40.171903701880986</v>
      </c>
      <c r="M200" s="230">
        <f t="shared" si="19"/>
        <v>50.498208223857318</v>
      </c>
    </row>
    <row r="201" spans="1:13" x14ac:dyDescent="0.2">
      <c r="A201" s="227" t="s">
        <v>93</v>
      </c>
      <c r="B201" s="227" t="s">
        <v>68</v>
      </c>
      <c r="C201" s="228">
        <v>6925.91</v>
      </c>
      <c r="D201" s="228">
        <v>2667.24</v>
      </c>
      <c r="E201" s="228">
        <v>291.99</v>
      </c>
      <c r="F201" s="228">
        <v>287.2</v>
      </c>
      <c r="G201" s="228">
        <v>217.93</v>
      </c>
      <c r="H201" s="228">
        <v>73.78</v>
      </c>
      <c r="I201" s="228">
        <v>1989.45</v>
      </c>
      <c r="J201" s="230">
        <f t="shared" si="16"/>
        <v>797.12000000000012</v>
      </c>
      <c r="K201" s="231">
        <f t="shared" si="17"/>
        <v>2063.23</v>
      </c>
      <c r="L201" s="230">
        <f t="shared" si="18"/>
        <v>11.509245716447371</v>
      </c>
      <c r="M201" s="230">
        <f t="shared" si="19"/>
        <v>77.354493783836489</v>
      </c>
    </row>
    <row r="202" spans="1:13" x14ac:dyDescent="0.2">
      <c r="A202" s="227" t="s">
        <v>93</v>
      </c>
      <c r="B202" s="227" t="s">
        <v>82</v>
      </c>
      <c r="C202" s="228">
        <v>25584.93</v>
      </c>
      <c r="D202" s="228">
        <v>16681.48</v>
      </c>
      <c r="E202" s="228">
        <v>903.59</v>
      </c>
      <c r="F202" s="228">
        <v>1984.31</v>
      </c>
      <c r="G202" s="228">
        <v>975.8</v>
      </c>
      <c r="H202" s="228">
        <v>564.61</v>
      </c>
      <c r="I202" s="228">
        <v>10132.59</v>
      </c>
      <c r="J202" s="230">
        <f t="shared" si="16"/>
        <v>3863.7</v>
      </c>
      <c r="K202" s="231">
        <f t="shared" si="17"/>
        <v>10697.2</v>
      </c>
      <c r="L202" s="230">
        <f t="shared" si="18"/>
        <v>15.101467934444221</v>
      </c>
      <c r="M202" s="230">
        <f t="shared" si="19"/>
        <v>64.126204629325457</v>
      </c>
    </row>
    <row r="203" spans="1:13" x14ac:dyDescent="0.2">
      <c r="A203" s="227" t="s">
        <v>93</v>
      </c>
      <c r="B203" s="227" t="s">
        <v>66</v>
      </c>
      <c r="C203" s="228">
        <v>41629</v>
      </c>
      <c r="D203" s="228">
        <v>27087.599999999999</v>
      </c>
      <c r="E203" s="228">
        <v>2278.2600000000002</v>
      </c>
      <c r="F203" s="228">
        <v>4230</v>
      </c>
      <c r="G203" s="228">
        <v>3243</v>
      </c>
      <c r="H203" s="228">
        <v>1478</v>
      </c>
      <c r="I203" s="228">
        <v>15560.14</v>
      </c>
      <c r="J203" s="230">
        <f t="shared" si="16"/>
        <v>9751.26</v>
      </c>
      <c r="K203" s="231">
        <f t="shared" si="17"/>
        <v>17038.14</v>
      </c>
      <c r="L203" s="230">
        <f t="shared" si="18"/>
        <v>23.424199476326599</v>
      </c>
      <c r="M203" s="230">
        <f t="shared" si="19"/>
        <v>62.900146192353702</v>
      </c>
    </row>
    <row r="204" spans="1:13" x14ac:dyDescent="0.2">
      <c r="A204" s="227" t="s">
        <v>93</v>
      </c>
      <c r="B204" s="227" t="s">
        <v>60</v>
      </c>
      <c r="C204" s="228">
        <v>1122.45</v>
      </c>
      <c r="D204" s="228">
        <v>755.03</v>
      </c>
      <c r="E204" s="228">
        <v>89.07</v>
      </c>
      <c r="F204" s="228">
        <v>145.88</v>
      </c>
      <c r="G204" s="228">
        <v>85.28</v>
      </c>
      <c r="H204" s="228">
        <v>43.38</v>
      </c>
      <c r="I204" s="228">
        <v>519.79999999999995</v>
      </c>
      <c r="J204" s="230">
        <f t="shared" si="16"/>
        <v>320.23</v>
      </c>
      <c r="K204" s="231">
        <f t="shared" si="17"/>
        <v>563.17999999999995</v>
      </c>
      <c r="L204" s="230">
        <f t="shared" si="18"/>
        <v>28.529555882221924</v>
      </c>
      <c r="M204" s="230">
        <f t="shared" si="19"/>
        <v>74.590413625948642</v>
      </c>
    </row>
    <row r="205" spans="1:13" x14ac:dyDescent="0.2">
      <c r="A205" s="227" t="s">
        <v>93</v>
      </c>
      <c r="B205" s="227" t="s">
        <v>71</v>
      </c>
      <c r="C205" s="228">
        <v>28838.77</v>
      </c>
      <c r="D205" s="228">
        <v>16445.669999999998</v>
      </c>
      <c r="E205" s="228">
        <v>1327.86</v>
      </c>
      <c r="F205" s="228">
        <v>1490.53</v>
      </c>
      <c r="G205" s="228">
        <v>885.75</v>
      </c>
      <c r="H205" s="228">
        <v>728.23</v>
      </c>
      <c r="I205" s="228">
        <v>8158.45</v>
      </c>
      <c r="J205" s="230">
        <f t="shared" si="16"/>
        <v>3704.14</v>
      </c>
      <c r="K205" s="231">
        <f t="shared" si="17"/>
        <v>8886.68</v>
      </c>
      <c r="L205" s="230">
        <f t="shared" si="18"/>
        <v>12.844306466607277</v>
      </c>
      <c r="M205" s="230">
        <f t="shared" si="19"/>
        <v>54.036594434887732</v>
      </c>
    </row>
    <row r="206" spans="1:13" x14ac:dyDescent="0.2">
      <c r="A206" s="227" t="s">
        <v>93</v>
      </c>
      <c r="B206" s="227" t="s">
        <v>61</v>
      </c>
      <c r="C206" s="228">
        <v>263.02</v>
      </c>
      <c r="D206" s="228">
        <v>367.09</v>
      </c>
      <c r="E206" s="228">
        <v>17.559999999999999</v>
      </c>
      <c r="F206" s="228">
        <v>20.399999999999999</v>
      </c>
      <c r="G206" s="228">
        <v>16.12</v>
      </c>
      <c r="H206" s="228">
        <v>6.39</v>
      </c>
      <c r="I206" s="228">
        <v>179.13</v>
      </c>
      <c r="J206" s="230">
        <f t="shared" si="16"/>
        <v>54.08</v>
      </c>
      <c r="K206" s="231">
        <f t="shared" si="17"/>
        <v>185.51999999999998</v>
      </c>
      <c r="L206" s="230">
        <f t="shared" si="18"/>
        <v>20.56117405520493</v>
      </c>
      <c r="M206" s="230">
        <f t="shared" si="19"/>
        <v>50.538015200631989</v>
      </c>
    </row>
    <row r="207" spans="1:13" x14ac:dyDescent="0.2">
      <c r="A207" s="227" t="s">
        <v>93</v>
      </c>
      <c r="B207" s="227" t="s">
        <v>72</v>
      </c>
      <c r="C207" s="228">
        <v>649.88</v>
      </c>
      <c r="D207" s="228">
        <v>518.66999999999996</v>
      </c>
      <c r="E207" s="228">
        <v>35.770000000000003</v>
      </c>
      <c r="F207" s="228">
        <v>128.5</v>
      </c>
      <c r="G207" s="228">
        <v>56.2</v>
      </c>
      <c r="H207" s="228">
        <v>18.399999999999999</v>
      </c>
      <c r="I207" s="228">
        <v>284.08</v>
      </c>
      <c r="J207" s="230">
        <f t="shared" si="16"/>
        <v>220.47000000000003</v>
      </c>
      <c r="K207" s="231">
        <f t="shared" si="17"/>
        <v>302.47999999999996</v>
      </c>
      <c r="L207" s="230">
        <f t="shared" si="18"/>
        <v>33.924724564534998</v>
      </c>
      <c r="M207" s="230">
        <f t="shared" si="19"/>
        <v>58.318391269978989</v>
      </c>
    </row>
    <row r="208" spans="1:13" x14ac:dyDescent="0.2">
      <c r="A208" s="227" t="s">
        <v>93</v>
      </c>
      <c r="B208" s="227" t="s">
        <v>73</v>
      </c>
      <c r="C208" s="228">
        <v>1572.25</v>
      </c>
      <c r="D208" s="228">
        <v>977.03</v>
      </c>
      <c r="E208" s="228">
        <v>71.739999999999995</v>
      </c>
      <c r="F208" s="228">
        <v>286.58</v>
      </c>
      <c r="G208" s="228">
        <v>135.43</v>
      </c>
      <c r="H208" s="228">
        <v>20.22</v>
      </c>
      <c r="I208" s="228">
        <v>534.46</v>
      </c>
      <c r="J208" s="230">
        <f t="shared" si="16"/>
        <v>493.75</v>
      </c>
      <c r="K208" s="231">
        <f t="shared" si="17"/>
        <v>554.68000000000006</v>
      </c>
      <c r="L208" s="230">
        <f t="shared" si="18"/>
        <v>31.404038797901094</v>
      </c>
      <c r="M208" s="230">
        <f t="shared" si="19"/>
        <v>56.77205408226974</v>
      </c>
    </row>
    <row r="209" spans="1:13" x14ac:dyDescent="0.2">
      <c r="A209" s="227" t="s">
        <v>93</v>
      </c>
      <c r="B209" s="227" t="s">
        <v>74</v>
      </c>
      <c r="C209" s="228">
        <v>207.8</v>
      </c>
      <c r="D209" s="228">
        <v>215.7</v>
      </c>
      <c r="E209" s="228">
        <v>8.6300000000000008</v>
      </c>
      <c r="F209" s="228">
        <v>16.54</v>
      </c>
      <c r="G209" s="228">
        <v>9.07</v>
      </c>
      <c r="H209" s="228">
        <v>7.73</v>
      </c>
      <c r="I209" s="228">
        <v>200.24</v>
      </c>
      <c r="J209" s="230">
        <f t="shared" si="16"/>
        <v>34.24</v>
      </c>
      <c r="K209" s="231">
        <f t="shared" si="17"/>
        <v>207.97</v>
      </c>
      <c r="L209" s="230">
        <f t="shared" si="18"/>
        <v>16.477382098171319</v>
      </c>
      <c r="M209" s="230">
        <f t="shared" si="19"/>
        <v>96.416318961520631</v>
      </c>
    </row>
    <row r="210" spans="1:13" x14ac:dyDescent="0.2">
      <c r="A210" s="227" t="s">
        <v>93</v>
      </c>
      <c r="B210" s="227" t="s">
        <v>69</v>
      </c>
      <c r="C210" s="228">
        <v>4712.03</v>
      </c>
      <c r="D210" s="228">
        <v>2707.76</v>
      </c>
      <c r="E210" s="228">
        <v>374.85</v>
      </c>
      <c r="F210" s="228">
        <v>487.57</v>
      </c>
      <c r="G210" s="228">
        <v>393.11</v>
      </c>
      <c r="H210" s="228">
        <v>59.89</v>
      </c>
      <c r="I210" s="228">
        <v>1437.08</v>
      </c>
      <c r="J210" s="230">
        <f t="shared" si="16"/>
        <v>1255.5300000000002</v>
      </c>
      <c r="K210" s="231">
        <f t="shared" si="17"/>
        <v>1496.97</v>
      </c>
      <c r="L210" s="230">
        <f t="shared" si="18"/>
        <v>26.645203871791995</v>
      </c>
      <c r="M210" s="230">
        <f t="shared" si="19"/>
        <v>55.284441752592549</v>
      </c>
    </row>
    <row r="211" spans="1:13" x14ac:dyDescent="0.2">
      <c r="A211" s="227" t="s">
        <v>93</v>
      </c>
      <c r="B211" s="227" t="s">
        <v>75</v>
      </c>
      <c r="C211" s="228">
        <v>48.57</v>
      </c>
      <c r="D211" s="228">
        <v>71.17</v>
      </c>
      <c r="E211" s="228">
        <v>3.78</v>
      </c>
      <c r="F211" s="228">
        <v>2</v>
      </c>
      <c r="G211" s="228">
        <v>0.51</v>
      </c>
      <c r="H211" s="228">
        <v>1.3</v>
      </c>
      <c r="I211" s="228">
        <v>35.549999999999997</v>
      </c>
      <c r="J211" s="230">
        <f t="shared" si="16"/>
        <v>6.2899999999999991</v>
      </c>
      <c r="K211" s="231">
        <f t="shared" si="17"/>
        <v>36.849999999999994</v>
      </c>
      <c r="L211" s="230">
        <f t="shared" si="18"/>
        <v>12.950380893555691</v>
      </c>
      <c r="M211" s="230">
        <f t="shared" si="19"/>
        <v>51.77743431221019</v>
      </c>
    </row>
    <row r="212" spans="1:13" x14ac:dyDescent="0.2">
      <c r="A212" s="227" t="s">
        <v>93</v>
      </c>
      <c r="B212" s="227" t="s">
        <v>76</v>
      </c>
      <c r="C212" s="228">
        <v>12674.19</v>
      </c>
      <c r="D212" s="228">
        <v>10991.94</v>
      </c>
      <c r="E212" s="228">
        <v>1449.83</v>
      </c>
      <c r="F212" s="228">
        <v>511.85</v>
      </c>
      <c r="G212" s="228">
        <v>437.49</v>
      </c>
      <c r="H212" s="228">
        <v>351</v>
      </c>
      <c r="I212" s="228">
        <v>5241.09</v>
      </c>
      <c r="J212" s="230">
        <f t="shared" si="16"/>
        <v>2399.17</v>
      </c>
      <c r="K212" s="231">
        <f t="shared" si="17"/>
        <v>5592.09</v>
      </c>
      <c r="L212" s="230">
        <f t="shared" si="18"/>
        <v>18.929572619630918</v>
      </c>
      <c r="M212" s="230">
        <f t="shared" si="19"/>
        <v>50.874458921719004</v>
      </c>
    </row>
    <row r="213" spans="1:13" x14ac:dyDescent="0.2">
      <c r="A213" s="227" t="s">
        <v>93</v>
      </c>
      <c r="B213" s="227" t="s">
        <v>57</v>
      </c>
      <c r="C213" s="228">
        <v>2821.92</v>
      </c>
      <c r="D213" s="228">
        <v>3451.46</v>
      </c>
      <c r="E213" s="228">
        <v>174.82</v>
      </c>
      <c r="F213" s="228">
        <v>181.9</v>
      </c>
      <c r="G213" s="228">
        <v>154.04</v>
      </c>
      <c r="H213" s="228">
        <v>123.22</v>
      </c>
      <c r="I213" s="228">
        <v>1583.18</v>
      </c>
      <c r="J213" s="230">
        <f t="shared" si="16"/>
        <v>510.76</v>
      </c>
      <c r="K213" s="231">
        <f t="shared" si="17"/>
        <v>1706.4</v>
      </c>
      <c r="L213" s="230">
        <f t="shared" si="18"/>
        <v>18.099733514770087</v>
      </c>
      <c r="M213" s="230">
        <f t="shared" si="19"/>
        <v>49.439947152799107</v>
      </c>
    </row>
    <row r="214" spans="1:13" x14ac:dyDescent="0.2">
      <c r="A214" s="227" t="s">
        <v>93</v>
      </c>
      <c r="B214" s="227" t="s">
        <v>77</v>
      </c>
      <c r="C214" s="228">
        <v>11159.16</v>
      </c>
      <c r="D214" s="228">
        <v>11271.45</v>
      </c>
      <c r="E214" s="228">
        <v>284.52</v>
      </c>
      <c r="F214" s="228">
        <v>1756.06</v>
      </c>
      <c r="G214" s="228">
        <v>908.16</v>
      </c>
      <c r="H214" s="228">
        <v>96.31</v>
      </c>
      <c r="I214" s="228">
        <v>5791.9</v>
      </c>
      <c r="J214" s="230">
        <f t="shared" si="16"/>
        <v>2948.74</v>
      </c>
      <c r="K214" s="231">
        <f t="shared" si="17"/>
        <v>5888.21</v>
      </c>
      <c r="L214" s="230">
        <f t="shared" si="18"/>
        <v>26.424390366299971</v>
      </c>
      <c r="M214" s="230">
        <f t="shared" si="19"/>
        <v>52.240040101317931</v>
      </c>
    </row>
    <row r="215" spans="1:13" x14ac:dyDescent="0.2">
      <c r="A215" s="227" t="s">
        <v>93</v>
      </c>
      <c r="B215" s="227" t="s">
        <v>78</v>
      </c>
      <c r="C215" s="228">
        <v>3627.68</v>
      </c>
      <c r="D215" s="228">
        <v>2877.19</v>
      </c>
      <c r="E215" s="228">
        <v>121.44</v>
      </c>
      <c r="F215" s="228">
        <v>197.88</v>
      </c>
      <c r="G215" s="228">
        <v>130.09</v>
      </c>
      <c r="H215" s="228">
        <v>23.22</v>
      </c>
      <c r="I215" s="228">
        <v>2028.25</v>
      </c>
      <c r="J215" s="230">
        <f t="shared" si="16"/>
        <v>449.40999999999997</v>
      </c>
      <c r="K215" s="231">
        <f t="shared" si="17"/>
        <v>2051.4699999999998</v>
      </c>
      <c r="L215" s="230">
        <f t="shared" si="18"/>
        <v>12.388358399858863</v>
      </c>
      <c r="M215" s="230">
        <f t="shared" si="19"/>
        <v>71.301165373159222</v>
      </c>
    </row>
    <row r="216" spans="1:13" x14ac:dyDescent="0.2">
      <c r="A216" s="227" t="s">
        <v>93</v>
      </c>
      <c r="B216" s="227" t="s">
        <v>79</v>
      </c>
      <c r="C216" s="228">
        <v>11039.97</v>
      </c>
      <c r="D216" s="228">
        <v>3967.25</v>
      </c>
      <c r="E216" s="228">
        <v>882.39</v>
      </c>
      <c r="F216" s="228">
        <v>649.73</v>
      </c>
      <c r="G216" s="228">
        <v>288.69</v>
      </c>
      <c r="H216" s="228">
        <v>331.56</v>
      </c>
      <c r="I216" s="228">
        <v>2693.67</v>
      </c>
      <c r="J216" s="230">
        <f t="shared" si="16"/>
        <v>1820.81</v>
      </c>
      <c r="K216" s="231">
        <f t="shared" si="17"/>
        <v>3025.23</v>
      </c>
      <c r="L216" s="230">
        <f t="shared" si="18"/>
        <v>16.492889020531759</v>
      </c>
      <c r="M216" s="230">
        <f t="shared" si="19"/>
        <v>76.255088537399956</v>
      </c>
    </row>
    <row r="217" spans="1:13" x14ac:dyDescent="0.2">
      <c r="A217" s="227" t="s">
        <v>93</v>
      </c>
      <c r="B217" s="227" t="s">
        <v>81</v>
      </c>
      <c r="C217" s="228">
        <v>655.34</v>
      </c>
      <c r="D217" s="228">
        <v>551.91999999999996</v>
      </c>
      <c r="E217" s="228">
        <v>35.4</v>
      </c>
      <c r="F217" s="228">
        <v>52.94</v>
      </c>
      <c r="G217" s="228">
        <v>23.25</v>
      </c>
      <c r="H217" s="228">
        <v>26.98</v>
      </c>
      <c r="I217" s="228">
        <v>383.56</v>
      </c>
      <c r="J217" s="230">
        <f t="shared" si="16"/>
        <v>111.59</v>
      </c>
      <c r="K217" s="231">
        <f t="shared" si="17"/>
        <v>410.54</v>
      </c>
      <c r="L217" s="230">
        <f t="shared" si="18"/>
        <v>17.027802362132633</v>
      </c>
      <c r="M217" s="230">
        <f t="shared" si="19"/>
        <v>74.38396869111466</v>
      </c>
    </row>
    <row r="218" spans="1:13" x14ac:dyDescent="0.2">
      <c r="A218" s="227" t="s">
        <v>93</v>
      </c>
      <c r="B218" s="227" t="s">
        <v>80</v>
      </c>
      <c r="C218" s="228">
        <v>1273.1300000000001</v>
      </c>
      <c r="D218" s="228">
        <v>871.31</v>
      </c>
      <c r="E218" s="228">
        <v>110.87</v>
      </c>
      <c r="F218" s="228">
        <v>170.54</v>
      </c>
      <c r="G218" s="228">
        <v>130.65</v>
      </c>
      <c r="H218" s="228">
        <v>40.06</v>
      </c>
      <c r="I218" s="228">
        <v>322.85000000000002</v>
      </c>
      <c r="J218" s="230">
        <f t="shared" si="16"/>
        <v>412.05999999999995</v>
      </c>
      <c r="K218" s="231">
        <f t="shared" si="17"/>
        <v>362.91</v>
      </c>
      <c r="L218" s="230">
        <f t="shared" si="18"/>
        <v>32.365901361212124</v>
      </c>
      <c r="M218" s="230">
        <f t="shared" si="19"/>
        <v>41.651077113771223</v>
      </c>
    </row>
    <row r="219" spans="1:13" x14ac:dyDescent="0.2">
      <c r="A219" s="227" t="s">
        <v>93</v>
      </c>
      <c r="B219" s="227" t="s">
        <v>65</v>
      </c>
      <c r="C219" s="228">
        <v>1430.58</v>
      </c>
      <c r="D219" s="228">
        <v>2540.6999999999998</v>
      </c>
      <c r="E219" s="228">
        <v>98.75</v>
      </c>
      <c r="F219" s="228">
        <v>382.71</v>
      </c>
      <c r="G219" s="228">
        <v>87.54</v>
      </c>
      <c r="H219" s="228">
        <v>42.98</v>
      </c>
      <c r="I219" s="228">
        <v>996.35</v>
      </c>
      <c r="J219" s="230">
        <f t="shared" si="16"/>
        <v>569</v>
      </c>
      <c r="K219" s="231">
        <f t="shared" si="17"/>
        <v>1039.33</v>
      </c>
      <c r="L219" s="230">
        <f t="shared" si="18"/>
        <v>39.774077646828559</v>
      </c>
      <c r="M219" s="230">
        <f t="shared" si="19"/>
        <v>40.907230290864725</v>
      </c>
    </row>
    <row r="220" spans="1:13" x14ac:dyDescent="0.2">
      <c r="A220" s="227" t="s">
        <v>93</v>
      </c>
      <c r="B220" s="227" t="s">
        <v>83</v>
      </c>
      <c r="C220" s="228">
        <v>2769.65</v>
      </c>
      <c r="D220" s="228">
        <v>2772.88</v>
      </c>
      <c r="E220" s="228">
        <v>270.92</v>
      </c>
      <c r="F220" s="228">
        <v>316.10000000000002</v>
      </c>
      <c r="G220" s="228">
        <v>115.07</v>
      </c>
      <c r="H220" s="228">
        <v>35.06</v>
      </c>
      <c r="I220" s="228">
        <v>1394.31</v>
      </c>
      <c r="J220" s="230">
        <f t="shared" si="16"/>
        <v>702.08999999999992</v>
      </c>
      <c r="K220" s="231">
        <f t="shared" si="17"/>
        <v>1429.37</v>
      </c>
      <c r="L220" s="230">
        <f t="shared" si="18"/>
        <v>25.349412380625708</v>
      </c>
      <c r="M220" s="230">
        <f t="shared" si="19"/>
        <v>51.548209803525566</v>
      </c>
    </row>
    <row r="221" spans="1:13" x14ac:dyDescent="0.2">
      <c r="A221" s="227" t="s">
        <v>93</v>
      </c>
      <c r="B221" s="227" t="s">
        <v>84</v>
      </c>
      <c r="C221" s="228">
        <v>11396.43</v>
      </c>
      <c r="D221" s="228">
        <v>17449.48</v>
      </c>
      <c r="E221" s="228">
        <v>950.65</v>
      </c>
      <c r="F221" s="228">
        <v>1813.91</v>
      </c>
      <c r="G221" s="228">
        <v>1167.3800000000001</v>
      </c>
      <c r="H221" s="228">
        <v>567</v>
      </c>
      <c r="I221" s="228">
        <v>6268.74</v>
      </c>
      <c r="J221" s="230">
        <f t="shared" si="16"/>
        <v>3931.94</v>
      </c>
      <c r="K221" s="231">
        <f t="shared" si="17"/>
        <v>6835.74</v>
      </c>
      <c r="L221" s="230">
        <f t="shared" si="18"/>
        <v>34.501506173424481</v>
      </c>
      <c r="M221" s="230">
        <f t="shared" si="19"/>
        <v>39.174462505472938</v>
      </c>
    </row>
    <row r="222" spans="1:13" x14ac:dyDescent="0.2">
      <c r="A222" s="227" t="s">
        <v>93</v>
      </c>
      <c r="B222" s="227" t="s">
        <v>87</v>
      </c>
      <c r="C222" s="228">
        <v>134.01</v>
      </c>
      <c r="D222" s="228">
        <v>271.27999999999997</v>
      </c>
      <c r="E222" s="228">
        <v>2.88</v>
      </c>
      <c r="F222" s="228">
        <v>22.21</v>
      </c>
      <c r="G222" s="228">
        <v>0.32</v>
      </c>
      <c r="H222" s="228">
        <v>5.49</v>
      </c>
      <c r="I222" s="228">
        <v>154.66</v>
      </c>
      <c r="J222" s="230">
        <f t="shared" si="16"/>
        <v>25.41</v>
      </c>
      <c r="K222" s="231">
        <f t="shared" si="17"/>
        <v>160.15</v>
      </c>
      <c r="L222" s="230">
        <f t="shared" si="18"/>
        <v>18.961271546899486</v>
      </c>
      <c r="M222" s="230">
        <f t="shared" si="19"/>
        <v>59.034945443821883</v>
      </c>
    </row>
    <row r="223" spans="1:13" x14ac:dyDescent="0.2">
      <c r="A223" s="227" t="s">
        <v>93</v>
      </c>
      <c r="B223" s="227" t="s">
        <v>85</v>
      </c>
      <c r="C223" s="228">
        <v>1777.19</v>
      </c>
      <c r="D223" s="228">
        <v>3229.49</v>
      </c>
      <c r="E223" s="228">
        <v>111.47</v>
      </c>
      <c r="F223" s="228">
        <v>205.6</v>
      </c>
      <c r="G223" s="228">
        <v>46.08</v>
      </c>
      <c r="H223" s="228">
        <v>84.34</v>
      </c>
      <c r="I223" s="228">
        <v>1576.83</v>
      </c>
      <c r="J223" s="230">
        <f t="shared" si="16"/>
        <v>363.15</v>
      </c>
      <c r="K223" s="231">
        <f t="shared" si="17"/>
        <v>1661.1699999999998</v>
      </c>
      <c r="L223" s="230">
        <f t="shared" si="18"/>
        <v>20.433943472560614</v>
      </c>
      <c r="M223" s="230">
        <f t="shared" si="19"/>
        <v>51.437533480518596</v>
      </c>
    </row>
    <row r="224" spans="1:13" x14ac:dyDescent="0.2">
      <c r="A224" s="227" t="s">
        <v>93</v>
      </c>
      <c r="B224" s="227" t="s">
        <v>86</v>
      </c>
      <c r="C224" s="228">
        <v>3500.49</v>
      </c>
      <c r="D224" s="228">
        <v>4362.8</v>
      </c>
      <c r="E224" s="228">
        <v>243.59</v>
      </c>
      <c r="F224" s="228">
        <v>166.81</v>
      </c>
      <c r="G224" s="228">
        <v>110.43</v>
      </c>
      <c r="H224" s="228">
        <v>162.69</v>
      </c>
      <c r="I224" s="228">
        <v>2039.63</v>
      </c>
      <c r="J224" s="230">
        <f t="shared" si="16"/>
        <v>520.82999999999993</v>
      </c>
      <c r="K224" s="231">
        <f t="shared" si="17"/>
        <v>2202.3200000000002</v>
      </c>
      <c r="L224" s="230">
        <f t="shared" si="18"/>
        <v>14.878774114481114</v>
      </c>
      <c r="M224" s="230">
        <f t="shared" si="19"/>
        <v>50.479508572476398</v>
      </c>
    </row>
    <row r="225" spans="1:13" x14ac:dyDescent="0.2">
      <c r="A225" s="227" t="s">
        <v>129</v>
      </c>
      <c r="B225" s="227" t="s">
        <v>6</v>
      </c>
      <c r="C225" s="228">
        <v>215686.09</v>
      </c>
      <c r="D225" s="228">
        <v>164342.39999999999</v>
      </c>
      <c r="E225" s="228">
        <v>12377.51</v>
      </c>
      <c r="F225" s="228">
        <v>19448.47</v>
      </c>
      <c r="G225" s="228">
        <v>12471.17</v>
      </c>
      <c r="H225" s="228">
        <v>6582.68</v>
      </c>
      <c r="I225" s="228">
        <v>90436.15</v>
      </c>
      <c r="J225" s="230">
        <f>+E225+F225+G225</f>
        <v>44297.15</v>
      </c>
      <c r="K225" s="231">
        <f>+H225+I225</f>
        <v>97018.829999999987</v>
      </c>
      <c r="L225" s="230">
        <f>+J225/C225*100</f>
        <v>20.53778711459789</v>
      </c>
      <c r="M225" s="230">
        <f>+K225/D225*100</f>
        <v>59.034570506454806</v>
      </c>
    </row>
    <row r="226" spans="1:13" x14ac:dyDescent="0.2">
      <c r="A226" s="227" t="s">
        <v>129</v>
      </c>
      <c r="B226" s="227" t="s">
        <v>58</v>
      </c>
      <c r="C226" s="228">
        <v>3632.39</v>
      </c>
      <c r="D226" s="228">
        <v>4354.63</v>
      </c>
      <c r="E226" s="228">
        <v>347.91</v>
      </c>
      <c r="F226" s="228">
        <v>254.5</v>
      </c>
      <c r="G226" s="228">
        <v>239.7</v>
      </c>
      <c r="H226" s="228">
        <v>228.47</v>
      </c>
      <c r="I226" s="228">
        <v>3048.32</v>
      </c>
      <c r="J226" s="230">
        <f t="shared" ref="J226:J256" si="20">+E226+F226+G226</f>
        <v>842.11000000000013</v>
      </c>
      <c r="K226" s="231">
        <f t="shared" ref="K226:K256" si="21">+H226+I226</f>
        <v>3276.79</v>
      </c>
      <c r="L226" s="230">
        <f t="shared" ref="L226:L256" si="22">+J226/C226*100</f>
        <v>23.183358615126686</v>
      </c>
      <c r="M226" s="230">
        <f t="shared" ref="M226:M256" si="23">+K226/D226*100</f>
        <v>75.248413757311184</v>
      </c>
    </row>
    <row r="227" spans="1:13" x14ac:dyDescent="0.2">
      <c r="A227" s="227" t="s">
        <v>129</v>
      </c>
      <c r="B227" s="227" t="s">
        <v>59</v>
      </c>
      <c r="C227" s="228">
        <v>2625.84</v>
      </c>
      <c r="D227" s="228">
        <v>1041.19</v>
      </c>
      <c r="E227" s="228">
        <v>88.91</v>
      </c>
      <c r="F227" s="228">
        <v>187.77</v>
      </c>
      <c r="G227" s="228">
        <v>185.33</v>
      </c>
      <c r="H227" s="228">
        <v>133.94999999999999</v>
      </c>
      <c r="I227" s="228">
        <v>520.29</v>
      </c>
      <c r="J227" s="230">
        <f t="shared" si="20"/>
        <v>462.01</v>
      </c>
      <c r="K227" s="231">
        <f t="shared" si="21"/>
        <v>654.24</v>
      </c>
      <c r="L227" s="230">
        <f t="shared" si="22"/>
        <v>17.594750632178656</v>
      </c>
      <c r="M227" s="230">
        <f t="shared" si="23"/>
        <v>62.835793659178442</v>
      </c>
    </row>
    <row r="228" spans="1:13" x14ac:dyDescent="0.2">
      <c r="A228" s="227" t="s">
        <v>129</v>
      </c>
      <c r="B228" s="227" t="s">
        <v>62</v>
      </c>
      <c r="C228" s="228">
        <v>2742.58</v>
      </c>
      <c r="D228" s="228">
        <v>1702.61</v>
      </c>
      <c r="E228" s="228">
        <v>150.94999999999999</v>
      </c>
      <c r="F228" s="228">
        <v>269.5</v>
      </c>
      <c r="G228" s="228">
        <v>200.15</v>
      </c>
      <c r="H228" s="228">
        <v>111.3</v>
      </c>
      <c r="I228" s="228">
        <v>1179.1199999999999</v>
      </c>
      <c r="J228" s="230">
        <f t="shared" si="20"/>
        <v>620.6</v>
      </c>
      <c r="K228" s="231">
        <f t="shared" si="21"/>
        <v>1290.4199999999998</v>
      </c>
      <c r="L228" s="230">
        <f t="shared" si="22"/>
        <v>22.628328070648806</v>
      </c>
      <c r="M228" s="230">
        <f t="shared" si="23"/>
        <v>75.790697811007803</v>
      </c>
    </row>
    <row r="229" spans="1:13" x14ac:dyDescent="0.2">
      <c r="A229" s="227" t="s">
        <v>129</v>
      </c>
      <c r="B229" s="227" t="s">
        <v>63</v>
      </c>
      <c r="C229" s="228">
        <v>3726.21</v>
      </c>
      <c r="D229" s="228">
        <v>5768.16</v>
      </c>
      <c r="E229" s="228">
        <v>307.39</v>
      </c>
      <c r="F229" s="228">
        <v>301.17</v>
      </c>
      <c r="G229" s="228">
        <v>282.47000000000003</v>
      </c>
      <c r="H229" s="228">
        <v>214.84</v>
      </c>
      <c r="I229" s="228">
        <v>3322.58</v>
      </c>
      <c r="J229" s="230">
        <f t="shared" si="20"/>
        <v>891.03</v>
      </c>
      <c r="K229" s="231">
        <f t="shared" si="21"/>
        <v>3537.42</v>
      </c>
      <c r="L229" s="230">
        <f t="shared" si="22"/>
        <v>23.91250090574605</v>
      </c>
      <c r="M229" s="230">
        <f t="shared" si="23"/>
        <v>61.326662228509612</v>
      </c>
    </row>
    <row r="230" spans="1:13" x14ac:dyDescent="0.2">
      <c r="A230" s="227" t="s">
        <v>129</v>
      </c>
      <c r="B230" s="227" t="s">
        <v>99</v>
      </c>
      <c r="C230" s="228">
        <v>25426.36</v>
      </c>
      <c r="D230" s="228">
        <v>24130.19</v>
      </c>
      <c r="E230" s="228">
        <v>1695.2</v>
      </c>
      <c r="F230" s="228">
        <v>2544.21</v>
      </c>
      <c r="G230" s="228">
        <v>1871.22</v>
      </c>
      <c r="H230" s="228">
        <v>924.64</v>
      </c>
      <c r="I230" s="228">
        <v>15353.01</v>
      </c>
      <c r="J230" s="230">
        <f t="shared" si="20"/>
        <v>6110.63</v>
      </c>
      <c r="K230" s="231">
        <f t="shared" si="21"/>
        <v>16277.65</v>
      </c>
      <c r="L230" s="230">
        <f t="shared" si="22"/>
        <v>24.032657446838634</v>
      </c>
      <c r="M230" s="230">
        <f t="shared" si="23"/>
        <v>67.457612227669983</v>
      </c>
    </row>
    <row r="231" spans="1:13" x14ac:dyDescent="0.2">
      <c r="A231" s="227" t="s">
        <v>129</v>
      </c>
      <c r="B231" s="227" t="s">
        <v>64</v>
      </c>
      <c r="C231" s="228">
        <v>467.98</v>
      </c>
      <c r="D231" s="228">
        <v>364.56</v>
      </c>
      <c r="E231" s="228">
        <v>27.51</v>
      </c>
      <c r="F231" s="228">
        <v>57.54</v>
      </c>
      <c r="G231" s="228">
        <v>27.19</v>
      </c>
      <c r="H231" s="228">
        <v>13.92</v>
      </c>
      <c r="I231" s="228">
        <v>241.17</v>
      </c>
      <c r="J231" s="230">
        <f t="shared" si="20"/>
        <v>112.24</v>
      </c>
      <c r="K231" s="231">
        <f t="shared" si="21"/>
        <v>255.08999999999997</v>
      </c>
      <c r="L231" s="230">
        <f t="shared" si="22"/>
        <v>23.98393093721954</v>
      </c>
      <c r="M231" s="230">
        <f t="shared" si="23"/>
        <v>69.972021066491109</v>
      </c>
    </row>
    <row r="232" spans="1:13" x14ac:dyDescent="0.2">
      <c r="A232" s="227" t="s">
        <v>129</v>
      </c>
      <c r="B232" s="227" t="s">
        <v>70</v>
      </c>
      <c r="C232" s="228">
        <v>1743.27</v>
      </c>
      <c r="D232" s="228">
        <v>5305.83</v>
      </c>
      <c r="E232" s="228">
        <v>70.08</v>
      </c>
      <c r="F232" s="228">
        <v>565.12</v>
      </c>
      <c r="G232" s="228">
        <v>74.819999999999993</v>
      </c>
      <c r="H232" s="228">
        <v>268.88</v>
      </c>
      <c r="I232" s="228">
        <v>2318.5</v>
      </c>
      <c r="J232" s="230">
        <f t="shared" si="20"/>
        <v>710.02</v>
      </c>
      <c r="K232" s="231">
        <f t="shared" si="21"/>
        <v>2587.38</v>
      </c>
      <c r="L232" s="230">
        <f t="shared" si="22"/>
        <v>40.729204311437698</v>
      </c>
      <c r="M232" s="230">
        <f t="shared" si="23"/>
        <v>48.764849231882664</v>
      </c>
    </row>
    <row r="233" spans="1:13" x14ac:dyDescent="0.2">
      <c r="A233" s="227" t="s">
        <v>129</v>
      </c>
      <c r="B233" s="227" t="s">
        <v>68</v>
      </c>
      <c r="C233" s="228">
        <v>7125.95</v>
      </c>
      <c r="D233" s="228">
        <v>2779.6</v>
      </c>
      <c r="E233" s="228">
        <v>280.87</v>
      </c>
      <c r="F233" s="228">
        <v>262.39999999999998</v>
      </c>
      <c r="G233" s="228">
        <v>230.16</v>
      </c>
      <c r="H233" s="228">
        <v>73.489999999999995</v>
      </c>
      <c r="I233" s="228">
        <v>1937.6</v>
      </c>
      <c r="J233" s="230">
        <f t="shared" si="20"/>
        <v>773.43</v>
      </c>
      <c r="K233" s="231">
        <f t="shared" si="21"/>
        <v>2011.09</v>
      </c>
      <c r="L233" s="230">
        <f t="shared" si="22"/>
        <v>10.853710733305734</v>
      </c>
      <c r="M233" s="230">
        <f t="shared" si="23"/>
        <v>72.351777234134403</v>
      </c>
    </row>
    <row r="234" spans="1:13" x14ac:dyDescent="0.2">
      <c r="A234" s="227" t="s">
        <v>129</v>
      </c>
      <c r="B234" s="227" t="s">
        <v>82</v>
      </c>
      <c r="C234" s="228">
        <v>27551.96</v>
      </c>
      <c r="D234" s="228">
        <v>16264.67</v>
      </c>
      <c r="E234" s="228">
        <v>906.33</v>
      </c>
      <c r="F234" s="228">
        <v>2009.18</v>
      </c>
      <c r="G234" s="228">
        <v>915.38</v>
      </c>
      <c r="H234" s="228">
        <v>587.71</v>
      </c>
      <c r="I234" s="228">
        <v>10781.16</v>
      </c>
      <c r="J234" s="230">
        <f t="shared" si="20"/>
        <v>3830.8900000000003</v>
      </c>
      <c r="K234" s="231">
        <f t="shared" si="21"/>
        <v>11368.869999999999</v>
      </c>
      <c r="L234" s="230">
        <f t="shared" si="22"/>
        <v>13.904237665850271</v>
      </c>
      <c r="M234" s="230">
        <f t="shared" si="23"/>
        <v>69.899174099443755</v>
      </c>
    </row>
    <row r="235" spans="1:13" x14ac:dyDescent="0.2">
      <c r="A235" s="227" t="s">
        <v>129</v>
      </c>
      <c r="B235" s="227" t="s">
        <v>66</v>
      </c>
      <c r="C235" s="228">
        <v>42555.199999999997</v>
      </c>
      <c r="D235" s="228">
        <v>26009.9</v>
      </c>
      <c r="E235" s="228">
        <v>2183.3200000000002</v>
      </c>
      <c r="F235" s="228">
        <v>4125</v>
      </c>
      <c r="G235" s="228">
        <v>3246</v>
      </c>
      <c r="H235" s="228">
        <v>1436</v>
      </c>
      <c r="I235" s="228">
        <v>15202.51</v>
      </c>
      <c r="J235" s="230">
        <f t="shared" si="20"/>
        <v>9554.32</v>
      </c>
      <c r="K235" s="231">
        <f t="shared" si="21"/>
        <v>16638.510000000002</v>
      </c>
      <c r="L235" s="230">
        <f t="shared" si="22"/>
        <v>22.451592284844157</v>
      </c>
      <c r="M235" s="230">
        <f t="shared" si="23"/>
        <v>63.969911456791465</v>
      </c>
    </row>
    <row r="236" spans="1:13" x14ac:dyDescent="0.2">
      <c r="A236" s="227" t="s">
        <v>129</v>
      </c>
      <c r="B236" s="227" t="s">
        <v>60</v>
      </c>
      <c r="C236" s="228">
        <v>1186.0999999999999</v>
      </c>
      <c r="D236" s="228">
        <v>748.96</v>
      </c>
      <c r="E236" s="228">
        <v>92.89</v>
      </c>
      <c r="F236" s="228">
        <v>152.13</v>
      </c>
      <c r="G236" s="228">
        <v>83.53</v>
      </c>
      <c r="H236" s="228">
        <v>43.97</v>
      </c>
      <c r="I236" s="228">
        <v>467.07</v>
      </c>
      <c r="J236" s="230">
        <f t="shared" si="20"/>
        <v>328.54999999999995</v>
      </c>
      <c r="K236" s="231">
        <f t="shared" si="21"/>
        <v>511.03999999999996</v>
      </c>
      <c r="L236" s="230">
        <f t="shared" si="22"/>
        <v>27.700025292976981</v>
      </c>
      <c r="M236" s="230">
        <f t="shared" si="23"/>
        <v>68.233283486434516</v>
      </c>
    </row>
    <row r="237" spans="1:13" x14ac:dyDescent="0.2">
      <c r="A237" s="227" t="s">
        <v>129</v>
      </c>
      <c r="B237" s="227" t="s">
        <v>71</v>
      </c>
      <c r="C237" s="228">
        <v>31166.9</v>
      </c>
      <c r="D237" s="228">
        <v>15682.69</v>
      </c>
      <c r="E237" s="228">
        <v>1358.49</v>
      </c>
      <c r="F237" s="228">
        <v>1557.67</v>
      </c>
      <c r="G237" s="228">
        <v>925.56</v>
      </c>
      <c r="H237" s="228">
        <v>737.08</v>
      </c>
      <c r="I237" s="228">
        <v>7541.01</v>
      </c>
      <c r="J237" s="230">
        <f t="shared" si="20"/>
        <v>3841.72</v>
      </c>
      <c r="K237" s="231">
        <f t="shared" si="21"/>
        <v>8278.09</v>
      </c>
      <c r="L237" s="230">
        <f t="shared" si="22"/>
        <v>12.326282049225298</v>
      </c>
      <c r="M237" s="230">
        <f t="shared" si="23"/>
        <v>52.784885756206364</v>
      </c>
    </row>
    <row r="238" spans="1:13" x14ac:dyDescent="0.2">
      <c r="A238" s="227" t="s">
        <v>129</v>
      </c>
      <c r="B238" s="227" t="s">
        <v>61</v>
      </c>
      <c r="C238" s="228">
        <v>289.32</v>
      </c>
      <c r="D238" s="228">
        <v>354.78</v>
      </c>
      <c r="E238" s="228">
        <v>19.649999999999999</v>
      </c>
      <c r="F238" s="228">
        <v>19.75</v>
      </c>
      <c r="G238" s="228">
        <v>15.43</v>
      </c>
      <c r="H238" s="228">
        <v>3.76</v>
      </c>
      <c r="I238" s="228">
        <v>209.37</v>
      </c>
      <c r="J238" s="230">
        <f t="shared" si="20"/>
        <v>54.83</v>
      </c>
      <c r="K238" s="231">
        <f t="shared" si="21"/>
        <v>213.13</v>
      </c>
      <c r="L238" s="230">
        <f t="shared" si="22"/>
        <v>18.951334162864647</v>
      </c>
      <c r="M238" s="230">
        <f t="shared" si="23"/>
        <v>60.073848582219966</v>
      </c>
    </row>
    <row r="239" spans="1:13" x14ac:dyDescent="0.2">
      <c r="A239" s="227" t="s">
        <v>129</v>
      </c>
      <c r="B239" s="227" t="s">
        <v>72</v>
      </c>
      <c r="C239" s="228">
        <v>787.02</v>
      </c>
      <c r="D239" s="228">
        <v>489.84</v>
      </c>
      <c r="E239" s="228">
        <v>41.68</v>
      </c>
      <c r="F239" s="228">
        <v>142</v>
      </c>
      <c r="G239" s="228">
        <v>65.89</v>
      </c>
      <c r="H239" s="228">
        <v>12.06</v>
      </c>
      <c r="I239" s="228">
        <v>271.35000000000002</v>
      </c>
      <c r="J239" s="230">
        <f t="shared" si="20"/>
        <v>249.57</v>
      </c>
      <c r="K239" s="231">
        <f t="shared" si="21"/>
        <v>283.41000000000003</v>
      </c>
      <c r="L239" s="230">
        <f t="shared" si="22"/>
        <v>31.710757032858123</v>
      </c>
      <c r="M239" s="230">
        <f t="shared" si="23"/>
        <v>57.857667809897116</v>
      </c>
    </row>
    <row r="240" spans="1:13" x14ac:dyDescent="0.2">
      <c r="A240" s="227" t="s">
        <v>129</v>
      </c>
      <c r="B240" s="227" t="s">
        <v>73</v>
      </c>
      <c r="C240" s="228">
        <v>1801.7</v>
      </c>
      <c r="D240" s="228">
        <v>862.36</v>
      </c>
      <c r="E240" s="228">
        <v>66.8</v>
      </c>
      <c r="F240" s="228">
        <v>301.89999999999998</v>
      </c>
      <c r="G240" s="228">
        <v>135.19999999999999</v>
      </c>
      <c r="H240" s="228">
        <v>20.7</v>
      </c>
      <c r="I240" s="228">
        <v>538.36</v>
      </c>
      <c r="J240" s="230">
        <f t="shared" si="20"/>
        <v>503.9</v>
      </c>
      <c r="K240" s="231">
        <f t="shared" si="21"/>
        <v>559.06000000000006</v>
      </c>
      <c r="L240" s="230">
        <f t="shared" si="22"/>
        <v>27.968030193705946</v>
      </c>
      <c r="M240" s="230">
        <f t="shared" si="23"/>
        <v>64.829073704717288</v>
      </c>
    </row>
    <row r="241" spans="1:13" x14ac:dyDescent="0.2">
      <c r="A241" s="227" t="s">
        <v>129</v>
      </c>
      <c r="B241" s="227" t="s">
        <v>74</v>
      </c>
      <c r="C241" s="228">
        <v>170.04</v>
      </c>
      <c r="D241" s="228">
        <v>198.11</v>
      </c>
      <c r="E241" s="228">
        <v>9.26</v>
      </c>
      <c r="F241" s="228">
        <v>17.07</v>
      </c>
      <c r="G241" s="228">
        <v>9.11</v>
      </c>
      <c r="H241" s="228">
        <v>8.2899999999999991</v>
      </c>
      <c r="I241" s="228">
        <v>172.35</v>
      </c>
      <c r="J241" s="230">
        <f t="shared" si="20"/>
        <v>35.44</v>
      </c>
      <c r="K241" s="231">
        <f t="shared" si="21"/>
        <v>180.64</v>
      </c>
      <c r="L241" s="230">
        <f t="shared" si="22"/>
        <v>20.842154787108917</v>
      </c>
      <c r="M241" s="230">
        <f t="shared" si="23"/>
        <v>91.181666750795003</v>
      </c>
    </row>
    <row r="242" spans="1:13" x14ac:dyDescent="0.2">
      <c r="A242" s="227" t="s">
        <v>129</v>
      </c>
      <c r="B242" s="227" t="s">
        <v>69</v>
      </c>
      <c r="C242" s="228">
        <v>4682.1499999999996</v>
      </c>
      <c r="D242" s="228">
        <v>2760.11</v>
      </c>
      <c r="E242" s="228">
        <v>381.05</v>
      </c>
      <c r="F242" s="228">
        <v>502.99</v>
      </c>
      <c r="G242" s="228">
        <v>387.86</v>
      </c>
      <c r="H242" s="228">
        <v>55.55</v>
      </c>
      <c r="I242" s="228">
        <v>1503.97</v>
      </c>
      <c r="J242" s="230">
        <f t="shared" si="20"/>
        <v>1271.9000000000001</v>
      </c>
      <c r="K242" s="231">
        <f t="shared" si="21"/>
        <v>1559.52</v>
      </c>
      <c r="L242" s="230">
        <f t="shared" si="22"/>
        <v>27.164870839251204</v>
      </c>
      <c r="M242" s="230">
        <f t="shared" si="23"/>
        <v>56.502095930959271</v>
      </c>
    </row>
    <row r="243" spans="1:13" x14ac:dyDescent="0.2">
      <c r="A243" s="227" t="s">
        <v>129</v>
      </c>
      <c r="B243" s="227" t="s">
        <v>75</v>
      </c>
      <c r="C243" s="228">
        <v>54.38</v>
      </c>
      <c r="D243" s="228">
        <v>67.52</v>
      </c>
      <c r="E243" s="228">
        <v>3.84</v>
      </c>
      <c r="F243" s="228">
        <v>1.86</v>
      </c>
      <c r="G243" s="228">
        <v>0.51</v>
      </c>
      <c r="H243" s="228">
        <v>1.29</v>
      </c>
      <c r="I243" s="228">
        <v>31.16</v>
      </c>
      <c r="J243" s="230">
        <f t="shared" si="20"/>
        <v>6.21</v>
      </c>
      <c r="K243" s="231">
        <f t="shared" si="21"/>
        <v>32.450000000000003</v>
      </c>
      <c r="L243" s="230">
        <f t="shared" si="22"/>
        <v>11.419639573372562</v>
      </c>
      <c r="M243" s="230">
        <f t="shared" si="23"/>
        <v>48.059834123222757</v>
      </c>
    </row>
    <row r="244" spans="1:13" x14ac:dyDescent="0.2">
      <c r="A244" s="227" t="s">
        <v>129</v>
      </c>
      <c r="B244" s="227" t="s">
        <v>76</v>
      </c>
      <c r="C244" s="228">
        <v>13314.2</v>
      </c>
      <c r="D244" s="228">
        <v>10143.879999999999</v>
      </c>
      <c r="E244" s="228">
        <v>1522.61</v>
      </c>
      <c r="F244" s="228">
        <v>508.91</v>
      </c>
      <c r="G244" s="228">
        <v>436.49</v>
      </c>
      <c r="H244" s="228">
        <v>353</v>
      </c>
      <c r="I244" s="228">
        <v>4982.79</v>
      </c>
      <c r="J244" s="230">
        <f t="shared" si="20"/>
        <v>2468.0100000000002</v>
      </c>
      <c r="K244" s="231">
        <f t="shared" si="21"/>
        <v>5335.79</v>
      </c>
      <c r="L244" s="230">
        <f t="shared" si="22"/>
        <v>18.536675128809843</v>
      </c>
      <c r="M244" s="230">
        <f t="shared" si="23"/>
        <v>52.601075722504611</v>
      </c>
    </row>
    <row r="245" spans="1:13" x14ac:dyDescent="0.2">
      <c r="A245" s="227" t="s">
        <v>129</v>
      </c>
      <c r="B245" s="227" t="s">
        <v>57</v>
      </c>
      <c r="C245" s="228">
        <v>2831.13</v>
      </c>
      <c r="D245" s="228">
        <v>3233.71</v>
      </c>
      <c r="E245" s="228">
        <v>174.96</v>
      </c>
      <c r="F245" s="228">
        <v>185.78</v>
      </c>
      <c r="G245" s="228">
        <v>156.49</v>
      </c>
      <c r="H245" s="228">
        <v>121.05</v>
      </c>
      <c r="I245" s="228">
        <v>1480.8</v>
      </c>
      <c r="J245" s="230">
        <f t="shared" si="20"/>
        <v>517.23</v>
      </c>
      <c r="K245" s="231">
        <f t="shared" si="21"/>
        <v>1601.85</v>
      </c>
      <c r="L245" s="230">
        <f t="shared" si="22"/>
        <v>18.269383603013637</v>
      </c>
      <c r="M245" s="230">
        <f t="shared" si="23"/>
        <v>49.53598189076942</v>
      </c>
    </row>
    <row r="246" spans="1:13" x14ac:dyDescent="0.2">
      <c r="A246" s="227" t="s">
        <v>129</v>
      </c>
      <c r="B246" s="227" t="s">
        <v>77</v>
      </c>
      <c r="C246" s="228">
        <v>10330.799999999999</v>
      </c>
      <c r="D246" s="228">
        <v>11378.55</v>
      </c>
      <c r="E246" s="228">
        <v>344.34</v>
      </c>
      <c r="F246" s="228">
        <v>1883.74</v>
      </c>
      <c r="G246" s="228">
        <v>911.49</v>
      </c>
      <c r="H246" s="228">
        <v>108.35</v>
      </c>
      <c r="I246" s="228">
        <v>5260.36</v>
      </c>
      <c r="J246" s="230">
        <f t="shared" si="20"/>
        <v>3139.5699999999997</v>
      </c>
      <c r="K246" s="231">
        <f t="shared" si="21"/>
        <v>5368.71</v>
      </c>
      <c r="L246" s="230">
        <f t="shared" si="22"/>
        <v>30.390386030123512</v>
      </c>
      <c r="M246" s="230">
        <f t="shared" si="23"/>
        <v>47.182725391196598</v>
      </c>
    </row>
    <row r="247" spans="1:13" x14ac:dyDescent="0.2">
      <c r="A247" s="227" t="s">
        <v>129</v>
      </c>
      <c r="B247" s="227" t="s">
        <v>78</v>
      </c>
      <c r="C247" s="228">
        <v>3995.32</v>
      </c>
      <c r="D247" s="228">
        <v>2790.21</v>
      </c>
      <c r="E247" s="228">
        <v>119.33</v>
      </c>
      <c r="F247" s="228">
        <v>186.85</v>
      </c>
      <c r="G247" s="228">
        <v>140.66999999999999</v>
      </c>
      <c r="H247" s="228">
        <v>26.14</v>
      </c>
      <c r="I247" s="228">
        <v>2029.98</v>
      </c>
      <c r="J247" s="230">
        <f t="shared" si="20"/>
        <v>446.85</v>
      </c>
      <c r="K247" s="231">
        <f t="shared" si="21"/>
        <v>2056.12</v>
      </c>
      <c r="L247" s="230">
        <f t="shared" si="22"/>
        <v>11.184335672737102</v>
      </c>
      <c r="M247" s="230">
        <f t="shared" si="23"/>
        <v>73.690510750086901</v>
      </c>
    </row>
    <row r="248" spans="1:13" x14ac:dyDescent="0.2">
      <c r="A248" s="227" t="s">
        <v>129</v>
      </c>
      <c r="B248" s="227" t="s">
        <v>79</v>
      </c>
      <c r="C248" s="228">
        <v>9802.07</v>
      </c>
      <c r="D248" s="228">
        <v>4020.23</v>
      </c>
      <c r="E248" s="228">
        <v>708.01</v>
      </c>
      <c r="F248" s="228">
        <v>595.41</v>
      </c>
      <c r="G248" s="228">
        <v>255.28</v>
      </c>
      <c r="H248" s="228">
        <v>329.06</v>
      </c>
      <c r="I248" s="228">
        <v>2525.17</v>
      </c>
      <c r="J248" s="230">
        <f t="shared" si="20"/>
        <v>1558.7</v>
      </c>
      <c r="K248" s="231">
        <f t="shared" si="21"/>
        <v>2854.23</v>
      </c>
      <c r="L248" s="230">
        <f t="shared" si="22"/>
        <v>15.901743203221361</v>
      </c>
      <c r="M248" s="230">
        <f t="shared" si="23"/>
        <v>70.996684269307977</v>
      </c>
    </row>
    <row r="249" spans="1:13" x14ac:dyDescent="0.2">
      <c r="A249" s="227" t="s">
        <v>129</v>
      </c>
      <c r="B249" s="227" t="s">
        <v>81</v>
      </c>
      <c r="C249" s="228">
        <v>724.63</v>
      </c>
      <c r="D249" s="228">
        <v>532.25</v>
      </c>
      <c r="E249" s="228">
        <v>36.270000000000003</v>
      </c>
      <c r="F249" s="228">
        <v>57.17</v>
      </c>
      <c r="G249" s="228">
        <v>23.51</v>
      </c>
      <c r="H249" s="228">
        <v>26.93</v>
      </c>
      <c r="I249" s="228">
        <v>383.42</v>
      </c>
      <c r="J249" s="230">
        <f t="shared" si="20"/>
        <v>116.95</v>
      </c>
      <c r="K249" s="231">
        <f t="shared" si="21"/>
        <v>410.35</v>
      </c>
      <c r="L249" s="230">
        <f t="shared" si="22"/>
        <v>16.13927107627341</v>
      </c>
      <c r="M249" s="230">
        <f t="shared" si="23"/>
        <v>77.097228745890092</v>
      </c>
    </row>
    <row r="250" spans="1:13" x14ac:dyDescent="0.2">
      <c r="A250" s="227" t="s">
        <v>129</v>
      </c>
      <c r="B250" s="227" t="s">
        <v>80</v>
      </c>
      <c r="C250" s="228">
        <v>1126.96</v>
      </c>
      <c r="D250" s="228">
        <v>766.73</v>
      </c>
      <c r="E250" s="228">
        <v>109.96</v>
      </c>
      <c r="F250" s="228">
        <v>161.74</v>
      </c>
      <c r="G250" s="228">
        <v>127.26</v>
      </c>
      <c r="H250" s="228">
        <v>43.98</v>
      </c>
      <c r="I250" s="228">
        <v>307.69</v>
      </c>
      <c r="J250" s="230">
        <f t="shared" si="20"/>
        <v>398.96</v>
      </c>
      <c r="K250" s="231">
        <f t="shared" si="21"/>
        <v>351.67</v>
      </c>
      <c r="L250" s="230">
        <f t="shared" si="22"/>
        <v>35.401433946191517</v>
      </c>
      <c r="M250" s="230">
        <f t="shared" si="23"/>
        <v>45.866211052130481</v>
      </c>
    </row>
    <row r="251" spans="1:13" x14ac:dyDescent="0.2">
      <c r="A251" s="227" t="s">
        <v>129</v>
      </c>
      <c r="B251" s="227" t="s">
        <v>65</v>
      </c>
      <c r="C251" s="228">
        <v>1390.33</v>
      </c>
      <c r="D251" s="228">
        <v>2268.84</v>
      </c>
      <c r="E251" s="228">
        <v>88.29</v>
      </c>
      <c r="F251" s="228">
        <v>371.83</v>
      </c>
      <c r="G251" s="228">
        <v>81.64</v>
      </c>
      <c r="H251" s="228">
        <v>40.75</v>
      </c>
      <c r="I251" s="228">
        <v>994.29</v>
      </c>
      <c r="J251" s="230">
        <f t="shared" si="20"/>
        <v>541.76</v>
      </c>
      <c r="K251" s="231">
        <f t="shared" si="21"/>
        <v>1035.04</v>
      </c>
      <c r="L251" s="230">
        <f t="shared" si="22"/>
        <v>38.966288578970456</v>
      </c>
      <c r="M251" s="230">
        <f t="shared" si="23"/>
        <v>45.619788085541508</v>
      </c>
    </row>
    <row r="252" spans="1:13" x14ac:dyDescent="0.2">
      <c r="A252" s="227" t="s">
        <v>129</v>
      </c>
      <c r="B252" s="227" t="s">
        <v>83</v>
      </c>
      <c r="C252" s="228">
        <v>2784.07</v>
      </c>
      <c r="D252" s="228">
        <v>2659.67</v>
      </c>
      <c r="E252" s="228">
        <v>257.2</v>
      </c>
      <c r="F252" s="228">
        <v>305.68</v>
      </c>
      <c r="G252" s="228">
        <v>114.6</v>
      </c>
      <c r="H252" s="228">
        <v>32.69</v>
      </c>
      <c r="I252" s="228">
        <v>1315.69</v>
      </c>
      <c r="J252" s="230">
        <f t="shared" si="20"/>
        <v>677.48</v>
      </c>
      <c r="K252" s="231">
        <f t="shared" si="21"/>
        <v>1348.38</v>
      </c>
      <c r="L252" s="230">
        <f t="shared" si="22"/>
        <v>24.334158264698804</v>
      </c>
      <c r="M252" s="230">
        <f t="shared" si="23"/>
        <v>50.697266954171006</v>
      </c>
    </row>
    <row r="253" spans="1:13" x14ac:dyDescent="0.2">
      <c r="A253" s="227" t="s">
        <v>129</v>
      </c>
      <c r="B253" s="227" t="s">
        <v>84</v>
      </c>
      <c r="C253" s="228">
        <v>11651.24</v>
      </c>
      <c r="D253" s="228">
        <v>17662.62</v>
      </c>
      <c r="E253" s="228">
        <v>984.41</v>
      </c>
      <c r="F253" s="228">
        <v>1919.62</v>
      </c>
      <c r="G253" s="228">
        <v>1328.22</v>
      </c>
      <c r="H253" s="228">
        <v>624.82000000000005</v>
      </c>
      <c r="I253" s="228">
        <v>6517.06</v>
      </c>
      <c r="J253" s="230">
        <f t="shared" si="20"/>
        <v>4232.25</v>
      </c>
      <c r="K253" s="231">
        <f t="shared" si="21"/>
        <v>7141.88</v>
      </c>
      <c r="L253" s="230">
        <f t="shared" si="22"/>
        <v>36.324459885814733</v>
      </c>
      <c r="M253" s="230">
        <f t="shared" si="23"/>
        <v>40.434997752315347</v>
      </c>
    </row>
    <row r="254" spans="1:13" x14ac:dyDescent="0.2">
      <c r="A254" s="227" t="s">
        <v>129</v>
      </c>
      <c r="B254" s="227" t="s">
        <v>87</v>
      </c>
      <c r="C254" s="228">
        <v>116.36</v>
      </c>
      <c r="D254" s="228">
        <v>299.43</v>
      </c>
      <c r="E254" s="228">
        <v>2.79</v>
      </c>
      <c r="F254" s="228">
        <v>21.86</v>
      </c>
      <c r="G254" s="228">
        <v>0.36</v>
      </c>
      <c r="H254" s="228">
        <v>6.26</v>
      </c>
      <c r="I254" s="228">
        <v>131.47999999999999</v>
      </c>
      <c r="J254" s="230">
        <f t="shared" si="20"/>
        <v>25.009999999999998</v>
      </c>
      <c r="K254" s="231">
        <f t="shared" si="21"/>
        <v>137.73999999999998</v>
      </c>
      <c r="L254" s="230">
        <f t="shared" si="22"/>
        <v>21.493640426263319</v>
      </c>
      <c r="M254" s="230">
        <f t="shared" si="23"/>
        <v>46.000734729319035</v>
      </c>
    </row>
    <row r="255" spans="1:13" x14ac:dyDescent="0.2">
      <c r="A255" s="227" t="s">
        <v>129</v>
      </c>
      <c r="B255" s="227" t="s">
        <v>85</v>
      </c>
      <c r="C255" s="228">
        <v>1811.99</v>
      </c>
      <c r="D255" s="228">
        <v>3166.89</v>
      </c>
      <c r="E255" s="228">
        <v>104.99</v>
      </c>
      <c r="F255" s="228">
        <v>201.32</v>
      </c>
      <c r="G255" s="228">
        <v>37.67</v>
      </c>
      <c r="H255" s="228">
        <v>85.79</v>
      </c>
      <c r="I255" s="228">
        <v>1563.05</v>
      </c>
      <c r="J255" s="230">
        <f t="shared" si="20"/>
        <v>343.98</v>
      </c>
      <c r="K255" s="231">
        <f t="shared" si="21"/>
        <v>1648.84</v>
      </c>
      <c r="L255" s="230">
        <f t="shared" si="22"/>
        <v>18.983548474329329</v>
      </c>
      <c r="M255" s="230">
        <f t="shared" si="23"/>
        <v>52.064959629162999</v>
      </c>
    </row>
    <row r="256" spans="1:13" x14ac:dyDescent="0.2">
      <c r="A256" s="227" t="s">
        <v>129</v>
      </c>
      <c r="B256" s="227" t="s">
        <v>86</v>
      </c>
      <c r="C256" s="228">
        <v>3885.07</v>
      </c>
      <c r="D256" s="228">
        <v>4618.57</v>
      </c>
      <c r="E256" s="228">
        <v>278.07</v>
      </c>
      <c r="F256" s="228">
        <v>182.07</v>
      </c>
      <c r="G256" s="228">
        <v>127.56</v>
      </c>
      <c r="H256" s="228">
        <v>181.93</v>
      </c>
      <c r="I256" s="228">
        <v>2259.5700000000002</v>
      </c>
      <c r="J256" s="230">
        <f t="shared" si="20"/>
        <v>587.70000000000005</v>
      </c>
      <c r="K256" s="231">
        <f t="shared" si="21"/>
        <v>2441.5</v>
      </c>
      <c r="L256" s="230">
        <f t="shared" si="22"/>
        <v>15.127140566321842</v>
      </c>
      <c r="M256" s="230">
        <f t="shared" si="23"/>
        <v>52.86268260522197</v>
      </c>
    </row>
    <row r="257" spans="1:13" x14ac:dyDescent="0.2">
      <c r="A257" s="227" t="s">
        <v>200</v>
      </c>
      <c r="B257" s="232" t="s">
        <v>6</v>
      </c>
      <c r="C257" s="229">
        <v>210282.46</v>
      </c>
      <c r="D257" s="229">
        <v>158872.63</v>
      </c>
      <c r="E257" s="229">
        <v>12501.89</v>
      </c>
      <c r="F257" s="229">
        <v>17770.47</v>
      </c>
      <c r="G257" s="229">
        <v>12419.32</v>
      </c>
      <c r="H257" s="229">
        <v>6542.88</v>
      </c>
      <c r="I257" s="229">
        <v>87992.45</v>
      </c>
      <c r="J257" s="230">
        <f>+E257+F257+G257</f>
        <v>42691.68</v>
      </c>
      <c r="K257" s="231">
        <f>+H257+I257</f>
        <v>94535.33</v>
      </c>
      <c r="L257" s="230">
        <f>+J257/C257*100</f>
        <v>20.302064185477001</v>
      </c>
      <c r="M257" s="230">
        <f>+K257/D257*100</f>
        <v>59.503849089676429</v>
      </c>
    </row>
    <row r="258" spans="1:13" x14ac:dyDescent="0.2">
      <c r="A258" s="227" t="s">
        <v>200</v>
      </c>
      <c r="B258" s="227" t="s">
        <v>58</v>
      </c>
      <c r="C258" s="228">
        <v>3625.3</v>
      </c>
      <c r="D258" s="228">
        <v>4282.49</v>
      </c>
      <c r="E258" s="228">
        <v>362.58</v>
      </c>
      <c r="F258" s="228">
        <v>216.66</v>
      </c>
      <c r="G258" s="228">
        <v>254.26</v>
      </c>
      <c r="H258" s="228">
        <v>237.24</v>
      </c>
      <c r="I258" s="228">
        <v>3019.79</v>
      </c>
      <c r="J258" s="230">
        <f t="shared" ref="J258:J288" si="24">+E258+F258+G258</f>
        <v>833.5</v>
      </c>
      <c r="K258" s="231">
        <f t="shared" ref="K258:K288" si="25">+H258+I258</f>
        <v>3257.0299999999997</v>
      </c>
      <c r="L258" s="230">
        <f t="shared" ref="L258:L288" si="26">+J258/C258*100</f>
        <v>22.991200728215595</v>
      </c>
      <c r="M258" s="230">
        <f t="shared" ref="M258:M288" si="27">+K258/D258*100</f>
        <v>76.054585066164776</v>
      </c>
    </row>
    <row r="259" spans="1:13" x14ac:dyDescent="0.2">
      <c r="A259" s="227" t="s">
        <v>200</v>
      </c>
      <c r="B259" s="227" t="s">
        <v>59</v>
      </c>
      <c r="C259" s="228">
        <v>2676.8</v>
      </c>
      <c r="D259" s="228">
        <v>990.1</v>
      </c>
      <c r="E259" s="228">
        <v>99.19</v>
      </c>
      <c r="F259" s="228">
        <v>197.84</v>
      </c>
      <c r="G259" s="228">
        <v>161.77000000000001</v>
      </c>
      <c r="H259" s="228">
        <v>122.43</v>
      </c>
      <c r="I259" s="228">
        <v>467.01</v>
      </c>
      <c r="J259" s="230">
        <f t="shared" si="24"/>
        <v>458.79999999999995</v>
      </c>
      <c r="K259" s="231">
        <f t="shared" si="25"/>
        <v>589.44000000000005</v>
      </c>
      <c r="L259" s="230">
        <f t="shared" si="26"/>
        <v>17.139868499701134</v>
      </c>
      <c r="M259" s="230">
        <f t="shared" si="27"/>
        <v>59.533380466619533</v>
      </c>
    </row>
    <row r="260" spans="1:13" x14ac:dyDescent="0.2">
      <c r="A260" s="227" t="s">
        <v>200</v>
      </c>
      <c r="B260" s="227" t="s">
        <v>62</v>
      </c>
      <c r="C260" s="228">
        <v>2952.04</v>
      </c>
      <c r="D260" s="228">
        <v>1682.95</v>
      </c>
      <c r="E260" s="228">
        <v>165.33</v>
      </c>
      <c r="F260" s="228">
        <v>269.83</v>
      </c>
      <c r="G260" s="228">
        <v>203.87</v>
      </c>
      <c r="H260" s="228">
        <v>114.3</v>
      </c>
      <c r="I260" s="228">
        <v>1144.8</v>
      </c>
      <c r="J260" s="230">
        <f t="shared" si="24"/>
        <v>639.03</v>
      </c>
      <c r="K260" s="231">
        <f t="shared" si="25"/>
        <v>1259.0999999999999</v>
      </c>
      <c r="L260" s="230">
        <f t="shared" si="26"/>
        <v>21.647064402921366</v>
      </c>
      <c r="M260" s="230">
        <f t="shared" si="27"/>
        <v>74.815056894144206</v>
      </c>
    </row>
    <row r="261" spans="1:13" x14ac:dyDescent="0.2">
      <c r="A261" s="227" t="s">
        <v>200</v>
      </c>
      <c r="B261" s="232" t="s">
        <v>63</v>
      </c>
      <c r="C261" s="229">
        <v>3598.73</v>
      </c>
      <c r="D261" s="229">
        <v>5349.35</v>
      </c>
      <c r="E261" s="229">
        <v>310.95999999999998</v>
      </c>
      <c r="F261" s="229">
        <v>271.77</v>
      </c>
      <c r="G261" s="229">
        <v>282.14999999999998</v>
      </c>
      <c r="H261" s="229">
        <v>202.69</v>
      </c>
      <c r="I261" s="229">
        <v>3246.55</v>
      </c>
      <c r="J261" s="230">
        <f t="shared" si="24"/>
        <v>864.88</v>
      </c>
      <c r="K261" s="231">
        <f t="shared" si="25"/>
        <v>3449.2400000000002</v>
      </c>
      <c r="L261" s="230">
        <f t="shared" si="26"/>
        <v>24.032922725517057</v>
      </c>
      <c r="M261" s="230">
        <f t="shared" si="27"/>
        <v>64.479609672203168</v>
      </c>
    </row>
    <row r="262" spans="1:13" x14ac:dyDescent="0.2">
      <c r="A262" s="227" t="s">
        <v>200</v>
      </c>
      <c r="B262" s="227" t="s">
        <v>99</v>
      </c>
      <c r="C262" s="228">
        <v>25663.93</v>
      </c>
      <c r="D262" s="228">
        <v>23937.33</v>
      </c>
      <c r="E262" s="228">
        <v>1711.78</v>
      </c>
      <c r="F262" s="228">
        <v>2205.54</v>
      </c>
      <c r="G262" s="228">
        <v>1786.17</v>
      </c>
      <c r="H262" s="228">
        <v>908.45</v>
      </c>
      <c r="I262" s="228">
        <v>14825.27</v>
      </c>
      <c r="J262" s="230">
        <f t="shared" si="24"/>
        <v>5703.49</v>
      </c>
      <c r="K262" s="231">
        <f t="shared" si="25"/>
        <v>15733.720000000001</v>
      </c>
      <c r="L262" s="230">
        <f t="shared" si="26"/>
        <v>22.223759182634929</v>
      </c>
      <c r="M262" s="230">
        <f t="shared" si="27"/>
        <v>65.728800998273414</v>
      </c>
    </row>
    <row r="263" spans="1:13" x14ac:dyDescent="0.2">
      <c r="A263" s="227" t="s">
        <v>200</v>
      </c>
      <c r="B263" s="227" t="s">
        <v>64</v>
      </c>
      <c r="C263" s="228">
        <v>318.64</v>
      </c>
      <c r="D263" s="228">
        <v>348.97</v>
      </c>
      <c r="E263" s="228">
        <v>25.8</v>
      </c>
      <c r="F263" s="228">
        <v>68.239999999999995</v>
      </c>
      <c r="G263" s="228">
        <v>28.66</v>
      </c>
      <c r="H263" s="228">
        <v>13.01</v>
      </c>
      <c r="I263" s="228">
        <v>226.06</v>
      </c>
      <c r="J263" s="230">
        <f t="shared" si="24"/>
        <v>122.69999999999999</v>
      </c>
      <c r="K263" s="231">
        <f t="shared" si="25"/>
        <v>239.07</v>
      </c>
      <c r="L263" s="230">
        <f t="shared" si="26"/>
        <v>38.5074064775295</v>
      </c>
      <c r="M263" s="230">
        <f t="shared" si="27"/>
        <v>68.507321546264706</v>
      </c>
    </row>
    <row r="264" spans="1:13" x14ac:dyDescent="0.2">
      <c r="A264" s="227" t="s">
        <v>200</v>
      </c>
      <c r="B264" s="227" t="s">
        <v>70</v>
      </c>
      <c r="C264" s="228">
        <v>1769.77</v>
      </c>
      <c r="D264" s="228">
        <v>5288.31</v>
      </c>
      <c r="E264" s="228">
        <v>68.45</v>
      </c>
      <c r="F264" s="228">
        <v>508.37</v>
      </c>
      <c r="G264" s="228">
        <v>68.84</v>
      </c>
      <c r="H264" s="228">
        <v>285.52999999999997</v>
      </c>
      <c r="I264" s="228">
        <v>2397.33</v>
      </c>
      <c r="J264" s="230">
        <f t="shared" si="24"/>
        <v>645.66000000000008</v>
      </c>
      <c r="K264" s="231">
        <f t="shared" si="25"/>
        <v>2682.8599999999997</v>
      </c>
      <c r="L264" s="230">
        <f t="shared" si="26"/>
        <v>36.482706792408059</v>
      </c>
      <c r="M264" s="230">
        <f t="shared" si="27"/>
        <v>50.731897335821827</v>
      </c>
    </row>
    <row r="265" spans="1:13" x14ac:dyDescent="0.2">
      <c r="A265" s="227" t="s">
        <v>200</v>
      </c>
      <c r="B265" s="227" t="s">
        <v>68</v>
      </c>
      <c r="C265" s="228">
        <v>6811.32</v>
      </c>
      <c r="D265" s="228">
        <v>2675.99</v>
      </c>
      <c r="E265" s="228">
        <v>292.47000000000003</v>
      </c>
      <c r="F265" s="228">
        <v>291.33999999999997</v>
      </c>
      <c r="G265" s="228">
        <v>226.8</v>
      </c>
      <c r="H265" s="228">
        <v>72.19</v>
      </c>
      <c r="I265" s="228">
        <v>1988.14</v>
      </c>
      <c r="J265" s="230">
        <f t="shared" si="24"/>
        <v>810.6099999999999</v>
      </c>
      <c r="K265" s="231">
        <f t="shared" si="25"/>
        <v>2060.33</v>
      </c>
      <c r="L265" s="230">
        <f t="shared" si="26"/>
        <v>11.900923756335041</v>
      </c>
      <c r="M265" s="230">
        <f t="shared" si="27"/>
        <v>76.993187567965506</v>
      </c>
    </row>
    <row r="266" spans="1:13" x14ac:dyDescent="0.2">
      <c r="A266" s="227" t="s">
        <v>200</v>
      </c>
      <c r="B266" s="232" t="s">
        <v>82</v>
      </c>
      <c r="C266" s="229">
        <v>28752.37</v>
      </c>
      <c r="D266" s="229">
        <v>16377.07</v>
      </c>
      <c r="E266" s="229">
        <v>923.98</v>
      </c>
      <c r="F266" s="229">
        <v>1726.35</v>
      </c>
      <c r="G266" s="229">
        <v>984.8</v>
      </c>
      <c r="H266" s="229">
        <v>618.48</v>
      </c>
      <c r="I266" s="229">
        <v>10861.46</v>
      </c>
      <c r="J266" s="230">
        <f t="shared" si="24"/>
        <v>3635.13</v>
      </c>
      <c r="K266" s="231">
        <f t="shared" si="25"/>
        <v>11479.939999999999</v>
      </c>
      <c r="L266" s="230">
        <f t="shared" si="26"/>
        <v>12.642888221040563</v>
      </c>
      <c r="M266" s="230">
        <f t="shared" si="27"/>
        <v>70.097642618612483</v>
      </c>
    </row>
    <row r="267" spans="1:13" x14ac:dyDescent="0.2">
      <c r="A267" s="227" t="s">
        <v>200</v>
      </c>
      <c r="B267" s="227" t="s">
        <v>66</v>
      </c>
      <c r="C267" s="228">
        <v>38912.699999999997</v>
      </c>
      <c r="D267" s="228">
        <v>24905.8</v>
      </c>
      <c r="E267" s="228">
        <v>2156.6799999999998</v>
      </c>
      <c r="F267" s="228">
        <v>3928</v>
      </c>
      <c r="G267" s="228">
        <v>3157</v>
      </c>
      <c r="H267" s="228">
        <v>1478</v>
      </c>
      <c r="I267" s="228">
        <v>14365.07</v>
      </c>
      <c r="J267" s="230">
        <f t="shared" si="24"/>
        <v>9241.68</v>
      </c>
      <c r="K267" s="231">
        <f t="shared" si="25"/>
        <v>15843.07</v>
      </c>
      <c r="L267" s="230">
        <f t="shared" si="26"/>
        <v>23.749778349998845</v>
      </c>
      <c r="M267" s="230">
        <f t="shared" si="27"/>
        <v>63.611969902592968</v>
      </c>
    </row>
    <row r="268" spans="1:13" x14ac:dyDescent="0.2">
      <c r="A268" s="227" t="s">
        <v>200</v>
      </c>
      <c r="B268" s="227" t="s">
        <v>60</v>
      </c>
      <c r="C268" s="228">
        <v>1275.3800000000001</v>
      </c>
      <c r="D268" s="228">
        <v>749.32</v>
      </c>
      <c r="E268" s="228">
        <v>92.79</v>
      </c>
      <c r="F268" s="228">
        <v>155.29</v>
      </c>
      <c r="G268" s="228">
        <v>82.74</v>
      </c>
      <c r="H268" s="228">
        <v>44.47</v>
      </c>
      <c r="I268" s="228">
        <v>464.2</v>
      </c>
      <c r="J268" s="230">
        <f t="shared" si="24"/>
        <v>330.82</v>
      </c>
      <c r="K268" s="231">
        <f t="shared" si="25"/>
        <v>508.66999999999996</v>
      </c>
      <c r="L268" s="230">
        <f t="shared" si="26"/>
        <v>25.938935846571216</v>
      </c>
      <c r="M268" s="230">
        <f t="shared" si="27"/>
        <v>67.884215021619582</v>
      </c>
    </row>
    <row r="269" spans="1:13" x14ac:dyDescent="0.2">
      <c r="A269" s="227" t="s">
        <v>200</v>
      </c>
      <c r="B269" s="227" t="s">
        <v>71</v>
      </c>
      <c r="C269" s="228">
        <v>29296.17</v>
      </c>
      <c r="D269" s="228">
        <v>14964.96</v>
      </c>
      <c r="E269" s="228">
        <v>1381.4</v>
      </c>
      <c r="F269" s="228">
        <v>1509.45</v>
      </c>
      <c r="G269" s="228">
        <v>950.81</v>
      </c>
      <c r="H269" s="228">
        <v>740.95</v>
      </c>
      <c r="I269" s="228">
        <v>7460.15</v>
      </c>
      <c r="J269" s="230">
        <f t="shared" si="24"/>
        <v>3841.6600000000003</v>
      </c>
      <c r="K269" s="231">
        <f t="shared" si="25"/>
        <v>8201.1</v>
      </c>
      <c r="L269" s="230">
        <f t="shared" si="26"/>
        <v>13.113181688937498</v>
      </c>
      <c r="M269" s="230">
        <f t="shared" si="27"/>
        <v>54.802017512910162</v>
      </c>
    </row>
    <row r="270" spans="1:13" x14ac:dyDescent="0.2">
      <c r="A270" s="227" t="s">
        <v>200</v>
      </c>
      <c r="B270" s="227" t="s">
        <v>61</v>
      </c>
      <c r="C270" s="228">
        <v>249.83</v>
      </c>
      <c r="D270" s="228">
        <v>398.94</v>
      </c>
      <c r="E270" s="228">
        <v>20.83</v>
      </c>
      <c r="F270" s="228">
        <v>20.74</v>
      </c>
      <c r="G270" s="228">
        <v>25.62</v>
      </c>
      <c r="H270" s="228">
        <v>2.93</v>
      </c>
      <c r="I270" s="228">
        <v>190.41</v>
      </c>
      <c r="J270" s="230">
        <f t="shared" si="24"/>
        <v>67.19</v>
      </c>
      <c r="K270" s="231">
        <f t="shared" si="25"/>
        <v>193.34</v>
      </c>
      <c r="L270" s="230">
        <f t="shared" si="26"/>
        <v>26.894288115918823</v>
      </c>
      <c r="M270" s="230">
        <f t="shared" si="27"/>
        <v>48.463428084423725</v>
      </c>
    </row>
    <row r="271" spans="1:13" x14ac:dyDescent="0.2">
      <c r="A271" s="227" t="s">
        <v>200</v>
      </c>
      <c r="B271" s="227" t="s">
        <v>72</v>
      </c>
      <c r="C271" s="228">
        <v>705.49</v>
      </c>
      <c r="D271" s="228">
        <v>456.48</v>
      </c>
      <c r="E271" s="228">
        <v>41.33</v>
      </c>
      <c r="F271" s="228">
        <v>127.75</v>
      </c>
      <c r="G271" s="228">
        <v>66.19</v>
      </c>
      <c r="H271" s="228">
        <v>15.16</v>
      </c>
      <c r="I271" s="228">
        <v>248.68</v>
      </c>
      <c r="J271" s="230">
        <f t="shared" si="24"/>
        <v>235.26999999999998</v>
      </c>
      <c r="K271" s="231">
        <f t="shared" si="25"/>
        <v>263.84000000000003</v>
      </c>
      <c r="L271" s="230">
        <f t="shared" si="26"/>
        <v>33.34845284837489</v>
      </c>
      <c r="M271" s="230">
        <f t="shared" si="27"/>
        <v>57.798808271994396</v>
      </c>
    </row>
    <row r="272" spans="1:13" x14ac:dyDescent="0.2">
      <c r="A272" s="227" t="s">
        <v>200</v>
      </c>
      <c r="B272" s="227" t="s">
        <v>73</v>
      </c>
      <c r="C272" s="228">
        <v>1631.67</v>
      </c>
      <c r="D272" s="228">
        <v>836.61</v>
      </c>
      <c r="E272" s="228">
        <v>68.989999999999995</v>
      </c>
      <c r="F272" s="228">
        <v>321.39999999999998</v>
      </c>
      <c r="G272" s="228">
        <v>132.80000000000001</v>
      </c>
      <c r="H272" s="228">
        <v>19.850000000000001</v>
      </c>
      <c r="I272" s="228">
        <v>507.22</v>
      </c>
      <c r="J272" s="230">
        <f t="shared" si="24"/>
        <v>523.19000000000005</v>
      </c>
      <c r="K272" s="231">
        <f t="shared" si="25"/>
        <v>527.07000000000005</v>
      </c>
      <c r="L272" s="230">
        <f t="shared" si="26"/>
        <v>32.06469445414821</v>
      </c>
      <c r="M272" s="230">
        <f t="shared" si="27"/>
        <v>63.000681321045647</v>
      </c>
    </row>
    <row r="273" spans="1:13" x14ac:dyDescent="0.2">
      <c r="A273" s="227" t="s">
        <v>200</v>
      </c>
      <c r="B273" s="227" t="s">
        <v>74</v>
      </c>
      <c r="C273" s="228">
        <v>171.53</v>
      </c>
      <c r="D273" s="228">
        <v>205.84</v>
      </c>
      <c r="E273" s="228">
        <v>9.73</v>
      </c>
      <c r="F273" s="228">
        <v>13.4</v>
      </c>
      <c r="G273" s="228">
        <v>9.1999999999999993</v>
      </c>
      <c r="H273" s="228">
        <v>8.18</v>
      </c>
      <c r="I273" s="228">
        <v>172.66</v>
      </c>
      <c r="J273" s="230">
        <f t="shared" si="24"/>
        <v>32.33</v>
      </c>
      <c r="K273" s="231">
        <f t="shared" si="25"/>
        <v>180.84</v>
      </c>
      <c r="L273" s="230">
        <f t="shared" si="26"/>
        <v>18.848014924503001</v>
      </c>
      <c r="M273" s="230">
        <f t="shared" si="27"/>
        <v>87.854644383987562</v>
      </c>
    </row>
    <row r="274" spans="1:13" x14ac:dyDescent="0.2">
      <c r="A274" s="227" t="s">
        <v>200</v>
      </c>
      <c r="B274" s="227" t="s">
        <v>69</v>
      </c>
      <c r="C274" s="228">
        <v>5014.51</v>
      </c>
      <c r="D274" s="228">
        <v>2693.29</v>
      </c>
      <c r="E274" s="228">
        <v>384.78</v>
      </c>
      <c r="F274" s="228">
        <v>503.84</v>
      </c>
      <c r="G274" s="228">
        <v>397.41</v>
      </c>
      <c r="H274" s="228">
        <v>59.31</v>
      </c>
      <c r="I274" s="228">
        <v>1529.52</v>
      </c>
      <c r="J274" s="230">
        <f t="shared" si="24"/>
        <v>1286.03</v>
      </c>
      <c r="K274" s="231">
        <f t="shared" si="25"/>
        <v>1588.83</v>
      </c>
      <c r="L274" s="230">
        <f t="shared" si="26"/>
        <v>25.646174800728282</v>
      </c>
      <c r="M274" s="230">
        <f t="shared" si="27"/>
        <v>58.992162002606477</v>
      </c>
    </row>
    <row r="275" spans="1:13" x14ac:dyDescent="0.2">
      <c r="A275" s="227" t="s">
        <v>200</v>
      </c>
      <c r="B275" s="227" t="s">
        <v>75</v>
      </c>
      <c r="C275" s="228">
        <v>51.93</v>
      </c>
      <c r="D275" s="228">
        <v>67.510000000000005</v>
      </c>
      <c r="E275" s="228">
        <v>4.2699999999999996</v>
      </c>
      <c r="F275" s="228">
        <v>2.02</v>
      </c>
      <c r="G275" s="228">
        <v>0.56000000000000005</v>
      </c>
      <c r="H275" s="228">
        <v>1.25</v>
      </c>
      <c r="I275" s="228">
        <v>28.99</v>
      </c>
      <c r="J275" s="230">
        <f t="shared" si="24"/>
        <v>6.85</v>
      </c>
      <c r="K275" s="231">
        <f t="shared" si="25"/>
        <v>30.24</v>
      </c>
      <c r="L275" s="230">
        <f t="shared" si="26"/>
        <v>13.190833814750624</v>
      </c>
      <c r="M275" s="230">
        <f t="shared" si="27"/>
        <v>44.793363946082053</v>
      </c>
    </row>
    <row r="276" spans="1:13" x14ac:dyDescent="0.2">
      <c r="A276" s="227" t="s">
        <v>200</v>
      </c>
      <c r="B276" s="227" t="s">
        <v>76</v>
      </c>
      <c r="C276" s="228">
        <v>13455.2</v>
      </c>
      <c r="D276" s="228">
        <v>10331.719999999999</v>
      </c>
      <c r="E276" s="228">
        <v>1631.37</v>
      </c>
      <c r="F276" s="228">
        <v>437.31</v>
      </c>
      <c r="G276" s="228">
        <v>442.55</v>
      </c>
      <c r="H276" s="228">
        <v>361</v>
      </c>
      <c r="I276" s="228">
        <v>5006.6400000000003</v>
      </c>
      <c r="J276" s="230">
        <f t="shared" si="24"/>
        <v>2511.23</v>
      </c>
      <c r="K276" s="231">
        <f t="shared" si="25"/>
        <v>5367.64</v>
      </c>
      <c r="L276" s="230">
        <f t="shared" si="26"/>
        <v>18.663639336464712</v>
      </c>
      <c r="M276" s="230">
        <f t="shared" si="27"/>
        <v>51.953014599698797</v>
      </c>
    </row>
    <row r="277" spans="1:13" x14ac:dyDescent="0.2">
      <c r="A277" s="227" t="s">
        <v>200</v>
      </c>
      <c r="B277" s="227" t="s">
        <v>57</v>
      </c>
      <c r="C277" s="228">
        <v>2922.26</v>
      </c>
      <c r="D277" s="228">
        <v>3188.86</v>
      </c>
      <c r="E277" s="228">
        <v>169.32</v>
      </c>
      <c r="F277" s="228">
        <v>173.32</v>
      </c>
      <c r="G277" s="228">
        <v>128.47999999999999</v>
      </c>
      <c r="H277" s="228">
        <v>125.9</v>
      </c>
      <c r="I277" s="228">
        <v>1500.78</v>
      </c>
      <c r="J277" s="230">
        <f t="shared" si="24"/>
        <v>471.12</v>
      </c>
      <c r="K277" s="231">
        <f t="shared" si="25"/>
        <v>1626.68</v>
      </c>
      <c r="L277" s="230">
        <f t="shared" si="26"/>
        <v>16.121768768008319</v>
      </c>
      <c r="M277" s="230">
        <f t="shared" si="27"/>
        <v>51.011333203715438</v>
      </c>
    </row>
    <row r="278" spans="1:13" x14ac:dyDescent="0.2">
      <c r="A278" s="227" t="s">
        <v>200</v>
      </c>
      <c r="B278" s="227" t="s">
        <v>77</v>
      </c>
      <c r="C278" s="228">
        <v>10546.09</v>
      </c>
      <c r="D278" s="228">
        <v>11281.47</v>
      </c>
      <c r="E278" s="228">
        <v>261.20999999999998</v>
      </c>
      <c r="F278" s="228">
        <v>1726.3</v>
      </c>
      <c r="G278" s="228">
        <v>1021.58</v>
      </c>
      <c r="H278" s="228">
        <v>100.26</v>
      </c>
      <c r="I278" s="228">
        <v>5164.63</v>
      </c>
      <c r="J278" s="230">
        <f t="shared" si="24"/>
        <v>3009.09</v>
      </c>
      <c r="K278" s="231">
        <f t="shared" si="25"/>
        <v>5264.89</v>
      </c>
      <c r="L278" s="230">
        <f t="shared" si="26"/>
        <v>28.532754793482706</v>
      </c>
      <c r="M278" s="230">
        <f t="shared" si="27"/>
        <v>46.668474941652107</v>
      </c>
    </row>
    <row r="279" spans="1:13" x14ac:dyDescent="0.2">
      <c r="A279" s="227" t="s">
        <v>200</v>
      </c>
      <c r="B279" s="227" t="s">
        <v>78</v>
      </c>
      <c r="C279" s="228">
        <v>3973.02</v>
      </c>
      <c r="D279" s="228">
        <v>2630.91</v>
      </c>
      <c r="E279" s="228">
        <v>135.61000000000001</v>
      </c>
      <c r="F279" s="228">
        <v>196.73</v>
      </c>
      <c r="G279" s="228">
        <v>146.04</v>
      </c>
      <c r="H279" s="228">
        <v>26.38</v>
      </c>
      <c r="I279" s="228">
        <v>2020.2</v>
      </c>
      <c r="J279" s="230">
        <f t="shared" si="24"/>
        <v>478.38</v>
      </c>
      <c r="K279" s="231">
        <f t="shared" si="25"/>
        <v>2046.5800000000002</v>
      </c>
      <c r="L279" s="230">
        <f t="shared" si="26"/>
        <v>12.040714620112659</v>
      </c>
      <c r="M279" s="230">
        <f t="shared" si="27"/>
        <v>77.789814170762213</v>
      </c>
    </row>
    <row r="280" spans="1:13" x14ac:dyDescent="0.2">
      <c r="A280" s="227" t="s">
        <v>200</v>
      </c>
      <c r="B280" s="227" t="s">
        <v>79</v>
      </c>
      <c r="C280" s="228">
        <v>10055.94</v>
      </c>
      <c r="D280" s="228">
        <v>3779.74</v>
      </c>
      <c r="E280" s="228">
        <v>783.86</v>
      </c>
      <c r="F280" s="228">
        <v>654.16</v>
      </c>
      <c r="G280" s="228">
        <v>304.35000000000002</v>
      </c>
      <c r="H280" s="228">
        <v>281.24</v>
      </c>
      <c r="I280" s="228">
        <v>2481.7600000000002</v>
      </c>
      <c r="J280" s="230">
        <f t="shared" si="24"/>
        <v>1742.37</v>
      </c>
      <c r="K280" s="231">
        <f t="shared" si="25"/>
        <v>2763</v>
      </c>
      <c r="L280" s="230">
        <f t="shared" si="26"/>
        <v>17.326774026098004</v>
      </c>
      <c r="M280" s="230">
        <f t="shared" si="27"/>
        <v>73.100266155873157</v>
      </c>
    </row>
    <row r="281" spans="1:13" x14ac:dyDescent="0.2">
      <c r="A281" s="227" t="s">
        <v>200</v>
      </c>
      <c r="B281" s="227" t="s">
        <v>81</v>
      </c>
      <c r="C281" s="228">
        <v>664.73</v>
      </c>
      <c r="D281" s="228">
        <v>528.36</v>
      </c>
      <c r="E281" s="228">
        <v>34.659999999999997</v>
      </c>
      <c r="F281" s="228">
        <v>48.59</v>
      </c>
      <c r="G281" s="228">
        <v>25.39</v>
      </c>
      <c r="H281" s="228">
        <v>27.91</v>
      </c>
      <c r="I281" s="228">
        <v>394.48</v>
      </c>
      <c r="J281" s="230">
        <f t="shared" si="24"/>
        <v>108.64</v>
      </c>
      <c r="K281" s="231">
        <f t="shared" si="25"/>
        <v>422.39000000000004</v>
      </c>
      <c r="L281" s="230">
        <f t="shared" si="26"/>
        <v>16.343477803017766</v>
      </c>
      <c r="M281" s="230">
        <f t="shared" si="27"/>
        <v>79.943599061246132</v>
      </c>
    </row>
    <row r="282" spans="1:13" x14ac:dyDescent="0.2">
      <c r="A282" s="227" t="s">
        <v>200</v>
      </c>
      <c r="B282" s="227" t="s">
        <v>80</v>
      </c>
      <c r="C282" s="228">
        <v>1364.46</v>
      </c>
      <c r="D282" s="228">
        <v>786.76</v>
      </c>
      <c r="E282" s="228">
        <v>109.27</v>
      </c>
      <c r="F282" s="228">
        <v>164.9</v>
      </c>
      <c r="G282" s="228">
        <v>149.38999999999999</v>
      </c>
      <c r="H282" s="228">
        <v>42.87</v>
      </c>
      <c r="I282" s="228">
        <v>387.05</v>
      </c>
      <c r="J282" s="230">
        <f t="shared" si="24"/>
        <v>423.56</v>
      </c>
      <c r="K282" s="231">
        <f t="shared" si="25"/>
        <v>429.92</v>
      </c>
      <c r="L282" s="230">
        <f t="shared" si="26"/>
        <v>31.042317107133961</v>
      </c>
      <c r="M282" s="230">
        <f t="shared" si="27"/>
        <v>54.64436422797295</v>
      </c>
    </row>
    <row r="283" spans="1:13" x14ac:dyDescent="0.2">
      <c r="A283" s="227" t="s">
        <v>200</v>
      </c>
      <c r="B283" s="227" t="s">
        <v>65</v>
      </c>
      <c r="C283" s="228">
        <v>1362.53</v>
      </c>
      <c r="D283" s="228">
        <v>2304.73</v>
      </c>
      <c r="E283" s="228">
        <v>86</v>
      </c>
      <c r="F283" s="228">
        <v>320.35000000000002</v>
      </c>
      <c r="G283" s="228">
        <v>80.349999999999994</v>
      </c>
      <c r="H283" s="228">
        <v>40.86</v>
      </c>
      <c r="I283" s="228">
        <v>1123.05</v>
      </c>
      <c r="J283" s="230">
        <f t="shared" si="24"/>
        <v>486.70000000000005</v>
      </c>
      <c r="K283" s="231">
        <f t="shared" si="25"/>
        <v>1163.9099999999999</v>
      </c>
      <c r="L283" s="230">
        <f t="shared" si="26"/>
        <v>35.720314415095451</v>
      </c>
      <c r="M283" s="230">
        <f t="shared" si="27"/>
        <v>50.500926355798725</v>
      </c>
    </row>
    <row r="284" spans="1:13" x14ac:dyDescent="0.2">
      <c r="A284" s="227" t="s">
        <v>200</v>
      </c>
      <c r="B284" s="227" t="s">
        <v>83</v>
      </c>
      <c r="C284" s="228">
        <v>2606.0700000000002</v>
      </c>
      <c r="D284" s="228">
        <v>2677.56</v>
      </c>
      <c r="E284" s="228">
        <v>277.2</v>
      </c>
      <c r="F284" s="228">
        <v>315.54000000000002</v>
      </c>
      <c r="G284" s="228">
        <v>108.37</v>
      </c>
      <c r="H284" s="228">
        <v>34.299999999999997</v>
      </c>
      <c r="I284" s="228">
        <v>1246.7</v>
      </c>
      <c r="J284" s="230">
        <f t="shared" si="24"/>
        <v>701.11</v>
      </c>
      <c r="K284" s="231">
        <f t="shared" si="25"/>
        <v>1281</v>
      </c>
      <c r="L284" s="230">
        <f t="shared" si="26"/>
        <v>26.902961163744642</v>
      </c>
      <c r="M284" s="230">
        <f t="shared" si="27"/>
        <v>47.842065163805856</v>
      </c>
    </row>
    <row r="285" spans="1:13" x14ac:dyDescent="0.2">
      <c r="A285" s="227" t="s">
        <v>200</v>
      </c>
      <c r="B285" s="227" t="s">
        <v>84</v>
      </c>
      <c r="C285" s="228">
        <v>9854.0499999999993</v>
      </c>
      <c r="D285" s="228">
        <v>15151.21</v>
      </c>
      <c r="E285" s="228">
        <v>892.07</v>
      </c>
      <c r="F285" s="228">
        <v>1395.44</v>
      </c>
      <c r="G285" s="228">
        <v>1193.18</v>
      </c>
      <c r="H285" s="228">
        <v>557.73</v>
      </c>
      <c r="I285" s="228">
        <v>5523.85</v>
      </c>
      <c r="J285" s="230">
        <f t="shared" si="24"/>
        <v>3480.6900000000005</v>
      </c>
      <c r="K285" s="231">
        <f t="shared" si="25"/>
        <v>6081.58</v>
      </c>
      <c r="L285" s="230">
        <f t="shared" si="26"/>
        <v>35.322430878674261</v>
      </c>
      <c r="M285" s="230">
        <f t="shared" si="27"/>
        <v>40.139236404221187</v>
      </c>
    </row>
    <row r="286" spans="1:13" x14ac:dyDescent="0.2">
      <c r="A286" s="227" t="s">
        <v>200</v>
      </c>
      <c r="B286" s="232" t="s">
        <v>87</v>
      </c>
      <c r="C286" s="229">
        <v>133.30000000000001</v>
      </c>
      <c r="D286" s="229">
        <v>331.93</v>
      </c>
      <c r="E286" s="229">
        <v>2.63</v>
      </c>
      <c r="F286" s="229">
        <v>22.49</v>
      </c>
      <c r="G286" s="229">
        <v>0.45</v>
      </c>
      <c r="H286" s="229">
        <v>7.15</v>
      </c>
      <c r="I286" s="229">
        <v>162.62</v>
      </c>
      <c r="J286" s="230">
        <f t="shared" si="24"/>
        <v>25.569999999999997</v>
      </c>
      <c r="K286" s="231">
        <f t="shared" si="25"/>
        <v>169.77</v>
      </c>
      <c r="L286" s="230">
        <f t="shared" si="26"/>
        <v>19.18229557389347</v>
      </c>
      <c r="M286" s="230">
        <f t="shared" si="27"/>
        <v>51.14632603259723</v>
      </c>
    </row>
    <row r="287" spans="1:13" x14ac:dyDescent="0.2">
      <c r="A287" s="227" t="s">
        <v>200</v>
      </c>
      <c r="B287" s="227" t="s">
        <v>85</v>
      </c>
      <c r="C287" s="228">
        <v>1812.56</v>
      </c>
      <c r="D287" s="228">
        <v>3096.25</v>
      </c>
      <c r="E287" s="228">
        <v>111.05</v>
      </c>
      <c r="F287" s="228">
        <v>201.91</v>
      </c>
      <c r="G287" s="228">
        <v>40.29</v>
      </c>
      <c r="H287" s="228">
        <v>86.95</v>
      </c>
      <c r="I287" s="228">
        <v>1530.41</v>
      </c>
      <c r="J287" s="230">
        <f t="shared" si="24"/>
        <v>353.25</v>
      </c>
      <c r="K287" s="231">
        <f t="shared" si="25"/>
        <v>1617.3600000000001</v>
      </c>
      <c r="L287" s="230">
        <f t="shared" si="26"/>
        <v>19.489010018978682</v>
      </c>
      <c r="M287" s="230">
        <f t="shared" si="27"/>
        <v>52.236092046830848</v>
      </c>
    </row>
    <row r="288" spans="1:13" x14ac:dyDescent="0.2">
      <c r="A288" s="227" t="s">
        <v>200</v>
      </c>
      <c r="B288" s="227" t="s">
        <v>86</v>
      </c>
      <c r="C288" s="228">
        <v>3822</v>
      </c>
      <c r="D288" s="228">
        <v>4563.8</v>
      </c>
      <c r="E288" s="228">
        <v>275.79000000000002</v>
      </c>
      <c r="F288" s="228">
        <v>168.08</v>
      </c>
      <c r="G288" s="228">
        <v>121.77</v>
      </c>
      <c r="H288" s="228">
        <v>177.34</v>
      </c>
      <c r="I288" s="228">
        <v>2185.1999999999998</v>
      </c>
      <c r="J288" s="230">
        <f t="shared" si="24"/>
        <v>565.64</v>
      </c>
      <c r="K288" s="231">
        <f t="shared" si="25"/>
        <v>2362.54</v>
      </c>
      <c r="L288" s="230">
        <f t="shared" si="26"/>
        <v>14.799581371009943</v>
      </c>
      <c r="M288" s="230">
        <f t="shared" si="27"/>
        <v>51.766948595468691</v>
      </c>
    </row>
  </sheetData>
  <mergeCells count="6">
    <mergeCell ref="B2:L2"/>
    <mergeCell ref="B3:L3"/>
    <mergeCell ref="B39:L39"/>
    <mergeCell ref="B40:L40"/>
    <mergeCell ref="H4:L5"/>
    <mergeCell ref="C4:G5"/>
  </mergeCell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2:U158"/>
  <sheetViews>
    <sheetView showGridLines="0" zoomScaleNormal="100" workbookViewId="0">
      <selection activeCell="B1" sqref="B1"/>
    </sheetView>
  </sheetViews>
  <sheetFormatPr defaultColWidth="9.28515625" defaultRowHeight="12" x14ac:dyDescent="0.2"/>
  <cols>
    <col min="1" max="1" width="21" style="44" customWidth="1"/>
    <col min="2" max="2" width="15.7109375" style="46" customWidth="1"/>
    <col min="3" max="3" width="11.28515625" style="46" customWidth="1"/>
    <col min="4" max="4" width="11.5703125" style="46" customWidth="1"/>
    <col min="5" max="5" width="11" style="46" customWidth="1"/>
    <col min="6" max="6" width="10.85546875" style="44" customWidth="1"/>
    <col min="7" max="8" width="11.42578125" style="44" customWidth="1"/>
    <col min="9" max="12" width="8.7109375" style="44" customWidth="1"/>
    <col min="13" max="16384" width="9.28515625" style="44"/>
  </cols>
  <sheetData>
    <row r="2" spans="1:21" ht="15" x14ac:dyDescent="0.2">
      <c r="A2" s="1"/>
      <c r="B2" s="387" t="s">
        <v>226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</row>
    <row r="3" spans="1:21" x14ac:dyDescent="0.2">
      <c r="A3" s="1"/>
      <c r="B3" s="390" t="s">
        <v>126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</row>
    <row r="4" spans="1:21" ht="14.1" customHeight="1" x14ac:dyDescent="0.2">
      <c r="B4" s="211"/>
      <c r="C4" s="398" t="s">
        <v>199</v>
      </c>
      <c r="D4" s="399"/>
      <c r="E4" s="399"/>
      <c r="F4" s="399"/>
      <c r="G4" s="400"/>
      <c r="H4" s="398" t="s">
        <v>188</v>
      </c>
      <c r="I4" s="399"/>
      <c r="J4" s="399"/>
      <c r="K4" s="399"/>
      <c r="L4" s="399"/>
      <c r="M4" s="45"/>
      <c r="N4" s="45"/>
    </row>
    <row r="5" spans="1:21" ht="14.1" customHeight="1" x14ac:dyDescent="0.2">
      <c r="A5" s="1"/>
      <c r="B5" s="112"/>
      <c r="C5" s="89">
        <v>2010</v>
      </c>
      <c r="D5" s="90">
        <v>2013</v>
      </c>
      <c r="E5" s="90">
        <v>2014</v>
      </c>
      <c r="F5" s="90">
        <v>2015</v>
      </c>
      <c r="G5" s="90">
        <v>2016</v>
      </c>
      <c r="H5" s="89">
        <v>2010</v>
      </c>
      <c r="I5" s="90">
        <v>2013</v>
      </c>
      <c r="J5" s="90">
        <v>2014</v>
      </c>
      <c r="K5" s="90">
        <v>2015</v>
      </c>
      <c r="L5" s="90">
        <v>2016</v>
      </c>
      <c r="M5" s="45"/>
      <c r="N5" s="275"/>
      <c r="O5" s="275"/>
      <c r="P5" s="353"/>
      <c r="Q5" s="139"/>
    </row>
    <row r="6" spans="1:21" ht="12.95" customHeight="1" x14ac:dyDescent="0.2">
      <c r="A6" s="1"/>
      <c r="B6" s="120" t="s">
        <v>3</v>
      </c>
      <c r="C6" s="87">
        <v>155593.43</v>
      </c>
      <c r="D6" s="88">
        <v>172465.28</v>
      </c>
      <c r="E6" s="88">
        <v>172343.5</v>
      </c>
      <c r="F6" s="88">
        <v>169060.32</v>
      </c>
      <c r="G6" s="313">
        <v>165653.65</v>
      </c>
      <c r="H6" s="87">
        <v>50916.6</v>
      </c>
      <c r="I6" s="88">
        <v>52400.95</v>
      </c>
      <c r="J6" s="88">
        <v>53494.32</v>
      </c>
      <c r="K6" s="88">
        <v>50477.37</v>
      </c>
      <c r="L6" s="313">
        <v>52628.480000000003</v>
      </c>
      <c r="M6" s="45"/>
      <c r="N6" s="275"/>
      <c r="O6" s="275"/>
      <c r="P6" s="275"/>
      <c r="Q6" s="102"/>
      <c r="R6" s="141"/>
      <c r="S6" s="91"/>
      <c r="T6" s="91"/>
      <c r="U6" s="80"/>
    </row>
    <row r="7" spans="1:21" ht="12.95" customHeight="1" x14ac:dyDescent="0.2">
      <c r="A7" s="1"/>
      <c r="B7" s="66" t="s">
        <v>58</v>
      </c>
      <c r="C7" s="21">
        <v>2491.33</v>
      </c>
      <c r="D7" s="17">
        <v>2293.02</v>
      </c>
      <c r="E7" s="17">
        <v>2142.44</v>
      </c>
      <c r="F7" s="17">
        <v>2238.6</v>
      </c>
      <c r="G7" s="17">
        <v>2163.75</v>
      </c>
      <c r="H7" s="21">
        <v>690.9</v>
      </c>
      <c r="I7" s="17">
        <v>597.62</v>
      </c>
      <c r="J7" s="17">
        <v>643</v>
      </c>
      <c r="K7" s="17">
        <v>644.66</v>
      </c>
      <c r="L7" s="17">
        <v>611.04999999999995</v>
      </c>
      <c r="M7" s="45"/>
      <c r="N7" s="6"/>
      <c r="O7" s="6"/>
      <c r="P7" s="352"/>
      <c r="Q7" s="102"/>
      <c r="R7" s="141"/>
      <c r="S7" s="333"/>
      <c r="T7" s="91"/>
      <c r="U7" s="80"/>
    </row>
    <row r="8" spans="1:21" ht="12.95" customHeight="1" x14ac:dyDescent="0.2">
      <c r="A8" s="45"/>
      <c r="B8" s="67" t="s">
        <v>59</v>
      </c>
      <c r="C8" s="18">
        <v>1355.65</v>
      </c>
      <c r="D8" s="14">
        <v>1694.36</v>
      </c>
      <c r="E8" s="14">
        <v>1731.65</v>
      </c>
      <c r="F8" s="14">
        <v>1620.73</v>
      </c>
      <c r="G8" s="14">
        <v>1776.57</v>
      </c>
      <c r="H8" s="18">
        <v>466</v>
      </c>
      <c r="I8" s="14">
        <v>852.37</v>
      </c>
      <c r="J8" s="14">
        <v>820.59</v>
      </c>
      <c r="K8" s="14">
        <v>677.4</v>
      </c>
      <c r="L8" s="14">
        <v>809.63</v>
      </c>
      <c r="M8" s="45"/>
      <c r="N8" s="6"/>
      <c r="O8" s="6"/>
      <c r="P8" s="352"/>
      <c r="R8" s="141"/>
      <c r="S8" s="97"/>
      <c r="T8" s="91"/>
      <c r="U8" s="80"/>
    </row>
    <row r="9" spans="1:21" ht="12.95" customHeight="1" x14ac:dyDescent="0.2">
      <c r="A9" s="45"/>
      <c r="B9" s="67" t="s">
        <v>62</v>
      </c>
      <c r="C9" s="18">
        <v>966.45</v>
      </c>
      <c r="D9" s="14">
        <v>1426.55</v>
      </c>
      <c r="E9" s="14">
        <v>1485.67</v>
      </c>
      <c r="F9" s="14">
        <v>1423.4</v>
      </c>
      <c r="G9" s="14">
        <v>1688</v>
      </c>
      <c r="H9" s="18">
        <v>1061.72</v>
      </c>
      <c r="I9" s="14">
        <v>1058.67</v>
      </c>
      <c r="J9" s="14">
        <v>1197.8800000000001</v>
      </c>
      <c r="K9" s="14">
        <v>1093.04</v>
      </c>
      <c r="L9" s="14">
        <v>1134.6600000000001</v>
      </c>
      <c r="M9" s="45"/>
      <c r="N9" s="6"/>
      <c r="O9" s="6"/>
      <c r="P9" s="352"/>
      <c r="R9" s="141"/>
      <c r="S9" s="97"/>
      <c r="T9" s="332"/>
      <c r="U9" s="80"/>
    </row>
    <row r="10" spans="1:21" ht="12.95" customHeight="1" x14ac:dyDescent="0.2">
      <c r="A10" s="45"/>
      <c r="B10" s="67" t="s">
        <v>63</v>
      </c>
      <c r="C10" s="18">
        <v>2664.99</v>
      </c>
      <c r="D10" s="14">
        <v>2800.36</v>
      </c>
      <c r="E10" s="14">
        <v>3208.75</v>
      </c>
      <c r="F10" s="14">
        <v>2347.42</v>
      </c>
      <c r="G10" s="314">
        <v>1938.44</v>
      </c>
      <c r="H10" s="18">
        <v>981.94</v>
      </c>
      <c r="I10" s="14">
        <v>998.81</v>
      </c>
      <c r="J10" s="14">
        <v>964.07</v>
      </c>
      <c r="K10" s="14">
        <v>939.54</v>
      </c>
      <c r="L10" s="314">
        <v>941.24</v>
      </c>
      <c r="M10" s="45"/>
      <c r="N10" s="6"/>
      <c r="O10" s="6"/>
      <c r="P10" s="352"/>
      <c r="Q10" s="102"/>
      <c r="R10" s="141"/>
      <c r="S10" s="91"/>
      <c r="T10" s="97"/>
      <c r="U10" s="80"/>
    </row>
    <row r="11" spans="1:21" ht="12.95" customHeight="1" x14ac:dyDescent="0.2">
      <c r="A11" s="45"/>
      <c r="B11" s="67" t="s">
        <v>67</v>
      </c>
      <c r="C11" s="18">
        <v>18235.78</v>
      </c>
      <c r="D11" s="14">
        <v>21993.79</v>
      </c>
      <c r="E11" s="14">
        <v>21545.86</v>
      </c>
      <c r="F11" s="14">
        <v>15283.07</v>
      </c>
      <c r="G11" s="14">
        <v>16985.84</v>
      </c>
      <c r="H11" s="18">
        <v>7310.86</v>
      </c>
      <c r="I11" s="14">
        <v>6998.69</v>
      </c>
      <c r="J11" s="14">
        <v>6960.58</v>
      </c>
      <c r="K11" s="14">
        <v>6990.54</v>
      </c>
      <c r="L11" s="14">
        <v>6699.25</v>
      </c>
      <c r="M11" s="45"/>
      <c r="N11" s="6"/>
      <c r="O11" s="6"/>
      <c r="P11" s="352"/>
      <c r="Q11" s="102"/>
      <c r="R11" s="141"/>
      <c r="S11" s="97"/>
      <c r="T11" s="97"/>
      <c r="U11" s="80"/>
    </row>
    <row r="12" spans="1:21" ht="12.95" customHeight="1" x14ac:dyDescent="0.2">
      <c r="A12" s="45"/>
      <c r="B12" s="67" t="s">
        <v>64</v>
      </c>
      <c r="C12" s="18">
        <v>234.5</v>
      </c>
      <c r="D12" s="14">
        <v>332.79</v>
      </c>
      <c r="E12" s="14">
        <v>344.37</v>
      </c>
      <c r="F12" s="14">
        <v>277.10000000000002</v>
      </c>
      <c r="G12" s="14">
        <v>151.1</v>
      </c>
      <c r="H12" s="18">
        <v>165.03</v>
      </c>
      <c r="I12" s="14">
        <v>192.3</v>
      </c>
      <c r="J12" s="14">
        <v>168.15</v>
      </c>
      <c r="K12" s="14">
        <v>149.74</v>
      </c>
      <c r="L12" s="14">
        <v>167.49</v>
      </c>
      <c r="M12" s="45"/>
      <c r="N12" s="6"/>
      <c r="O12" s="6"/>
      <c r="P12" s="352"/>
      <c r="R12" s="141"/>
      <c r="S12" s="141"/>
      <c r="T12" s="141"/>
    </row>
    <row r="13" spans="1:21" ht="12.95" customHeight="1" x14ac:dyDescent="0.2">
      <c r="A13" s="45"/>
      <c r="B13" s="67" t="s">
        <v>70</v>
      </c>
      <c r="C13" s="18">
        <v>1388.61</v>
      </c>
      <c r="D13" s="14">
        <v>2001.42</v>
      </c>
      <c r="E13" s="14">
        <v>2173.9699999999998</v>
      </c>
      <c r="F13" s="14">
        <v>2375.7600000000002</v>
      </c>
      <c r="G13" s="14">
        <v>2316.15</v>
      </c>
      <c r="H13" s="18">
        <v>1694.56</v>
      </c>
      <c r="I13" s="14">
        <v>1639.69</v>
      </c>
      <c r="J13" s="14">
        <v>1603.27</v>
      </c>
      <c r="K13" s="14">
        <v>1471.76</v>
      </c>
      <c r="L13" s="14">
        <v>1667.04</v>
      </c>
      <c r="M13" s="45"/>
      <c r="N13" s="6"/>
      <c r="O13" s="6"/>
      <c r="P13" s="352"/>
      <c r="Q13" s="102"/>
      <c r="R13" s="141"/>
      <c r="S13" s="141"/>
      <c r="T13" s="141"/>
    </row>
    <row r="14" spans="1:21" ht="12.95" customHeight="1" x14ac:dyDescent="0.2">
      <c r="A14" s="45"/>
      <c r="B14" s="281" t="s">
        <v>68</v>
      </c>
      <c r="C14" s="18">
        <v>5616.81</v>
      </c>
      <c r="D14" s="14">
        <v>4964.1499999999996</v>
      </c>
      <c r="E14" s="14">
        <v>5194.0600000000004</v>
      </c>
      <c r="F14" s="14">
        <v>5750.01</v>
      </c>
      <c r="G14" s="14">
        <v>5209.6899999999996</v>
      </c>
      <c r="H14" s="18">
        <v>2792.96</v>
      </c>
      <c r="I14" s="14">
        <v>2558.16</v>
      </c>
      <c r="J14" s="14">
        <v>2518.16</v>
      </c>
      <c r="K14" s="14">
        <v>2301.33</v>
      </c>
      <c r="L14" s="14">
        <v>2361.4699999999998</v>
      </c>
      <c r="M14" s="45"/>
      <c r="N14" s="6"/>
      <c r="O14" s="6"/>
      <c r="P14" s="352"/>
      <c r="Q14" s="102"/>
      <c r="R14" s="141"/>
      <c r="S14" s="141"/>
      <c r="T14" s="141"/>
    </row>
    <row r="15" spans="1:21" ht="12.95" customHeight="1" x14ac:dyDescent="0.2">
      <c r="A15" s="45"/>
      <c r="B15" s="281" t="s">
        <v>82</v>
      </c>
      <c r="C15" s="18">
        <v>22366.06</v>
      </c>
      <c r="D15" s="14">
        <v>22619.35</v>
      </c>
      <c r="E15" s="14">
        <v>22995.919999999998</v>
      </c>
      <c r="F15" s="14">
        <v>23995.26</v>
      </c>
      <c r="G15" s="314">
        <v>25496.86</v>
      </c>
      <c r="H15" s="18">
        <v>6081.11</v>
      </c>
      <c r="I15" s="14">
        <v>5877.83</v>
      </c>
      <c r="J15" s="14">
        <v>5943.73</v>
      </c>
      <c r="K15" s="14">
        <v>5673.19</v>
      </c>
      <c r="L15" s="314">
        <v>5804.72</v>
      </c>
      <c r="M15" s="45"/>
      <c r="N15" s="6"/>
      <c r="O15" s="6"/>
      <c r="P15" s="352"/>
      <c r="Q15" s="102"/>
      <c r="R15" s="141"/>
      <c r="S15" s="141"/>
      <c r="T15" s="141"/>
    </row>
    <row r="16" spans="1:21" ht="12.95" customHeight="1" x14ac:dyDescent="0.2">
      <c r="A16" s="45"/>
      <c r="B16" s="67" t="s">
        <v>66</v>
      </c>
      <c r="C16" s="18">
        <v>27862.3</v>
      </c>
      <c r="D16" s="14">
        <v>26381.3</v>
      </c>
      <c r="E16" s="14">
        <v>28979.06</v>
      </c>
      <c r="F16" s="14">
        <v>30085.599999999999</v>
      </c>
      <c r="G16" s="14">
        <v>26826.22</v>
      </c>
      <c r="H16" s="18">
        <v>8545.2000000000007</v>
      </c>
      <c r="I16" s="14">
        <v>8273.7099999999991</v>
      </c>
      <c r="J16" s="14">
        <v>8045.47</v>
      </c>
      <c r="K16" s="14">
        <v>8454.9599999999991</v>
      </c>
      <c r="L16" s="14">
        <v>8177.7</v>
      </c>
      <c r="M16" s="45"/>
      <c r="N16" s="6"/>
      <c r="O16" s="6"/>
      <c r="P16" s="352"/>
      <c r="Q16" s="102"/>
      <c r="R16" s="141"/>
      <c r="S16" s="141"/>
      <c r="T16" s="141"/>
    </row>
    <row r="17" spans="1:20" ht="12.95" customHeight="1" x14ac:dyDescent="0.2">
      <c r="A17" s="45"/>
      <c r="B17" s="67" t="s">
        <v>60</v>
      </c>
      <c r="C17" s="18">
        <v>1369.77</v>
      </c>
      <c r="D17" s="14">
        <v>1006.45</v>
      </c>
      <c r="E17" s="14">
        <v>786.38</v>
      </c>
      <c r="F17" s="14">
        <v>885.45</v>
      </c>
      <c r="G17" s="14">
        <v>967.97</v>
      </c>
      <c r="H17" s="18">
        <v>45.8</v>
      </c>
      <c r="I17" s="14">
        <v>183.72</v>
      </c>
      <c r="J17" s="14">
        <v>265</v>
      </c>
      <c r="K17" s="14">
        <v>393.16</v>
      </c>
      <c r="L17" s="14">
        <v>382.27</v>
      </c>
      <c r="M17" s="45"/>
      <c r="N17" s="6"/>
      <c r="O17" s="6"/>
      <c r="P17" s="352"/>
      <c r="R17" s="141"/>
      <c r="S17" s="141"/>
      <c r="T17" s="141"/>
    </row>
    <row r="18" spans="1:20" ht="12.95" customHeight="1" x14ac:dyDescent="0.2">
      <c r="A18" s="45"/>
      <c r="B18" s="67" t="s">
        <v>71</v>
      </c>
      <c r="C18" s="18">
        <v>26447.86</v>
      </c>
      <c r="D18" s="14">
        <v>33024.44</v>
      </c>
      <c r="E18" s="14">
        <v>30470.78</v>
      </c>
      <c r="F18" s="14">
        <v>32610.75</v>
      </c>
      <c r="G18" s="14">
        <v>30576.78</v>
      </c>
      <c r="H18" s="18">
        <v>4406.2</v>
      </c>
      <c r="I18" s="14">
        <v>4796.5</v>
      </c>
      <c r="J18" s="14">
        <v>5918.1</v>
      </c>
      <c r="K18" s="14">
        <v>4018.2</v>
      </c>
      <c r="L18" s="14">
        <v>5142.3999999999996</v>
      </c>
      <c r="M18" s="45"/>
      <c r="N18" s="6"/>
      <c r="O18" s="6"/>
      <c r="P18" s="352"/>
      <c r="Q18" s="102"/>
      <c r="R18" s="141"/>
      <c r="S18" s="141"/>
      <c r="T18" s="141"/>
    </row>
    <row r="19" spans="1:20" ht="12.95" customHeight="1" x14ac:dyDescent="0.2">
      <c r="A19" s="45"/>
      <c r="B19" s="67" t="s">
        <v>61</v>
      </c>
      <c r="C19" s="18">
        <v>314.86</v>
      </c>
      <c r="D19" s="14">
        <v>320.67</v>
      </c>
      <c r="E19" s="14">
        <v>267.73</v>
      </c>
      <c r="F19" s="14">
        <v>273.54000000000002</v>
      </c>
      <c r="G19" s="14">
        <v>304.70999999999998</v>
      </c>
      <c r="H19" s="18">
        <v>40.06</v>
      </c>
      <c r="I19" s="14">
        <v>51.43</v>
      </c>
      <c r="J19" s="14">
        <v>66.27</v>
      </c>
      <c r="K19" s="14">
        <v>32.79</v>
      </c>
      <c r="L19" s="14">
        <v>55.57</v>
      </c>
      <c r="M19" s="45"/>
      <c r="N19" s="6"/>
      <c r="O19" s="6"/>
      <c r="P19" s="352"/>
      <c r="R19" s="141"/>
      <c r="S19" s="141"/>
      <c r="T19" s="141"/>
    </row>
    <row r="20" spans="1:20" ht="12.95" customHeight="1" x14ac:dyDescent="0.2">
      <c r="A20" s="45"/>
      <c r="B20" s="67" t="s">
        <v>72</v>
      </c>
      <c r="C20" s="18">
        <v>236.23</v>
      </c>
      <c r="D20" s="14">
        <v>254.77</v>
      </c>
      <c r="E20" s="14">
        <v>297.89</v>
      </c>
      <c r="F20" s="14">
        <v>399.54</v>
      </c>
      <c r="G20" s="14">
        <v>333.31</v>
      </c>
      <c r="H20" s="18">
        <v>249.23</v>
      </c>
      <c r="I20" s="14">
        <v>303.94</v>
      </c>
      <c r="J20" s="14">
        <v>290.69</v>
      </c>
      <c r="K20" s="14">
        <v>264.31</v>
      </c>
      <c r="L20" s="14">
        <v>289.2</v>
      </c>
      <c r="M20" s="45"/>
      <c r="N20" s="6"/>
      <c r="O20" s="6"/>
      <c r="P20" s="352"/>
      <c r="R20" s="141"/>
      <c r="S20" s="141"/>
      <c r="T20" s="141"/>
    </row>
    <row r="21" spans="1:20" ht="12.95" customHeight="1" x14ac:dyDescent="0.2">
      <c r="A21" s="45"/>
      <c r="B21" s="67" t="s">
        <v>73</v>
      </c>
      <c r="C21" s="18">
        <v>650.79999999999995</v>
      </c>
      <c r="D21" s="14">
        <v>1057.8</v>
      </c>
      <c r="E21" s="14">
        <v>1022.34</v>
      </c>
      <c r="F21" s="14">
        <v>1120.7</v>
      </c>
      <c r="G21" s="14">
        <v>997.5</v>
      </c>
      <c r="H21" s="18">
        <v>198.7</v>
      </c>
      <c r="I21" s="14">
        <v>195.8</v>
      </c>
      <c r="J21" s="14">
        <v>201.5</v>
      </c>
      <c r="K21" s="14">
        <v>194.4</v>
      </c>
      <c r="L21" s="14">
        <v>169.65</v>
      </c>
      <c r="M21" s="45"/>
      <c r="N21" s="6"/>
      <c r="O21" s="6"/>
      <c r="P21" s="352"/>
      <c r="R21" s="141"/>
      <c r="S21" s="141"/>
      <c r="T21" s="141"/>
    </row>
    <row r="22" spans="1:20" ht="12.95" customHeight="1" x14ac:dyDescent="0.2">
      <c r="A22" s="45"/>
      <c r="B22" s="67" t="s">
        <v>74</v>
      </c>
      <c r="C22" s="18">
        <v>97.28</v>
      </c>
      <c r="D22" s="14">
        <v>103.23</v>
      </c>
      <c r="E22" s="14">
        <v>127.92</v>
      </c>
      <c r="F22" s="14">
        <v>99.47</v>
      </c>
      <c r="G22" s="14">
        <v>112.68</v>
      </c>
      <c r="H22" s="18">
        <v>65.180000000000007</v>
      </c>
      <c r="I22" s="14">
        <v>65.39</v>
      </c>
      <c r="J22" s="14">
        <v>65.69</v>
      </c>
      <c r="K22" s="14">
        <v>72.63</v>
      </c>
      <c r="L22" s="14">
        <v>64.25</v>
      </c>
      <c r="M22" s="45"/>
      <c r="N22" s="6"/>
      <c r="O22" s="6"/>
      <c r="P22" s="352"/>
      <c r="Q22" s="102"/>
      <c r="R22" s="141"/>
      <c r="S22" s="141"/>
      <c r="T22" s="141"/>
    </row>
    <row r="23" spans="1:20" ht="12.95" customHeight="1" x14ac:dyDescent="0.2">
      <c r="A23" s="45"/>
      <c r="B23" s="67" t="s">
        <v>69</v>
      </c>
      <c r="C23" s="18">
        <v>1979.58</v>
      </c>
      <c r="D23" s="14">
        <v>2902.82</v>
      </c>
      <c r="E23" s="14">
        <v>3230.5</v>
      </c>
      <c r="F23" s="14">
        <v>3251.12</v>
      </c>
      <c r="G23" s="14">
        <v>3449.84</v>
      </c>
      <c r="H23" s="18">
        <v>1288.29</v>
      </c>
      <c r="I23" s="14">
        <v>1573.78</v>
      </c>
      <c r="J23" s="14">
        <v>1616.61</v>
      </c>
      <c r="K23" s="14">
        <v>1318.17</v>
      </c>
      <c r="L23" s="14">
        <v>1333.55</v>
      </c>
      <c r="M23" s="45"/>
      <c r="N23" s="6"/>
      <c r="O23" s="6"/>
      <c r="P23" s="352"/>
      <c r="R23" s="141"/>
      <c r="S23" s="141"/>
      <c r="T23" s="141"/>
    </row>
    <row r="24" spans="1:20" ht="12.95" customHeight="1" x14ac:dyDescent="0.2">
      <c r="A24" s="45"/>
      <c r="B24" s="67" t="s">
        <v>75</v>
      </c>
      <c r="C24" s="18">
        <v>58.45</v>
      </c>
      <c r="D24" s="14">
        <v>56.23</v>
      </c>
      <c r="E24" s="14">
        <v>55.14</v>
      </c>
      <c r="F24" s="14">
        <v>62.82</v>
      </c>
      <c r="G24" s="14">
        <v>62.45</v>
      </c>
      <c r="H24" s="18">
        <v>24.81</v>
      </c>
      <c r="I24" s="14">
        <v>17.850000000000001</v>
      </c>
      <c r="J24" s="14">
        <v>19.579999999999998</v>
      </c>
      <c r="K24" s="14">
        <v>28.19</v>
      </c>
      <c r="L24" s="14">
        <v>5.91</v>
      </c>
      <c r="M24" s="45"/>
      <c r="N24" s="6"/>
      <c r="O24" s="6"/>
      <c r="P24" s="352"/>
      <c r="R24" s="141"/>
      <c r="S24" s="141"/>
      <c r="T24" s="141"/>
    </row>
    <row r="25" spans="1:20" ht="12.95" customHeight="1" x14ac:dyDescent="0.2">
      <c r="A25" s="45"/>
      <c r="B25" s="67" t="s">
        <v>76</v>
      </c>
      <c r="C25" s="18">
        <v>9673.17</v>
      </c>
      <c r="D25" s="14">
        <v>10194.120000000001</v>
      </c>
      <c r="E25" s="14">
        <v>9965.26</v>
      </c>
      <c r="F25" s="14">
        <v>9999.11</v>
      </c>
      <c r="G25" s="14">
        <v>10370.11</v>
      </c>
      <c r="H25" s="18">
        <v>922.19</v>
      </c>
      <c r="I25" s="14">
        <v>1143.67</v>
      </c>
      <c r="J25" s="14">
        <v>1030.5899999999999</v>
      </c>
      <c r="K25" s="14">
        <v>1056.01</v>
      </c>
      <c r="L25" s="14">
        <v>886.59</v>
      </c>
      <c r="M25" s="45"/>
      <c r="N25" s="6"/>
      <c r="O25" s="6"/>
      <c r="P25" s="352"/>
      <c r="Q25" s="102"/>
      <c r="R25" s="141"/>
      <c r="S25" s="141"/>
      <c r="T25" s="141"/>
    </row>
    <row r="26" spans="1:20" ht="12.95" customHeight="1" x14ac:dyDescent="0.2">
      <c r="A26" s="45"/>
      <c r="B26" s="67" t="s">
        <v>57</v>
      </c>
      <c r="C26" s="18">
        <v>2578.7600000000002</v>
      </c>
      <c r="D26" s="14">
        <v>2736.39</v>
      </c>
      <c r="E26" s="14">
        <v>2686.93</v>
      </c>
      <c r="F26" s="14">
        <v>2628.58</v>
      </c>
      <c r="G26" s="14">
        <v>2748.86</v>
      </c>
      <c r="H26" s="18">
        <v>1547.33</v>
      </c>
      <c r="I26" s="14">
        <v>1517.69</v>
      </c>
      <c r="J26" s="14">
        <v>1439.59</v>
      </c>
      <c r="K26" s="14">
        <v>1379.49</v>
      </c>
      <c r="L26" s="14">
        <v>1460.91</v>
      </c>
      <c r="M26" s="45"/>
      <c r="N26" s="6"/>
      <c r="O26" s="6"/>
      <c r="P26" s="352"/>
      <c r="Q26" s="102"/>
      <c r="R26" s="141"/>
      <c r="S26" s="141"/>
      <c r="T26" s="141"/>
    </row>
    <row r="27" spans="1:20" ht="12.95" customHeight="1" x14ac:dyDescent="0.2">
      <c r="A27" s="45"/>
      <c r="B27" s="67" t="s">
        <v>77</v>
      </c>
      <c r="C27" s="18">
        <v>8235.77</v>
      </c>
      <c r="D27" s="14">
        <v>9398.07</v>
      </c>
      <c r="E27" s="14">
        <v>8141.09</v>
      </c>
      <c r="F27" s="14">
        <v>7858.07</v>
      </c>
      <c r="G27" s="14">
        <v>8587.8799999999992</v>
      </c>
      <c r="H27" s="18">
        <v>3045.11</v>
      </c>
      <c r="I27" s="14">
        <v>3855.08</v>
      </c>
      <c r="J27" s="14">
        <v>4076.78</v>
      </c>
      <c r="K27" s="14">
        <v>4073.29</v>
      </c>
      <c r="L27" s="14">
        <v>3727.58</v>
      </c>
      <c r="M27" s="45"/>
      <c r="N27" s="6"/>
      <c r="O27" s="6"/>
      <c r="P27" s="352"/>
      <c r="R27" s="141"/>
      <c r="S27" s="141"/>
      <c r="T27" s="141"/>
    </row>
    <row r="28" spans="1:20" ht="12.95" customHeight="1" x14ac:dyDescent="0.2">
      <c r="A28" s="45"/>
      <c r="B28" s="67" t="s">
        <v>78</v>
      </c>
      <c r="C28" s="18">
        <v>2607.7399999999998</v>
      </c>
      <c r="D28" s="14">
        <v>2538.88</v>
      </c>
      <c r="E28" s="14">
        <v>2485.94</v>
      </c>
      <c r="F28" s="14">
        <v>2622.55</v>
      </c>
      <c r="G28" s="14">
        <v>2583.79</v>
      </c>
      <c r="H28" s="18">
        <v>723.64</v>
      </c>
      <c r="I28" s="14">
        <v>722.67</v>
      </c>
      <c r="J28" s="14">
        <v>687.9</v>
      </c>
      <c r="K28" s="14">
        <v>610.30999999999995</v>
      </c>
      <c r="L28" s="14">
        <v>1052.24</v>
      </c>
      <c r="M28" s="45"/>
      <c r="N28" s="6"/>
      <c r="O28" s="6"/>
      <c r="P28" s="352"/>
      <c r="Q28" s="102"/>
      <c r="R28" s="141"/>
      <c r="S28" s="141"/>
      <c r="T28" s="141"/>
    </row>
    <row r="29" spans="1:20" ht="12.95" customHeight="1" x14ac:dyDescent="0.2">
      <c r="A29" s="45"/>
      <c r="B29" s="67" t="s">
        <v>79</v>
      </c>
      <c r="C29" s="18">
        <v>6591.49</v>
      </c>
      <c r="D29" s="14">
        <v>7621.29</v>
      </c>
      <c r="E29" s="14">
        <v>7110.08</v>
      </c>
      <c r="F29" s="14">
        <v>6501.24</v>
      </c>
      <c r="G29" s="14">
        <v>6541.05</v>
      </c>
      <c r="H29" s="18">
        <v>1012.34</v>
      </c>
      <c r="I29" s="14">
        <v>1459.95</v>
      </c>
      <c r="J29" s="14">
        <v>1839.31</v>
      </c>
      <c r="K29" s="14">
        <v>1576.89</v>
      </c>
      <c r="L29" s="14">
        <v>2628.17</v>
      </c>
      <c r="M29" s="45"/>
      <c r="N29" s="6"/>
      <c r="O29" s="6"/>
      <c r="P29" s="352"/>
      <c r="R29" s="141"/>
      <c r="S29" s="141"/>
      <c r="T29" s="141"/>
    </row>
    <row r="30" spans="1:20" ht="12.95" customHeight="1" x14ac:dyDescent="0.2">
      <c r="A30" s="45"/>
      <c r="B30" s="67" t="s">
        <v>81</v>
      </c>
      <c r="C30" s="18">
        <v>404.05</v>
      </c>
      <c r="D30" s="14">
        <v>407.46</v>
      </c>
      <c r="E30" s="14">
        <v>475.74</v>
      </c>
      <c r="F30" s="14">
        <v>533.47</v>
      </c>
      <c r="G30" s="14">
        <v>473.56</v>
      </c>
      <c r="H30" s="18">
        <v>241.75</v>
      </c>
      <c r="I30" s="14">
        <v>258.88</v>
      </c>
      <c r="J30" s="14">
        <v>251</v>
      </c>
      <c r="K30" s="14">
        <v>243.49</v>
      </c>
      <c r="L30" s="14">
        <v>252.69</v>
      </c>
      <c r="M30" s="45"/>
      <c r="N30" s="6"/>
      <c r="O30" s="6"/>
      <c r="P30" s="352"/>
      <c r="R30" s="141"/>
      <c r="S30" s="141"/>
      <c r="T30" s="141"/>
    </row>
    <row r="31" spans="1:20" ht="12.95" customHeight="1" x14ac:dyDescent="0.2">
      <c r="A31" s="45"/>
      <c r="B31" s="67" t="s">
        <v>80</v>
      </c>
      <c r="C31" s="18">
        <v>361.48</v>
      </c>
      <c r="D31" s="14">
        <v>597.63</v>
      </c>
      <c r="E31" s="14">
        <v>601.63</v>
      </c>
      <c r="F31" s="14">
        <v>473.78</v>
      </c>
      <c r="G31" s="14">
        <v>625.86</v>
      </c>
      <c r="H31" s="18">
        <v>433.16</v>
      </c>
      <c r="I31" s="14">
        <v>469.21</v>
      </c>
      <c r="J31" s="14">
        <v>488.52</v>
      </c>
      <c r="K31" s="14">
        <v>466.84</v>
      </c>
      <c r="L31" s="14">
        <v>488.08</v>
      </c>
      <c r="M31" s="45"/>
      <c r="N31" s="6"/>
      <c r="O31" s="6"/>
      <c r="P31" s="352"/>
      <c r="R31" s="141"/>
      <c r="S31" s="141"/>
      <c r="T31" s="141"/>
    </row>
    <row r="32" spans="1:20" ht="12.95" customHeight="1" x14ac:dyDescent="0.2">
      <c r="A32" s="45"/>
      <c r="B32" s="67" t="s">
        <v>65</v>
      </c>
      <c r="C32" s="18">
        <v>1444.92</v>
      </c>
      <c r="D32" s="14">
        <v>1277.04</v>
      </c>
      <c r="E32" s="14">
        <v>1272.3699999999999</v>
      </c>
      <c r="F32" s="14">
        <v>1080.95</v>
      </c>
      <c r="G32" s="14">
        <v>1045.27</v>
      </c>
      <c r="H32" s="18">
        <v>1832.4</v>
      </c>
      <c r="I32" s="14">
        <v>1738</v>
      </c>
      <c r="J32" s="14">
        <v>1711</v>
      </c>
      <c r="K32" s="14">
        <v>1591</v>
      </c>
      <c r="L32" s="14">
        <v>1579</v>
      </c>
      <c r="M32" s="45"/>
      <c r="N32" s="6"/>
      <c r="O32" s="6"/>
      <c r="P32" s="352"/>
      <c r="Q32" s="102"/>
      <c r="R32" s="141"/>
      <c r="S32" s="141"/>
      <c r="T32" s="141"/>
    </row>
    <row r="33" spans="1:20" ht="12.95" customHeight="1" x14ac:dyDescent="0.2">
      <c r="A33" s="45"/>
      <c r="B33" s="114" t="s">
        <v>83</v>
      </c>
      <c r="C33" s="19">
        <v>1547.79</v>
      </c>
      <c r="D33" s="15">
        <v>1625.46</v>
      </c>
      <c r="E33" s="15">
        <v>1699.8</v>
      </c>
      <c r="F33" s="15">
        <v>1850.13</v>
      </c>
      <c r="G33" s="15">
        <v>1641.49</v>
      </c>
      <c r="H33" s="19">
        <v>976.07</v>
      </c>
      <c r="I33" s="15">
        <v>1068.3</v>
      </c>
      <c r="J33" s="15">
        <v>1013.72</v>
      </c>
      <c r="K33" s="15">
        <v>900.57</v>
      </c>
      <c r="L33" s="15">
        <v>945.99</v>
      </c>
      <c r="M33" s="45"/>
      <c r="N33" s="6"/>
      <c r="O33" s="6"/>
      <c r="P33" s="352"/>
      <c r="Q33" s="102"/>
      <c r="R33" s="141"/>
      <c r="S33" s="141"/>
      <c r="T33" s="141"/>
    </row>
    <row r="34" spans="1:20" ht="12.95" customHeight="1" x14ac:dyDescent="0.2">
      <c r="A34" s="45"/>
      <c r="B34" s="68" t="s">
        <v>84</v>
      </c>
      <c r="C34" s="20">
        <v>7810.94</v>
      </c>
      <c r="D34" s="16">
        <v>10835.41</v>
      </c>
      <c r="E34" s="16">
        <v>11844.22</v>
      </c>
      <c r="F34" s="16">
        <v>11412.1</v>
      </c>
      <c r="G34" s="16">
        <v>9677.93</v>
      </c>
      <c r="H34" s="20">
        <v>4074.06</v>
      </c>
      <c r="I34" s="16">
        <v>3931.26</v>
      </c>
      <c r="J34" s="16">
        <v>3647.57</v>
      </c>
      <c r="K34" s="16">
        <v>3861.47</v>
      </c>
      <c r="L34" s="16">
        <v>3790.2</v>
      </c>
      <c r="M34" s="45"/>
      <c r="N34" s="6"/>
      <c r="O34" s="6"/>
      <c r="P34" s="352"/>
      <c r="Q34" s="102"/>
      <c r="R34" s="141"/>
      <c r="S34" s="141"/>
      <c r="T34" s="141"/>
    </row>
    <row r="35" spans="1:20" ht="12.95" customHeight="1" x14ac:dyDescent="0.2">
      <c r="A35" s="45"/>
      <c r="B35" s="117" t="s">
        <v>87</v>
      </c>
      <c r="C35" s="21">
        <v>85.65</v>
      </c>
      <c r="D35" s="17">
        <v>89.65</v>
      </c>
      <c r="E35" s="17">
        <v>122</v>
      </c>
      <c r="F35" s="17">
        <v>158.21</v>
      </c>
      <c r="G35" s="315">
        <v>162.28</v>
      </c>
      <c r="H35" s="21">
        <v>3.62</v>
      </c>
      <c r="I35" s="17">
        <v>1.1200000000000001</v>
      </c>
      <c r="J35" s="17">
        <v>1.04</v>
      </c>
      <c r="K35" s="17">
        <v>1.33</v>
      </c>
      <c r="L35" s="315">
        <v>1.54</v>
      </c>
      <c r="M35" s="45"/>
      <c r="N35" s="137"/>
    </row>
    <row r="36" spans="1:20" ht="12.95" customHeight="1" x14ac:dyDescent="0.2">
      <c r="A36" s="45"/>
      <c r="B36" s="121" t="s">
        <v>85</v>
      </c>
      <c r="C36" s="19">
        <v>1952.73</v>
      </c>
      <c r="D36" s="15">
        <v>2049.5500000000002</v>
      </c>
      <c r="E36" s="15">
        <v>2033.01</v>
      </c>
      <c r="F36" s="15">
        <v>2064.8000000000002</v>
      </c>
      <c r="G36" s="15">
        <v>2039.67</v>
      </c>
      <c r="H36" s="19">
        <v>604.16</v>
      </c>
      <c r="I36" s="15">
        <v>740.15</v>
      </c>
      <c r="J36" s="15">
        <v>710.08</v>
      </c>
      <c r="K36" s="15">
        <v>661.15</v>
      </c>
      <c r="L36" s="15">
        <v>610.47</v>
      </c>
      <c r="M36" s="45"/>
      <c r="N36" s="137"/>
    </row>
    <row r="37" spans="1:20" ht="12.95" customHeight="1" x14ac:dyDescent="0.2">
      <c r="A37" s="45"/>
      <c r="B37" s="122" t="s">
        <v>86</v>
      </c>
      <c r="C37" s="20">
        <v>2775.78</v>
      </c>
      <c r="D37" s="16">
        <v>3250.79</v>
      </c>
      <c r="E37" s="16">
        <v>3485.4</v>
      </c>
      <c r="F37" s="16">
        <v>3596.69</v>
      </c>
      <c r="G37" s="16">
        <v>3677.65</v>
      </c>
      <c r="H37" s="20">
        <v>2083.9299999999998</v>
      </c>
      <c r="I37" s="16">
        <v>2374.59</v>
      </c>
      <c r="J37" s="16">
        <v>2423.5100000000002</v>
      </c>
      <c r="K37" s="16">
        <v>2745.73</v>
      </c>
      <c r="L37" s="16">
        <v>2694.04</v>
      </c>
      <c r="M37" s="45"/>
      <c r="N37" s="137"/>
    </row>
    <row r="38" spans="1:20" ht="12.95" customHeight="1" x14ac:dyDescent="0.2">
      <c r="A38" s="45"/>
      <c r="B38" s="371" t="s">
        <v>185</v>
      </c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P38" s="141"/>
      <c r="Q38" s="141"/>
    </row>
    <row r="39" spans="1:20" ht="12.95" customHeight="1" x14ac:dyDescent="0.2">
      <c r="A39" s="1"/>
      <c r="B39" s="397" t="s">
        <v>194</v>
      </c>
      <c r="C39" s="397"/>
      <c r="D39" s="397"/>
      <c r="E39" s="397"/>
      <c r="F39" s="397"/>
      <c r="G39" s="397"/>
      <c r="H39" s="397"/>
      <c r="I39" s="397"/>
      <c r="J39" s="397"/>
      <c r="K39" s="397"/>
      <c r="L39" s="397"/>
    </row>
    <row r="40" spans="1:20" x14ac:dyDescent="0.2">
      <c r="A40" s="1"/>
      <c r="B40" s="8"/>
      <c r="C40" s="8"/>
      <c r="D40" s="8"/>
      <c r="E40" s="8"/>
      <c r="F40" s="5"/>
      <c r="G40" s="5"/>
      <c r="H40" s="5"/>
      <c r="I40" s="5"/>
      <c r="J40" s="5"/>
      <c r="K40" s="45"/>
      <c r="L40" s="45"/>
    </row>
    <row r="41" spans="1:20" x14ac:dyDescent="0.2">
      <c r="A41" s="1"/>
      <c r="B41" s="8"/>
      <c r="C41" s="8"/>
      <c r="D41" s="8"/>
      <c r="E41" s="8"/>
      <c r="F41" s="5"/>
      <c r="G41" s="5"/>
      <c r="H41" s="5"/>
      <c r="I41" s="5"/>
      <c r="J41" s="5"/>
      <c r="K41" s="45"/>
      <c r="L41" s="45"/>
    </row>
    <row r="42" spans="1:20" x14ac:dyDescent="0.2">
      <c r="A42" s="1"/>
      <c r="B42" s="8"/>
      <c r="C42" s="8"/>
      <c r="D42" s="8"/>
      <c r="E42" s="8"/>
      <c r="F42" s="5"/>
      <c r="G42" s="5"/>
      <c r="H42" s="5"/>
      <c r="I42" s="5"/>
      <c r="J42" s="5"/>
      <c r="K42" s="45"/>
      <c r="L42" s="45"/>
    </row>
    <row r="43" spans="1:20" x14ac:dyDescent="0.2">
      <c r="A43" s="1"/>
      <c r="B43" s="8"/>
      <c r="C43" s="8"/>
      <c r="D43" s="8"/>
      <c r="E43" s="8"/>
      <c r="F43" s="5"/>
      <c r="G43" s="5"/>
      <c r="H43" s="5"/>
      <c r="I43" s="5"/>
      <c r="J43" s="5"/>
      <c r="K43" s="45"/>
      <c r="L43" s="45"/>
    </row>
    <row r="44" spans="1:20" x14ac:dyDescent="0.2">
      <c r="A44" s="1"/>
      <c r="B44" s="8"/>
      <c r="C44" s="8"/>
      <c r="D44" s="8"/>
      <c r="E44" s="8"/>
      <c r="F44" s="5"/>
      <c r="G44" s="5"/>
      <c r="H44" s="5"/>
      <c r="I44" s="5"/>
      <c r="J44" s="5"/>
      <c r="K44" s="45"/>
      <c r="L44" s="45"/>
    </row>
    <row r="45" spans="1:20" x14ac:dyDescent="0.2">
      <c r="A45" s="9"/>
      <c r="B45" s="13"/>
      <c r="C45" s="13"/>
      <c r="D45" s="13"/>
      <c r="E45" s="13"/>
      <c r="F45" s="45"/>
      <c r="G45" s="45"/>
      <c r="H45" s="45"/>
      <c r="I45" s="45"/>
      <c r="J45" s="45"/>
      <c r="K45" s="45"/>
      <c r="L45" s="45"/>
    </row>
    <row r="46" spans="1:20" x14ac:dyDescent="0.2">
      <c r="A46" s="1"/>
      <c r="B46" s="13"/>
      <c r="C46" s="13"/>
      <c r="D46" s="13"/>
      <c r="E46" s="13"/>
      <c r="F46" s="45"/>
      <c r="G46" s="45"/>
      <c r="H46" s="45"/>
      <c r="I46" s="45"/>
      <c r="J46" s="45"/>
      <c r="K46" s="45"/>
      <c r="L46" s="45"/>
    </row>
    <row r="51" spans="1:12" x14ac:dyDescent="0.2">
      <c r="A51" s="70" t="s">
        <v>251</v>
      </c>
    </row>
    <row r="52" spans="1:12" x14ac:dyDescent="0.2">
      <c r="A52" s="1" t="s">
        <v>172</v>
      </c>
    </row>
    <row r="55" spans="1:12" ht="15" x14ac:dyDescent="0.25">
      <c r="A55" s="217" t="s">
        <v>97</v>
      </c>
      <c r="B55"/>
      <c r="C55"/>
      <c r="D55"/>
      <c r="E55"/>
      <c r="F55"/>
      <c r="G55"/>
      <c r="H55"/>
      <c r="I55"/>
      <c r="J55" s="64"/>
      <c r="K55" s="64"/>
      <c r="L55" s="64"/>
    </row>
    <row r="56" spans="1:12" ht="15" x14ac:dyDescent="0.25">
      <c r="A56"/>
      <c r="B56"/>
      <c r="C56"/>
      <c r="D56"/>
      <c r="E56"/>
      <c r="F56"/>
      <c r="G56"/>
      <c r="H56"/>
      <c r="I56"/>
    </row>
    <row r="57" spans="1:12" ht="15" x14ac:dyDescent="0.25">
      <c r="A57" s="217" t="s">
        <v>88</v>
      </c>
      <c r="B57" s="218">
        <v>43054.702939814815</v>
      </c>
      <c r="C57"/>
      <c r="D57"/>
      <c r="E57"/>
      <c r="F57"/>
      <c r="G57"/>
      <c r="H57"/>
      <c r="I57"/>
      <c r="J57" s="64"/>
      <c r="K57" s="64"/>
      <c r="L57" s="64"/>
    </row>
    <row r="58" spans="1:12" ht="15" x14ac:dyDescent="0.25">
      <c r="A58" s="217" t="s">
        <v>50</v>
      </c>
      <c r="B58" s="218">
        <v>43056.362757581017</v>
      </c>
      <c r="C58"/>
      <c r="D58"/>
      <c r="E58"/>
      <c r="F58"/>
      <c r="G58"/>
      <c r="H58"/>
      <c r="I58"/>
      <c r="J58" s="64"/>
      <c r="K58" s="64"/>
      <c r="L58" s="64"/>
    </row>
    <row r="59" spans="1:12" ht="15" x14ac:dyDescent="0.25">
      <c r="A59" s="217" t="s">
        <v>51</v>
      </c>
      <c r="B59" s="217" t="s">
        <v>52</v>
      </c>
      <c r="C59"/>
      <c r="D59"/>
      <c r="E59"/>
      <c r="F59"/>
      <c r="G59"/>
      <c r="H59"/>
      <c r="I59"/>
      <c r="J59" s="64"/>
      <c r="K59" s="64"/>
      <c r="L59" s="64"/>
    </row>
    <row r="60" spans="1:12" ht="15" x14ac:dyDescent="0.25">
      <c r="A60"/>
      <c r="B60"/>
      <c r="C60"/>
      <c r="D60"/>
      <c r="E60"/>
      <c r="F60"/>
      <c r="G60"/>
      <c r="H60"/>
      <c r="I60"/>
    </row>
    <row r="61" spans="1:12" ht="15" x14ac:dyDescent="0.25">
      <c r="A61" s="217" t="s">
        <v>98</v>
      </c>
      <c r="B61" s="217" t="s">
        <v>94</v>
      </c>
      <c r="C61"/>
      <c r="D61"/>
      <c r="E61"/>
      <c r="F61"/>
      <c r="G61"/>
      <c r="H61"/>
      <c r="I61"/>
      <c r="J61" s="64"/>
      <c r="K61" s="64"/>
      <c r="L61" s="64"/>
    </row>
    <row r="62" spans="1:12" ht="15" x14ac:dyDescent="0.25">
      <c r="A62" s="217" t="s">
        <v>90</v>
      </c>
      <c r="B62" s="217" t="s">
        <v>91</v>
      </c>
      <c r="C62"/>
      <c r="D62"/>
      <c r="E62"/>
      <c r="F62"/>
      <c r="G62"/>
      <c r="H62"/>
      <c r="I62"/>
      <c r="J62" s="64"/>
      <c r="K62" s="64"/>
      <c r="L62" s="64"/>
    </row>
    <row r="63" spans="1:12" ht="15" x14ac:dyDescent="0.25">
      <c r="A63" s="217" t="s">
        <v>92</v>
      </c>
      <c r="B63" s="217" t="s">
        <v>205</v>
      </c>
      <c r="C63"/>
      <c r="D63"/>
      <c r="E63"/>
      <c r="F63"/>
      <c r="G63"/>
      <c r="H63"/>
      <c r="I63"/>
    </row>
    <row r="64" spans="1:12" ht="15" x14ac:dyDescent="0.25">
      <c r="A64"/>
      <c r="B64"/>
      <c r="C64"/>
      <c r="D64"/>
      <c r="E64"/>
      <c r="F64"/>
      <c r="G64"/>
      <c r="H64"/>
      <c r="I64"/>
    </row>
    <row r="65" spans="1:12" ht="12.75" x14ac:dyDescent="0.2">
      <c r="A65" s="219" t="s">
        <v>4</v>
      </c>
      <c r="B65" s="219" t="s">
        <v>13</v>
      </c>
      <c r="C65" s="219" t="s">
        <v>0</v>
      </c>
      <c r="D65" s="219" t="s">
        <v>1</v>
      </c>
      <c r="E65" s="219" t="s">
        <v>2</v>
      </c>
      <c r="F65" s="219" t="s">
        <v>93</v>
      </c>
      <c r="G65" s="219" t="s">
        <v>129</v>
      </c>
      <c r="H65" s="219" t="s">
        <v>200</v>
      </c>
      <c r="I65" s="219" t="s">
        <v>155</v>
      </c>
    </row>
    <row r="66" spans="1:12" ht="12.75" x14ac:dyDescent="0.2">
      <c r="A66" s="219" t="s">
        <v>6</v>
      </c>
      <c r="B66" s="228">
        <v>155593.43</v>
      </c>
      <c r="C66" s="228">
        <v>165430.53</v>
      </c>
      <c r="D66" s="228">
        <v>167174.73000000001</v>
      </c>
      <c r="E66" s="228">
        <v>172465.28</v>
      </c>
      <c r="F66" s="228">
        <v>172343.5</v>
      </c>
      <c r="G66" s="228">
        <v>169060.32</v>
      </c>
      <c r="H66" s="228">
        <v>165653.65</v>
      </c>
      <c r="I66" s="221" t="s">
        <v>106</v>
      </c>
    </row>
    <row r="67" spans="1:12" ht="12.75" x14ac:dyDescent="0.2">
      <c r="A67" s="219" t="s">
        <v>58</v>
      </c>
      <c r="B67" s="228">
        <v>2491.33</v>
      </c>
      <c r="C67" s="228">
        <v>2104.83</v>
      </c>
      <c r="D67" s="228">
        <v>2696.47</v>
      </c>
      <c r="E67" s="228">
        <v>2293.02</v>
      </c>
      <c r="F67" s="228">
        <v>2142.44</v>
      </c>
      <c r="G67" s="228">
        <v>2238.6</v>
      </c>
      <c r="H67" s="228">
        <v>2163.75</v>
      </c>
      <c r="I67" s="221" t="s">
        <v>131</v>
      </c>
    </row>
    <row r="68" spans="1:12" ht="12.75" x14ac:dyDescent="0.2">
      <c r="A68" s="219" t="s">
        <v>59</v>
      </c>
      <c r="B68" s="228">
        <v>1355.65</v>
      </c>
      <c r="C68" s="228">
        <v>1609.36</v>
      </c>
      <c r="D68" s="228">
        <v>1662.26</v>
      </c>
      <c r="E68" s="228">
        <v>1694.36</v>
      </c>
      <c r="F68" s="228">
        <v>1731.65</v>
      </c>
      <c r="G68" s="228">
        <v>1620.73</v>
      </c>
      <c r="H68" s="228">
        <v>1776.57</v>
      </c>
      <c r="I68" s="221" t="s">
        <v>131</v>
      </c>
      <c r="L68" s="108"/>
    </row>
    <row r="69" spans="1:12" ht="12.75" x14ac:dyDescent="0.2">
      <c r="A69" s="219" t="s">
        <v>62</v>
      </c>
      <c r="B69" s="228">
        <v>966.45</v>
      </c>
      <c r="C69" s="228">
        <v>1441.05</v>
      </c>
      <c r="D69" s="228">
        <v>1351.6</v>
      </c>
      <c r="E69" s="228">
        <v>1426.55</v>
      </c>
      <c r="F69" s="228">
        <v>1485.67</v>
      </c>
      <c r="G69" s="228">
        <v>1423.4</v>
      </c>
      <c r="H69" s="228">
        <v>1688</v>
      </c>
      <c r="I69" s="221" t="s">
        <v>131</v>
      </c>
      <c r="L69" s="108"/>
    </row>
    <row r="70" spans="1:12" ht="12.75" x14ac:dyDescent="0.2">
      <c r="A70" s="219" t="s">
        <v>63</v>
      </c>
      <c r="B70" s="228">
        <v>2664.99</v>
      </c>
      <c r="C70" s="228">
        <v>2795.36</v>
      </c>
      <c r="D70" s="228">
        <v>3755.1</v>
      </c>
      <c r="E70" s="228">
        <v>2800.36</v>
      </c>
      <c r="F70" s="228">
        <v>3208.75</v>
      </c>
      <c r="G70" s="228">
        <v>2347.42</v>
      </c>
      <c r="H70" s="228">
        <v>1938.44</v>
      </c>
      <c r="I70" s="221" t="s">
        <v>106</v>
      </c>
      <c r="L70" s="108"/>
    </row>
    <row r="71" spans="1:12" ht="12.75" x14ac:dyDescent="0.2">
      <c r="A71" s="219" t="s">
        <v>99</v>
      </c>
      <c r="B71" s="228">
        <v>18235.78</v>
      </c>
      <c r="C71" s="228">
        <v>20487.169999999998</v>
      </c>
      <c r="D71" s="228">
        <v>18982.86</v>
      </c>
      <c r="E71" s="228">
        <v>21993.79</v>
      </c>
      <c r="F71" s="228">
        <v>21545.86</v>
      </c>
      <c r="G71" s="228">
        <v>15283.07</v>
      </c>
      <c r="H71" s="228">
        <v>16985.84</v>
      </c>
      <c r="I71" s="221" t="s">
        <v>131</v>
      </c>
      <c r="L71" s="108"/>
    </row>
    <row r="72" spans="1:12" ht="12.75" x14ac:dyDescent="0.2">
      <c r="A72" s="219" t="s">
        <v>64</v>
      </c>
      <c r="B72" s="228">
        <v>234.5</v>
      </c>
      <c r="C72" s="228">
        <v>310.16000000000003</v>
      </c>
      <c r="D72" s="228">
        <v>359.43</v>
      </c>
      <c r="E72" s="228">
        <v>332.79</v>
      </c>
      <c r="F72" s="228">
        <v>344.37</v>
      </c>
      <c r="G72" s="228">
        <v>277.10000000000002</v>
      </c>
      <c r="H72" s="228">
        <v>151.1</v>
      </c>
      <c r="I72" s="221" t="s">
        <v>131</v>
      </c>
      <c r="L72" s="108"/>
    </row>
    <row r="73" spans="1:12" ht="12.75" x14ac:dyDescent="0.2">
      <c r="A73" s="219" t="s">
        <v>70</v>
      </c>
      <c r="B73" s="228">
        <v>1388.61</v>
      </c>
      <c r="C73" s="228">
        <v>1869.12</v>
      </c>
      <c r="D73" s="228">
        <v>1783.19</v>
      </c>
      <c r="E73" s="228">
        <v>2001.42</v>
      </c>
      <c r="F73" s="228">
        <v>2173.9699999999998</v>
      </c>
      <c r="G73" s="228">
        <v>2375.7600000000002</v>
      </c>
      <c r="H73" s="228">
        <v>2316.15</v>
      </c>
      <c r="I73" s="221" t="s">
        <v>131</v>
      </c>
      <c r="L73" s="108"/>
    </row>
    <row r="74" spans="1:12" ht="12.75" x14ac:dyDescent="0.2">
      <c r="A74" s="219" t="s">
        <v>68</v>
      </c>
      <c r="B74" s="228">
        <v>5616.81</v>
      </c>
      <c r="C74" s="228">
        <v>5116.05</v>
      </c>
      <c r="D74" s="228">
        <v>5276.14</v>
      </c>
      <c r="E74" s="228">
        <v>4964.1499999999996</v>
      </c>
      <c r="F74" s="228">
        <v>5194.0600000000004</v>
      </c>
      <c r="G74" s="228">
        <v>5750.01</v>
      </c>
      <c r="H74" s="228">
        <v>5209.6899999999996</v>
      </c>
      <c r="I74" s="221" t="s">
        <v>131</v>
      </c>
      <c r="L74" s="108"/>
    </row>
    <row r="75" spans="1:12" ht="12.75" x14ac:dyDescent="0.2">
      <c r="A75" s="219" t="s">
        <v>82</v>
      </c>
      <c r="B75" s="228">
        <v>22366.06</v>
      </c>
      <c r="C75" s="228">
        <v>21248.9</v>
      </c>
      <c r="D75" s="228">
        <v>21329.39</v>
      </c>
      <c r="E75" s="228">
        <v>22619.35</v>
      </c>
      <c r="F75" s="228">
        <v>22995.919999999998</v>
      </c>
      <c r="G75" s="228">
        <v>23995.26</v>
      </c>
      <c r="H75" s="228">
        <v>25496.86</v>
      </c>
      <c r="I75" s="221" t="s">
        <v>106</v>
      </c>
      <c r="L75" s="108"/>
    </row>
    <row r="76" spans="1:12" ht="12.75" x14ac:dyDescent="0.2">
      <c r="A76" s="219" t="s">
        <v>66</v>
      </c>
      <c r="B76" s="228">
        <v>27862.3</v>
      </c>
      <c r="C76" s="228">
        <v>29113.7</v>
      </c>
      <c r="D76" s="228">
        <v>30004.9</v>
      </c>
      <c r="E76" s="228">
        <v>26381.3</v>
      </c>
      <c r="F76" s="228">
        <v>28979.06</v>
      </c>
      <c r="G76" s="228">
        <v>30085.599999999999</v>
      </c>
      <c r="H76" s="228">
        <v>26826.22</v>
      </c>
      <c r="I76" s="221" t="s">
        <v>131</v>
      </c>
      <c r="L76" s="108"/>
    </row>
    <row r="77" spans="1:12" ht="12.75" x14ac:dyDescent="0.2">
      <c r="A77" s="219" t="s">
        <v>60</v>
      </c>
      <c r="B77" s="228">
        <v>1369.77</v>
      </c>
      <c r="C77" s="228">
        <v>1297.4000000000001</v>
      </c>
      <c r="D77" s="228">
        <v>1172.42</v>
      </c>
      <c r="E77" s="228">
        <v>1006.45</v>
      </c>
      <c r="F77" s="228">
        <v>786.38</v>
      </c>
      <c r="G77" s="228">
        <v>885.45</v>
      </c>
      <c r="H77" s="228">
        <v>967.97</v>
      </c>
      <c r="I77" s="221" t="s">
        <v>131</v>
      </c>
      <c r="L77" s="108"/>
    </row>
    <row r="78" spans="1:12" ht="12.75" x14ac:dyDescent="0.2">
      <c r="A78" s="219" t="s">
        <v>71</v>
      </c>
      <c r="B78" s="228">
        <v>26447.86</v>
      </c>
      <c r="C78" s="228">
        <v>28914.93</v>
      </c>
      <c r="D78" s="228">
        <v>30086.560000000001</v>
      </c>
      <c r="E78" s="228">
        <v>33024.44</v>
      </c>
      <c r="F78" s="228">
        <v>30470.78</v>
      </c>
      <c r="G78" s="228">
        <v>32610.75</v>
      </c>
      <c r="H78" s="228">
        <v>30576.78</v>
      </c>
      <c r="I78" s="221" t="s">
        <v>131</v>
      </c>
      <c r="L78" s="108"/>
    </row>
    <row r="79" spans="1:12" ht="12.75" x14ac:dyDescent="0.2">
      <c r="A79" s="219" t="s">
        <v>61</v>
      </c>
      <c r="B79" s="228">
        <v>314.86</v>
      </c>
      <c r="C79" s="228">
        <v>325.44</v>
      </c>
      <c r="D79" s="228">
        <v>332.81</v>
      </c>
      <c r="E79" s="228">
        <v>320.67</v>
      </c>
      <c r="F79" s="228">
        <v>267.73</v>
      </c>
      <c r="G79" s="228">
        <v>273.54000000000002</v>
      </c>
      <c r="H79" s="228">
        <v>304.70999999999998</v>
      </c>
      <c r="I79" s="221" t="s">
        <v>131</v>
      </c>
      <c r="L79" s="108"/>
    </row>
    <row r="80" spans="1:12" ht="12.75" x14ac:dyDescent="0.2">
      <c r="A80" s="219" t="s">
        <v>72</v>
      </c>
      <c r="B80" s="228">
        <v>236.23</v>
      </c>
      <c r="C80" s="228">
        <v>259.29000000000002</v>
      </c>
      <c r="D80" s="228">
        <v>322.52</v>
      </c>
      <c r="E80" s="228">
        <v>254.77</v>
      </c>
      <c r="F80" s="228">
        <v>297.89</v>
      </c>
      <c r="G80" s="228">
        <v>399.54</v>
      </c>
      <c r="H80" s="228">
        <v>333.31</v>
      </c>
      <c r="I80" s="221" t="s">
        <v>131</v>
      </c>
      <c r="L80" s="108"/>
    </row>
    <row r="81" spans="1:12" ht="12.75" x14ac:dyDescent="0.2">
      <c r="A81" s="219" t="s">
        <v>73</v>
      </c>
      <c r="B81" s="228">
        <v>650.79999999999995</v>
      </c>
      <c r="C81" s="228">
        <v>900.7</v>
      </c>
      <c r="D81" s="228">
        <v>1168.7</v>
      </c>
      <c r="E81" s="228">
        <v>1057.8</v>
      </c>
      <c r="F81" s="228">
        <v>1022.34</v>
      </c>
      <c r="G81" s="228">
        <v>1120.7</v>
      </c>
      <c r="H81" s="228">
        <v>997.5</v>
      </c>
      <c r="I81" s="221" t="s">
        <v>131</v>
      </c>
      <c r="L81" s="108"/>
    </row>
    <row r="82" spans="1:12" ht="12.75" x14ac:dyDescent="0.2">
      <c r="A82" s="219" t="s">
        <v>74</v>
      </c>
      <c r="B82" s="228">
        <v>97.28</v>
      </c>
      <c r="C82" s="228">
        <v>90.09</v>
      </c>
      <c r="D82" s="228">
        <v>112.54</v>
      </c>
      <c r="E82" s="228">
        <v>103.23</v>
      </c>
      <c r="F82" s="228">
        <v>127.92</v>
      </c>
      <c r="G82" s="228">
        <v>99.47</v>
      </c>
      <c r="H82" s="228">
        <v>112.68</v>
      </c>
      <c r="I82" s="221" t="s">
        <v>131</v>
      </c>
      <c r="L82" s="108"/>
    </row>
    <row r="83" spans="1:12" ht="12.75" x14ac:dyDescent="0.2">
      <c r="A83" s="219" t="s">
        <v>69</v>
      </c>
      <c r="B83" s="228">
        <v>1979.58</v>
      </c>
      <c r="C83" s="228">
        <v>2899.48</v>
      </c>
      <c r="D83" s="228">
        <v>2578.84</v>
      </c>
      <c r="E83" s="228">
        <v>2902.82</v>
      </c>
      <c r="F83" s="228">
        <v>3230.5</v>
      </c>
      <c r="G83" s="228">
        <v>3251.12</v>
      </c>
      <c r="H83" s="228">
        <v>3449.84</v>
      </c>
      <c r="I83" s="221" t="s">
        <v>131</v>
      </c>
      <c r="L83" s="108"/>
    </row>
    <row r="84" spans="1:12" ht="12.75" x14ac:dyDescent="0.2">
      <c r="A84" s="219" t="s">
        <v>75</v>
      </c>
      <c r="B84" s="228">
        <v>58.45</v>
      </c>
      <c r="C84" s="228">
        <v>57.63</v>
      </c>
      <c r="D84" s="228">
        <v>54.28</v>
      </c>
      <c r="E84" s="228">
        <v>56.23</v>
      </c>
      <c r="F84" s="228">
        <v>55.14</v>
      </c>
      <c r="G84" s="228">
        <v>62.82</v>
      </c>
      <c r="H84" s="228">
        <v>62.45</v>
      </c>
      <c r="I84" s="221" t="s">
        <v>131</v>
      </c>
      <c r="L84" s="108"/>
    </row>
    <row r="85" spans="1:12" ht="12.75" x14ac:dyDescent="0.2">
      <c r="A85" s="219" t="s">
        <v>76</v>
      </c>
      <c r="B85" s="228">
        <v>9673.17</v>
      </c>
      <c r="C85" s="228">
        <v>8565.0300000000007</v>
      </c>
      <c r="D85" s="228">
        <v>9145.76</v>
      </c>
      <c r="E85" s="228">
        <v>10194.120000000001</v>
      </c>
      <c r="F85" s="228">
        <v>9965.26</v>
      </c>
      <c r="G85" s="228">
        <v>9999.11</v>
      </c>
      <c r="H85" s="228">
        <v>10370.11</v>
      </c>
      <c r="I85" s="221" t="s">
        <v>131</v>
      </c>
      <c r="L85" s="108"/>
    </row>
    <row r="86" spans="1:12" ht="12.75" x14ac:dyDescent="0.2">
      <c r="A86" s="219" t="s">
        <v>57</v>
      </c>
      <c r="B86" s="228">
        <v>2578.7600000000002</v>
      </c>
      <c r="C86" s="228">
        <v>3025.35</v>
      </c>
      <c r="D86" s="228">
        <v>2980.71</v>
      </c>
      <c r="E86" s="228">
        <v>2736.39</v>
      </c>
      <c r="F86" s="228">
        <v>2686.93</v>
      </c>
      <c r="G86" s="228">
        <v>2628.58</v>
      </c>
      <c r="H86" s="228">
        <v>2748.86</v>
      </c>
      <c r="I86" s="221" t="s">
        <v>131</v>
      </c>
      <c r="L86" s="108"/>
    </row>
    <row r="87" spans="1:12" ht="12.75" x14ac:dyDescent="0.2">
      <c r="A87" s="219" t="s">
        <v>77</v>
      </c>
      <c r="B87" s="228">
        <v>8235.77</v>
      </c>
      <c r="C87" s="228">
        <v>8955.7999999999993</v>
      </c>
      <c r="D87" s="228">
        <v>9131.17</v>
      </c>
      <c r="E87" s="228">
        <v>9398.07</v>
      </c>
      <c r="F87" s="228">
        <v>8141.09</v>
      </c>
      <c r="G87" s="228">
        <v>7858.07</v>
      </c>
      <c r="H87" s="228">
        <v>8587.8799999999992</v>
      </c>
      <c r="I87" s="221" t="s">
        <v>131</v>
      </c>
      <c r="L87" s="108"/>
    </row>
    <row r="88" spans="1:12" ht="12.75" x14ac:dyDescent="0.2">
      <c r="A88" s="219" t="s">
        <v>78</v>
      </c>
      <c r="B88" s="228">
        <v>2607.7399999999998</v>
      </c>
      <c r="C88" s="228">
        <v>2210.9299999999998</v>
      </c>
      <c r="D88" s="228">
        <v>2166.41</v>
      </c>
      <c r="E88" s="228">
        <v>2538.88</v>
      </c>
      <c r="F88" s="228">
        <v>2485.94</v>
      </c>
      <c r="G88" s="228">
        <v>2622.55</v>
      </c>
      <c r="H88" s="228">
        <v>2583.79</v>
      </c>
      <c r="I88" s="221" t="s">
        <v>131</v>
      </c>
      <c r="L88" s="108"/>
    </row>
    <row r="89" spans="1:12" ht="12.75" x14ac:dyDescent="0.2">
      <c r="A89" s="219" t="s">
        <v>79</v>
      </c>
      <c r="B89" s="228">
        <v>6591.49</v>
      </c>
      <c r="C89" s="228">
        <v>8109.08</v>
      </c>
      <c r="D89" s="228">
        <v>6209.14</v>
      </c>
      <c r="E89" s="228">
        <v>7621.29</v>
      </c>
      <c r="F89" s="228">
        <v>7110.08</v>
      </c>
      <c r="G89" s="228">
        <v>6501.24</v>
      </c>
      <c r="H89" s="228">
        <v>6541.05</v>
      </c>
      <c r="I89" s="221" t="s">
        <v>131</v>
      </c>
      <c r="L89" s="108"/>
    </row>
    <row r="90" spans="1:12" ht="12.75" x14ac:dyDescent="0.2">
      <c r="A90" s="219" t="s">
        <v>81</v>
      </c>
      <c r="B90" s="228">
        <v>404.05</v>
      </c>
      <c r="C90" s="228">
        <v>477.25</v>
      </c>
      <c r="D90" s="228">
        <v>387.99</v>
      </c>
      <c r="E90" s="228">
        <v>407.46</v>
      </c>
      <c r="F90" s="228">
        <v>475.74</v>
      </c>
      <c r="G90" s="228">
        <v>533.47</v>
      </c>
      <c r="H90" s="228">
        <v>473.56</v>
      </c>
      <c r="I90" s="221" t="s">
        <v>131</v>
      </c>
      <c r="L90" s="108"/>
    </row>
    <row r="91" spans="1:12" ht="12.75" x14ac:dyDescent="0.2">
      <c r="A91" s="219" t="s">
        <v>80</v>
      </c>
      <c r="B91" s="228">
        <v>361.48</v>
      </c>
      <c r="C91" s="228">
        <v>534.41</v>
      </c>
      <c r="D91" s="228">
        <v>578.24</v>
      </c>
      <c r="E91" s="228">
        <v>597.63</v>
      </c>
      <c r="F91" s="228">
        <v>601.63</v>
      </c>
      <c r="G91" s="228">
        <v>473.78</v>
      </c>
      <c r="H91" s="228">
        <v>625.86</v>
      </c>
      <c r="I91" s="221" t="s">
        <v>131</v>
      </c>
      <c r="L91" s="108"/>
    </row>
    <row r="92" spans="1:12" ht="12.75" x14ac:dyDescent="0.2">
      <c r="A92" s="219" t="s">
        <v>65</v>
      </c>
      <c r="B92" s="228">
        <v>1444.92</v>
      </c>
      <c r="C92" s="228">
        <v>1260.29</v>
      </c>
      <c r="D92" s="228">
        <v>1339.78</v>
      </c>
      <c r="E92" s="228">
        <v>1277.04</v>
      </c>
      <c r="F92" s="228">
        <v>1272.3699999999999</v>
      </c>
      <c r="G92" s="228">
        <v>1080.95</v>
      </c>
      <c r="H92" s="228">
        <v>1045.27</v>
      </c>
      <c r="I92" s="221" t="s">
        <v>131</v>
      </c>
      <c r="L92" s="108"/>
    </row>
    <row r="93" spans="1:12" ht="12.75" x14ac:dyDescent="0.2">
      <c r="A93" s="219" t="s">
        <v>83</v>
      </c>
      <c r="B93" s="228">
        <v>1547.79</v>
      </c>
      <c r="C93" s="228">
        <v>1696.72</v>
      </c>
      <c r="D93" s="228">
        <v>1792.74</v>
      </c>
      <c r="E93" s="228">
        <v>1625.46</v>
      </c>
      <c r="F93" s="228">
        <v>1699.8</v>
      </c>
      <c r="G93" s="228">
        <v>1850.13</v>
      </c>
      <c r="H93" s="228">
        <v>1641.49</v>
      </c>
      <c r="I93" s="221" t="s">
        <v>131</v>
      </c>
      <c r="L93" s="108"/>
    </row>
    <row r="94" spans="1:12" ht="12.75" x14ac:dyDescent="0.2">
      <c r="A94" s="219" t="s">
        <v>84</v>
      </c>
      <c r="B94" s="228">
        <v>7810.94</v>
      </c>
      <c r="C94" s="228">
        <v>9755.0400000000009</v>
      </c>
      <c r="D94" s="228">
        <v>10412.790000000001</v>
      </c>
      <c r="E94" s="228">
        <v>10835.41</v>
      </c>
      <c r="F94" s="228">
        <v>11844.22</v>
      </c>
      <c r="G94" s="228">
        <v>11412.1</v>
      </c>
      <c r="H94" s="228">
        <v>9677.93</v>
      </c>
      <c r="I94" s="221" t="s">
        <v>131</v>
      </c>
      <c r="L94" s="108"/>
    </row>
    <row r="95" spans="1:12" ht="12.75" x14ac:dyDescent="0.2">
      <c r="A95" s="219" t="s">
        <v>87</v>
      </c>
      <c r="B95" s="228">
        <v>85.65</v>
      </c>
      <c r="C95" s="228">
        <v>99.35</v>
      </c>
      <c r="D95" s="228">
        <v>106.22</v>
      </c>
      <c r="E95" s="228">
        <v>89.65</v>
      </c>
      <c r="F95" s="228">
        <v>122</v>
      </c>
      <c r="G95" s="228">
        <v>158.21</v>
      </c>
      <c r="H95" s="228">
        <v>162.28</v>
      </c>
      <c r="I95" s="221" t="s">
        <v>106</v>
      </c>
      <c r="L95" s="108"/>
    </row>
    <row r="96" spans="1:12" ht="12.75" x14ac:dyDescent="0.2">
      <c r="A96" s="219" t="s">
        <v>85</v>
      </c>
      <c r="B96" s="228">
        <v>1952.73</v>
      </c>
      <c r="C96" s="228">
        <v>2038.94</v>
      </c>
      <c r="D96" s="228">
        <v>2178.04</v>
      </c>
      <c r="E96" s="228">
        <v>2049.5500000000002</v>
      </c>
      <c r="F96" s="228">
        <v>2033.01</v>
      </c>
      <c r="G96" s="228">
        <v>2064.8000000000002</v>
      </c>
      <c r="H96" s="228">
        <v>2039.67</v>
      </c>
      <c r="I96" s="221" t="s">
        <v>131</v>
      </c>
      <c r="L96" s="108"/>
    </row>
    <row r="97" spans="1:12" ht="12.75" x14ac:dyDescent="0.2">
      <c r="A97" s="219" t="s">
        <v>86</v>
      </c>
      <c r="B97" s="228">
        <v>2775.78</v>
      </c>
      <c r="C97" s="228">
        <v>3159.06</v>
      </c>
      <c r="D97" s="228">
        <v>3132.54</v>
      </c>
      <c r="E97" s="228">
        <v>3250.79</v>
      </c>
      <c r="F97" s="228">
        <v>3485.4</v>
      </c>
      <c r="G97" s="228">
        <v>3596.69</v>
      </c>
      <c r="H97" s="228">
        <v>3677.65</v>
      </c>
      <c r="I97" s="221" t="s">
        <v>131</v>
      </c>
    </row>
    <row r="98" spans="1:12" ht="15" x14ac:dyDescent="0.25">
      <c r="A98"/>
      <c r="B98"/>
      <c r="C98"/>
      <c r="D98"/>
      <c r="E98"/>
      <c r="F98"/>
      <c r="G98"/>
      <c r="H98"/>
      <c r="I98"/>
      <c r="L98" s="64"/>
    </row>
    <row r="99" spans="1:12" ht="15" x14ac:dyDescent="0.25">
      <c r="A99"/>
      <c r="B99"/>
      <c r="C99"/>
      <c r="D99"/>
      <c r="E99"/>
      <c r="F99"/>
      <c r="G99"/>
      <c r="H99"/>
      <c r="I99"/>
    </row>
    <row r="100" spans="1:12" ht="15" x14ac:dyDescent="0.25">
      <c r="A100" s="217" t="s">
        <v>98</v>
      </c>
      <c r="B100" s="217" t="s">
        <v>94</v>
      </c>
      <c r="C100"/>
      <c r="D100"/>
      <c r="E100"/>
      <c r="F100"/>
      <c r="G100"/>
      <c r="H100"/>
      <c r="I100"/>
    </row>
    <row r="101" spans="1:12" ht="15" x14ac:dyDescent="0.25">
      <c r="A101" s="217" t="s">
        <v>90</v>
      </c>
      <c r="B101" s="217" t="s">
        <v>91</v>
      </c>
      <c r="C101"/>
      <c r="D101"/>
      <c r="E101"/>
      <c r="F101"/>
      <c r="G101"/>
      <c r="H101"/>
      <c r="I101"/>
    </row>
    <row r="102" spans="1:12" ht="15" x14ac:dyDescent="0.25">
      <c r="A102" s="217" t="s">
        <v>92</v>
      </c>
      <c r="B102" s="217" t="s">
        <v>208</v>
      </c>
      <c r="C102"/>
      <c r="D102"/>
      <c r="E102"/>
      <c r="F102"/>
      <c r="G102"/>
      <c r="H102"/>
      <c r="I102"/>
    </row>
    <row r="103" spans="1:12" ht="15" x14ac:dyDescent="0.25">
      <c r="A103"/>
      <c r="B103"/>
      <c r="C103"/>
      <c r="D103"/>
      <c r="E103"/>
      <c r="F103"/>
      <c r="G103"/>
      <c r="H103"/>
      <c r="I103"/>
    </row>
    <row r="104" spans="1:12" ht="12.75" x14ac:dyDescent="0.2">
      <c r="A104" s="219" t="s">
        <v>4</v>
      </c>
      <c r="B104" s="219" t="s">
        <v>13</v>
      </c>
      <c r="C104" s="219" t="s">
        <v>0</v>
      </c>
      <c r="D104" s="219" t="s">
        <v>1</v>
      </c>
      <c r="E104" s="219" t="s">
        <v>2</v>
      </c>
      <c r="F104" s="219" t="s">
        <v>93</v>
      </c>
      <c r="G104" s="219" t="s">
        <v>129</v>
      </c>
      <c r="H104" s="219" t="s">
        <v>200</v>
      </c>
      <c r="I104" s="219" t="s">
        <v>155</v>
      </c>
    </row>
    <row r="105" spans="1:12" ht="12.75" x14ac:dyDescent="0.2">
      <c r="A105" s="219" t="s">
        <v>6</v>
      </c>
      <c r="B105" s="228">
        <v>50916.6</v>
      </c>
      <c r="C105" s="228">
        <v>52817.62</v>
      </c>
      <c r="D105" s="228">
        <v>51863.17</v>
      </c>
      <c r="E105" s="228">
        <v>52400.95</v>
      </c>
      <c r="F105" s="228">
        <v>53494.32</v>
      </c>
      <c r="G105" s="228">
        <v>50477.37</v>
      </c>
      <c r="H105" s="228">
        <v>52628.480000000003</v>
      </c>
      <c r="I105" s="221" t="s">
        <v>106</v>
      </c>
    </row>
    <row r="106" spans="1:12" ht="12.75" x14ac:dyDescent="0.2">
      <c r="A106" s="219" t="s">
        <v>58</v>
      </c>
      <c r="B106" s="228">
        <v>690.9</v>
      </c>
      <c r="C106" s="228">
        <v>692.69</v>
      </c>
      <c r="D106" s="228">
        <v>638.41999999999996</v>
      </c>
      <c r="E106" s="228">
        <v>597.62</v>
      </c>
      <c r="F106" s="228">
        <v>643</v>
      </c>
      <c r="G106" s="228">
        <v>644.66</v>
      </c>
      <c r="H106" s="228">
        <v>611.04999999999995</v>
      </c>
      <c r="I106" s="221" t="s">
        <v>131</v>
      </c>
    </row>
    <row r="107" spans="1:12" ht="12.75" x14ac:dyDescent="0.2">
      <c r="A107" s="219" t="s">
        <v>59</v>
      </c>
      <c r="B107" s="228">
        <v>466</v>
      </c>
      <c r="C107" s="228">
        <v>457.97</v>
      </c>
      <c r="D107" s="228">
        <v>617</v>
      </c>
      <c r="E107" s="228">
        <v>852.37</v>
      </c>
      <c r="F107" s="228">
        <v>820.59</v>
      </c>
      <c r="G107" s="228">
        <v>677.4</v>
      </c>
      <c r="H107" s="228">
        <v>809.63</v>
      </c>
      <c r="I107" s="221" t="s">
        <v>131</v>
      </c>
    </row>
    <row r="108" spans="1:12" ht="12.75" x14ac:dyDescent="0.2">
      <c r="A108" s="219" t="s">
        <v>62</v>
      </c>
      <c r="B108" s="228">
        <v>1061.72</v>
      </c>
      <c r="C108" s="228">
        <v>1121.08</v>
      </c>
      <c r="D108" s="228">
        <v>1164.3900000000001</v>
      </c>
      <c r="E108" s="228">
        <v>1058.67</v>
      </c>
      <c r="F108" s="228">
        <v>1197.8800000000001</v>
      </c>
      <c r="G108" s="228">
        <v>1093.04</v>
      </c>
      <c r="H108" s="228">
        <v>1134.6600000000001</v>
      </c>
      <c r="I108" s="221" t="s">
        <v>131</v>
      </c>
    </row>
    <row r="109" spans="1:12" ht="12.75" x14ac:dyDescent="0.2">
      <c r="A109" s="219" t="s">
        <v>63</v>
      </c>
      <c r="B109" s="228">
        <v>981.94</v>
      </c>
      <c r="C109" s="228">
        <v>997.93</v>
      </c>
      <c r="D109" s="228">
        <v>1006.66</v>
      </c>
      <c r="E109" s="228">
        <v>998.81</v>
      </c>
      <c r="F109" s="228">
        <v>964.07</v>
      </c>
      <c r="G109" s="228">
        <v>939.54</v>
      </c>
      <c r="H109" s="228">
        <v>941.24</v>
      </c>
      <c r="I109" s="221" t="s">
        <v>106</v>
      </c>
    </row>
    <row r="110" spans="1:12" ht="12.75" x14ac:dyDescent="0.2">
      <c r="A110" s="219" t="s">
        <v>99</v>
      </c>
      <c r="B110" s="228">
        <v>7310.86</v>
      </c>
      <c r="C110" s="228">
        <v>7425.64</v>
      </c>
      <c r="D110" s="228">
        <v>7352.53</v>
      </c>
      <c r="E110" s="228">
        <v>6998.69</v>
      </c>
      <c r="F110" s="228">
        <v>6960.58</v>
      </c>
      <c r="G110" s="228">
        <v>6990.54</v>
      </c>
      <c r="H110" s="228">
        <v>6699.25</v>
      </c>
      <c r="I110" s="221" t="s">
        <v>131</v>
      </c>
    </row>
    <row r="111" spans="1:12" ht="12.75" x14ac:dyDescent="0.2">
      <c r="A111" s="219" t="s">
        <v>64</v>
      </c>
      <c r="B111" s="228">
        <v>165.03</v>
      </c>
      <c r="C111" s="228">
        <v>174.28</v>
      </c>
      <c r="D111" s="228">
        <v>187.08</v>
      </c>
      <c r="E111" s="228">
        <v>192.3</v>
      </c>
      <c r="F111" s="228">
        <v>168.15</v>
      </c>
      <c r="G111" s="228">
        <v>149.74</v>
      </c>
      <c r="H111" s="228">
        <v>167.49</v>
      </c>
      <c r="I111" s="221" t="s">
        <v>131</v>
      </c>
    </row>
    <row r="112" spans="1:12" ht="12.75" x14ac:dyDescent="0.2">
      <c r="A112" s="219" t="s">
        <v>70</v>
      </c>
      <c r="B112" s="228">
        <v>1694.56</v>
      </c>
      <c r="C112" s="228">
        <v>1865.04</v>
      </c>
      <c r="D112" s="228">
        <v>1760.42</v>
      </c>
      <c r="E112" s="228">
        <v>1639.69</v>
      </c>
      <c r="F112" s="228">
        <v>1603.27</v>
      </c>
      <c r="G112" s="228">
        <v>1471.76</v>
      </c>
      <c r="H112" s="228">
        <v>1667.04</v>
      </c>
      <c r="I112" s="221" t="s">
        <v>131</v>
      </c>
    </row>
    <row r="113" spans="1:9" ht="12.75" x14ac:dyDescent="0.2">
      <c r="A113" s="219" t="s">
        <v>68</v>
      </c>
      <c r="B113" s="228">
        <v>2792.96</v>
      </c>
      <c r="C113" s="228">
        <v>2696.56</v>
      </c>
      <c r="D113" s="228">
        <v>2627.09</v>
      </c>
      <c r="E113" s="228">
        <v>2558.16</v>
      </c>
      <c r="F113" s="228">
        <v>2518.16</v>
      </c>
      <c r="G113" s="228">
        <v>2301.33</v>
      </c>
      <c r="H113" s="228">
        <v>2361.4699999999998</v>
      </c>
      <c r="I113" s="221" t="s">
        <v>131</v>
      </c>
    </row>
    <row r="114" spans="1:9" ht="12.75" x14ac:dyDescent="0.2">
      <c r="A114" s="219" t="s">
        <v>82</v>
      </c>
      <c r="B114" s="228">
        <v>6081.11</v>
      </c>
      <c r="C114" s="228">
        <v>5934.24</v>
      </c>
      <c r="D114" s="228">
        <v>6033.7</v>
      </c>
      <c r="E114" s="228">
        <v>5877.83</v>
      </c>
      <c r="F114" s="228">
        <v>5943.73</v>
      </c>
      <c r="G114" s="228">
        <v>5673.19</v>
      </c>
      <c r="H114" s="228">
        <v>5804.72</v>
      </c>
      <c r="I114" s="221" t="s">
        <v>106</v>
      </c>
    </row>
    <row r="115" spans="1:9" ht="12.75" x14ac:dyDescent="0.2">
      <c r="A115" s="219" t="s">
        <v>66</v>
      </c>
      <c r="B115" s="228">
        <v>8545.2000000000007</v>
      </c>
      <c r="C115" s="228">
        <v>8677.2000000000007</v>
      </c>
      <c r="D115" s="228">
        <v>8379.42</v>
      </c>
      <c r="E115" s="228">
        <v>8273.7099999999991</v>
      </c>
      <c r="F115" s="228">
        <v>8045.47</v>
      </c>
      <c r="G115" s="228">
        <v>8454.9599999999991</v>
      </c>
      <c r="H115" s="228">
        <v>8177.7</v>
      </c>
      <c r="I115" s="221" t="s">
        <v>131</v>
      </c>
    </row>
    <row r="116" spans="1:9" ht="12.75" x14ac:dyDescent="0.2">
      <c r="A116" s="219" t="s">
        <v>60</v>
      </c>
      <c r="B116" s="228">
        <v>45.8</v>
      </c>
      <c r="C116" s="228">
        <v>38.18</v>
      </c>
      <c r="D116" s="228">
        <v>20.97</v>
      </c>
      <c r="E116" s="228">
        <v>183.72</v>
      </c>
      <c r="F116" s="228">
        <v>265</v>
      </c>
      <c r="G116" s="228">
        <v>393.16</v>
      </c>
      <c r="H116" s="228">
        <v>382.27</v>
      </c>
      <c r="I116" s="221" t="s">
        <v>131</v>
      </c>
    </row>
    <row r="117" spans="1:9" ht="12.75" x14ac:dyDescent="0.2">
      <c r="A117" s="219" t="s">
        <v>71</v>
      </c>
      <c r="B117" s="228">
        <v>4406.2</v>
      </c>
      <c r="C117" s="228">
        <v>5084.8</v>
      </c>
      <c r="D117" s="228">
        <v>4493.3</v>
      </c>
      <c r="E117" s="228">
        <v>4796.5</v>
      </c>
      <c r="F117" s="228">
        <v>5918.1</v>
      </c>
      <c r="G117" s="228">
        <v>4018.2</v>
      </c>
      <c r="H117" s="228">
        <v>5142.3999999999996</v>
      </c>
      <c r="I117" s="221" t="s">
        <v>131</v>
      </c>
    </row>
    <row r="118" spans="1:9" ht="12.75" x14ac:dyDescent="0.2">
      <c r="A118" s="219" t="s">
        <v>61</v>
      </c>
      <c r="B118" s="228">
        <v>40.06</v>
      </c>
      <c r="C118" s="228">
        <v>40.880000000000003</v>
      </c>
      <c r="D118" s="228">
        <v>44.53</v>
      </c>
      <c r="E118" s="228">
        <v>51.43</v>
      </c>
      <c r="F118" s="228">
        <v>66.27</v>
      </c>
      <c r="G118" s="228">
        <v>32.79</v>
      </c>
      <c r="H118" s="228">
        <v>55.57</v>
      </c>
      <c r="I118" s="221" t="s">
        <v>131</v>
      </c>
    </row>
    <row r="119" spans="1:9" ht="12.75" x14ac:dyDescent="0.2">
      <c r="A119" s="219" t="s">
        <v>72</v>
      </c>
      <c r="B119" s="228">
        <v>249.23</v>
      </c>
      <c r="C119" s="228">
        <v>250.15</v>
      </c>
      <c r="D119" s="228">
        <v>287.73</v>
      </c>
      <c r="E119" s="228">
        <v>303.94</v>
      </c>
      <c r="F119" s="228">
        <v>290.69</v>
      </c>
      <c r="G119" s="228">
        <v>264.31</v>
      </c>
      <c r="H119" s="228">
        <v>289.2</v>
      </c>
      <c r="I119" s="221" t="s">
        <v>131</v>
      </c>
    </row>
    <row r="120" spans="1:9" ht="12.75" x14ac:dyDescent="0.2">
      <c r="A120" s="219" t="s">
        <v>73</v>
      </c>
      <c r="B120" s="228">
        <v>198.7</v>
      </c>
      <c r="C120" s="228">
        <v>177.1</v>
      </c>
      <c r="D120" s="228">
        <v>192.1</v>
      </c>
      <c r="E120" s="228">
        <v>195.8</v>
      </c>
      <c r="F120" s="228">
        <v>201.5</v>
      </c>
      <c r="G120" s="228">
        <v>194.4</v>
      </c>
      <c r="H120" s="228">
        <v>169.65</v>
      </c>
      <c r="I120" s="221" t="s">
        <v>131</v>
      </c>
    </row>
    <row r="121" spans="1:9" ht="12.75" x14ac:dyDescent="0.2">
      <c r="A121" s="219" t="s">
        <v>74</v>
      </c>
      <c r="B121" s="228">
        <v>65.180000000000007</v>
      </c>
      <c r="C121" s="228">
        <v>75.13</v>
      </c>
      <c r="D121" s="228">
        <v>66.760000000000005</v>
      </c>
      <c r="E121" s="228">
        <v>65.39</v>
      </c>
      <c r="F121" s="228">
        <v>65.69</v>
      </c>
      <c r="G121" s="228">
        <v>72.63</v>
      </c>
      <c r="H121" s="228">
        <v>64.25</v>
      </c>
      <c r="I121" s="221" t="s">
        <v>131</v>
      </c>
    </row>
    <row r="122" spans="1:9" ht="12.75" x14ac:dyDescent="0.2">
      <c r="A122" s="219" t="s">
        <v>69</v>
      </c>
      <c r="B122" s="228">
        <v>1288.29</v>
      </c>
      <c r="C122" s="228">
        <v>1494.38</v>
      </c>
      <c r="D122" s="228">
        <v>1504.74</v>
      </c>
      <c r="E122" s="228">
        <v>1573.78</v>
      </c>
      <c r="F122" s="228">
        <v>1616.61</v>
      </c>
      <c r="G122" s="228">
        <v>1318.17</v>
      </c>
      <c r="H122" s="228">
        <v>1333.55</v>
      </c>
      <c r="I122" s="221" t="s">
        <v>131</v>
      </c>
    </row>
    <row r="123" spans="1:9" ht="12.75" x14ac:dyDescent="0.2">
      <c r="A123" s="219" t="s">
        <v>75</v>
      </c>
      <c r="B123" s="228">
        <v>24.81</v>
      </c>
      <c r="C123" s="228">
        <v>17.32</v>
      </c>
      <c r="D123" s="228">
        <v>18.21</v>
      </c>
      <c r="E123" s="228">
        <v>17.850000000000001</v>
      </c>
      <c r="F123" s="228">
        <v>19.579999999999998</v>
      </c>
      <c r="G123" s="228">
        <v>28.19</v>
      </c>
      <c r="H123" s="228">
        <v>5.91</v>
      </c>
      <c r="I123" s="221" t="s">
        <v>131</v>
      </c>
    </row>
    <row r="124" spans="1:9" ht="12.75" x14ac:dyDescent="0.2">
      <c r="A124" s="219" t="s">
        <v>76</v>
      </c>
      <c r="B124" s="228">
        <v>922.19</v>
      </c>
      <c r="C124" s="228">
        <v>1109.8699999999999</v>
      </c>
      <c r="D124" s="228">
        <v>1103.3900000000001</v>
      </c>
      <c r="E124" s="228">
        <v>1143.67</v>
      </c>
      <c r="F124" s="228">
        <v>1030.5899999999999</v>
      </c>
      <c r="G124" s="228">
        <v>1056.01</v>
      </c>
      <c r="H124" s="228">
        <v>886.59</v>
      </c>
      <c r="I124" s="221" t="s">
        <v>131</v>
      </c>
    </row>
    <row r="125" spans="1:9" ht="12.75" x14ac:dyDescent="0.2">
      <c r="A125" s="219" t="s">
        <v>57</v>
      </c>
      <c r="B125" s="228">
        <v>1547.33</v>
      </c>
      <c r="C125" s="228">
        <v>1528.22</v>
      </c>
      <c r="D125" s="228">
        <v>1525.16</v>
      </c>
      <c r="E125" s="228">
        <v>1517.69</v>
      </c>
      <c r="F125" s="228">
        <v>1439.59</v>
      </c>
      <c r="G125" s="228">
        <v>1379.49</v>
      </c>
      <c r="H125" s="228">
        <v>1460.91</v>
      </c>
      <c r="I125" s="221" t="s">
        <v>131</v>
      </c>
    </row>
    <row r="126" spans="1:9" ht="12.75" x14ac:dyDescent="0.2">
      <c r="A126" s="219" t="s">
        <v>77</v>
      </c>
      <c r="B126" s="228">
        <v>3045.11</v>
      </c>
      <c r="C126" s="228">
        <v>3652.93</v>
      </c>
      <c r="D126" s="228">
        <v>3118.01</v>
      </c>
      <c r="E126" s="228">
        <v>3855.08</v>
      </c>
      <c r="F126" s="228">
        <v>4076.78</v>
      </c>
      <c r="G126" s="228">
        <v>4073.29</v>
      </c>
      <c r="H126" s="228">
        <v>3727.58</v>
      </c>
      <c r="I126" s="221" t="s">
        <v>131</v>
      </c>
    </row>
    <row r="127" spans="1:9" ht="12.75" x14ac:dyDescent="0.2">
      <c r="A127" s="219" t="s">
        <v>78</v>
      </c>
      <c r="B127" s="228">
        <v>723.64</v>
      </c>
      <c r="C127" s="228">
        <v>613.64</v>
      </c>
      <c r="D127" s="228">
        <v>802.81</v>
      </c>
      <c r="E127" s="228">
        <v>722.67</v>
      </c>
      <c r="F127" s="228">
        <v>687.9</v>
      </c>
      <c r="G127" s="228">
        <v>610.30999999999995</v>
      </c>
      <c r="H127" s="228">
        <v>1052.24</v>
      </c>
      <c r="I127" s="221" t="s">
        <v>131</v>
      </c>
    </row>
    <row r="128" spans="1:9" ht="12.75" x14ac:dyDescent="0.2">
      <c r="A128" s="219" t="s">
        <v>79</v>
      </c>
      <c r="B128" s="228">
        <v>1012.34</v>
      </c>
      <c r="C128" s="228">
        <v>1196.29</v>
      </c>
      <c r="D128" s="228">
        <v>1356.69</v>
      </c>
      <c r="E128" s="228">
        <v>1459.95</v>
      </c>
      <c r="F128" s="228">
        <v>1839.31</v>
      </c>
      <c r="G128" s="228">
        <v>1576.89</v>
      </c>
      <c r="H128" s="228">
        <v>2628.17</v>
      </c>
      <c r="I128" s="221" t="s">
        <v>131</v>
      </c>
    </row>
    <row r="129" spans="1:9" ht="12.75" x14ac:dyDescent="0.2">
      <c r="A129" s="219" t="s">
        <v>81</v>
      </c>
      <c r="B129" s="228">
        <v>241.75</v>
      </c>
      <c r="C129" s="228">
        <v>237.06</v>
      </c>
      <c r="D129" s="228">
        <v>253.84</v>
      </c>
      <c r="E129" s="228">
        <v>258.88</v>
      </c>
      <c r="F129" s="228">
        <v>251</v>
      </c>
      <c r="G129" s="228">
        <v>243.49</v>
      </c>
      <c r="H129" s="228">
        <v>252.69</v>
      </c>
      <c r="I129" s="221" t="s">
        <v>131</v>
      </c>
    </row>
    <row r="130" spans="1:9" ht="12.75" x14ac:dyDescent="0.2">
      <c r="A130" s="219" t="s">
        <v>80</v>
      </c>
      <c r="B130" s="228">
        <v>433.16</v>
      </c>
      <c r="C130" s="228">
        <v>430.56</v>
      </c>
      <c r="D130" s="228">
        <v>488.35</v>
      </c>
      <c r="E130" s="228">
        <v>469.21</v>
      </c>
      <c r="F130" s="228">
        <v>488.52</v>
      </c>
      <c r="G130" s="228">
        <v>466.84</v>
      </c>
      <c r="H130" s="228">
        <v>488.08</v>
      </c>
      <c r="I130" s="221" t="s">
        <v>131</v>
      </c>
    </row>
    <row r="131" spans="1:9" ht="12.75" x14ac:dyDescent="0.2">
      <c r="A131" s="219" t="s">
        <v>65</v>
      </c>
      <c r="B131" s="228">
        <v>1832.4</v>
      </c>
      <c r="C131" s="228">
        <v>1781</v>
      </c>
      <c r="D131" s="228">
        <v>1743</v>
      </c>
      <c r="E131" s="228">
        <v>1738</v>
      </c>
      <c r="F131" s="228">
        <v>1711</v>
      </c>
      <c r="G131" s="228">
        <v>1591</v>
      </c>
      <c r="H131" s="228">
        <v>1579</v>
      </c>
      <c r="I131" s="221" t="s">
        <v>131</v>
      </c>
    </row>
    <row r="132" spans="1:9" ht="12.75" x14ac:dyDescent="0.2">
      <c r="A132" s="219" t="s">
        <v>83</v>
      </c>
      <c r="B132" s="228">
        <v>976.07</v>
      </c>
      <c r="C132" s="228">
        <v>1035.5899999999999</v>
      </c>
      <c r="D132" s="228">
        <v>1054.45</v>
      </c>
      <c r="E132" s="228">
        <v>1068.3</v>
      </c>
      <c r="F132" s="228">
        <v>1013.72</v>
      </c>
      <c r="G132" s="228">
        <v>900.57</v>
      </c>
      <c r="H132" s="228">
        <v>945.99</v>
      </c>
      <c r="I132" s="221" t="s">
        <v>131</v>
      </c>
    </row>
    <row r="133" spans="1:9" ht="12.75" x14ac:dyDescent="0.2">
      <c r="A133" s="219" t="s">
        <v>84</v>
      </c>
      <c r="B133" s="228">
        <v>4074.06</v>
      </c>
      <c r="C133" s="228">
        <v>4011.9</v>
      </c>
      <c r="D133" s="228">
        <v>4022.43</v>
      </c>
      <c r="E133" s="228">
        <v>3931.26</v>
      </c>
      <c r="F133" s="228">
        <v>3647.57</v>
      </c>
      <c r="G133" s="228">
        <v>3861.47</v>
      </c>
      <c r="H133" s="228">
        <v>3790.2</v>
      </c>
      <c r="I133" s="221" t="s">
        <v>131</v>
      </c>
    </row>
    <row r="134" spans="1:9" ht="12.75" x14ac:dyDescent="0.2">
      <c r="A134" s="219" t="s">
        <v>87</v>
      </c>
      <c r="B134" s="228">
        <v>3.62</v>
      </c>
      <c r="C134" s="228">
        <v>1.1200000000000001</v>
      </c>
      <c r="D134" s="228">
        <v>1.04</v>
      </c>
      <c r="E134" s="228">
        <v>1.1200000000000001</v>
      </c>
      <c r="F134" s="228">
        <v>1.04</v>
      </c>
      <c r="G134" s="228">
        <v>1.33</v>
      </c>
      <c r="H134" s="228">
        <v>1.54</v>
      </c>
      <c r="I134" s="221" t="s">
        <v>106</v>
      </c>
    </row>
    <row r="135" spans="1:9" ht="12.75" x14ac:dyDescent="0.2">
      <c r="A135" s="219" t="s">
        <v>85</v>
      </c>
      <c r="B135" s="228">
        <v>604.16</v>
      </c>
      <c r="C135" s="228">
        <v>665.95</v>
      </c>
      <c r="D135" s="228">
        <v>760.11</v>
      </c>
      <c r="E135" s="228">
        <v>740.15</v>
      </c>
      <c r="F135" s="228">
        <v>710.08</v>
      </c>
      <c r="G135" s="228">
        <v>661.15</v>
      </c>
      <c r="H135" s="228">
        <v>610.47</v>
      </c>
      <c r="I135" s="221" t="s">
        <v>131</v>
      </c>
    </row>
    <row r="136" spans="1:9" ht="12.75" x14ac:dyDescent="0.2">
      <c r="A136" s="219" t="s">
        <v>86</v>
      </c>
      <c r="B136" s="228">
        <v>2083.9299999999998</v>
      </c>
      <c r="C136" s="228">
        <v>2362.5100000000002</v>
      </c>
      <c r="D136" s="228">
        <v>2427.9899999999998</v>
      </c>
      <c r="E136" s="228">
        <v>2374.59</v>
      </c>
      <c r="F136" s="228">
        <v>2423.5100000000002</v>
      </c>
      <c r="G136" s="228">
        <v>2745.73</v>
      </c>
      <c r="H136" s="228">
        <v>2694.04</v>
      </c>
      <c r="I136" s="221" t="s">
        <v>131</v>
      </c>
    </row>
    <row r="142" spans="1:9" x14ac:dyDescent="0.2">
      <c r="A142" s="44" t="s">
        <v>97</v>
      </c>
    </row>
    <row r="144" spans="1:9" x14ac:dyDescent="0.2">
      <c r="A144" s="44" t="s">
        <v>88</v>
      </c>
      <c r="B144" s="46" t="s">
        <v>243</v>
      </c>
    </row>
    <row r="145" spans="1:8" x14ac:dyDescent="0.2">
      <c r="A145" s="44" t="s">
        <v>50</v>
      </c>
      <c r="B145" s="46" t="s">
        <v>244</v>
      </c>
    </row>
    <row r="146" spans="1:8" x14ac:dyDescent="0.2">
      <c r="A146" s="44" t="s">
        <v>51</v>
      </c>
      <c r="B146" s="46" t="s">
        <v>52</v>
      </c>
    </row>
    <row r="148" spans="1:8" x14ac:dyDescent="0.2">
      <c r="A148" s="44" t="s">
        <v>89</v>
      </c>
      <c r="B148" s="46" t="s">
        <v>6</v>
      </c>
    </row>
    <row r="149" spans="1:8" x14ac:dyDescent="0.2">
      <c r="A149" s="44" t="s">
        <v>98</v>
      </c>
      <c r="B149" s="46" t="s">
        <v>245</v>
      </c>
    </row>
    <row r="150" spans="1:8" x14ac:dyDescent="0.2">
      <c r="A150" s="44" t="s">
        <v>90</v>
      </c>
      <c r="B150" s="46" t="s">
        <v>91</v>
      </c>
    </row>
    <row r="152" spans="1:8" ht="12.75" x14ac:dyDescent="0.2">
      <c r="A152" s="366" t="s">
        <v>4</v>
      </c>
      <c r="B152" s="366" t="s">
        <v>13</v>
      </c>
      <c r="C152" s="366" t="s">
        <v>0</v>
      </c>
      <c r="D152" s="366" t="s">
        <v>1</v>
      </c>
      <c r="E152" s="366" t="s">
        <v>2</v>
      </c>
      <c r="F152" s="366" t="s">
        <v>93</v>
      </c>
      <c r="G152" s="366" t="s">
        <v>129</v>
      </c>
      <c r="H152" s="366" t="s">
        <v>200</v>
      </c>
    </row>
    <row r="153" spans="1:8" x14ac:dyDescent="0.2">
      <c r="A153" s="367" t="s">
        <v>246</v>
      </c>
      <c r="B153" s="368">
        <v>5672.73</v>
      </c>
      <c r="C153" s="368">
        <v>5200.7299999999996</v>
      </c>
      <c r="D153" s="368">
        <v>4394.42</v>
      </c>
      <c r="E153" s="368">
        <v>3854.68</v>
      </c>
      <c r="F153" s="369">
        <v>3613.36</v>
      </c>
      <c r="G153" s="369">
        <v>4915.79</v>
      </c>
      <c r="H153" s="369">
        <v>5280.8</v>
      </c>
    </row>
    <row r="154" spans="1:8" x14ac:dyDescent="0.2">
      <c r="A154" s="367" t="s">
        <v>247</v>
      </c>
      <c r="B154" s="368">
        <v>31.49</v>
      </c>
      <c r="C154" s="368">
        <v>31.49</v>
      </c>
      <c r="D154" s="368">
        <v>31.24</v>
      </c>
      <c r="E154" s="368">
        <v>31.57</v>
      </c>
      <c r="F154" s="367">
        <v>31.12</v>
      </c>
      <c r="G154" s="367">
        <v>31.11</v>
      </c>
      <c r="H154" s="367">
        <v>31.77</v>
      </c>
    </row>
    <row r="155" spans="1:8" x14ac:dyDescent="0.2">
      <c r="A155" s="367" t="s">
        <v>248</v>
      </c>
      <c r="B155" s="368">
        <v>5704.21</v>
      </c>
      <c r="C155" s="368">
        <v>5232.22</v>
      </c>
      <c r="D155" s="368">
        <v>4425.66</v>
      </c>
      <c r="E155" s="368">
        <v>3886.25</v>
      </c>
      <c r="F155" s="369">
        <v>3644.47</v>
      </c>
      <c r="G155" s="369">
        <v>4946.8999999999996</v>
      </c>
      <c r="H155" s="369">
        <v>5312.58</v>
      </c>
    </row>
    <row r="156" spans="1:8" x14ac:dyDescent="0.2">
      <c r="A156" s="367" t="s">
        <v>28</v>
      </c>
      <c r="B156" s="368">
        <v>5704.21</v>
      </c>
      <c r="C156" s="368">
        <v>5232.22</v>
      </c>
      <c r="D156" s="368">
        <v>4425.66</v>
      </c>
      <c r="E156" s="368">
        <v>3886.25</v>
      </c>
      <c r="F156" s="369">
        <v>3644.47</v>
      </c>
      <c r="G156" s="369">
        <v>4946.8999999999996</v>
      </c>
      <c r="H156" s="369">
        <v>5312.58</v>
      </c>
    </row>
    <row r="157" spans="1:8" x14ac:dyDescent="0.2">
      <c r="A157" s="367" t="s">
        <v>249</v>
      </c>
      <c r="B157" s="368" t="s">
        <v>5</v>
      </c>
      <c r="C157" s="368" t="s">
        <v>5</v>
      </c>
      <c r="D157" s="368" t="s">
        <v>5</v>
      </c>
      <c r="E157" s="368" t="s">
        <v>5</v>
      </c>
      <c r="F157" s="367" t="s">
        <v>5</v>
      </c>
      <c r="G157" s="367" t="s">
        <v>5</v>
      </c>
      <c r="H157" s="367" t="s">
        <v>5</v>
      </c>
    </row>
    <row r="158" spans="1:8" x14ac:dyDescent="0.2">
      <c r="A158" s="367" t="s">
        <v>250</v>
      </c>
      <c r="B158" s="368" t="s">
        <v>5</v>
      </c>
      <c r="C158" s="368" t="s">
        <v>5</v>
      </c>
      <c r="D158" s="368" t="s">
        <v>5</v>
      </c>
      <c r="E158" s="368" t="s">
        <v>5</v>
      </c>
      <c r="F158" s="367" t="s">
        <v>5</v>
      </c>
      <c r="G158" s="367" t="s">
        <v>5</v>
      </c>
      <c r="H158" s="367" t="s">
        <v>5</v>
      </c>
    </row>
  </sheetData>
  <mergeCells count="6">
    <mergeCell ref="B2:L2"/>
    <mergeCell ref="B3:L3"/>
    <mergeCell ref="B39:L39"/>
    <mergeCell ref="B38:L38"/>
    <mergeCell ref="C4:G4"/>
    <mergeCell ref="H4:L4"/>
  </mergeCells>
  <conditionalFormatting sqref="T7:T34">
    <cfRule type="cellIs" dxfId="0" priority="1" operator="greaterThan">
      <formula>1.5</formula>
    </cfRule>
  </conditionalFormatting>
  <pageMargins left="0.7" right="0.7" top="0.75" bottom="0.75" header="0.3" footer="0.3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pageSetUpPr fitToPage="1"/>
  </sheetPr>
  <dimension ref="A2:T113"/>
  <sheetViews>
    <sheetView showGridLines="0" zoomScaleNormal="100" workbookViewId="0">
      <selection activeCell="B2" sqref="B2:M2"/>
    </sheetView>
  </sheetViews>
  <sheetFormatPr defaultColWidth="9.28515625" defaultRowHeight="12" x14ac:dyDescent="0.2"/>
  <cols>
    <col min="1" max="1" width="7.5703125" style="44" customWidth="1"/>
    <col min="2" max="13" width="9.28515625" style="44"/>
    <col min="14" max="15" width="9.28515625" style="46"/>
    <col min="16" max="16384" width="9.28515625" style="44"/>
  </cols>
  <sheetData>
    <row r="2" spans="1:20" ht="15" x14ac:dyDescent="0.2">
      <c r="B2" s="387" t="s">
        <v>227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</row>
    <row r="3" spans="1:20" x14ac:dyDescent="0.2">
      <c r="A3" s="101"/>
      <c r="B3" s="389" t="s">
        <v>48</v>
      </c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S3" s="2"/>
    </row>
    <row r="4" spans="1:20" x14ac:dyDescent="0.2">
      <c r="D4" s="1"/>
      <c r="S4" s="2"/>
    </row>
    <row r="5" spans="1:20" x14ac:dyDescent="0.2">
      <c r="N5" s="13"/>
      <c r="O5" s="13"/>
      <c r="P5" s="9"/>
      <c r="Q5" s="9"/>
      <c r="R5" s="9"/>
      <c r="S5" s="9"/>
      <c r="T5" s="9"/>
    </row>
    <row r="9" spans="1:20" ht="12" customHeight="1" x14ac:dyDescent="0.2"/>
    <row r="13" spans="1:20" ht="15" customHeight="1" x14ac:dyDescent="0.2">
      <c r="C13" s="401"/>
      <c r="D13" s="401"/>
      <c r="E13" s="401"/>
      <c r="F13" s="401"/>
      <c r="G13" s="401"/>
    </row>
    <row r="14" spans="1:20" x14ac:dyDescent="0.2">
      <c r="C14" s="401"/>
      <c r="D14" s="401"/>
      <c r="E14" s="401"/>
      <c r="F14" s="401"/>
      <c r="G14" s="401"/>
    </row>
    <row r="29" spans="2:13" x14ac:dyDescent="0.2">
      <c r="B29" s="379" t="s">
        <v>197</v>
      </c>
      <c r="C29" s="379"/>
      <c r="D29" s="379"/>
      <c r="E29" s="379"/>
      <c r="F29" s="379"/>
      <c r="G29" s="379"/>
      <c r="H29" s="379"/>
      <c r="I29" s="379"/>
      <c r="J29" s="379"/>
      <c r="K29" s="379"/>
      <c r="L29" s="379"/>
      <c r="M29" s="379"/>
    </row>
    <row r="36" spans="1:15" x14ac:dyDescent="0.2">
      <c r="N36" s="44"/>
      <c r="O36" s="44"/>
    </row>
    <row r="37" spans="1:15" x14ac:dyDescent="0.2">
      <c r="N37" s="44"/>
      <c r="O37" s="44"/>
    </row>
    <row r="38" spans="1:15" x14ac:dyDescent="0.2">
      <c r="N38" s="44"/>
      <c r="O38" s="44"/>
    </row>
    <row r="39" spans="1:15" x14ac:dyDescent="0.2">
      <c r="N39" s="44"/>
      <c r="O39" s="44"/>
    </row>
    <row r="40" spans="1:15" x14ac:dyDescent="0.2">
      <c r="N40" s="44"/>
      <c r="O40" s="44"/>
    </row>
    <row r="41" spans="1:15" x14ac:dyDescent="0.2">
      <c r="N41" s="44"/>
      <c r="O41" s="44"/>
    </row>
    <row r="42" spans="1:15" x14ac:dyDescent="0.2">
      <c r="N42" s="44"/>
      <c r="O42" s="44"/>
    </row>
    <row r="43" spans="1:15" x14ac:dyDescent="0.2">
      <c r="N43" s="44"/>
      <c r="O43" s="44"/>
    </row>
    <row r="48" spans="1:15" x14ac:dyDescent="0.2">
      <c r="A48" s="70" t="s">
        <v>251</v>
      </c>
    </row>
    <row r="49" spans="1:20" x14ac:dyDescent="0.2">
      <c r="A49" s="44" t="s">
        <v>173</v>
      </c>
    </row>
    <row r="54" spans="1:20" ht="15" x14ac:dyDescent="0.25">
      <c r="C54" s="217" t="s">
        <v>218</v>
      </c>
      <c r="D54"/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20" ht="15" x14ac:dyDescent="0.25">
      <c r="C55"/>
      <c r="D55"/>
    </row>
    <row r="56" spans="1:20" ht="12.75" x14ac:dyDescent="0.2">
      <c r="C56" s="217" t="s">
        <v>88</v>
      </c>
      <c r="D56" s="218">
        <v>43054.699270833335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20" ht="12.75" x14ac:dyDescent="0.2">
      <c r="C57" s="217" t="s">
        <v>50</v>
      </c>
      <c r="D57" s="218">
        <v>43056.364233587963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20" ht="12.75" x14ac:dyDescent="0.2">
      <c r="C58" s="217" t="s">
        <v>51</v>
      </c>
      <c r="D58" s="217" t="s">
        <v>52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60" spans="1:20" x14ac:dyDescent="0.2">
      <c r="C60" s="28" t="s">
        <v>89</v>
      </c>
      <c r="D60" s="28" t="s">
        <v>6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20" x14ac:dyDescent="0.2">
      <c r="O61" s="84"/>
    </row>
    <row r="62" spans="1:20" ht="12.75" x14ac:dyDescent="0.2">
      <c r="C62" s="81" t="s">
        <v>96</v>
      </c>
      <c r="D62" s="219" t="s">
        <v>7</v>
      </c>
      <c r="E62" s="219" t="s">
        <v>9</v>
      </c>
      <c r="F62" s="219" t="s">
        <v>10</v>
      </c>
      <c r="G62" s="219" t="s">
        <v>11</v>
      </c>
      <c r="H62" s="219" t="s">
        <v>12</v>
      </c>
      <c r="I62" s="219" t="s">
        <v>13</v>
      </c>
      <c r="J62" s="219" t="s">
        <v>0</v>
      </c>
      <c r="K62" s="219" t="s">
        <v>1</v>
      </c>
      <c r="L62" s="219" t="s">
        <v>2</v>
      </c>
      <c r="M62" s="219" t="s">
        <v>93</v>
      </c>
      <c r="N62" s="219" t="s">
        <v>129</v>
      </c>
      <c r="O62" s="219" t="s">
        <v>200</v>
      </c>
    </row>
    <row r="63" spans="1:20" ht="12.75" x14ac:dyDescent="0.2">
      <c r="C63" s="81" t="s">
        <v>14</v>
      </c>
      <c r="D63" s="220">
        <v>12776.94</v>
      </c>
      <c r="E63" s="220">
        <v>12503</v>
      </c>
      <c r="F63" s="220">
        <v>11877.61</v>
      </c>
      <c r="G63" s="220">
        <v>11591.61</v>
      </c>
      <c r="H63" s="220">
        <v>11223.1</v>
      </c>
      <c r="I63" s="220">
        <v>10345.290000000001</v>
      </c>
      <c r="J63" s="220">
        <v>10073.24</v>
      </c>
      <c r="K63" s="220">
        <v>10027.61</v>
      </c>
      <c r="L63" s="220">
        <v>9913.48</v>
      </c>
      <c r="M63" s="220">
        <v>9737.4</v>
      </c>
      <c r="N63" s="220">
        <v>9504.27</v>
      </c>
      <c r="O63" s="220">
        <v>9490.1200000000008</v>
      </c>
      <c r="P63" s="95"/>
      <c r="Q63" s="354"/>
      <c r="R63" s="91"/>
      <c r="S63" s="136"/>
      <c r="T63" s="91"/>
    </row>
    <row r="64" spans="1:20" ht="12.75" x14ac:dyDescent="0.2">
      <c r="C64" s="81" t="s">
        <v>15</v>
      </c>
      <c r="D64" s="220">
        <v>10261.120000000001</v>
      </c>
      <c r="E64" s="220">
        <v>9990.73</v>
      </c>
      <c r="F64" s="220">
        <v>9427.94</v>
      </c>
      <c r="G64" s="220">
        <v>9164.76</v>
      </c>
      <c r="H64" s="220">
        <v>8862.73</v>
      </c>
      <c r="I64" s="220">
        <v>7997.86</v>
      </c>
      <c r="J64" s="220">
        <v>7739.1</v>
      </c>
      <c r="K64" s="220">
        <v>7688.36</v>
      </c>
      <c r="L64" s="220">
        <v>7603.2</v>
      </c>
      <c r="M64" s="220">
        <v>7360.11</v>
      </c>
      <c r="N64" s="220">
        <v>7088.31</v>
      </c>
      <c r="O64" s="220">
        <v>7054.97</v>
      </c>
      <c r="P64" s="80"/>
      <c r="Q64" s="136"/>
      <c r="R64" s="95"/>
      <c r="S64" s="92"/>
      <c r="T64" s="80"/>
    </row>
    <row r="65" spans="3:18" ht="12.75" x14ac:dyDescent="0.2">
      <c r="C65" s="81" t="s">
        <v>16</v>
      </c>
      <c r="D65" s="220">
        <v>2515.81</v>
      </c>
      <c r="E65" s="220">
        <v>2512.23</v>
      </c>
      <c r="F65" s="220">
        <v>2449.7600000000002</v>
      </c>
      <c r="G65" s="220">
        <v>2426.84</v>
      </c>
      <c r="H65" s="220">
        <v>2360.37</v>
      </c>
      <c r="I65" s="220">
        <v>2347.4299999999998</v>
      </c>
      <c r="J65" s="220">
        <v>2334.12</v>
      </c>
      <c r="K65" s="220">
        <v>2339.15</v>
      </c>
      <c r="L65" s="220">
        <v>2310.2800000000002</v>
      </c>
      <c r="M65" s="220">
        <v>2377.29</v>
      </c>
      <c r="N65" s="220">
        <v>2415.96</v>
      </c>
      <c r="O65" s="220">
        <v>2435.15</v>
      </c>
      <c r="P65" s="80"/>
      <c r="Q65" s="80"/>
      <c r="R65" s="80"/>
    </row>
    <row r="66" spans="3:18" x14ac:dyDescent="0.2">
      <c r="E66" s="80"/>
      <c r="F66" s="80"/>
      <c r="G66" s="80"/>
      <c r="H66" s="80"/>
      <c r="I66" s="80"/>
      <c r="J66" s="80"/>
      <c r="K66" s="80"/>
      <c r="L66" s="80"/>
      <c r="M66" s="80"/>
      <c r="N66" s="95"/>
      <c r="O66" s="95"/>
      <c r="P66" s="80"/>
      <c r="Q66" s="80"/>
      <c r="R66" s="80"/>
    </row>
    <row r="67" spans="3:18" x14ac:dyDescent="0.2">
      <c r="E67" s="96"/>
      <c r="F67" s="96"/>
      <c r="G67" s="96"/>
      <c r="H67" s="96"/>
      <c r="I67" s="96"/>
      <c r="J67" s="96"/>
      <c r="K67" s="96"/>
      <c r="L67" s="96"/>
      <c r="M67" s="96"/>
      <c r="N67" s="91"/>
      <c r="O67" s="95"/>
      <c r="P67" s="80"/>
      <c r="Q67" s="80"/>
      <c r="R67" s="80"/>
    </row>
    <row r="68" spans="3:18" x14ac:dyDescent="0.2">
      <c r="E68" s="96"/>
      <c r="F68" s="96"/>
      <c r="G68" s="96"/>
      <c r="H68" s="96"/>
      <c r="I68" s="96"/>
      <c r="J68" s="96"/>
      <c r="K68" s="96"/>
      <c r="L68" s="96"/>
      <c r="M68" s="96"/>
      <c r="N68" s="91"/>
      <c r="O68" s="95"/>
      <c r="P68" s="97"/>
      <c r="Q68" s="80"/>
      <c r="R68" s="80"/>
    </row>
    <row r="69" spans="3:18" x14ac:dyDescent="0.2">
      <c r="E69" s="96"/>
      <c r="F69" s="96"/>
      <c r="G69" s="96"/>
      <c r="H69" s="96"/>
      <c r="I69" s="96"/>
      <c r="J69" s="96"/>
      <c r="K69" s="96"/>
      <c r="L69" s="96"/>
      <c r="M69" s="96"/>
      <c r="N69" s="91"/>
      <c r="O69" s="95"/>
      <c r="P69" s="80"/>
      <c r="Q69" s="80"/>
      <c r="R69" s="80"/>
    </row>
    <row r="70" spans="3:18" x14ac:dyDescent="0.2"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95"/>
      <c r="P70" s="80"/>
      <c r="Q70" s="80"/>
      <c r="R70" s="80"/>
    </row>
    <row r="71" spans="3:18" x14ac:dyDescent="0.2"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95"/>
      <c r="P71" s="80"/>
      <c r="Q71" s="80"/>
      <c r="R71" s="80"/>
    </row>
    <row r="72" spans="3:18" x14ac:dyDescent="0.2"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95"/>
      <c r="P72" s="80"/>
      <c r="Q72" s="80"/>
      <c r="R72" s="80"/>
    </row>
    <row r="73" spans="3:18" x14ac:dyDescent="0.2">
      <c r="C73" s="28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13"/>
      <c r="P73" s="275"/>
      <c r="Q73" s="80"/>
      <c r="R73" s="80"/>
    </row>
    <row r="74" spans="3:18" x14ac:dyDescent="0.2"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13"/>
      <c r="O74" s="13"/>
      <c r="P74" s="275"/>
      <c r="Q74" s="80"/>
      <c r="R74" s="80"/>
    </row>
    <row r="75" spans="3:18" ht="12.75" x14ac:dyDescent="0.2">
      <c r="C75" s="217"/>
      <c r="D75" s="218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13"/>
      <c r="P75" s="275"/>
      <c r="Q75" s="80"/>
      <c r="R75" s="80"/>
    </row>
    <row r="76" spans="3:18" ht="12.75" x14ac:dyDescent="0.2">
      <c r="C76" s="217"/>
      <c r="D76" s="218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13"/>
      <c r="P76" s="275"/>
      <c r="Q76" s="80"/>
      <c r="R76" s="80"/>
    </row>
    <row r="77" spans="3:18" ht="12.75" x14ac:dyDescent="0.2">
      <c r="C77" s="217"/>
      <c r="D77" s="217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13"/>
      <c r="P77" s="275"/>
      <c r="Q77" s="80"/>
      <c r="R77" s="80"/>
    </row>
    <row r="78" spans="3:18" x14ac:dyDescent="0.2"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13"/>
      <c r="O78" s="13"/>
      <c r="P78" s="275"/>
      <c r="Q78" s="80"/>
      <c r="R78" s="80"/>
    </row>
    <row r="79" spans="3:18" x14ac:dyDescent="0.2">
      <c r="C79" s="28"/>
      <c r="D79" s="28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13"/>
      <c r="P79" s="275"/>
      <c r="Q79" s="80"/>
      <c r="R79" s="80"/>
    </row>
    <row r="80" spans="3:18" x14ac:dyDescent="0.2"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13"/>
      <c r="O80" s="13"/>
      <c r="P80" s="275"/>
    </row>
    <row r="81" spans="3:16" ht="12.75" x14ac:dyDescent="0.2">
      <c r="C81" s="28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75"/>
    </row>
    <row r="82" spans="3:16" ht="12.75" x14ac:dyDescent="0.2">
      <c r="C82" s="28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75"/>
    </row>
    <row r="83" spans="3:16" ht="12.75" x14ac:dyDescent="0.2">
      <c r="C83" s="28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75"/>
    </row>
    <row r="84" spans="3:16" ht="12.75" x14ac:dyDescent="0.2">
      <c r="C84" s="28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75"/>
    </row>
    <row r="85" spans="3:16" x14ac:dyDescent="0.2"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13"/>
      <c r="O85" s="13"/>
      <c r="P85" s="275"/>
    </row>
    <row r="86" spans="3:16" x14ac:dyDescent="0.2">
      <c r="C86" s="28"/>
      <c r="D86" s="223"/>
      <c r="E86" s="223"/>
      <c r="F86" s="223"/>
      <c r="G86" s="28"/>
      <c r="H86" s="223"/>
      <c r="I86" s="223"/>
      <c r="J86" s="223"/>
      <c r="K86" s="223"/>
      <c r="L86" s="223"/>
      <c r="M86" s="223"/>
      <c r="N86" s="223"/>
      <c r="O86" s="13"/>
      <c r="P86" s="9"/>
    </row>
    <row r="87" spans="3:16" x14ac:dyDescent="0.2">
      <c r="C87" s="28"/>
      <c r="D87" s="28"/>
      <c r="E87" s="223"/>
      <c r="F87" s="223"/>
      <c r="G87" s="28"/>
      <c r="H87" s="28"/>
      <c r="I87" s="223"/>
      <c r="J87" s="223"/>
      <c r="K87" s="223"/>
      <c r="L87" s="223"/>
      <c r="M87" s="223"/>
      <c r="N87" s="223"/>
      <c r="O87" s="13"/>
      <c r="P87" s="9"/>
    </row>
    <row r="88" spans="3:16" x14ac:dyDescent="0.2">
      <c r="C88" s="28"/>
      <c r="D88" s="28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13"/>
      <c r="P88" s="9"/>
    </row>
    <row r="89" spans="3:16" x14ac:dyDescent="0.2">
      <c r="C89" s="28"/>
      <c r="D89" s="28"/>
      <c r="E89" s="9"/>
      <c r="F89" s="9"/>
      <c r="G89" s="9"/>
      <c r="H89" s="9"/>
      <c r="I89" s="9"/>
      <c r="J89" s="9"/>
      <c r="K89" s="9"/>
      <c r="L89" s="9"/>
      <c r="M89" s="9"/>
      <c r="N89" s="13"/>
      <c r="O89" s="13"/>
      <c r="P89" s="9"/>
    </row>
    <row r="90" spans="3:16" x14ac:dyDescent="0.2">
      <c r="C90" s="28"/>
      <c r="D90" s="28"/>
      <c r="E90" s="9"/>
      <c r="F90" s="9"/>
      <c r="G90" s="9"/>
      <c r="H90" s="9"/>
      <c r="I90" s="9"/>
      <c r="J90" s="9"/>
      <c r="K90" s="9"/>
      <c r="L90" s="9"/>
      <c r="M90" s="9"/>
      <c r="N90" s="13"/>
      <c r="O90" s="13"/>
      <c r="P90" s="9"/>
    </row>
    <row r="91" spans="3:16" x14ac:dyDescent="0.2">
      <c r="C91" s="28"/>
      <c r="D91" s="28"/>
      <c r="E91" s="9"/>
      <c r="F91" s="9"/>
      <c r="G91" s="9"/>
      <c r="H91" s="9"/>
      <c r="I91" s="9"/>
      <c r="J91" s="9"/>
      <c r="K91" s="9"/>
      <c r="L91" s="9"/>
      <c r="M91" s="9"/>
      <c r="N91" s="13"/>
      <c r="O91" s="13"/>
      <c r="P91" s="9"/>
    </row>
    <row r="92" spans="3:16" x14ac:dyDescent="0.2">
      <c r="C92" s="28"/>
      <c r="D92" s="28"/>
      <c r="E92" s="9"/>
      <c r="F92" s="9"/>
      <c r="G92" s="9"/>
      <c r="H92" s="9"/>
      <c r="I92" s="9"/>
      <c r="J92" s="9"/>
      <c r="K92" s="9"/>
      <c r="L92" s="9"/>
      <c r="M92" s="9"/>
      <c r="N92" s="13"/>
      <c r="O92" s="13"/>
      <c r="P92" s="9"/>
    </row>
    <row r="93" spans="3:16" x14ac:dyDescent="0.2">
      <c r="C93" s="28"/>
      <c r="D93" s="28"/>
      <c r="E93" s="9"/>
      <c r="F93" s="9"/>
      <c r="G93" s="9"/>
      <c r="H93" s="9"/>
      <c r="I93" s="9"/>
      <c r="J93" s="9"/>
      <c r="K93" s="9"/>
      <c r="L93" s="9"/>
      <c r="M93" s="9"/>
      <c r="N93" s="13"/>
      <c r="O93" s="13"/>
      <c r="P93" s="9"/>
    </row>
    <row r="94" spans="3:16" x14ac:dyDescent="0.2">
      <c r="C94" s="28"/>
      <c r="D94" s="28"/>
      <c r="E94" s="9"/>
      <c r="F94" s="9"/>
      <c r="G94" s="9"/>
      <c r="H94" s="9"/>
      <c r="I94" s="9"/>
      <c r="J94" s="9"/>
      <c r="K94" s="9"/>
      <c r="L94" s="9"/>
      <c r="M94" s="9"/>
      <c r="N94" s="13"/>
      <c r="O94" s="13"/>
      <c r="P94" s="9"/>
    </row>
    <row r="95" spans="3:16" x14ac:dyDescent="0.2">
      <c r="C95" s="28"/>
      <c r="D95" s="28"/>
      <c r="E95" s="9"/>
      <c r="F95" s="9"/>
      <c r="G95" s="9"/>
      <c r="H95" s="9"/>
      <c r="I95" s="9"/>
      <c r="J95" s="9"/>
      <c r="K95" s="9"/>
      <c r="L95" s="9"/>
      <c r="M95" s="9"/>
      <c r="N95" s="13"/>
      <c r="O95" s="13"/>
      <c r="P95" s="9"/>
    </row>
    <row r="96" spans="3:16" x14ac:dyDescent="0.2">
      <c r="C96" s="28"/>
      <c r="D96" s="28"/>
      <c r="E96" s="9"/>
      <c r="F96" s="9"/>
      <c r="G96" s="9"/>
      <c r="H96" s="9"/>
      <c r="I96" s="9"/>
      <c r="J96" s="9"/>
      <c r="K96" s="9"/>
      <c r="L96" s="9"/>
      <c r="M96" s="9"/>
      <c r="N96" s="13"/>
      <c r="O96" s="13"/>
      <c r="P96" s="9"/>
    </row>
    <row r="97" spans="3:16" x14ac:dyDescent="0.2">
      <c r="C97" s="28"/>
      <c r="D97" s="28"/>
      <c r="E97" s="9"/>
      <c r="F97" s="9"/>
      <c r="G97" s="9"/>
      <c r="H97" s="9"/>
      <c r="I97" s="9"/>
      <c r="J97" s="9"/>
      <c r="K97" s="9"/>
      <c r="L97" s="9"/>
      <c r="M97" s="9"/>
      <c r="N97" s="13"/>
      <c r="O97" s="13"/>
      <c r="P97" s="9"/>
    </row>
    <row r="98" spans="3:16" x14ac:dyDescent="0.2">
      <c r="C98" s="28"/>
      <c r="D98" s="28"/>
      <c r="E98" s="9"/>
      <c r="F98" s="9"/>
      <c r="G98" s="9"/>
      <c r="H98" s="9"/>
      <c r="I98" s="9"/>
      <c r="J98" s="9"/>
      <c r="K98" s="9"/>
      <c r="L98" s="9"/>
      <c r="M98" s="9"/>
      <c r="N98" s="13"/>
      <c r="O98" s="13"/>
      <c r="P98" s="9"/>
    </row>
    <row r="99" spans="3:16" x14ac:dyDescent="0.2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13"/>
      <c r="O99" s="13"/>
      <c r="P99" s="9"/>
    </row>
    <row r="100" spans="3:16" x14ac:dyDescent="0.2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13"/>
      <c r="O100" s="13"/>
      <c r="P100" s="9"/>
    </row>
    <row r="101" spans="3:16" x14ac:dyDescent="0.2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13"/>
      <c r="O101" s="13"/>
      <c r="P101" s="9"/>
    </row>
    <row r="102" spans="3:16" ht="15" x14ac:dyDescent="0.25">
      <c r="C102" s="217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9"/>
    </row>
    <row r="103" spans="3:16" ht="15" x14ac:dyDescent="0.25"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9"/>
    </row>
    <row r="104" spans="3:16" ht="15" x14ac:dyDescent="0.25">
      <c r="C104" s="217"/>
      <c r="D104" s="218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9"/>
    </row>
    <row r="105" spans="3:16" ht="15" x14ac:dyDescent="0.25">
      <c r="C105" s="217"/>
      <c r="D105" s="218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9"/>
    </row>
    <row r="106" spans="3:16" ht="15" x14ac:dyDescent="0.25">
      <c r="C106" s="217"/>
      <c r="D106" s="217"/>
      <c r="E106" s="233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9"/>
    </row>
    <row r="107" spans="3:16" ht="15" x14ac:dyDescent="0.25"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9"/>
    </row>
    <row r="108" spans="3:16" ht="15" x14ac:dyDescent="0.25">
      <c r="C108" s="217"/>
      <c r="D108" s="217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9"/>
    </row>
    <row r="109" spans="3:16" ht="15" x14ac:dyDescent="0.25"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9"/>
    </row>
    <row r="110" spans="3:16" ht="12.75" x14ac:dyDescent="0.2"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9"/>
    </row>
    <row r="111" spans="3:16" ht="12.75" x14ac:dyDescent="0.2">
      <c r="C111" s="217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9"/>
    </row>
    <row r="112" spans="3:16" ht="12.75" x14ac:dyDescent="0.2">
      <c r="C112" s="217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9"/>
    </row>
    <row r="113" spans="3:16" ht="12.75" x14ac:dyDescent="0.2">
      <c r="C113" s="217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9"/>
    </row>
  </sheetData>
  <mergeCells count="4">
    <mergeCell ref="C13:G14"/>
    <mergeCell ref="B2:M2"/>
    <mergeCell ref="B3:M3"/>
    <mergeCell ref="B29:M29"/>
  </mergeCells>
  <pageMargins left="0.7" right="0.7" top="0.75" bottom="0.75" header="0.3" footer="0.3"/>
  <pageSetup paperSize="9" scale="6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AA96"/>
  <sheetViews>
    <sheetView showGridLines="0" zoomScaleNormal="100" workbookViewId="0">
      <selection activeCell="B2" sqref="B2:H2"/>
    </sheetView>
  </sheetViews>
  <sheetFormatPr defaultColWidth="9.28515625" defaultRowHeight="12" x14ac:dyDescent="0.2"/>
  <cols>
    <col min="1" max="1" width="9.28515625" style="143"/>
    <col min="2" max="2" width="16.42578125" style="143" customWidth="1"/>
    <col min="3" max="8" width="10.7109375" style="143" customWidth="1"/>
    <col min="9" max="9" width="9.28515625" style="183"/>
    <col min="10" max="10" width="31.42578125" style="143" customWidth="1"/>
    <col min="11" max="11" width="18.28515625" style="143" bestFit="1" customWidth="1"/>
    <col min="12" max="17" width="9.28515625" style="143"/>
    <col min="18" max="21" width="9.28515625" style="84"/>
    <col min="22" max="16384" width="9.28515625" style="143"/>
  </cols>
  <sheetData>
    <row r="1" spans="1:27" x14ac:dyDescent="0.2">
      <c r="I1" s="84"/>
      <c r="J1" s="84"/>
      <c r="K1" s="84"/>
      <c r="L1" s="84"/>
      <c r="M1" s="84"/>
      <c r="N1" s="84"/>
      <c r="O1" s="84"/>
      <c r="P1" s="84"/>
      <c r="Q1" s="84"/>
    </row>
    <row r="2" spans="1:27" ht="15" x14ac:dyDescent="0.2">
      <c r="B2" s="373" t="s">
        <v>230</v>
      </c>
      <c r="C2" s="373"/>
      <c r="D2" s="373"/>
      <c r="E2" s="373"/>
      <c r="F2" s="373"/>
      <c r="G2" s="373"/>
      <c r="H2" s="373"/>
      <c r="I2" s="84"/>
      <c r="J2" s="84"/>
      <c r="K2" s="84"/>
      <c r="L2" s="84"/>
      <c r="M2" s="84"/>
      <c r="N2" s="84"/>
      <c r="O2" s="84"/>
      <c r="P2" s="84"/>
      <c r="Q2" s="84"/>
    </row>
    <row r="3" spans="1:27" ht="12" customHeight="1" x14ac:dyDescent="0.2">
      <c r="B3" s="111"/>
      <c r="C3" s="403" t="s">
        <v>228</v>
      </c>
      <c r="D3" s="404"/>
      <c r="E3" s="404"/>
      <c r="F3" s="404"/>
      <c r="G3" s="405"/>
      <c r="H3" s="409" t="s">
        <v>229</v>
      </c>
      <c r="I3" s="143"/>
      <c r="J3" s="84"/>
      <c r="K3" s="84"/>
      <c r="L3" s="84"/>
      <c r="M3" s="84"/>
      <c r="N3" s="84"/>
      <c r="O3" s="84"/>
      <c r="P3" s="84"/>
      <c r="Q3" s="84"/>
      <c r="V3" s="84"/>
      <c r="Z3" s="180"/>
    </row>
    <row r="4" spans="1:27" ht="12" customHeight="1" x14ac:dyDescent="0.2">
      <c r="B4" s="123"/>
      <c r="C4" s="406"/>
      <c r="D4" s="407"/>
      <c r="E4" s="407"/>
      <c r="F4" s="407"/>
      <c r="G4" s="408"/>
      <c r="H4" s="410"/>
      <c r="I4" s="143"/>
      <c r="J4" s="355"/>
      <c r="K4" s="355"/>
      <c r="L4" s="355"/>
      <c r="M4" s="355"/>
      <c r="N4" s="355"/>
      <c r="O4" s="84"/>
      <c r="P4" s="84"/>
      <c r="Q4" s="84"/>
      <c r="S4" s="181"/>
      <c r="T4" s="181"/>
      <c r="U4" s="181"/>
      <c r="V4" s="181"/>
      <c r="W4" s="182"/>
      <c r="X4" s="182"/>
      <c r="Y4" s="182"/>
      <c r="Z4" s="182"/>
      <c r="AA4" s="182"/>
    </row>
    <row r="5" spans="1:27" ht="12.95" customHeight="1" x14ac:dyDescent="0.2">
      <c r="B5" s="123"/>
      <c r="C5" s="124">
        <v>2010</v>
      </c>
      <c r="D5" s="171">
        <v>2013</v>
      </c>
      <c r="E5" s="171">
        <v>2014</v>
      </c>
      <c r="F5" s="343">
        <v>2015</v>
      </c>
      <c r="G5" s="344">
        <v>2016</v>
      </c>
      <c r="H5" s="382"/>
      <c r="I5" s="143"/>
      <c r="J5" s="356"/>
      <c r="K5" s="355"/>
      <c r="L5" s="355"/>
      <c r="M5" s="355"/>
      <c r="N5" s="355"/>
      <c r="O5" s="84"/>
      <c r="P5" s="84"/>
      <c r="Q5" s="84"/>
      <c r="S5" s="181"/>
      <c r="T5" s="181"/>
      <c r="U5" s="181"/>
      <c r="V5" s="181"/>
      <c r="W5" s="182"/>
      <c r="X5" s="182"/>
      <c r="Y5" s="182"/>
      <c r="Z5" s="182"/>
      <c r="AA5" s="182"/>
    </row>
    <row r="6" spans="1:27" ht="12.95" customHeight="1" x14ac:dyDescent="0.2">
      <c r="A6" s="183"/>
      <c r="B6" s="125" t="s">
        <v>3</v>
      </c>
      <c r="C6" s="339">
        <v>10345.290000000001</v>
      </c>
      <c r="D6" s="146">
        <v>9913.48</v>
      </c>
      <c r="E6" s="340">
        <v>9737.4</v>
      </c>
      <c r="F6" s="340">
        <v>9504.27</v>
      </c>
      <c r="G6" s="340">
        <v>9490.1200000000008</v>
      </c>
      <c r="H6" s="341">
        <f>+(G6-C6)/C6*100</f>
        <v>-8.266273830893093</v>
      </c>
      <c r="I6" s="327"/>
      <c r="J6" s="355"/>
      <c r="K6" s="355"/>
      <c r="L6" s="356"/>
      <c r="M6" s="355"/>
      <c r="N6" s="355"/>
      <c r="O6" s="84"/>
      <c r="P6" s="84"/>
      <c r="Q6" s="84"/>
      <c r="T6" s="181"/>
      <c r="U6" s="181"/>
      <c r="V6" s="181"/>
      <c r="W6" s="182"/>
      <c r="X6" s="182"/>
      <c r="Y6" s="182"/>
      <c r="Z6" s="182"/>
      <c r="AA6" s="182"/>
    </row>
    <row r="7" spans="1:27" ht="12.95" customHeight="1" x14ac:dyDescent="0.2">
      <c r="A7" s="183"/>
      <c r="B7" s="66" t="s">
        <v>58</v>
      </c>
      <c r="C7" s="11">
        <v>61.9</v>
      </c>
      <c r="D7" s="147">
        <v>57.9</v>
      </c>
      <c r="E7" s="150">
        <v>57.29</v>
      </c>
      <c r="F7" s="150">
        <v>56.77</v>
      </c>
      <c r="G7" s="150">
        <v>57.49</v>
      </c>
      <c r="H7" s="345">
        <f t="shared" ref="H7:H37" si="0">+(G7-C7)/C7*100</f>
        <v>-7.1243941841680076</v>
      </c>
      <c r="I7" s="186"/>
      <c r="J7" s="355"/>
      <c r="K7" s="355"/>
      <c r="L7" s="355"/>
      <c r="M7" s="355"/>
      <c r="N7" s="355"/>
      <c r="O7" s="84"/>
      <c r="P7" s="84"/>
      <c r="Q7" s="84"/>
      <c r="T7" s="184"/>
      <c r="U7" s="184"/>
      <c r="V7" s="184"/>
      <c r="W7" s="182"/>
      <c r="X7" s="182"/>
      <c r="Y7" s="182"/>
      <c r="Z7" s="182"/>
      <c r="AA7" s="182"/>
    </row>
    <row r="8" spans="1:27" ht="12.95" customHeight="1" x14ac:dyDescent="0.2">
      <c r="A8" s="183"/>
      <c r="B8" s="67" t="s">
        <v>59</v>
      </c>
      <c r="C8" s="56">
        <v>406.5</v>
      </c>
      <c r="D8" s="148">
        <v>321.2</v>
      </c>
      <c r="E8" s="148">
        <v>297.5</v>
      </c>
      <c r="F8" s="148">
        <v>276.39999999999998</v>
      </c>
      <c r="G8" s="148">
        <v>256.8</v>
      </c>
      <c r="H8" s="346">
        <f t="shared" si="0"/>
        <v>-36.826568265682653</v>
      </c>
      <c r="I8" s="186"/>
      <c r="J8" s="355"/>
      <c r="K8" s="355"/>
      <c r="L8" s="355"/>
      <c r="M8" s="355"/>
      <c r="N8" s="355"/>
      <c r="O8" s="84"/>
      <c r="P8" s="84"/>
      <c r="Q8" s="84"/>
      <c r="T8" s="185"/>
      <c r="U8" s="185"/>
      <c r="V8" s="185"/>
      <c r="W8" s="402"/>
      <c r="X8" s="402"/>
      <c r="Y8" s="402"/>
      <c r="Z8" s="402"/>
      <c r="AA8" s="182"/>
    </row>
    <row r="9" spans="1:27" ht="12.95" customHeight="1" x14ac:dyDescent="0.2">
      <c r="A9" s="183"/>
      <c r="B9" s="67" t="s">
        <v>62</v>
      </c>
      <c r="C9" s="56">
        <v>108.8</v>
      </c>
      <c r="D9" s="148">
        <v>105.1</v>
      </c>
      <c r="E9" s="148">
        <v>104.9</v>
      </c>
      <c r="F9" s="148">
        <v>104.8</v>
      </c>
      <c r="G9" s="148">
        <v>104.5</v>
      </c>
      <c r="H9" s="346">
        <f t="shared" si="0"/>
        <v>-3.9522058823529389</v>
      </c>
      <c r="I9" s="186"/>
      <c r="J9" s="355"/>
      <c r="K9" s="355"/>
      <c r="L9" s="355"/>
      <c r="M9" s="355"/>
      <c r="N9" s="355"/>
      <c r="O9" s="84"/>
      <c r="P9" s="84"/>
      <c r="Q9" s="84"/>
      <c r="T9" s="1"/>
      <c r="U9" s="1"/>
      <c r="V9" s="1"/>
      <c r="W9" s="1"/>
      <c r="X9" s="1"/>
      <c r="Y9" s="1"/>
      <c r="Z9" s="1"/>
      <c r="AA9" s="182"/>
    </row>
    <row r="10" spans="1:27" ht="12.95" customHeight="1" x14ac:dyDescent="0.2">
      <c r="A10" s="183"/>
      <c r="B10" s="67" t="s">
        <v>63</v>
      </c>
      <c r="C10" s="56">
        <v>54.2</v>
      </c>
      <c r="D10" s="148">
        <v>52.71</v>
      </c>
      <c r="E10" s="148">
        <v>54.09</v>
      </c>
      <c r="F10" s="148">
        <v>55.06</v>
      </c>
      <c r="G10" s="148">
        <v>53.97</v>
      </c>
      <c r="H10" s="346">
        <f t="shared" si="0"/>
        <v>-0.42435424354244278</v>
      </c>
      <c r="I10" s="186"/>
      <c r="J10" s="355"/>
      <c r="K10" s="355"/>
      <c r="L10" s="355"/>
      <c r="M10" s="355"/>
      <c r="N10" s="355"/>
      <c r="O10" s="84"/>
      <c r="P10" s="84"/>
      <c r="Q10" s="84"/>
      <c r="T10" s="5"/>
      <c r="U10" s="5"/>
      <c r="V10" s="5"/>
      <c r="W10" s="5"/>
      <c r="X10" s="5"/>
      <c r="Y10" s="5"/>
      <c r="Z10" s="5"/>
      <c r="AA10" s="182"/>
    </row>
    <row r="11" spans="1:27" ht="12.95" customHeight="1" x14ac:dyDescent="0.2">
      <c r="A11" s="183"/>
      <c r="B11" s="67" t="s">
        <v>67</v>
      </c>
      <c r="C11" s="56">
        <v>522</v>
      </c>
      <c r="D11" s="148">
        <v>503</v>
      </c>
      <c r="E11" s="148">
        <v>504</v>
      </c>
      <c r="F11" s="148">
        <v>496</v>
      </c>
      <c r="G11" s="148">
        <v>480</v>
      </c>
      <c r="H11" s="346">
        <f t="shared" si="0"/>
        <v>-8.0459770114942533</v>
      </c>
      <c r="I11" s="186"/>
      <c r="J11" s="355"/>
      <c r="K11" s="355"/>
      <c r="L11" s="355"/>
      <c r="M11" s="355"/>
      <c r="N11" s="355"/>
      <c r="O11" s="84"/>
      <c r="P11" s="84"/>
      <c r="Q11" s="84"/>
      <c r="T11" s="5"/>
      <c r="U11" s="5"/>
      <c r="V11" s="5"/>
      <c r="W11" s="5"/>
      <c r="X11" s="5"/>
      <c r="Y11" s="5"/>
      <c r="Z11" s="5"/>
      <c r="AA11" s="182"/>
    </row>
    <row r="12" spans="1:27" ht="12.95" customHeight="1" x14ac:dyDescent="0.2">
      <c r="A12" s="183"/>
      <c r="B12" s="67" t="s">
        <v>64</v>
      </c>
      <c r="C12" s="56">
        <v>25.36</v>
      </c>
      <c r="D12" s="148">
        <v>22.27</v>
      </c>
      <c r="E12" s="148">
        <v>21.97</v>
      </c>
      <c r="F12" s="148">
        <v>20.28</v>
      </c>
      <c r="G12" s="148">
        <v>20.3</v>
      </c>
      <c r="H12" s="346">
        <f t="shared" si="0"/>
        <v>-19.952681388012614</v>
      </c>
      <c r="I12" s="186"/>
      <c r="J12" s="355"/>
      <c r="K12" s="355"/>
      <c r="L12" s="355"/>
      <c r="M12" s="355"/>
      <c r="N12" s="355"/>
      <c r="O12" s="84"/>
      <c r="P12" s="84"/>
      <c r="Q12" s="84"/>
      <c r="T12" s="5"/>
      <c r="U12" s="5"/>
      <c r="V12" s="5"/>
      <c r="W12" s="5"/>
      <c r="X12" s="5"/>
      <c r="Y12" s="5"/>
      <c r="Z12" s="5"/>
      <c r="AA12" s="182"/>
    </row>
    <row r="13" spans="1:27" ht="12.95" customHeight="1" x14ac:dyDescent="0.2">
      <c r="A13" s="183"/>
      <c r="B13" s="67" t="s">
        <v>70</v>
      </c>
      <c r="C13" s="56">
        <v>165.6</v>
      </c>
      <c r="D13" s="148">
        <v>163.63999999999999</v>
      </c>
      <c r="E13" s="148">
        <v>163.63999999999999</v>
      </c>
      <c r="F13" s="148">
        <v>163.63999999999999</v>
      </c>
      <c r="G13" s="287">
        <v>163.63999999999999</v>
      </c>
      <c r="H13" s="346">
        <f t="shared" si="0"/>
        <v>-1.183574879227058</v>
      </c>
      <c r="I13" s="186"/>
      <c r="J13" s="355"/>
      <c r="K13" s="355"/>
      <c r="L13" s="355"/>
      <c r="M13" s="355"/>
      <c r="N13" s="355"/>
      <c r="O13" s="84"/>
      <c r="P13" s="84"/>
      <c r="Q13" s="84"/>
      <c r="T13" s="5"/>
      <c r="U13" s="5"/>
      <c r="V13" s="5"/>
      <c r="W13" s="5"/>
      <c r="X13" s="5"/>
      <c r="Y13" s="5"/>
      <c r="Z13" s="5"/>
      <c r="AA13" s="182"/>
    </row>
    <row r="14" spans="1:27" ht="12.95" customHeight="1" x14ac:dyDescent="0.2">
      <c r="A14" s="183"/>
      <c r="B14" s="281" t="s">
        <v>68</v>
      </c>
      <c r="C14" s="56">
        <v>441.45</v>
      </c>
      <c r="D14" s="148">
        <v>467</v>
      </c>
      <c r="E14" s="148">
        <v>454.5</v>
      </c>
      <c r="F14" s="148">
        <v>442.4</v>
      </c>
      <c r="G14" s="148">
        <v>430.75</v>
      </c>
      <c r="H14" s="346">
        <f t="shared" si="0"/>
        <v>-2.4238305583871309</v>
      </c>
      <c r="I14" s="186"/>
      <c r="J14" s="355"/>
      <c r="K14" s="355"/>
      <c r="L14" s="355"/>
      <c r="M14" s="355"/>
      <c r="N14" s="355"/>
      <c r="O14" s="84"/>
      <c r="P14" s="84"/>
      <c r="Q14" s="84"/>
      <c r="T14" s="5"/>
      <c r="U14" s="5"/>
      <c r="V14" s="5"/>
      <c r="W14" s="5"/>
      <c r="X14" s="5"/>
      <c r="Y14" s="5"/>
      <c r="Z14" s="5"/>
      <c r="AA14" s="182"/>
    </row>
    <row r="15" spans="1:27" ht="12.95" customHeight="1" x14ac:dyDescent="0.2">
      <c r="A15" s="183"/>
      <c r="B15" s="281" t="s">
        <v>82</v>
      </c>
      <c r="C15" s="56">
        <v>963.77</v>
      </c>
      <c r="D15" s="148">
        <v>841.68</v>
      </c>
      <c r="E15" s="148">
        <v>824.28</v>
      </c>
      <c r="F15" s="148">
        <v>818.74</v>
      </c>
      <c r="G15" s="148">
        <v>849.23</v>
      </c>
      <c r="H15" s="346">
        <f t="shared" si="0"/>
        <v>-11.884578270749243</v>
      </c>
      <c r="I15" s="186"/>
      <c r="J15" s="355"/>
      <c r="K15" s="355"/>
      <c r="L15" s="355"/>
      <c r="M15" s="355"/>
      <c r="N15" s="355"/>
      <c r="O15" s="84"/>
      <c r="P15" s="84"/>
      <c r="Q15" s="84"/>
      <c r="T15" s="5"/>
      <c r="U15" s="5"/>
      <c r="V15" s="5"/>
      <c r="W15" s="5"/>
      <c r="X15" s="5"/>
      <c r="Y15" s="5"/>
      <c r="Z15" s="5"/>
      <c r="AA15" s="182"/>
    </row>
    <row r="16" spans="1:27" ht="12.95" customHeight="1" x14ac:dyDescent="0.2">
      <c r="A16" s="183"/>
      <c r="B16" s="67" t="s">
        <v>66</v>
      </c>
      <c r="C16" s="56">
        <v>809.1</v>
      </c>
      <c r="D16" s="148">
        <v>781</v>
      </c>
      <c r="E16" s="148">
        <v>774.5</v>
      </c>
      <c r="F16" s="148">
        <v>761.6</v>
      </c>
      <c r="G16" s="287">
        <v>752.9</v>
      </c>
      <c r="H16" s="346">
        <f t="shared" si="0"/>
        <v>-6.9459893709059504</v>
      </c>
      <c r="I16" s="186"/>
      <c r="J16" s="355"/>
      <c r="K16" s="355"/>
      <c r="L16" s="355"/>
      <c r="M16" s="355"/>
      <c r="N16" s="355"/>
      <c r="O16" s="84"/>
      <c r="P16" s="84"/>
      <c r="Q16" s="84"/>
      <c r="T16" s="5"/>
      <c r="U16" s="5"/>
      <c r="V16" s="5"/>
      <c r="W16" s="5"/>
      <c r="X16" s="5"/>
      <c r="Y16" s="5"/>
      <c r="Z16" s="5"/>
      <c r="AA16" s="182"/>
    </row>
    <row r="17" spans="1:27" ht="12.95" customHeight="1" x14ac:dyDescent="0.2">
      <c r="A17" s="183"/>
      <c r="B17" s="67" t="s">
        <v>60</v>
      </c>
      <c r="C17" s="56">
        <v>202</v>
      </c>
      <c r="D17" s="148">
        <v>191</v>
      </c>
      <c r="E17" s="148">
        <v>188</v>
      </c>
      <c r="F17" s="148">
        <v>182</v>
      </c>
      <c r="G17" s="148">
        <v>174</v>
      </c>
      <c r="H17" s="346">
        <f t="shared" si="0"/>
        <v>-13.861386138613863</v>
      </c>
      <c r="I17" s="186"/>
      <c r="J17" s="355"/>
      <c r="K17" s="355"/>
      <c r="L17" s="355"/>
      <c r="M17" s="355"/>
      <c r="N17" s="355"/>
      <c r="O17" s="84"/>
      <c r="P17" s="84"/>
      <c r="Q17" s="84"/>
      <c r="T17" s="5"/>
      <c r="U17" s="5"/>
      <c r="V17" s="5"/>
      <c r="W17" s="5"/>
      <c r="X17" s="5"/>
      <c r="Y17" s="5"/>
      <c r="Z17" s="5"/>
      <c r="AA17" s="182"/>
    </row>
    <row r="18" spans="1:27" ht="12.95" customHeight="1" x14ac:dyDescent="0.2">
      <c r="A18" s="183"/>
      <c r="B18" s="67" t="s">
        <v>71</v>
      </c>
      <c r="C18" s="56">
        <v>1164</v>
      </c>
      <c r="D18" s="148">
        <v>1077.5</v>
      </c>
      <c r="E18" s="148">
        <v>1095.3</v>
      </c>
      <c r="F18" s="148">
        <v>1111.8</v>
      </c>
      <c r="G18" s="148">
        <v>1125.3</v>
      </c>
      <c r="H18" s="346">
        <f t="shared" si="0"/>
        <v>-3.3247422680412413</v>
      </c>
      <c r="I18" s="186"/>
      <c r="J18" s="182"/>
      <c r="K18" s="355"/>
      <c r="L18" s="355"/>
      <c r="M18" s="355"/>
      <c r="N18" s="355"/>
      <c r="O18" s="84"/>
      <c r="P18" s="84"/>
      <c r="Q18" s="84"/>
      <c r="T18" s="5"/>
      <c r="U18" s="5"/>
      <c r="V18" s="5"/>
      <c r="W18" s="5"/>
      <c r="X18" s="5"/>
      <c r="Y18" s="5"/>
      <c r="Z18" s="5"/>
      <c r="AA18" s="182"/>
    </row>
    <row r="19" spans="1:27" ht="12.95" customHeight="1" x14ac:dyDescent="0.2">
      <c r="A19" s="183"/>
      <c r="B19" s="67" t="s">
        <v>61</v>
      </c>
      <c r="C19" s="56">
        <v>25.4</v>
      </c>
      <c r="D19" s="148">
        <v>25.6</v>
      </c>
      <c r="E19" s="148">
        <v>25.03</v>
      </c>
      <c r="F19" s="148">
        <v>17.739999999999998</v>
      </c>
      <c r="G19" s="148">
        <v>20.85</v>
      </c>
      <c r="H19" s="346">
        <f t="shared" si="0"/>
        <v>-17.913385826771645</v>
      </c>
      <c r="I19" s="186"/>
      <c r="J19" s="355"/>
      <c r="K19" s="355"/>
      <c r="L19" s="355"/>
      <c r="M19" s="355"/>
      <c r="N19" s="355"/>
      <c r="O19" s="84"/>
      <c r="P19" s="84"/>
      <c r="Q19" s="84"/>
      <c r="T19" s="5"/>
      <c r="U19" s="5"/>
      <c r="V19" s="5"/>
      <c r="W19" s="5"/>
      <c r="X19" s="5"/>
      <c r="Y19" s="5"/>
      <c r="Z19" s="5"/>
      <c r="AA19" s="182"/>
    </row>
    <row r="20" spans="1:27" ht="12.95" customHeight="1" x14ac:dyDescent="0.2">
      <c r="A20" s="183"/>
      <c r="B20" s="67" t="s">
        <v>72</v>
      </c>
      <c r="C20" s="56">
        <v>85.88</v>
      </c>
      <c r="D20" s="148">
        <v>82.87</v>
      </c>
      <c r="E20" s="148">
        <v>76.42</v>
      </c>
      <c r="F20" s="148">
        <v>77.87</v>
      </c>
      <c r="G20" s="148">
        <v>76.25</v>
      </c>
      <c r="H20" s="346">
        <f t="shared" si="0"/>
        <v>-11.213320912901718</v>
      </c>
      <c r="I20" s="186"/>
      <c r="J20" s="355"/>
      <c r="K20" s="355"/>
      <c r="L20" s="355"/>
      <c r="M20" s="355"/>
      <c r="N20" s="355"/>
      <c r="O20" s="84"/>
      <c r="P20" s="84"/>
      <c r="Q20" s="84"/>
      <c r="T20" s="5"/>
      <c r="U20" s="5"/>
      <c r="V20" s="5"/>
      <c r="W20" s="5"/>
      <c r="X20" s="5"/>
      <c r="Y20" s="5"/>
      <c r="Z20" s="5"/>
      <c r="AA20" s="182"/>
    </row>
    <row r="21" spans="1:27" ht="12.95" customHeight="1" x14ac:dyDescent="0.2">
      <c r="A21" s="183"/>
      <c r="B21" s="67" t="s">
        <v>73</v>
      </c>
      <c r="C21" s="56">
        <v>143.4</v>
      </c>
      <c r="D21" s="148">
        <v>144.80000000000001</v>
      </c>
      <c r="E21" s="148">
        <v>149.9</v>
      </c>
      <c r="F21" s="148">
        <v>150.80000000000001</v>
      </c>
      <c r="G21" s="287">
        <v>148.80000000000001</v>
      </c>
      <c r="H21" s="346">
        <f t="shared" si="0"/>
        <v>3.765690376569041</v>
      </c>
      <c r="I21" s="186"/>
      <c r="J21" s="355"/>
      <c r="K21" s="355"/>
      <c r="L21" s="355"/>
      <c r="M21" s="355"/>
      <c r="N21" s="355"/>
      <c r="O21" s="84"/>
      <c r="P21" s="84"/>
      <c r="Q21" s="84"/>
      <c r="T21" s="5"/>
      <c r="U21" s="5"/>
      <c r="V21" s="5"/>
      <c r="W21" s="5"/>
      <c r="X21" s="5"/>
      <c r="Y21" s="5"/>
      <c r="Z21" s="5"/>
      <c r="AA21" s="182"/>
    </row>
    <row r="22" spans="1:27" ht="12.95" customHeight="1" x14ac:dyDescent="0.2">
      <c r="A22" s="183"/>
      <c r="B22" s="67" t="s">
        <v>74</v>
      </c>
      <c r="C22" s="56">
        <v>3.73</v>
      </c>
      <c r="D22" s="148">
        <v>3.56</v>
      </c>
      <c r="E22" s="148">
        <v>3.53</v>
      </c>
      <c r="F22" s="148">
        <v>3.53</v>
      </c>
      <c r="G22" s="148">
        <v>3.45</v>
      </c>
      <c r="H22" s="346">
        <f t="shared" si="0"/>
        <v>-7.5067024128686279</v>
      </c>
      <c r="I22" s="186"/>
      <c r="J22" s="182"/>
      <c r="K22" s="355"/>
      <c r="L22" s="355"/>
      <c r="M22" s="355"/>
      <c r="N22" s="355"/>
      <c r="O22" s="84"/>
      <c r="P22" s="84"/>
      <c r="Q22" s="84"/>
      <c r="T22" s="5"/>
      <c r="U22" s="5"/>
      <c r="V22" s="5"/>
      <c r="W22" s="5"/>
      <c r="X22" s="5"/>
      <c r="Y22" s="5"/>
      <c r="Z22" s="5"/>
      <c r="AA22" s="182"/>
    </row>
    <row r="23" spans="1:27" ht="12.95" customHeight="1" x14ac:dyDescent="0.2">
      <c r="A23" s="183"/>
      <c r="B23" s="67" t="s">
        <v>69</v>
      </c>
      <c r="C23" s="56">
        <v>444.16</v>
      </c>
      <c r="D23" s="148">
        <v>444.42</v>
      </c>
      <c r="E23" s="148">
        <v>462.93</v>
      </c>
      <c r="F23" s="148">
        <v>441.9</v>
      </c>
      <c r="G23" s="148">
        <v>434.28</v>
      </c>
      <c r="H23" s="346">
        <f t="shared" si="0"/>
        <v>-2.2244236311239307</v>
      </c>
      <c r="I23" s="186"/>
      <c r="J23" s="182"/>
      <c r="K23" s="355"/>
      <c r="L23" s="355"/>
      <c r="M23" s="355"/>
      <c r="N23" s="355"/>
      <c r="O23" s="84"/>
      <c r="P23" s="84"/>
      <c r="Q23" s="84"/>
      <c r="T23" s="5"/>
      <c r="U23" s="5"/>
      <c r="V23" s="5"/>
      <c r="W23" s="5"/>
      <c r="X23" s="5"/>
      <c r="Y23" s="5"/>
      <c r="Z23" s="5"/>
      <c r="AA23" s="182"/>
    </row>
    <row r="24" spans="1:27" ht="12.95" customHeight="1" x14ac:dyDescent="0.2">
      <c r="A24" s="183"/>
      <c r="B24" s="67" t="s">
        <v>75</v>
      </c>
      <c r="C24" s="56">
        <v>4.9000000000000004</v>
      </c>
      <c r="D24" s="148">
        <v>5</v>
      </c>
      <c r="E24" s="148">
        <v>5</v>
      </c>
      <c r="F24" s="148">
        <v>5</v>
      </c>
      <c r="G24" s="148">
        <v>5</v>
      </c>
      <c r="H24" s="346">
        <f t="shared" si="0"/>
        <v>2.0408163265306047</v>
      </c>
      <c r="I24" s="186"/>
      <c r="J24" s="182"/>
      <c r="K24" s="355"/>
      <c r="L24" s="355"/>
      <c r="M24" s="355"/>
      <c r="N24" s="355"/>
      <c r="O24" s="84"/>
      <c r="P24" s="84"/>
      <c r="Q24" s="84"/>
      <c r="T24" s="5"/>
      <c r="U24" s="5"/>
      <c r="V24" s="5"/>
      <c r="W24" s="5"/>
      <c r="X24" s="5"/>
      <c r="Y24" s="5"/>
      <c r="Z24" s="5"/>
      <c r="AA24" s="182"/>
    </row>
    <row r="25" spans="1:27" ht="12.95" customHeight="1" x14ac:dyDescent="0.2">
      <c r="A25" s="183"/>
      <c r="B25" s="67" t="s">
        <v>76</v>
      </c>
      <c r="C25" s="56">
        <v>150.4</v>
      </c>
      <c r="D25" s="148">
        <v>148.19999999999999</v>
      </c>
      <c r="E25" s="148">
        <v>146.19999999999999</v>
      </c>
      <c r="F25" s="148">
        <v>146.5</v>
      </c>
      <c r="G25" s="148">
        <v>146.4</v>
      </c>
      <c r="H25" s="346">
        <f t="shared" si="0"/>
        <v>-2.6595744680851063</v>
      </c>
      <c r="I25" s="186"/>
      <c r="J25" s="182"/>
      <c r="K25" s="355"/>
      <c r="L25" s="355"/>
      <c r="M25" s="355"/>
      <c r="N25" s="355"/>
      <c r="O25" s="84"/>
      <c r="P25" s="84"/>
      <c r="Q25" s="84"/>
      <c r="T25" s="5"/>
      <c r="U25" s="5"/>
      <c r="V25" s="5"/>
      <c r="W25" s="5"/>
      <c r="X25" s="5"/>
      <c r="Y25" s="5"/>
      <c r="Z25" s="5"/>
      <c r="AA25" s="182"/>
    </row>
    <row r="26" spans="1:27" ht="12.95" customHeight="1" x14ac:dyDescent="0.2">
      <c r="A26" s="183"/>
      <c r="B26" s="67" t="s">
        <v>57</v>
      </c>
      <c r="C26" s="56">
        <v>127.94</v>
      </c>
      <c r="D26" s="148">
        <v>124.23</v>
      </c>
      <c r="E26" s="148">
        <v>121.83</v>
      </c>
      <c r="F26" s="148">
        <v>119.61</v>
      </c>
      <c r="G26" s="287">
        <v>117.96</v>
      </c>
      <c r="H26" s="346">
        <f t="shared" si="0"/>
        <v>-7.8005314991402255</v>
      </c>
      <c r="I26" s="186"/>
      <c r="J26" s="357"/>
      <c r="K26" s="355"/>
      <c r="L26" s="355"/>
      <c r="M26" s="355"/>
      <c r="N26" s="355"/>
      <c r="O26" s="84"/>
      <c r="P26" s="84"/>
      <c r="Q26" s="84"/>
      <c r="T26" s="5"/>
      <c r="U26" s="5"/>
      <c r="V26" s="5"/>
      <c r="W26" s="5"/>
      <c r="X26" s="5"/>
      <c r="Y26" s="5"/>
      <c r="Z26" s="5"/>
      <c r="AA26" s="182"/>
    </row>
    <row r="27" spans="1:27" ht="12.95" customHeight="1" x14ac:dyDescent="0.2">
      <c r="A27" s="183"/>
      <c r="B27" s="67" t="s">
        <v>77</v>
      </c>
      <c r="C27" s="56">
        <v>1914.8</v>
      </c>
      <c r="D27" s="148">
        <v>1937.1</v>
      </c>
      <c r="E27" s="148">
        <v>1937.1</v>
      </c>
      <c r="F27" s="148">
        <v>1937.1</v>
      </c>
      <c r="G27" s="148">
        <v>1675.8</v>
      </c>
      <c r="H27" s="346">
        <f t="shared" si="0"/>
        <v>-12.481721328598287</v>
      </c>
      <c r="I27" s="186"/>
      <c r="J27" s="182"/>
      <c r="K27" s="355"/>
      <c r="L27" s="355"/>
      <c r="M27" s="355"/>
      <c r="N27" s="355"/>
      <c r="O27" s="84"/>
      <c r="P27" s="84"/>
      <c r="Q27" s="84"/>
      <c r="T27" s="5"/>
      <c r="U27" s="5"/>
      <c r="V27" s="5"/>
      <c r="W27" s="5"/>
      <c r="X27" s="5"/>
      <c r="Y27" s="5"/>
      <c r="Z27" s="5"/>
      <c r="AA27" s="182"/>
    </row>
    <row r="28" spans="1:27" ht="12.95" customHeight="1" x14ac:dyDescent="0.2">
      <c r="A28" s="183"/>
      <c r="B28" s="67" t="s">
        <v>78</v>
      </c>
      <c r="C28" s="56">
        <v>309.41000000000003</v>
      </c>
      <c r="D28" s="148">
        <v>281.33</v>
      </c>
      <c r="E28" s="148">
        <v>265.14999999999998</v>
      </c>
      <c r="F28" s="148">
        <v>258.18</v>
      </c>
      <c r="G28" s="287">
        <v>250.72</v>
      </c>
      <c r="H28" s="346">
        <f t="shared" si="0"/>
        <v>-18.968359135128154</v>
      </c>
      <c r="I28" s="186"/>
      <c r="J28" s="182"/>
      <c r="K28" s="355"/>
      <c r="L28" s="355"/>
      <c r="M28" s="355"/>
      <c r="N28" s="355"/>
      <c r="O28" s="84"/>
      <c r="P28" s="84"/>
      <c r="Q28" s="84"/>
      <c r="T28" s="5"/>
      <c r="U28" s="5"/>
      <c r="V28" s="5"/>
      <c r="W28" s="5"/>
      <c r="X28" s="5"/>
      <c r="Y28" s="5"/>
      <c r="Z28" s="5"/>
      <c r="AA28" s="182"/>
    </row>
    <row r="29" spans="1:27" ht="12.95" customHeight="1" x14ac:dyDescent="0.2">
      <c r="A29" s="183"/>
      <c r="B29" s="67" t="s">
        <v>79</v>
      </c>
      <c r="C29" s="56">
        <v>1639</v>
      </c>
      <c r="D29" s="148">
        <v>1564</v>
      </c>
      <c r="E29" s="148">
        <v>1433</v>
      </c>
      <c r="F29" s="148">
        <v>1293</v>
      </c>
      <c r="G29" s="148">
        <v>1592</v>
      </c>
      <c r="H29" s="346">
        <f t="shared" si="0"/>
        <v>-2.8676021964612568</v>
      </c>
      <c r="I29" s="186"/>
      <c r="J29" s="182"/>
      <c r="K29" s="355"/>
      <c r="L29" s="355"/>
      <c r="M29" s="355"/>
      <c r="N29" s="355"/>
      <c r="O29" s="84"/>
      <c r="P29" s="84"/>
      <c r="Q29" s="84"/>
      <c r="T29" s="5"/>
      <c r="U29" s="5"/>
      <c r="V29" s="5"/>
      <c r="W29" s="5"/>
      <c r="X29" s="5"/>
      <c r="Y29" s="5"/>
      <c r="Z29" s="5"/>
      <c r="AA29" s="182"/>
    </row>
    <row r="30" spans="1:27" ht="12.95" customHeight="1" x14ac:dyDescent="0.2">
      <c r="A30" s="183"/>
      <c r="B30" s="67" t="s">
        <v>81</v>
      </c>
      <c r="C30" s="56">
        <v>77.010000000000005</v>
      </c>
      <c r="D30" s="148">
        <v>82.75</v>
      </c>
      <c r="E30" s="148">
        <v>81.8</v>
      </c>
      <c r="F30" s="148">
        <v>81.37</v>
      </c>
      <c r="G30" s="148">
        <v>79.97</v>
      </c>
      <c r="H30" s="346">
        <f t="shared" si="0"/>
        <v>3.8436566679651909</v>
      </c>
      <c r="I30" s="186"/>
      <c r="J30" s="182"/>
      <c r="K30" s="355"/>
      <c r="L30" s="355"/>
      <c r="M30" s="355"/>
      <c r="N30" s="355"/>
      <c r="O30" s="84"/>
      <c r="P30" s="84"/>
      <c r="Q30" s="84"/>
      <c r="T30" s="5"/>
      <c r="U30" s="5"/>
      <c r="V30" s="5"/>
      <c r="W30" s="5"/>
      <c r="X30" s="5"/>
      <c r="Y30" s="5"/>
      <c r="Z30" s="5"/>
      <c r="AA30" s="182"/>
    </row>
    <row r="31" spans="1:27" ht="12.95" customHeight="1" x14ac:dyDescent="0.2">
      <c r="A31" s="183"/>
      <c r="B31" s="67" t="s">
        <v>80</v>
      </c>
      <c r="C31" s="56">
        <v>56.1</v>
      </c>
      <c r="D31" s="148">
        <v>54.2</v>
      </c>
      <c r="E31" s="148">
        <v>53.9</v>
      </c>
      <c r="F31" s="148">
        <v>48.9</v>
      </c>
      <c r="G31" s="148">
        <v>48.7</v>
      </c>
      <c r="H31" s="346">
        <f t="shared" si="0"/>
        <v>-13.190730837789658</v>
      </c>
      <c r="I31" s="186"/>
      <c r="J31" s="182"/>
      <c r="K31" s="355"/>
      <c r="L31" s="355"/>
      <c r="M31" s="355"/>
      <c r="N31" s="355"/>
      <c r="O31" s="84"/>
      <c r="P31" s="84"/>
      <c r="Q31" s="84"/>
      <c r="T31" s="5"/>
      <c r="U31" s="5"/>
      <c r="V31" s="5"/>
      <c r="W31" s="5"/>
      <c r="X31" s="5"/>
      <c r="Y31" s="5"/>
      <c r="Z31" s="5"/>
      <c r="AA31" s="182"/>
    </row>
    <row r="32" spans="1:27" ht="12.95" customHeight="1" x14ac:dyDescent="0.2">
      <c r="A32" s="183"/>
      <c r="B32" s="67" t="s">
        <v>65</v>
      </c>
      <c r="C32" s="56">
        <v>82.1</v>
      </c>
      <c r="D32" s="148">
        <v>75.900000000000006</v>
      </c>
      <c r="E32" s="148">
        <v>81.2</v>
      </c>
      <c r="F32" s="148">
        <v>79.400000000000006</v>
      </c>
      <c r="G32" s="148">
        <v>71</v>
      </c>
      <c r="H32" s="346">
        <f t="shared" si="0"/>
        <v>-13.520097442143722</v>
      </c>
      <c r="I32" s="186"/>
      <c r="J32" s="182"/>
      <c r="K32" s="355"/>
      <c r="L32" s="355"/>
      <c r="M32" s="355"/>
      <c r="N32" s="355"/>
      <c r="O32" s="84"/>
      <c r="P32" s="84"/>
      <c r="Q32" s="84"/>
      <c r="T32" s="5"/>
      <c r="U32" s="5"/>
      <c r="V32" s="5"/>
      <c r="W32" s="5"/>
      <c r="X32" s="5"/>
      <c r="Y32" s="5"/>
      <c r="Z32" s="5"/>
      <c r="AA32" s="182"/>
    </row>
    <row r="33" spans="1:27" ht="12.95" customHeight="1" x14ac:dyDescent="0.2">
      <c r="A33" s="183"/>
      <c r="B33" s="114" t="s">
        <v>83</v>
      </c>
      <c r="C33" s="57">
        <v>65.3</v>
      </c>
      <c r="D33" s="149">
        <v>62.08</v>
      </c>
      <c r="E33" s="149">
        <v>60.8</v>
      </c>
      <c r="F33" s="149">
        <v>59.55</v>
      </c>
      <c r="G33" s="149">
        <v>58.33</v>
      </c>
      <c r="H33" s="347">
        <f t="shared" si="0"/>
        <v>-10.673813169984685</v>
      </c>
      <c r="I33" s="186"/>
      <c r="J33" s="182"/>
      <c r="K33" s="355"/>
      <c r="L33" s="355"/>
      <c r="M33" s="355"/>
      <c r="N33" s="355"/>
      <c r="O33" s="84"/>
      <c r="P33" s="84"/>
      <c r="Q33" s="84"/>
      <c r="T33" s="5"/>
      <c r="U33" s="5"/>
      <c r="V33" s="5"/>
      <c r="W33" s="5"/>
      <c r="X33" s="5"/>
      <c r="Y33" s="5"/>
      <c r="Z33" s="5"/>
      <c r="AA33" s="182"/>
    </row>
    <row r="34" spans="1:27" ht="12.95" customHeight="1" x14ac:dyDescent="0.2">
      <c r="A34" s="183"/>
      <c r="B34" s="114" t="s">
        <v>84</v>
      </c>
      <c r="C34" s="57">
        <v>291.08999999999997</v>
      </c>
      <c r="D34" s="149">
        <v>293.45</v>
      </c>
      <c r="E34" s="151">
        <v>293.64</v>
      </c>
      <c r="F34" s="151">
        <v>294.32</v>
      </c>
      <c r="G34" s="286">
        <v>291.73</v>
      </c>
      <c r="H34" s="348">
        <f t="shared" si="0"/>
        <v>0.21986327252741189</v>
      </c>
      <c r="I34" s="186"/>
      <c r="J34" s="355"/>
      <c r="K34" s="355"/>
      <c r="L34" s="355"/>
      <c r="M34" s="355"/>
      <c r="N34" s="355"/>
      <c r="O34" s="84"/>
      <c r="P34" s="84"/>
      <c r="Q34" s="84"/>
      <c r="T34" s="5"/>
      <c r="U34" s="5"/>
      <c r="V34" s="5"/>
      <c r="W34" s="5"/>
      <c r="X34" s="5"/>
      <c r="Y34" s="5"/>
      <c r="Z34" s="5"/>
      <c r="AA34" s="182"/>
    </row>
    <row r="35" spans="1:27" ht="12.95" customHeight="1" x14ac:dyDescent="0.2">
      <c r="A35" s="183"/>
      <c r="B35" s="144" t="s">
        <v>87</v>
      </c>
      <c r="C35" s="55">
        <v>4.21</v>
      </c>
      <c r="D35" s="150">
        <v>3.98</v>
      </c>
      <c r="E35" s="342">
        <v>3.5</v>
      </c>
      <c r="F35" s="342">
        <v>3.8</v>
      </c>
      <c r="G35" s="342">
        <v>3.78</v>
      </c>
      <c r="H35" s="338">
        <f t="shared" si="0"/>
        <v>-10.213776722090264</v>
      </c>
      <c r="I35" s="186"/>
      <c r="K35" s="84"/>
      <c r="L35" s="84"/>
      <c r="M35" s="84"/>
      <c r="N35" s="84"/>
      <c r="O35" s="84"/>
      <c r="P35" s="84"/>
      <c r="Q35" s="84"/>
      <c r="T35" s="5"/>
      <c r="U35" s="5"/>
      <c r="V35" s="5"/>
      <c r="W35" s="5"/>
      <c r="X35" s="5"/>
      <c r="Y35" s="5"/>
      <c r="Z35" s="5"/>
      <c r="AA35" s="182"/>
    </row>
    <row r="36" spans="1:27" ht="12.95" customHeight="1" x14ac:dyDescent="0.2">
      <c r="B36" s="119" t="s">
        <v>85</v>
      </c>
      <c r="C36" s="57">
        <v>51.4</v>
      </c>
      <c r="D36" s="149">
        <v>48.1</v>
      </c>
      <c r="E36" s="148">
        <v>47</v>
      </c>
      <c r="F36" s="148">
        <v>45.9</v>
      </c>
      <c r="G36" s="148">
        <v>45</v>
      </c>
      <c r="H36" s="346">
        <f t="shared" si="0"/>
        <v>-12.451361867704277</v>
      </c>
      <c r="I36" s="186"/>
      <c r="J36" s="84"/>
      <c r="K36" s="84"/>
      <c r="L36" s="84"/>
      <c r="M36" s="84"/>
      <c r="N36" s="84"/>
      <c r="O36" s="84"/>
      <c r="P36" s="84"/>
      <c r="Q36" s="84"/>
      <c r="T36" s="5"/>
      <c r="U36" s="5"/>
      <c r="V36" s="5"/>
      <c r="W36" s="5"/>
      <c r="X36" s="5"/>
      <c r="Y36" s="5"/>
      <c r="Z36" s="5"/>
      <c r="AA36" s="182"/>
    </row>
    <row r="37" spans="1:27" ht="12.95" customHeight="1" x14ac:dyDescent="0.2">
      <c r="B37" s="118" t="s">
        <v>86</v>
      </c>
      <c r="C37" s="58">
        <v>80.739999999999995</v>
      </c>
      <c r="D37" s="151">
        <v>77.7</v>
      </c>
      <c r="E37" s="151">
        <v>77.36</v>
      </c>
      <c r="F37" s="151">
        <v>76.489999999999995</v>
      </c>
      <c r="G37" s="286">
        <v>75.64</v>
      </c>
      <c r="H37" s="348">
        <f t="shared" si="0"/>
        <v>-6.3165717116670725</v>
      </c>
      <c r="I37" s="186"/>
      <c r="J37" s="84"/>
      <c r="K37" s="84"/>
      <c r="L37" s="84"/>
      <c r="M37" s="84"/>
      <c r="N37" s="84"/>
      <c r="O37" s="84"/>
      <c r="P37" s="84"/>
      <c r="Q37" s="84"/>
      <c r="T37" s="5"/>
      <c r="U37" s="5"/>
      <c r="V37" s="5"/>
      <c r="W37" s="5"/>
      <c r="X37" s="5"/>
      <c r="Y37" s="5"/>
      <c r="Z37" s="5"/>
      <c r="AA37" s="182"/>
    </row>
    <row r="38" spans="1:27" ht="12.95" customHeight="1" x14ac:dyDescent="0.2">
      <c r="B38" s="379" t="s">
        <v>197</v>
      </c>
      <c r="C38" s="379"/>
      <c r="D38" s="379"/>
      <c r="E38" s="379"/>
      <c r="F38" s="379"/>
      <c r="G38" s="379"/>
      <c r="H38" s="379"/>
      <c r="I38" s="186"/>
    </row>
    <row r="42" spans="1:27" x14ac:dyDescent="0.2">
      <c r="A42" s="187" t="s">
        <v>251</v>
      </c>
    </row>
    <row r="43" spans="1:27" x14ac:dyDescent="0.2">
      <c r="A43" s="143" t="s">
        <v>174</v>
      </c>
      <c r="B43" s="1"/>
      <c r="I43" s="182"/>
      <c r="J43" s="182"/>
      <c r="K43" s="182"/>
      <c r="L43" s="182"/>
      <c r="M43" s="182"/>
      <c r="N43" s="182"/>
      <c r="O43" s="182"/>
      <c r="P43" s="182"/>
      <c r="Q43" s="1"/>
      <c r="R43" s="181"/>
      <c r="S43" s="181"/>
      <c r="T43" s="181"/>
      <c r="U43" s="181"/>
      <c r="V43" s="182"/>
      <c r="W43" s="182"/>
      <c r="X43" s="182"/>
      <c r="Y43" s="182"/>
      <c r="Z43" s="182"/>
    </row>
    <row r="44" spans="1:27" x14ac:dyDescent="0.2">
      <c r="I44" s="182"/>
      <c r="J44" s="182"/>
      <c r="K44" s="182"/>
      <c r="L44" s="182"/>
      <c r="M44" s="182"/>
      <c r="N44" s="182"/>
      <c r="O44" s="182"/>
      <c r="P44" s="182"/>
      <c r="Q44" s="1" t="s">
        <v>5</v>
      </c>
      <c r="R44" s="181"/>
      <c r="S44" s="181"/>
      <c r="T44" s="181"/>
      <c r="U44" s="181"/>
      <c r="V44" s="182"/>
      <c r="W44" s="182"/>
      <c r="X44" s="182"/>
      <c r="Y44" s="182"/>
      <c r="Z44" s="182"/>
    </row>
    <row r="45" spans="1:27" x14ac:dyDescent="0.2">
      <c r="I45" s="182"/>
      <c r="J45" s="182"/>
      <c r="K45" s="182"/>
      <c r="L45" s="182"/>
      <c r="M45" s="182"/>
      <c r="N45" s="182"/>
      <c r="O45" s="182"/>
      <c r="P45" s="182"/>
      <c r="Q45" s="1"/>
      <c r="R45" s="181"/>
      <c r="S45" s="181"/>
      <c r="T45" s="181"/>
      <c r="U45" s="181"/>
      <c r="V45" s="182"/>
      <c r="W45" s="182"/>
      <c r="X45" s="182"/>
      <c r="Y45" s="182"/>
      <c r="Z45" s="182"/>
    </row>
    <row r="46" spans="1:27" x14ac:dyDescent="0.2">
      <c r="I46" s="182"/>
      <c r="J46" s="182"/>
      <c r="K46" s="182"/>
      <c r="L46" s="182"/>
      <c r="M46" s="182"/>
      <c r="N46" s="182"/>
      <c r="O46" s="182"/>
      <c r="P46" s="182"/>
      <c r="Q46" s="1"/>
      <c r="R46" s="181"/>
      <c r="S46" s="181"/>
      <c r="T46" s="181"/>
      <c r="U46" s="181"/>
      <c r="V46" s="182"/>
      <c r="W46" s="182"/>
      <c r="X46" s="182"/>
      <c r="Y46" s="182"/>
      <c r="Z46" s="182"/>
    </row>
    <row r="47" spans="1:27" x14ac:dyDescent="0.2">
      <c r="I47" s="182"/>
      <c r="J47" s="182"/>
      <c r="K47" s="182"/>
      <c r="L47" s="182"/>
      <c r="M47" s="182"/>
      <c r="N47" s="182"/>
      <c r="O47" s="182"/>
      <c r="P47" s="182"/>
      <c r="Q47" s="1"/>
      <c r="R47" s="181"/>
      <c r="S47" s="181"/>
      <c r="T47" s="181"/>
      <c r="U47" s="181"/>
      <c r="V47" s="182"/>
      <c r="W47" s="182"/>
      <c r="X47" s="182"/>
      <c r="Y47" s="182"/>
      <c r="Z47" s="182"/>
    </row>
    <row r="48" spans="1:27" x14ac:dyDescent="0.2">
      <c r="I48" s="182"/>
      <c r="J48" s="182"/>
      <c r="K48" s="182"/>
      <c r="L48" s="182"/>
      <c r="M48" s="182"/>
      <c r="N48" s="182"/>
      <c r="O48" s="182"/>
      <c r="P48" s="182"/>
      <c r="Q48" s="1"/>
      <c r="R48" s="181"/>
      <c r="S48" s="181"/>
      <c r="T48" s="181"/>
      <c r="U48" s="181"/>
      <c r="V48" s="182"/>
      <c r="W48" s="182"/>
      <c r="X48" s="182"/>
      <c r="Y48" s="182"/>
      <c r="Z48" s="182"/>
    </row>
    <row r="49" spans="1:26" x14ac:dyDescent="0.2">
      <c r="I49" s="182"/>
      <c r="J49" s="182"/>
      <c r="K49" s="182"/>
      <c r="L49" s="182"/>
      <c r="M49" s="182"/>
      <c r="N49" s="182"/>
      <c r="O49" s="182"/>
      <c r="P49" s="182"/>
      <c r="Q49" s="1"/>
      <c r="R49" s="181"/>
      <c r="S49" s="181"/>
      <c r="T49" s="181"/>
      <c r="U49" s="181"/>
      <c r="V49" s="182"/>
      <c r="W49" s="182"/>
      <c r="X49" s="182"/>
      <c r="Y49" s="182"/>
      <c r="Z49" s="182"/>
    </row>
    <row r="50" spans="1:26" x14ac:dyDescent="0.2">
      <c r="I50" s="182"/>
      <c r="J50" s="182"/>
      <c r="K50" s="182"/>
      <c r="L50" s="182"/>
      <c r="M50" s="182"/>
      <c r="N50" s="182"/>
      <c r="O50" s="182"/>
      <c r="P50" s="182"/>
      <c r="Q50" s="1"/>
      <c r="R50" s="181"/>
      <c r="S50" s="181"/>
      <c r="T50" s="181"/>
      <c r="U50" s="181"/>
      <c r="V50" s="182"/>
      <c r="W50" s="182"/>
      <c r="X50" s="182"/>
      <c r="Y50" s="182"/>
      <c r="Z50" s="182"/>
    </row>
    <row r="51" spans="1:26" x14ac:dyDescent="0.2">
      <c r="I51" s="182"/>
      <c r="J51" s="182"/>
      <c r="K51" s="182"/>
      <c r="L51" s="182"/>
      <c r="M51" s="182"/>
      <c r="N51" s="182"/>
      <c r="O51" s="182"/>
      <c r="P51" s="182"/>
      <c r="Q51" s="1"/>
      <c r="R51" s="181"/>
      <c r="S51" s="181"/>
      <c r="T51" s="181"/>
      <c r="U51" s="181"/>
      <c r="V51" s="182"/>
      <c r="W51" s="182"/>
      <c r="X51" s="182"/>
      <c r="Y51" s="182"/>
      <c r="Z51" s="182"/>
    </row>
    <row r="52" spans="1:26" x14ac:dyDescent="0.2">
      <c r="I52" s="182"/>
      <c r="J52" s="182"/>
      <c r="K52" s="182"/>
      <c r="L52" s="182"/>
      <c r="M52" s="182"/>
      <c r="N52" s="182"/>
      <c r="O52" s="182"/>
      <c r="P52" s="182"/>
      <c r="Q52" s="1"/>
      <c r="R52" s="181"/>
      <c r="S52" s="181"/>
      <c r="T52" s="181"/>
      <c r="U52" s="181"/>
      <c r="V52" s="182"/>
      <c r="W52" s="182"/>
      <c r="X52" s="182"/>
      <c r="Y52" s="182"/>
      <c r="Z52" s="182"/>
    </row>
    <row r="53" spans="1:26" x14ac:dyDescent="0.2">
      <c r="F53" s="180"/>
      <c r="G53" s="183"/>
      <c r="I53" s="188"/>
      <c r="J53" s="84"/>
      <c r="K53" s="84"/>
      <c r="R53" s="143"/>
      <c r="S53" s="143"/>
      <c r="T53" s="143"/>
      <c r="U53" s="143"/>
    </row>
    <row r="54" spans="1:26" x14ac:dyDescent="0.2">
      <c r="A54" s="28" t="s">
        <v>95</v>
      </c>
      <c r="B54" s="64"/>
      <c r="C54" s="64"/>
      <c r="D54" s="64"/>
      <c r="E54" s="64"/>
      <c r="F54" s="64"/>
      <c r="G54" s="64"/>
      <c r="J54" s="28"/>
      <c r="K54" s="223"/>
      <c r="L54" s="223"/>
      <c r="M54" s="223"/>
      <c r="N54" s="223"/>
      <c r="O54" s="223"/>
      <c r="P54" s="223"/>
      <c r="Q54" s="182"/>
    </row>
    <row r="55" spans="1:26" x14ac:dyDescent="0.2">
      <c r="J55" s="182"/>
      <c r="K55" s="182"/>
      <c r="L55" s="182"/>
      <c r="M55" s="182"/>
      <c r="N55" s="182"/>
      <c r="O55" s="182"/>
      <c r="P55" s="182"/>
      <c r="Q55" s="182"/>
    </row>
    <row r="56" spans="1:26" ht="12.75" x14ac:dyDescent="0.2">
      <c r="A56" s="217" t="s">
        <v>88</v>
      </c>
      <c r="B56" s="218">
        <v>43054.699270833335</v>
      </c>
      <c r="C56" s="64"/>
      <c r="D56" s="64"/>
      <c r="E56" s="64"/>
      <c r="F56" s="64"/>
      <c r="G56" s="64"/>
      <c r="J56" s="217"/>
      <c r="K56" s="218"/>
      <c r="L56" s="223"/>
      <c r="M56" s="223"/>
      <c r="N56" s="223"/>
      <c r="O56" s="223"/>
      <c r="P56" s="223"/>
      <c r="Q56" s="182"/>
    </row>
    <row r="57" spans="1:26" ht="12.75" x14ac:dyDescent="0.2">
      <c r="A57" s="217" t="s">
        <v>50</v>
      </c>
      <c r="B57" s="218">
        <v>43056.365493726851</v>
      </c>
      <c r="C57" s="64"/>
      <c r="D57" s="64"/>
      <c r="E57" s="64"/>
      <c r="F57" s="64"/>
      <c r="G57" s="64"/>
      <c r="J57" s="217"/>
      <c r="K57" s="218"/>
      <c r="L57" s="223"/>
      <c r="M57" s="223"/>
      <c r="N57" s="223"/>
      <c r="O57" s="223"/>
      <c r="P57" s="223"/>
      <c r="Q57" s="182"/>
    </row>
    <row r="58" spans="1:26" ht="12.75" x14ac:dyDescent="0.2">
      <c r="A58" s="217" t="s">
        <v>51</v>
      </c>
      <c r="B58" s="217" t="s">
        <v>52</v>
      </c>
      <c r="C58" s="64"/>
      <c r="D58" s="64"/>
      <c r="E58" s="64"/>
      <c r="F58" s="64"/>
      <c r="G58" s="64"/>
      <c r="J58" s="217"/>
      <c r="K58" s="217"/>
      <c r="L58" s="223"/>
      <c r="M58" s="223"/>
      <c r="N58" s="223"/>
      <c r="O58" s="223"/>
      <c r="P58" s="223"/>
      <c r="Q58" s="182"/>
    </row>
    <row r="59" spans="1:26" x14ac:dyDescent="0.2">
      <c r="J59" s="182"/>
      <c r="K59" s="182"/>
      <c r="L59" s="182"/>
      <c r="M59" s="182"/>
      <c r="N59" s="182"/>
      <c r="O59" s="182"/>
      <c r="P59" s="182"/>
      <c r="Q59" s="182"/>
    </row>
    <row r="60" spans="1:26" x14ac:dyDescent="0.2">
      <c r="A60" s="28" t="s">
        <v>92</v>
      </c>
      <c r="B60" s="28" t="s">
        <v>14</v>
      </c>
      <c r="C60" s="64"/>
      <c r="D60" s="64"/>
      <c r="E60" s="64"/>
      <c r="F60" s="64"/>
      <c r="G60" s="64"/>
      <c r="J60" s="28"/>
      <c r="K60" s="28"/>
      <c r="L60" s="223"/>
      <c r="M60" s="223"/>
      <c r="N60" s="223"/>
      <c r="O60" s="223"/>
      <c r="P60" s="223"/>
      <c r="Q60" s="182"/>
    </row>
    <row r="61" spans="1:26" x14ac:dyDescent="0.2">
      <c r="J61" s="182"/>
      <c r="K61" s="182"/>
      <c r="L61" s="182"/>
      <c r="M61" s="182"/>
      <c r="N61" s="182"/>
      <c r="O61" s="182"/>
      <c r="P61" s="182"/>
      <c r="Q61" s="182"/>
    </row>
    <row r="62" spans="1:26" ht="23.25" customHeight="1" x14ac:dyDescent="0.2">
      <c r="A62" s="277" t="s">
        <v>4</v>
      </c>
      <c r="B62" s="277" t="s">
        <v>13</v>
      </c>
      <c r="C62" s="277">
        <v>2011</v>
      </c>
      <c r="D62" s="277" t="s">
        <v>1</v>
      </c>
      <c r="E62" s="277" t="s">
        <v>2</v>
      </c>
      <c r="F62" s="277" t="s">
        <v>93</v>
      </c>
      <c r="G62" s="277" t="s">
        <v>129</v>
      </c>
      <c r="H62" s="277">
        <v>2016</v>
      </c>
      <c r="J62" s="28"/>
      <c r="K62" s="28"/>
      <c r="L62" s="28"/>
      <c r="M62" s="28"/>
      <c r="N62" s="28"/>
      <c r="O62" s="28"/>
      <c r="P62" s="28"/>
      <c r="Q62" s="244"/>
    </row>
    <row r="63" spans="1:26" ht="12.75" x14ac:dyDescent="0.2">
      <c r="A63" s="81" t="s">
        <v>6</v>
      </c>
      <c r="B63" s="220">
        <v>10345.290000000001</v>
      </c>
      <c r="C63" s="220">
        <v>10073.24</v>
      </c>
      <c r="D63" s="220">
        <v>10027.61</v>
      </c>
      <c r="E63" s="220">
        <v>9913.48</v>
      </c>
      <c r="F63" s="220">
        <v>9737.4</v>
      </c>
      <c r="G63" s="220">
        <v>9504.27</v>
      </c>
      <c r="H63" s="220">
        <v>9490.1200000000008</v>
      </c>
      <c r="J63" s="28"/>
      <c r="K63" s="28"/>
      <c r="L63" s="28"/>
      <c r="M63" s="28"/>
      <c r="N63" s="28"/>
      <c r="O63" s="28"/>
      <c r="P63" s="217"/>
      <c r="Q63" s="217"/>
      <c r="R63" s="143"/>
    </row>
    <row r="64" spans="1:26" ht="12.75" x14ac:dyDescent="0.2">
      <c r="A64" s="81" t="s">
        <v>58</v>
      </c>
      <c r="B64" s="220">
        <v>61.9</v>
      </c>
      <c r="C64" s="220">
        <v>57.61</v>
      </c>
      <c r="D64" s="220">
        <v>58.12</v>
      </c>
      <c r="E64" s="220">
        <v>57.9</v>
      </c>
      <c r="F64" s="220">
        <v>57.29</v>
      </c>
      <c r="G64" s="220">
        <v>56.77</v>
      </c>
      <c r="H64" s="220">
        <v>57.49</v>
      </c>
      <c r="J64" s="28"/>
      <c r="K64" s="28"/>
      <c r="L64" s="28"/>
      <c r="M64" s="28"/>
      <c r="N64" s="28"/>
      <c r="O64" s="28"/>
      <c r="P64" s="217"/>
      <c r="Q64" s="217"/>
    </row>
    <row r="65" spans="1:17" ht="12.75" x14ac:dyDescent="0.2">
      <c r="A65" s="81" t="s">
        <v>59</v>
      </c>
      <c r="B65" s="220">
        <v>406.5</v>
      </c>
      <c r="C65" s="220">
        <v>375.8</v>
      </c>
      <c r="D65" s="220">
        <v>347.4</v>
      </c>
      <c r="E65" s="220">
        <v>321.2</v>
      </c>
      <c r="F65" s="220">
        <v>297.5</v>
      </c>
      <c r="G65" s="220">
        <v>276.39999999999998</v>
      </c>
      <c r="H65" s="220">
        <v>256.8</v>
      </c>
      <c r="J65" s="28"/>
      <c r="K65" s="28"/>
      <c r="L65" s="28"/>
      <c r="M65" s="28"/>
      <c r="N65" s="28"/>
      <c r="O65" s="28"/>
      <c r="P65" s="217"/>
      <c r="Q65" s="217"/>
    </row>
    <row r="66" spans="1:17" ht="12.75" x14ac:dyDescent="0.2">
      <c r="A66" s="81" t="s">
        <v>62</v>
      </c>
      <c r="B66" s="220">
        <v>108.8</v>
      </c>
      <c r="C66" s="220">
        <v>106.2</v>
      </c>
      <c r="D66" s="220">
        <v>105.8</v>
      </c>
      <c r="E66" s="220">
        <v>105.1</v>
      </c>
      <c r="F66" s="220">
        <v>104.9</v>
      </c>
      <c r="G66" s="220">
        <v>104.8</v>
      </c>
      <c r="H66" s="220">
        <v>104.5</v>
      </c>
      <c r="J66" s="28"/>
      <c r="K66" s="28"/>
      <c r="L66" s="28"/>
      <c r="M66" s="28"/>
      <c r="N66" s="28"/>
      <c r="O66" s="28"/>
      <c r="P66" s="217"/>
      <c r="Q66" s="217"/>
    </row>
    <row r="67" spans="1:17" ht="12.75" x14ac:dyDescent="0.2">
      <c r="A67" s="81" t="s">
        <v>63</v>
      </c>
      <c r="B67" s="220">
        <v>54.2</v>
      </c>
      <c r="C67" s="220">
        <v>52.06</v>
      </c>
      <c r="D67" s="220">
        <v>52.46</v>
      </c>
      <c r="E67" s="220">
        <v>52.71</v>
      </c>
      <c r="F67" s="220">
        <v>54.09</v>
      </c>
      <c r="G67" s="220">
        <v>55.06</v>
      </c>
      <c r="H67" s="220">
        <v>53.97</v>
      </c>
      <c r="J67" s="28"/>
      <c r="K67" s="28"/>
      <c r="L67" s="28"/>
      <c r="M67" s="28"/>
      <c r="N67" s="28"/>
      <c r="O67" s="28"/>
      <c r="P67" s="217"/>
      <c r="Q67" s="217"/>
    </row>
    <row r="68" spans="1:17" ht="12.75" x14ac:dyDescent="0.2">
      <c r="A68" s="81" t="s">
        <v>99</v>
      </c>
      <c r="B68" s="220">
        <v>522</v>
      </c>
      <c r="C68" s="220">
        <v>517.5</v>
      </c>
      <c r="D68" s="220">
        <v>513.6</v>
      </c>
      <c r="E68" s="220">
        <v>503</v>
      </c>
      <c r="F68" s="220">
        <v>504</v>
      </c>
      <c r="G68" s="220">
        <v>496</v>
      </c>
      <c r="H68" s="220">
        <v>480</v>
      </c>
      <c r="J68" s="28"/>
      <c r="K68" s="28"/>
      <c r="L68" s="28"/>
      <c r="M68" s="28"/>
      <c r="N68" s="28"/>
      <c r="O68" s="28"/>
      <c r="P68" s="217"/>
      <c r="Q68" s="217"/>
    </row>
    <row r="69" spans="1:17" ht="12.75" x14ac:dyDescent="0.2">
      <c r="A69" s="81" t="s">
        <v>64</v>
      </c>
      <c r="B69" s="220">
        <v>25.36</v>
      </c>
      <c r="C69" s="220">
        <v>24.37</v>
      </c>
      <c r="D69" s="220">
        <v>23.15</v>
      </c>
      <c r="E69" s="220">
        <v>22.27</v>
      </c>
      <c r="F69" s="220">
        <v>21.97</v>
      </c>
      <c r="G69" s="220">
        <v>20.28</v>
      </c>
      <c r="H69" s="220">
        <v>20.3</v>
      </c>
      <c r="J69" s="28"/>
      <c r="K69" s="28"/>
      <c r="L69" s="28"/>
      <c r="M69" s="28"/>
      <c r="N69" s="28"/>
      <c r="O69" s="28"/>
      <c r="P69" s="217"/>
      <c r="Q69" s="217"/>
    </row>
    <row r="70" spans="1:17" ht="12.75" x14ac:dyDescent="0.2">
      <c r="A70" s="81" t="s">
        <v>70</v>
      </c>
      <c r="B70" s="220">
        <v>165.6</v>
      </c>
      <c r="C70" s="220">
        <v>165.6</v>
      </c>
      <c r="D70" s="220">
        <v>165.46</v>
      </c>
      <c r="E70" s="220">
        <v>163.63999999999999</v>
      </c>
      <c r="F70" s="220">
        <v>163.63999999999999</v>
      </c>
      <c r="G70" s="220">
        <v>163.63999999999999</v>
      </c>
      <c r="H70" s="220">
        <v>163.63999999999999</v>
      </c>
      <c r="J70" s="28"/>
      <c r="K70" s="28"/>
      <c r="L70" s="28"/>
      <c r="M70" s="28"/>
      <c r="N70" s="28"/>
      <c r="O70" s="28"/>
      <c r="P70" s="217"/>
      <c r="Q70" s="217"/>
    </row>
    <row r="71" spans="1:17" ht="12.75" x14ac:dyDescent="0.2">
      <c r="A71" s="81" t="s">
        <v>68</v>
      </c>
      <c r="B71" s="220">
        <v>441.45</v>
      </c>
      <c r="C71" s="220">
        <v>449.44</v>
      </c>
      <c r="D71" s="220">
        <v>458</v>
      </c>
      <c r="E71" s="220">
        <v>467</v>
      </c>
      <c r="F71" s="220">
        <v>454.5</v>
      </c>
      <c r="G71" s="220">
        <v>442.4</v>
      </c>
      <c r="H71" s="220">
        <v>430.75</v>
      </c>
      <c r="J71" s="28"/>
      <c r="K71" s="28"/>
      <c r="L71" s="28"/>
      <c r="M71" s="28"/>
      <c r="N71" s="28"/>
      <c r="O71" s="28"/>
      <c r="P71" s="217"/>
      <c r="Q71" s="217"/>
    </row>
    <row r="72" spans="1:17" ht="12.75" x14ac:dyDescent="0.2">
      <c r="A72" s="81" t="s">
        <v>82</v>
      </c>
      <c r="B72" s="220">
        <v>963.77</v>
      </c>
      <c r="C72" s="220">
        <v>903.31</v>
      </c>
      <c r="D72" s="220">
        <v>889.65</v>
      </c>
      <c r="E72" s="220">
        <v>841.68</v>
      </c>
      <c r="F72" s="220">
        <v>824.28</v>
      </c>
      <c r="G72" s="220">
        <v>818.74</v>
      </c>
      <c r="H72" s="220">
        <v>849.23</v>
      </c>
      <c r="J72" s="28"/>
      <c r="K72" s="28"/>
      <c r="L72" s="28"/>
      <c r="M72" s="28"/>
      <c r="N72" s="28"/>
      <c r="O72" s="28"/>
      <c r="P72" s="217"/>
      <c r="Q72" s="217"/>
    </row>
    <row r="73" spans="1:17" ht="12.75" x14ac:dyDescent="0.2">
      <c r="A73" s="81" t="s">
        <v>66</v>
      </c>
      <c r="B73" s="220">
        <v>809.1</v>
      </c>
      <c r="C73" s="220">
        <v>799.5</v>
      </c>
      <c r="D73" s="220">
        <v>788.2</v>
      </c>
      <c r="E73" s="220">
        <v>781</v>
      </c>
      <c r="F73" s="220">
        <v>774.5</v>
      </c>
      <c r="G73" s="220">
        <v>761.6</v>
      </c>
      <c r="H73" s="220">
        <v>752.9</v>
      </c>
      <c r="J73" s="28"/>
      <c r="K73" s="28"/>
      <c r="L73" s="28"/>
      <c r="M73" s="28"/>
      <c r="N73" s="28"/>
      <c r="O73" s="28"/>
      <c r="P73" s="217"/>
      <c r="Q73" s="217"/>
    </row>
    <row r="74" spans="1:17" ht="12.75" x14ac:dyDescent="0.2">
      <c r="A74" s="81" t="s">
        <v>60</v>
      </c>
      <c r="B74" s="220">
        <v>202</v>
      </c>
      <c r="C74" s="220">
        <v>199</v>
      </c>
      <c r="D74" s="220">
        <v>202</v>
      </c>
      <c r="E74" s="220">
        <v>191</v>
      </c>
      <c r="F74" s="220">
        <v>188</v>
      </c>
      <c r="G74" s="220">
        <v>182</v>
      </c>
      <c r="H74" s="220">
        <v>174</v>
      </c>
      <c r="J74" s="28"/>
      <c r="K74" s="28"/>
      <c r="L74" s="28"/>
      <c r="M74" s="28"/>
      <c r="N74" s="28"/>
      <c r="O74" s="28"/>
      <c r="P74" s="217"/>
      <c r="Q74" s="217"/>
    </row>
    <row r="75" spans="1:17" ht="12.75" x14ac:dyDescent="0.2">
      <c r="A75" s="81" t="s">
        <v>71</v>
      </c>
      <c r="B75" s="220">
        <v>1164</v>
      </c>
      <c r="C75" s="220">
        <v>1122.7</v>
      </c>
      <c r="D75" s="220">
        <v>1093.7</v>
      </c>
      <c r="E75" s="220">
        <v>1077.5</v>
      </c>
      <c r="F75" s="220">
        <v>1095.3</v>
      </c>
      <c r="G75" s="220">
        <v>1111.8</v>
      </c>
      <c r="H75" s="220">
        <v>1125.3</v>
      </c>
      <c r="J75" s="28"/>
      <c r="K75" s="28"/>
      <c r="L75" s="28"/>
      <c r="M75" s="28"/>
      <c r="N75" s="28"/>
      <c r="O75" s="28"/>
      <c r="P75" s="217"/>
      <c r="Q75" s="217"/>
    </row>
    <row r="76" spans="1:17" ht="12.75" x14ac:dyDescent="0.2">
      <c r="A76" s="81" t="s">
        <v>61</v>
      </c>
      <c r="B76" s="220">
        <v>25.4</v>
      </c>
      <c r="C76" s="220">
        <v>25.4</v>
      </c>
      <c r="D76" s="220">
        <v>25.3</v>
      </c>
      <c r="E76" s="220">
        <v>25.6</v>
      </c>
      <c r="F76" s="220">
        <v>25.03</v>
      </c>
      <c r="G76" s="220">
        <v>17.739999999999998</v>
      </c>
      <c r="H76" s="220">
        <v>20.85</v>
      </c>
      <c r="J76" s="28"/>
      <c r="K76" s="28"/>
      <c r="L76" s="28"/>
      <c r="M76" s="28"/>
      <c r="N76" s="28"/>
      <c r="O76" s="28"/>
      <c r="P76" s="217"/>
      <c r="Q76" s="217"/>
    </row>
    <row r="77" spans="1:17" ht="12.75" x14ac:dyDescent="0.2">
      <c r="A77" s="81" t="s">
        <v>72</v>
      </c>
      <c r="B77" s="220">
        <v>85.88</v>
      </c>
      <c r="C77" s="220">
        <v>88.29</v>
      </c>
      <c r="D77" s="220">
        <v>84.48</v>
      </c>
      <c r="E77" s="220">
        <v>82.87</v>
      </c>
      <c r="F77" s="220">
        <v>76.42</v>
      </c>
      <c r="G77" s="220">
        <v>77.87</v>
      </c>
      <c r="H77" s="220">
        <v>76.25</v>
      </c>
      <c r="J77" s="28"/>
      <c r="K77" s="28"/>
      <c r="L77" s="28"/>
      <c r="M77" s="28"/>
      <c r="N77" s="28"/>
      <c r="O77" s="28"/>
      <c r="P77" s="217"/>
      <c r="Q77" s="217"/>
    </row>
    <row r="78" spans="1:17" ht="12.75" x14ac:dyDescent="0.2">
      <c r="A78" s="81" t="s">
        <v>73</v>
      </c>
      <c r="B78" s="220">
        <v>143.4</v>
      </c>
      <c r="C78" s="220">
        <v>142.80000000000001</v>
      </c>
      <c r="D78" s="220">
        <v>145.4</v>
      </c>
      <c r="E78" s="220">
        <v>144.80000000000001</v>
      </c>
      <c r="F78" s="220">
        <v>149.9</v>
      </c>
      <c r="G78" s="220">
        <v>150.80000000000001</v>
      </c>
      <c r="H78" s="220">
        <v>148.80000000000001</v>
      </c>
      <c r="J78" s="28"/>
      <c r="K78" s="28"/>
      <c r="L78" s="28"/>
      <c r="M78" s="28"/>
      <c r="N78" s="28"/>
      <c r="O78" s="28"/>
      <c r="P78" s="217"/>
      <c r="Q78" s="217"/>
    </row>
    <row r="79" spans="1:17" ht="12.75" x14ac:dyDescent="0.2">
      <c r="A79" s="81" t="s">
        <v>74</v>
      </c>
      <c r="B79" s="220">
        <v>3.73</v>
      </c>
      <c r="C79" s="220">
        <v>3.67</v>
      </c>
      <c r="D79" s="220">
        <v>3.78</v>
      </c>
      <c r="E79" s="220">
        <v>3.56</v>
      </c>
      <c r="F79" s="220">
        <v>3.53</v>
      </c>
      <c r="G79" s="220">
        <v>3.53</v>
      </c>
      <c r="H79" s="220">
        <v>3.45</v>
      </c>
      <c r="J79" s="28"/>
      <c r="K79" s="28"/>
      <c r="L79" s="28"/>
      <c r="M79" s="28"/>
      <c r="N79" s="28"/>
      <c r="O79" s="28"/>
      <c r="P79" s="217"/>
      <c r="Q79" s="217"/>
    </row>
    <row r="80" spans="1:17" ht="12.75" x14ac:dyDescent="0.2">
      <c r="A80" s="81" t="s">
        <v>69</v>
      </c>
      <c r="B80" s="220">
        <v>444.16</v>
      </c>
      <c r="C80" s="220">
        <v>436.95</v>
      </c>
      <c r="D80" s="220">
        <v>433.28</v>
      </c>
      <c r="E80" s="220">
        <v>444.42</v>
      </c>
      <c r="F80" s="220">
        <v>462.93</v>
      </c>
      <c r="G80" s="220">
        <v>441.9</v>
      </c>
      <c r="H80" s="220">
        <v>434.28</v>
      </c>
      <c r="J80" s="28"/>
      <c r="K80" s="28"/>
      <c r="L80" s="28"/>
      <c r="M80" s="28"/>
      <c r="N80" s="28"/>
      <c r="O80" s="28"/>
      <c r="P80" s="217"/>
      <c r="Q80" s="217"/>
    </row>
    <row r="81" spans="1:17" ht="12.75" x14ac:dyDescent="0.2">
      <c r="A81" s="81" t="s">
        <v>75</v>
      </c>
      <c r="B81" s="220">
        <v>4.9000000000000004</v>
      </c>
      <c r="C81" s="220">
        <v>4.9000000000000004</v>
      </c>
      <c r="D81" s="220">
        <v>4.9000000000000004</v>
      </c>
      <c r="E81" s="220">
        <v>5</v>
      </c>
      <c r="F81" s="220">
        <v>5</v>
      </c>
      <c r="G81" s="220">
        <v>5</v>
      </c>
      <c r="H81" s="220">
        <v>5</v>
      </c>
      <c r="J81" s="28"/>
      <c r="K81" s="28"/>
      <c r="L81" s="28"/>
      <c r="M81" s="28"/>
      <c r="N81" s="28"/>
      <c r="O81" s="28"/>
      <c r="P81" s="217"/>
      <c r="Q81" s="217"/>
    </row>
    <row r="82" spans="1:17" ht="12.75" x14ac:dyDescent="0.2">
      <c r="A82" s="81" t="s">
        <v>76</v>
      </c>
      <c r="B82" s="220">
        <v>150.4</v>
      </c>
      <c r="C82" s="220">
        <v>149.1</v>
      </c>
      <c r="D82" s="220">
        <v>146.5</v>
      </c>
      <c r="E82" s="220">
        <v>148.19999999999999</v>
      </c>
      <c r="F82" s="220">
        <v>146.19999999999999</v>
      </c>
      <c r="G82" s="220">
        <v>146.5</v>
      </c>
      <c r="H82" s="220">
        <v>146.4</v>
      </c>
      <c r="J82" s="28"/>
      <c r="K82" s="28"/>
      <c r="L82" s="28"/>
      <c r="M82" s="28"/>
      <c r="N82" s="28"/>
      <c r="O82" s="28"/>
      <c r="P82" s="217"/>
      <c r="Q82" s="217"/>
    </row>
    <row r="83" spans="1:17" ht="12.75" x14ac:dyDescent="0.2">
      <c r="A83" s="81" t="s">
        <v>57</v>
      </c>
      <c r="B83" s="220">
        <v>127.94</v>
      </c>
      <c r="C83" s="220">
        <v>126.3</v>
      </c>
      <c r="D83" s="220">
        <v>125.64</v>
      </c>
      <c r="E83" s="220">
        <v>124.23</v>
      </c>
      <c r="F83" s="220">
        <v>121.83</v>
      </c>
      <c r="G83" s="220">
        <v>119.61</v>
      </c>
      <c r="H83" s="220">
        <v>117.96</v>
      </c>
      <c r="J83" s="28"/>
      <c r="K83" s="28"/>
      <c r="L83" s="28"/>
      <c r="M83" s="28"/>
      <c r="N83" s="28"/>
      <c r="O83" s="28"/>
      <c r="P83" s="217"/>
      <c r="Q83" s="217"/>
    </row>
    <row r="84" spans="1:17" ht="12.75" x14ac:dyDescent="0.2">
      <c r="A84" s="81" t="s">
        <v>77</v>
      </c>
      <c r="B84" s="220">
        <v>1914.8</v>
      </c>
      <c r="C84" s="220">
        <v>1914.8</v>
      </c>
      <c r="D84" s="220">
        <v>1914.8</v>
      </c>
      <c r="E84" s="220">
        <v>1937.1</v>
      </c>
      <c r="F84" s="220">
        <v>1937.1</v>
      </c>
      <c r="G84" s="220">
        <v>1937.1</v>
      </c>
      <c r="H84" s="220">
        <v>1675.8</v>
      </c>
      <c r="J84" s="28"/>
      <c r="K84" s="28"/>
      <c r="L84" s="28"/>
      <c r="M84" s="28"/>
      <c r="N84" s="28"/>
      <c r="O84" s="28"/>
      <c r="P84" s="217"/>
      <c r="Q84" s="217"/>
    </row>
    <row r="85" spans="1:17" ht="12.75" x14ac:dyDescent="0.2">
      <c r="A85" s="81" t="s">
        <v>78</v>
      </c>
      <c r="B85" s="220">
        <v>309.41000000000003</v>
      </c>
      <c r="C85" s="220">
        <v>299.04000000000002</v>
      </c>
      <c r="D85" s="220">
        <v>296.12</v>
      </c>
      <c r="E85" s="220">
        <v>281.33</v>
      </c>
      <c r="F85" s="220">
        <v>265.14999999999998</v>
      </c>
      <c r="G85" s="220">
        <v>258.18</v>
      </c>
      <c r="H85" s="220">
        <v>250.72</v>
      </c>
      <c r="J85" s="28"/>
      <c r="K85" s="28"/>
      <c r="L85" s="28"/>
      <c r="M85" s="28"/>
      <c r="N85" s="28"/>
      <c r="O85" s="28"/>
      <c r="P85" s="217"/>
      <c r="Q85" s="217"/>
    </row>
    <row r="86" spans="1:17" ht="12.75" x14ac:dyDescent="0.2">
      <c r="A86" s="81" t="s">
        <v>79</v>
      </c>
      <c r="B86" s="220">
        <v>1639</v>
      </c>
      <c r="C86" s="220">
        <v>1532</v>
      </c>
      <c r="D86" s="220">
        <v>1573</v>
      </c>
      <c r="E86" s="220">
        <v>1564</v>
      </c>
      <c r="F86" s="220">
        <v>1433</v>
      </c>
      <c r="G86" s="220">
        <v>1293</v>
      </c>
      <c r="H86" s="220">
        <v>1592</v>
      </c>
      <c r="J86" s="28"/>
      <c r="K86" s="28"/>
      <c r="L86" s="28"/>
      <c r="M86" s="28"/>
      <c r="N86" s="28"/>
      <c r="O86" s="28"/>
      <c r="P86" s="217"/>
      <c r="Q86" s="217"/>
    </row>
    <row r="87" spans="1:17" ht="12.75" x14ac:dyDescent="0.2">
      <c r="A87" s="81" t="s">
        <v>81</v>
      </c>
      <c r="B87" s="220">
        <v>77.010000000000005</v>
      </c>
      <c r="C87" s="220">
        <v>77.989999999999995</v>
      </c>
      <c r="D87" s="220">
        <v>80.8</v>
      </c>
      <c r="E87" s="220">
        <v>82.75</v>
      </c>
      <c r="F87" s="220">
        <v>81.8</v>
      </c>
      <c r="G87" s="220">
        <v>81.37</v>
      </c>
      <c r="H87" s="220">
        <v>79.97</v>
      </c>
      <c r="J87" s="28"/>
      <c r="K87" s="28"/>
      <c r="L87" s="28"/>
      <c r="M87" s="28"/>
      <c r="N87" s="28"/>
      <c r="O87" s="28"/>
      <c r="P87" s="217"/>
      <c r="Q87" s="217"/>
    </row>
    <row r="88" spans="1:17" ht="12.75" x14ac:dyDescent="0.2">
      <c r="A88" s="81" t="s">
        <v>80</v>
      </c>
      <c r="B88" s="220">
        <v>56.1</v>
      </c>
      <c r="C88" s="220">
        <v>57.4</v>
      </c>
      <c r="D88" s="220">
        <v>57.1</v>
      </c>
      <c r="E88" s="220">
        <v>54.2</v>
      </c>
      <c r="F88" s="220">
        <v>53.9</v>
      </c>
      <c r="G88" s="220">
        <v>48.9</v>
      </c>
      <c r="H88" s="220">
        <v>48.7</v>
      </c>
      <c r="J88" s="28"/>
      <c r="K88" s="28"/>
      <c r="L88" s="28"/>
      <c r="M88" s="28"/>
      <c r="N88" s="28"/>
      <c r="O88" s="28"/>
      <c r="P88" s="217"/>
      <c r="Q88" s="217"/>
    </row>
    <row r="89" spans="1:17" ht="12.75" x14ac:dyDescent="0.2">
      <c r="A89" s="81" t="s">
        <v>65</v>
      </c>
      <c r="B89" s="220">
        <v>82.1</v>
      </c>
      <c r="C89" s="220">
        <v>81.2</v>
      </c>
      <c r="D89" s="220">
        <v>79.5</v>
      </c>
      <c r="E89" s="220">
        <v>75.900000000000006</v>
      </c>
      <c r="F89" s="220">
        <v>81.2</v>
      </c>
      <c r="G89" s="220">
        <v>79.400000000000006</v>
      </c>
      <c r="H89" s="220">
        <v>71</v>
      </c>
      <c r="J89" s="28"/>
      <c r="K89" s="28"/>
      <c r="L89" s="28"/>
      <c r="M89" s="28"/>
      <c r="N89" s="28"/>
      <c r="O89" s="28"/>
      <c r="P89" s="217"/>
      <c r="Q89" s="217"/>
    </row>
    <row r="90" spans="1:17" ht="12.75" x14ac:dyDescent="0.2">
      <c r="A90" s="81" t="s">
        <v>83</v>
      </c>
      <c r="B90" s="220">
        <v>65.3</v>
      </c>
      <c r="C90" s="220">
        <v>64.22</v>
      </c>
      <c r="D90" s="220">
        <v>63.14</v>
      </c>
      <c r="E90" s="220">
        <v>62.08</v>
      </c>
      <c r="F90" s="220">
        <v>60.8</v>
      </c>
      <c r="G90" s="220">
        <v>59.55</v>
      </c>
      <c r="H90" s="220">
        <v>58.33</v>
      </c>
      <c r="J90" s="28"/>
      <c r="K90" s="28"/>
      <c r="L90" s="28"/>
      <c r="M90" s="28"/>
      <c r="N90" s="28"/>
      <c r="O90" s="28"/>
      <c r="P90" s="217"/>
      <c r="Q90" s="217"/>
    </row>
    <row r="91" spans="1:17" ht="12.75" x14ac:dyDescent="0.2">
      <c r="A91" s="81" t="s">
        <v>84</v>
      </c>
      <c r="B91" s="220">
        <v>291.08999999999997</v>
      </c>
      <c r="C91" s="220">
        <v>296.10000000000002</v>
      </c>
      <c r="D91" s="220">
        <v>296.33</v>
      </c>
      <c r="E91" s="220">
        <v>293.45</v>
      </c>
      <c r="F91" s="220">
        <v>293.64</v>
      </c>
      <c r="G91" s="220">
        <v>294.32</v>
      </c>
      <c r="H91" s="220">
        <v>291.73</v>
      </c>
      <c r="J91" s="28"/>
      <c r="K91" s="28"/>
      <c r="L91" s="28"/>
      <c r="M91" s="28"/>
      <c r="N91" s="28"/>
      <c r="O91" s="28"/>
      <c r="P91" s="217"/>
      <c r="Q91" s="217"/>
    </row>
    <row r="92" spans="1:17" ht="12.75" x14ac:dyDescent="0.2">
      <c r="A92" s="81" t="s">
        <v>87</v>
      </c>
      <c r="B92" s="220">
        <v>4.21</v>
      </c>
      <c r="C92" s="220">
        <v>4.29</v>
      </c>
      <c r="D92" s="220">
        <v>4.12</v>
      </c>
      <c r="E92" s="220">
        <v>3.98</v>
      </c>
      <c r="F92" s="220">
        <v>3.5</v>
      </c>
      <c r="G92" s="220">
        <v>3.8</v>
      </c>
      <c r="H92" s="220">
        <v>3.78</v>
      </c>
      <c r="J92" s="28"/>
      <c r="K92" s="28"/>
      <c r="L92" s="28"/>
      <c r="M92" s="28"/>
      <c r="N92" s="28"/>
      <c r="O92" s="28"/>
      <c r="P92" s="217"/>
      <c r="Q92" s="217"/>
    </row>
    <row r="93" spans="1:17" ht="12.75" x14ac:dyDescent="0.2">
      <c r="A93" s="81" t="s">
        <v>85</v>
      </c>
      <c r="B93" s="220">
        <v>51.4</v>
      </c>
      <c r="C93" s="220">
        <v>50.3</v>
      </c>
      <c r="D93" s="220">
        <v>49.2</v>
      </c>
      <c r="E93" s="220">
        <v>48.1</v>
      </c>
      <c r="F93" s="220">
        <v>47</v>
      </c>
      <c r="G93" s="220">
        <v>45.9</v>
      </c>
      <c r="H93" s="220">
        <v>45</v>
      </c>
      <c r="J93" s="28"/>
      <c r="K93" s="28"/>
      <c r="L93" s="28"/>
      <c r="M93" s="28"/>
      <c r="N93" s="28"/>
      <c r="O93" s="28"/>
      <c r="P93" s="217"/>
      <c r="Q93" s="217"/>
    </row>
    <row r="94" spans="1:17" ht="12.75" x14ac:dyDescent="0.2">
      <c r="A94" s="81" t="s">
        <v>86</v>
      </c>
      <c r="B94" s="220">
        <v>80.739999999999995</v>
      </c>
      <c r="C94" s="220">
        <v>79.86</v>
      </c>
      <c r="D94" s="220">
        <v>79.13</v>
      </c>
      <c r="E94" s="220">
        <v>77.7</v>
      </c>
      <c r="F94" s="220">
        <v>77.36</v>
      </c>
      <c r="G94" s="220">
        <v>76.489999999999995</v>
      </c>
      <c r="H94" s="220">
        <v>75.64</v>
      </c>
      <c r="J94" s="28"/>
      <c r="K94" s="28"/>
      <c r="L94" s="28"/>
      <c r="M94" s="28"/>
      <c r="N94" s="28"/>
      <c r="O94" s="28"/>
      <c r="P94" s="217"/>
      <c r="Q94" s="217"/>
    </row>
    <row r="95" spans="1:17" x14ac:dyDescent="0.2">
      <c r="J95" s="182"/>
      <c r="K95" s="182"/>
      <c r="L95" s="182"/>
      <c r="M95" s="182"/>
      <c r="N95" s="182"/>
      <c r="O95" s="182"/>
      <c r="P95" s="182"/>
      <c r="Q95" s="182"/>
    </row>
    <row r="96" spans="1:17" x14ac:dyDescent="0.2">
      <c r="J96" s="28"/>
      <c r="K96" s="64"/>
      <c r="L96" s="64"/>
      <c r="M96" s="64"/>
      <c r="N96" s="28"/>
      <c r="O96" s="64"/>
      <c r="P96" s="64"/>
    </row>
  </sheetData>
  <mergeCells count="5">
    <mergeCell ref="W8:Z8"/>
    <mergeCell ref="B2:H2"/>
    <mergeCell ref="C3:G4"/>
    <mergeCell ref="B38:H38"/>
    <mergeCell ref="H3:H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AU72"/>
  <sheetViews>
    <sheetView showGridLines="0" zoomScaleNormal="100" workbookViewId="0">
      <selection activeCell="B2" sqref="B2:M2"/>
    </sheetView>
  </sheetViews>
  <sheetFormatPr defaultColWidth="9.28515625" defaultRowHeight="12" x14ac:dyDescent="0.2"/>
  <cols>
    <col min="1" max="38" width="9.28515625" style="44"/>
    <col min="39" max="42" width="9.28515625" style="46"/>
    <col min="43" max="16384" width="9.28515625" style="44"/>
  </cols>
  <sheetData>
    <row r="1" spans="2:42" x14ac:dyDescent="0.2">
      <c r="B1" s="99"/>
      <c r="C1" s="99"/>
      <c r="O1" s="46"/>
      <c r="P1" s="46"/>
      <c r="Q1" s="46"/>
      <c r="R1" s="46"/>
      <c r="AM1" s="44"/>
      <c r="AN1" s="44"/>
      <c r="AO1" s="44"/>
      <c r="AP1" s="44"/>
    </row>
    <row r="2" spans="2:42" ht="15" x14ac:dyDescent="0.2">
      <c r="B2" s="387" t="s">
        <v>240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1"/>
      <c r="O2" s="46"/>
      <c r="P2" s="46"/>
      <c r="Q2" s="46"/>
      <c r="R2" s="46"/>
      <c r="AM2" s="44"/>
      <c r="AN2" s="44"/>
      <c r="AO2" s="44"/>
      <c r="AP2" s="44"/>
    </row>
    <row r="3" spans="2:42" x14ac:dyDescent="0.2">
      <c r="B3" s="389" t="s">
        <v>115</v>
      </c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1"/>
      <c r="O3" s="46"/>
      <c r="P3" s="46"/>
      <c r="Q3" s="46"/>
      <c r="R3" s="46"/>
      <c r="V3" s="2"/>
      <c r="AM3" s="44"/>
      <c r="AN3" s="44"/>
      <c r="AO3" s="44"/>
      <c r="AP3" s="44"/>
    </row>
    <row r="4" spans="2:42" x14ac:dyDescent="0.2">
      <c r="B4" s="414"/>
      <c r="C4" s="414"/>
      <c r="D4" s="414"/>
      <c r="E4" s="414"/>
      <c r="F4" s="414"/>
      <c r="G4" s="414"/>
      <c r="H4" s="414"/>
      <c r="I4" s="414"/>
      <c r="J4" s="414"/>
      <c r="N4" s="1"/>
      <c r="O4" s="46"/>
      <c r="P4" s="46"/>
      <c r="Q4" s="46"/>
      <c r="R4" s="46"/>
      <c r="V4" s="2"/>
      <c r="AM4" s="44"/>
      <c r="AN4" s="44"/>
      <c r="AO4" s="44"/>
      <c r="AP4" s="44"/>
    </row>
    <row r="5" spans="2:42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3"/>
      <c r="P5" s="13"/>
      <c r="Q5" s="13"/>
      <c r="R5" s="13"/>
      <c r="S5" s="9"/>
      <c r="T5" s="9"/>
      <c r="U5" s="9"/>
      <c r="V5" s="9"/>
      <c r="W5" s="9"/>
      <c r="AM5" s="44"/>
      <c r="AN5" s="44"/>
      <c r="AO5" s="44"/>
      <c r="AP5" s="44"/>
    </row>
    <row r="6" spans="2:42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"/>
      <c r="O6" s="13"/>
      <c r="P6" s="13"/>
      <c r="Q6" s="13"/>
      <c r="R6" s="13"/>
      <c r="S6" s="9"/>
      <c r="T6" s="9"/>
      <c r="U6" s="9"/>
      <c r="V6" s="9"/>
      <c r="W6" s="9"/>
      <c r="AM6" s="44"/>
      <c r="AN6" s="44"/>
      <c r="AO6" s="44"/>
      <c r="AP6" s="44"/>
    </row>
    <row r="7" spans="2:42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"/>
      <c r="O7" s="23"/>
      <c r="P7" s="13"/>
      <c r="Q7" s="13"/>
      <c r="R7" s="13"/>
      <c r="S7" s="9"/>
      <c r="T7" s="9"/>
      <c r="U7" s="9"/>
      <c r="V7" s="9"/>
      <c r="W7" s="9"/>
      <c r="AM7" s="44"/>
      <c r="AN7" s="44"/>
      <c r="AO7" s="44"/>
      <c r="AP7" s="44"/>
    </row>
    <row r="8" spans="2:42" ht="15" customHeight="1" x14ac:dyDescent="0.2">
      <c r="B8" s="1"/>
      <c r="C8" s="415"/>
      <c r="D8" s="415"/>
      <c r="E8" s="415"/>
      <c r="F8" s="415"/>
      <c r="G8" s="415"/>
      <c r="H8" s="415"/>
      <c r="I8" s="415"/>
      <c r="J8" s="415"/>
      <c r="K8" s="9"/>
      <c r="L8" s="9"/>
      <c r="M8" s="9"/>
      <c r="N8" s="1"/>
      <c r="O8" s="24"/>
      <c r="P8" s="25"/>
      <c r="Q8" s="25"/>
      <c r="R8" s="25"/>
      <c r="S8" s="9"/>
      <c r="T8" s="9"/>
      <c r="U8" s="9"/>
      <c r="V8" s="9"/>
      <c r="W8" s="9"/>
      <c r="AM8" s="44"/>
      <c r="AN8" s="44"/>
      <c r="AO8" s="44"/>
      <c r="AP8" s="44"/>
    </row>
    <row r="9" spans="2:42" ht="15" customHeight="1" x14ac:dyDescent="0.2">
      <c r="B9" s="9"/>
      <c r="C9" s="415"/>
      <c r="D9" s="415"/>
      <c r="E9" s="415"/>
      <c r="F9" s="415"/>
      <c r="G9" s="415"/>
      <c r="H9" s="415"/>
      <c r="I9" s="415"/>
      <c r="J9" s="415"/>
      <c r="K9" s="9"/>
      <c r="L9" s="9"/>
      <c r="M9" s="9"/>
      <c r="N9" s="9"/>
      <c r="O9" s="412"/>
      <c r="P9" s="412"/>
      <c r="Q9" s="412"/>
      <c r="R9" s="412"/>
      <c r="S9" s="413"/>
      <c r="T9" s="413"/>
      <c r="U9" s="413"/>
      <c r="V9" s="413"/>
      <c r="W9" s="9"/>
      <c r="AM9" s="44"/>
      <c r="AN9" s="44"/>
      <c r="AO9" s="44"/>
      <c r="AP9" s="44"/>
    </row>
    <row r="10" spans="2:42" ht="15" customHeight="1" x14ac:dyDescent="0.2">
      <c r="B10" s="1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"/>
      <c r="O10" s="1"/>
      <c r="P10" s="1"/>
      <c r="Q10" s="1"/>
      <c r="R10" s="1"/>
      <c r="S10" s="1"/>
      <c r="T10" s="1"/>
      <c r="U10" s="1"/>
      <c r="V10" s="1"/>
      <c r="W10" s="9"/>
      <c r="AM10" s="44"/>
      <c r="AN10" s="44"/>
      <c r="AO10" s="44"/>
      <c r="AP10" s="44"/>
    </row>
    <row r="11" spans="2:42" x14ac:dyDescent="0.2">
      <c r="B11" s="10"/>
      <c r="C11" s="6"/>
      <c r="D11" s="6"/>
      <c r="E11" s="6"/>
      <c r="F11" s="6"/>
      <c r="G11" s="6"/>
      <c r="H11" s="6"/>
      <c r="I11" s="6"/>
      <c r="J11" s="6"/>
      <c r="K11" s="9"/>
      <c r="L11" s="9"/>
      <c r="M11" s="9"/>
      <c r="N11" s="10"/>
      <c r="O11" s="5"/>
      <c r="P11" s="5"/>
      <c r="Q11" s="5"/>
      <c r="R11" s="5"/>
      <c r="S11" s="5"/>
      <c r="T11" s="5"/>
      <c r="U11" s="5"/>
      <c r="V11" s="5"/>
      <c r="W11" s="9"/>
      <c r="AM11" s="44"/>
      <c r="AN11" s="44"/>
      <c r="AO11" s="44"/>
      <c r="AP11" s="44"/>
    </row>
    <row r="12" spans="2:42" x14ac:dyDescent="0.2">
      <c r="B12" s="9"/>
      <c r="C12" s="6"/>
      <c r="D12" s="6"/>
      <c r="E12" s="6"/>
      <c r="F12" s="6"/>
      <c r="G12" s="6"/>
      <c r="H12" s="6"/>
      <c r="I12" s="6"/>
      <c r="J12" s="6"/>
      <c r="K12" s="9"/>
      <c r="L12" s="9"/>
      <c r="M12" s="9"/>
      <c r="N12" s="9"/>
      <c r="O12" s="5"/>
      <c r="P12" s="5"/>
      <c r="Q12" s="5"/>
      <c r="R12" s="5"/>
      <c r="S12" s="5"/>
      <c r="T12" s="5"/>
      <c r="U12" s="5"/>
      <c r="V12" s="5"/>
      <c r="W12" s="9"/>
      <c r="AM12" s="44"/>
      <c r="AN12" s="44"/>
      <c r="AO12" s="44"/>
      <c r="AP12" s="44"/>
    </row>
    <row r="13" spans="2:42" x14ac:dyDescent="0.2">
      <c r="B13" s="9"/>
      <c r="C13" s="6"/>
      <c r="D13" s="6"/>
      <c r="E13" s="6"/>
      <c r="F13" s="6"/>
      <c r="G13" s="6"/>
      <c r="H13" s="6"/>
      <c r="I13" s="6"/>
      <c r="J13" s="6"/>
      <c r="K13" s="9"/>
      <c r="L13" s="9"/>
      <c r="M13" s="9"/>
      <c r="N13" s="9"/>
      <c r="O13" s="5"/>
      <c r="P13" s="5"/>
      <c r="Q13" s="5"/>
      <c r="R13" s="5"/>
      <c r="S13" s="5"/>
      <c r="T13" s="5"/>
      <c r="U13" s="5"/>
      <c r="V13" s="5"/>
      <c r="W13" s="9"/>
      <c r="AM13" s="44"/>
      <c r="AN13" s="44"/>
      <c r="AO13" s="44"/>
      <c r="AP13" s="44"/>
    </row>
    <row r="14" spans="2:42" x14ac:dyDescent="0.2">
      <c r="B14" s="9"/>
      <c r="C14" s="6"/>
      <c r="D14" s="6"/>
      <c r="E14" s="6"/>
      <c r="F14" s="6"/>
      <c r="G14" s="6"/>
      <c r="H14" s="6"/>
      <c r="I14" s="6"/>
      <c r="J14" s="6"/>
      <c r="K14" s="9"/>
      <c r="L14" s="9"/>
      <c r="M14" s="9"/>
      <c r="N14" s="9"/>
      <c r="O14" s="5"/>
      <c r="P14" s="5"/>
      <c r="Q14" s="5"/>
      <c r="R14" s="5"/>
      <c r="S14" s="5"/>
      <c r="T14" s="5"/>
      <c r="U14" s="5"/>
      <c r="V14" s="5"/>
      <c r="W14" s="9"/>
      <c r="AM14" s="44"/>
      <c r="AN14" s="44"/>
      <c r="AO14" s="44"/>
      <c r="AP14" s="44"/>
    </row>
    <row r="15" spans="2:42" x14ac:dyDescent="0.2">
      <c r="B15" s="9"/>
      <c r="C15" s="6"/>
      <c r="D15" s="6"/>
      <c r="E15" s="6"/>
      <c r="F15" s="6"/>
      <c r="G15" s="6"/>
      <c r="H15" s="6"/>
      <c r="I15" s="6"/>
      <c r="J15" s="6"/>
      <c r="K15" s="9"/>
      <c r="L15" s="9"/>
      <c r="M15" s="9"/>
      <c r="N15" s="9"/>
      <c r="O15" s="5"/>
      <c r="P15" s="5"/>
      <c r="Q15" s="5"/>
      <c r="R15" s="5"/>
      <c r="S15" s="5"/>
      <c r="T15" s="5"/>
      <c r="U15" s="5"/>
      <c r="V15" s="5"/>
      <c r="W15" s="9"/>
      <c r="AM15" s="44"/>
      <c r="AN15" s="44"/>
      <c r="AO15" s="44"/>
      <c r="AP15" s="44"/>
    </row>
    <row r="16" spans="2:42" x14ac:dyDescent="0.2">
      <c r="B16" s="9"/>
      <c r="C16" s="6"/>
      <c r="D16" s="6"/>
      <c r="E16" s="6"/>
      <c r="F16" s="6"/>
      <c r="G16" s="6"/>
      <c r="H16" s="6"/>
      <c r="I16" s="6"/>
      <c r="J16" s="6"/>
      <c r="K16" s="9"/>
      <c r="L16" s="9"/>
      <c r="M16" s="9"/>
      <c r="N16" s="9"/>
      <c r="O16" s="5"/>
      <c r="P16" s="5"/>
      <c r="Q16" s="5"/>
      <c r="R16" s="5"/>
      <c r="S16" s="5"/>
      <c r="T16" s="5"/>
      <c r="U16" s="5"/>
      <c r="V16" s="5"/>
      <c r="W16" s="9"/>
      <c r="AM16" s="44"/>
      <c r="AN16" s="44"/>
      <c r="AO16" s="44"/>
      <c r="AP16" s="44"/>
    </row>
    <row r="17" spans="2:42" x14ac:dyDescent="0.2">
      <c r="B17" s="9"/>
      <c r="C17" s="6"/>
      <c r="D17" s="6"/>
      <c r="E17" s="6"/>
      <c r="F17" s="6"/>
      <c r="G17" s="6"/>
      <c r="H17" s="6"/>
      <c r="I17" s="6"/>
      <c r="J17" s="6"/>
      <c r="K17" s="9"/>
      <c r="L17" s="9"/>
      <c r="M17" s="9"/>
      <c r="N17" s="9"/>
      <c r="O17" s="5"/>
      <c r="P17" s="5"/>
      <c r="Q17" s="5"/>
      <c r="R17" s="5"/>
      <c r="S17" s="5"/>
      <c r="T17" s="5"/>
      <c r="U17" s="5"/>
      <c r="V17" s="5"/>
      <c r="W17" s="9"/>
      <c r="AM17" s="44"/>
      <c r="AN17" s="44"/>
      <c r="AO17" s="44"/>
      <c r="AP17" s="44"/>
    </row>
    <row r="18" spans="2:42" x14ac:dyDescent="0.2">
      <c r="B18" s="9"/>
      <c r="C18" s="6"/>
      <c r="D18" s="6"/>
      <c r="E18" s="6"/>
      <c r="F18" s="6"/>
      <c r="G18" s="6"/>
      <c r="H18" s="6"/>
      <c r="I18" s="6"/>
      <c r="J18" s="6"/>
      <c r="K18" s="9"/>
      <c r="L18" s="9"/>
      <c r="M18" s="9"/>
      <c r="N18" s="9"/>
      <c r="O18" s="5"/>
      <c r="P18" s="5"/>
      <c r="Q18" s="5"/>
      <c r="R18" s="5"/>
      <c r="S18" s="5"/>
      <c r="T18" s="5"/>
      <c r="U18" s="5"/>
      <c r="V18" s="5"/>
      <c r="W18" s="9"/>
      <c r="AM18" s="44"/>
      <c r="AN18" s="44"/>
      <c r="AO18" s="44"/>
      <c r="AP18" s="44"/>
    </row>
    <row r="19" spans="2:42" x14ac:dyDescent="0.2">
      <c r="B19" s="9"/>
      <c r="C19" s="6"/>
      <c r="D19" s="6"/>
      <c r="E19" s="6"/>
      <c r="F19" s="6"/>
      <c r="G19" s="6"/>
      <c r="H19" s="6"/>
      <c r="I19" s="6"/>
      <c r="J19" s="6"/>
      <c r="K19" s="9"/>
      <c r="L19" s="9"/>
      <c r="M19" s="9"/>
      <c r="N19" s="9"/>
      <c r="O19" s="5"/>
      <c r="P19" s="5"/>
      <c r="Q19" s="5"/>
      <c r="R19" s="5"/>
      <c r="S19" s="5"/>
      <c r="T19" s="5"/>
      <c r="U19" s="5"/>
      <c r="V19" s="5"/>
      <c r="W19" s="9"/>
      <c r="AM19" s="44"/>
      <c r="AN19" s="44"/>
      <c r="AO19" s="44"/>
      <c r="AP19" s="44"/>
    </row>
    <row r="20" spans="2:42" x14ac:dyDescent="0.2">
      <c r="C20" s="6"/>
      <c r="D20" s="6"/>
      <c r="E20" s="6"/>
      <c r="F20" s="6"/>
      <c r="G20" s="6"/>
      <c r="H20" s="6"/>
      <c r="I20" s="6"/>
      <c r="J20" s="6"/>
      <c r="K20" s="9"/>
      <c r="L20" s="9"/>
      <c r="M20" s="9"/>
      <c r="N20" s="9"/>
      <c r="O20" s="5"/>
      <c r="P20" s="5"/>
      <c r="Q20" s="5"/>
      <c r="R20" s="5"/>
      <c r="S20" s="5"/>
      <c r="T20" s="5"/>
      <c r="U20" s="5"/>
      <c r="V20" s="5"/>
      <c r="W20" s="9"/>
      <c r="AM20" s="44"/>
      <c r="AN20" s="44"/>
      <c r="AO20" s="44"/>
      <c r="AP20" s="44"/>
    </row>
    <row r="21" spans="2:42" x14ac:dyDescent="0.2">
      <c r="C21" s="6"/>
      <c r="D21" s="6"/>
      <c r="E21" s="6"/>
      <c r="F21" s="6"/>
      <c r="G21" s="6"/>
      <c r="H21" s="6"/>
      <c r="I21" s="6"/>
      <c r="J21" s="6"/>
      <c r="K21" s="9"/>
      <c r="L21" s="9"/>
      <c r="M21" s="9"/>
      <c r="N21" s="9"/>
      <c r="O21" s="5"/>
      <c r="P21" s="5"/>
      <c r="Q21" s="5"/>
      <c r="R21" s="5"/>
      <c r="S21" s="5"/>
      <c r="T21" s="5"/>
      <c r="U21" s="5"/>
      <c r="V21" s="5"/>
      <c r="W21" s="9"/>
      <c r="AM21" s="44"/>
      <c r="AN21" s="44"/>
      <c r="AO21" s="44"/>
      <c r="AP21" s="44"/>
    </row>
    <row r="22" spans="2:42" x14ac:dyDescent="0.2">
      <c r="B22" s="9"/>
      <c r="C22" s="6"/>
      <c r="D22" s="6"/>
      <c r="E22" s="6"/>
      <c r="F22" s="6"/>
      <c r="G22" s="6"/>
      <c r="H22" s="6"/>
      <c r="I22" s="6"/>
      <c r="J22" s="6"/>
      <c r="K22" s="9"/>
      <c r="L22" s="9"/>
      <c r="M22" s="9"/>
      <c r="N22" s="9"/>
      <c r="O22" s="5"/>
      <c r="P22" s="5"/>
      <c r="Q22" s="5"/>
      <c r="R22" s="5"/>
      <c r="S22" s="5"/>
      <c r="T22" s="5"/>
      <c r="U22" s="5"/>
      <c r="V22" s="5"/>
      <c r="W22" s="9"/>
      <c r="AM22" s="44"/>
      <c r="AN22" s="44"/>
      <c r="AO22" s="44"/>
      <c r="AP22" s="44"/>
    </row>
    <row r="23" spans="2:42" x14ac:dyDescent="0.2">
      <c r="B23" s="9"/>
      <c r="C23" s="6"/>
      <c r="D23" s="6"/>
      <c r="E23" s="6"/>
      <c r="F23" s="6"/>
      <c r="G23" s="6"/>
      <c r="H23" s="6"/>
      <c r="I23" s="6"/>
      <c r="J23" s="6"/>
      <c r="K23" s="9"/>
      <c r="L23" s="9"/>
      <c r="M23" s="9"/>
      <c r="N23" s="9"/>
      <c r="O23" s="5"/>
      <c r="P23" s="5"/>
      <c r="Q23" s="5"/>
      <c r="R23" s="5"/>
      <c r="S23" s="5"/>
      <c r="T23" s="5"/>
      <c r="U23" s="5"/>
      <c r="V23" s="5"/>
      <c r="W23" s="9"/>
      <c r="AM23" s="44"/>
      <c r="AN23" s="44"/>
      <c r="AO23" s="44"/>
      <c r="AP23" s="44"/>
    </row>
    <row r="24" spans="2:42" x14ac:dyDescent="0.2">
      <c r="B24" s="9"/>
      <c r="C24" s="6"/>
      <c r="D24" s="6"/>
      <c r="E24" s="6"/>
      <c r="F24" s="6"/>
      <c r="G24" s="6"/>
      <c r="H24" s="6"/>
      <c r="I24" s="6"/>
      <c r="J24" s="6"/>
      <c r="K24" s="9"/>
      <c r="L24" s="9"/>
      <c r="M24" s="9"/>
      <c r="N24" s="9"/>
      <c r="O24" s="5"/>
      <c r="P24" s="5"/>
      <c r="Q24" s="5"/>
      <c r="R24" s="5"/>
      <c r="S24" s="5"/>
      <c r="T24" s="5"/>
      <c r="U24" s="5"/>
      <c r="V24" s="5"/>
      <c r="W24" s="9"/>
      <c r="AM24" s="44"/>
      <c r="AN24" s="44"/>
      <c r="AO24" s="44"/>
      <c r="AP24" s="44"/>
    </row>
    <row r="25" spans="2:42" x14ac:dyDescent="0.2">
      <c r="B25" s="9"/>
      <c r="C25" s="6"/>
      <c r="D25" s="6"/>
      <c r="E25" s="6"/>
      <c r="F25" s="6"/>
      <c r="G25" s="6"/>
      <c r="H25" s="6"/>
      <c r="I25" s="6"/>
      <c r="J25" s="6"/>
      <c r="K25" s="9"/>
      <c r="L25" s="9"/>
      <c r="M25" s="9"/>
      <c r="N25" s="9"/>
      <c r="O25" s="5"/>
      <c r="P25" s="5"/>
      <c r="Q25" s="5"/>
      <c r="R25" s="5"/>
      <c r="S25" s="5"/>
      <c r="T25" s="5"/>
      <c r="U25" s="5"/>
      <c r="V25" s="5"/>
      <c r="W25" s="9"/>
      <c r="AM25" s="44"/>
      <c r="AN25" s="44"/>
      <c r="AO25" s="44"/>
      <c r="AP25" s="44"/>
    </row>
    <row r="26" spans="2:42" x14ac:dyDescent="0.2">
      <c r="B26" s="9"/>
      <c r="C26" s="6"/>
      <c r="D26" s="6"/>
      <c r="E26" s="6"/>
      <c r="F26" s="6"/>
      <c r="G26" s="6"/>
      <c r="H26" s="6"/>
      <c r="I26" s="6"/>
      <c r="J26" s="6"/>
      <c r="K26" s="9"/>
      <c r="L26" s="9"/>
      <c r="M26" s="9"/>
      <c r="N26" s="9"/>
      <c r="O26" s="5"/>
      <c r="P26" s="5"/>
      <c r="Q26" s="5"/>
      <c r="R26" s="5"/>
      <c r="S26" s="5"/>
      <c r="T26" s="5"/>
      <c r="U26" s="5"/>
      <c r="V26" s="5"/>
      <c r="W26" s="9"/>
      <c r="AM26" s="44"/>
      <c r="AN26" s="44"/>
      <c r="AO26" s="44"/>
      <c r="AP26" s="44"/>
    </row>
    <row r="27" spans="2:42" x14ac:dyDescent="0.2">
      <c r="B27" s="9"/>
      <c r="C27" s="6"/>
      <c r="D27" s="6"/>
      <c r="E27" s="6"/>
      <c r="F27" s="6"/>
      <c r="G27" s="6"/>
      <c r="H27" s="6"/>
      <c r="I27" s="6"/>
      <c r="J27" s="6"/>
      <c r="K27" s="9"/>
      <c r="L27" s="9"/>
      <c r="M27" s="9"/>
      <c r="N27" s="9"/>
      <c r="O27" s="5"/>
      <c r="P27" s="5"/>
      <c r="Q27" s="5"/>
      <c r="R27" s="5"/>
      <c r="S27" s="5"/>
      <c r="T27" s="5"/>
      <c r="U27" s="5"/>
      <c r="V27" s="5"/>
      <c r="W27" s="9"/>
      <c r="AM27" s="44"/>
      <c r="AN27" s="44"/>
      <c r="AO27" s="44"/>
      <c r="AP27" s="44"/>
    </row>
    <row r="28" spans="2:42" x14ac:dyDescent="0.2">
      <c r="B28" s="411" t="s">
        <v>49</v>
      </c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9"/>
      <c r="O28" s="5"/>
      <c r="P28" s="5"/>
      <c r="Q28" s="5"/>
      <c r="R28" s="5"/>
      <c r="S28" s="5"/>
      <c r="T28" s="5"/>
      <c r="U28" s="5"/>
      <c r="V28" s="5"/>
      <c r="W28" s="9"/>
      <c r="AM28" s="44"/>
      <c r="AN28" s="44"/>
      <c r="AO28" s="44"/>
      <c r="AP28" s="44"/>
    </row>
    <row r="29" spans="2:42" x14ac:dyDescent="0.2">
      <c r="C29" s="6"/>
      <c r="D29" s="6"/>
      <c r="E29" s="6"/>
      <c r="F29" s="6"/>
      <c r="G29" s="6"/>
      <c r="H29" s="6"/>
      <c r="I29" s="6"/>
      <c r="J29" s="6"/>
      <c r="K29" s="9"/>
      <c r="L29" s="9"/>
      <c r="M29" s="9"/>
      <c r="N29" s="9"/>
      <c r="O29" s="5"/>
      <c r="P29" s="5"/>
      <c r="Q29" s="5"/>
      <c r="R29" s="5"/>
      <c r="S29" s="5"/>
      <c r="T29" s="5"/>
      <c r="U29" s="5"/>
      <c r="V29" s="5"/>
      <c r="W29" s="9"/>
      <c r="AM29" s="44"/>
      <c r="AN29" s="44"/>
      <c r="AO29" s="44"/>
      <c r="AP29" s="44"/>
    </row>
    <row r="30" spans="2:42" x14ac:dyDescent="0.2">
      <c r="C30" s="6"/>
      <c r="D30" s="6"/>
      <c r="E30" s="6"/>
      <c r="F30" s="6"/>
      <c r="G30" s="6"/>
      <c r="H30" s="6"/>
      <c r="I30" s="6"/>
      <c r="J30" s="6"/>
      <c r="K30" s="9"/>
      <c r="L30" s="9"/>
      <c r="M30" s="9"/>
      <c r="N30" s="9"/>
      <c r="O30" s="5"/>
      <c r="P30" s="5"/>
      <c r="Q30" s="5"/>
      <c r="R30" s="5"/>
      <c r="S30" s="5"/>
      <c r="T30" s="5"/>
      <c r="U30" s="5"/>
      <c r="V30" s="5"/>
      <c r="W30" s="9"/>
      <c r="AM30" s="44"/>
      <c r="AN30" s="44"/>
      <c r="AO30" s="44"/>
      <c r="AP30" s="44"/>
    </row>
    <row r="31" spans="2:42" x14ac:dyDescent="0.2">
      <c r="C31" s="6"/>
      <c r="D31" s="6"/>
      <c r="E31" s="6"/>
      <c r="F31" s="6"/>
      <c r="G31" s="6"/>
      <c r="H31" s="6"/>
      <c r="I31" s="6"/>
      <c r="J31" s="6"/>
      <c r="K31" s="9"/>
      <c r="L31" s="9"/>
      <c r="M31" s="9"/>
      <c r="N31" s="9"/>
      <c r="O31" s="5"/>
      <c r="P31" s="5"/>
      <c r="Q31" s="5"/>
      <c r="R31" s="5"/>
      <c r="S31" s="5"/>
      <c r="T31" s="5"/>
      <c r="U31" s="5"/>
      <c r="V31" s="5"/>
      <c r="W31" s="9"/>
      <c r="AM31" s="44"/>
      <c r="AN31" s="44"/>
      <c r="AO31" s="44"/>
      <c r="AP31" s="44"/>
    </row>
    <row r="32" spans="2:42" x14ac:dyDescent="0.2">
      <c r="C32" s="6"/>
      <c r="D32" s="6"/>
      <c r="E32" s="6"/>
      <c r="F32" s="6"/>
      <c r="G32" s="6"/>
      <c r="H32" s="6"/>
      <c r="I32" s="6"/>
      <c r="J32" s="6"/>
      <c r="K32" s="9"/>
      <c r="L32" s="9"/>
      <c r="M32" s="9"/>
      <c r="N32" s="9"/>
      <c r="O32" s="5"/>
      <c r="P32" s="5"/>
      <c r="Q32" s="5"/>
      <c r="R32" s="5"/>
      <c r="S32" s="5"/>
      <c r="T32" s="5"/>
      <c r="U32" s="5"/>
      <c r="V32" s="5"/>
      <c r="W32" s="9"/>
      <c r="AM32" s="44"/>
      <c r="AN32" s="44"/>
      <c r="AO32" s="44"/>
      <c r="AP32" s="44"/>
    </row>
    <row r="33" spans="1:47" x14ac:dyDescent="0.2">
      <c r="B33" s="9"/>
      <c r="C33" s="6"/>
      <c r="D33" s="6"/>
      <c r="E33" s="6"/>
      <c r="F33" s="6"/>
      <c r="G33" s="6"/>
      <c r="H33" s="6"/>
      <c r="I33" s="6"/>
      <c r="J33" s="6"/>
      <c r="K33" s="9"/>
      <c r="L33" s="9"/>
      <c r="M33" s="9"/>
      <c r="N33" s="9"/>
      <c r="O33" s="5"/>
      <c r="P33" s="5"/>
      <c r="Q33" s="5"/>
      <c r="R33" s="5"/>
      <c r="S33" s="5"/>
      <c r="T33" s="5"/>
      <c r="U33" s="5"/>
      <c r="V33" s="5"/>
      <c r="W33" s="9"/>
      <c r="AM33" s="44"/>
      <c r="AN33" s="44"/>
      <c r="AO33" s="44"/>
      <c r="AP33" s="44"/>
    </row>
    <row r="34" spans="1:47" x14ac:dyDescent="0.2">
      <c r="B34" s="9"/>
      <c r="C34" s="6"/>
      <c r="D34" s="6"/>
      <c r="E34" s="6"/>
      <c r="F34" s="6"/>
      <c r="G34" s="6"/>
      <c r="H34" s="6"/>
      <c r="I34" s="6"/>
      <c r="J34" s="6"/>
      <c r="K34" s="9"/>
      <c r="L34" s="9"/>
      <c r="M34" s="9"/>
      <c r="N34" s="9"/>
      <c r="O34" s="5"/>
      <c r="P34" s="5"/>
      <c r="Q34" s="5"/>
      <c r="R34" s="5"/>
      <c r="S34" s="5"/>
      <c r="T34" s="5"/>
      <c r="U34" s="5"/>
      <c r="V34" s="5"/>
      <c r="W34" s="9"/>
      <c r="AM34" s="44"/>
      <c r="AN34" s="44"/>
      <c r="AO34" s="44"/>
      <c r="AP34" s="44"/>
    </row>
    <row r="42" spans="1:47" x14ac:dyDescent="0.2">
      <c r="A42" s="70" t="s">
        <v>251</v>
      </c>
    </row>
    <row r="43" spans="1:47" x14ac:dyDescent="0.2">
      <c r="A43" s="44" t="s">
        <v>175</v>
      </c>
      <c r="B43" s="9"/>
      <c r="C43" s="6"/>
      <c r="D43" s="6"/>
      <c r="E43" s="6"/>
      <c r="F43" s="6"/>
      <c r="G43" s="6"/>
      <c r="H43" s="6"/>
      <c r="I43" s="6"/>
      <c r="J43" s="6"/>
      <c r="K43" s="9"/>
      <c r="L43" s="9"/>
      <c r="M43" s="9"/>
      <c r="N43" s="9"/>
      <c r="O43" s="5"/>
      <c r="P43" s="5"/>
      <c r="Q43" s="5"/>
      <c r="R43" s="5"/>
      <c r="S43" s="5"/>
      <c r="T43" s="5"/>
      <c r="U43" s="5"/>
      <c r="V43" s="5"/>
      <c r="W43" s="9"/>
      <c r="AM43" s="44"/>
      <c r="AN43" s="44"/>
      <c r="AO43" s="44"/>
      <c r="AP43" s="44"/>
    </row>
    <row r="44" spans="1:47" x14ac:dyDescent="0.2">
      <c r="B44" s="9"/>
      <c r="C44" s="6"/>
      <c r="D44" s="6"/>
      <c r="E44" s="6"/>
      <c r="F44" s="6"/>
      <c r="G44" s="6"/>
      <c r="H44" s="6"/>
      <c r="I44" s="6"/>
      <c r="J44" s="6"/>
      <c r="K44" s="9"/>
      <c r="L44" s="9"/>
      <c r="M44" s="9"/>
      <c r="N44" s="9"/>
      <c r="O44" s="5"/>
      <c r="P44" s="5"/>
      <c r="Q44" s="5"/>
      <c r="R44" s="5"/>
      <c r="S44" s="5"/>
      <c r="T44" s="5"/>
      <c r="U44" s="5"/>
      <c r="V44" s="5"/>
      <c r="W44" s="9"/>
      <c r="AM44" s="44"/>
      <c r="AN44" s="44"/>
      <c r="AO44" s="44"/>
      <c r="AP44" s="44"/>
    </row>
    <row r="45" spans="1:47" x14ac:dyDescent="0.2">
      <c r="B45" s="7"/>
      <c r="C45" s="7"/>
      <c r="D45" s="7"/>
      <c r="E45" s="2"/>
      <c r="F45" s="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"/>
      <c r="X45" s="8"/>
      <c r="Y45" s="8"/>
      <c r="Z45" s="8"/>
      <c r="AA45" s="8"/>
      <c r="AB45" s="5"/>
      <c r="AC45" s="5"/>
      <c r="AD45" s="5"/>
      <c r="AE45" s="5"/>
      <c r="AF45" s="9"/>
      <c r="AM45" s="44"/>
      <c r="AN45" s="44"/>
      <c r="AO45" s="44"/>
      <c r="AP45" s="44"/>
    </row>
    <row r="46" spans="1:47" x14ac:dyDescent="0.2">
      <c r="B46" s="7"/>
      <c r="C46" s="7"/>
      <c r="D46" s="7"/>
      <c r="E46" s="2"/>
      <c r="F46" s="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3"/>
      <c r="Y46" s="13"/>
      <c r="Z46" s="13"/>
      <c r="AA46" s="13"/>
      <c r="AB46" s="9"/>
      <c r="AC46" s="9"/>
      <c r="AD46" s="9"/>
      <c r="AE46" s="9"/>
      <c r="AF46" s="9"/>
      <c r="AM46" s="44"/>
      <c r="AN46" s="44"/>
      <c r="AO46" s="44"/>
      <c r="AP46" s="44"/>
    </row>
    <row r="47" spans="1:47" x14ac:dyDescent="0.2">
      <c r="B47" s="7"/>
      <c r="C47" s="7"/>
      <c r="D47" s="7"/>
      <c r="E47" s="2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1"/>
      <c r="X47" s="13"/>
      <c r="Y47" s="13"/>
      <c r="Z47" s="13"/>
      <c r="AA47" s="13"/>
      <c r="AB47" s="9"/>
      <c r="AC47" s="9"/>
      <c r="AD47" s="9"/>
      <c r="AE47" s="9"/>
      <c r="AF47" s="9"/>
      <c r="AM47" s="44"/>
      <c r="AN47" s="44"/>
      <c r="AO47" s="44"/>
      <c r="AP47" s="44"/>
    </row>
    <row r="48" spans="1:47" x14ac:dyDescent="0.2">
      <c r="T48" s="2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" t="s">
        <v>5</v>
      </c>
      <c r="AM48" s="13"/>
      <c r="AN48" s="13"/>
      <c r="AO48" s="13"/>
      <c r="AP48" s="13"/>
      <c r="AQ48" s="9"/>
      <c r="AR48" s="9"/>
      <c r="AS48" s="9"/>
      <c r="AT48" s="9"/>
      <c r="AU48" s="9"/>
    </row>
    <row r="49" spans="2:42" x14ac:dyDescent="0.2">
      <c r="H49" s="2"/>
      <c r="AA49" s="46"/>
      <c r="AB49" s="46"/>
      <c r="AC49" s="46"/>
      <c r="AD49" s="46"/>
      <c r="AM49" s="44"/>
      <c r="AN49" s="44"/>
      <c r="AO49" s="44"/>
      <c r="AP49" s="44"/>
    </row>
    <row r="50" spans="2:42" x14ac:dyDescent="0.2">
      <c r="H50" s="2"/>
      <c r="AA50" s="46"/>
      <c r="AB50" s="46"/>
      <c r="AC50" s="46"/>
      <c r="AD50" s="46"/>
      <c r="AM50" s="44"/>
      <c r="AN50" s="44"/>
      <c r="AO50" s="44"/>
      <c r="AP50" s="44"/>
    </row>
    <row r="51" spans="2:42" ht="15" x14ac:dyDescent="0.25">
      <c r="B51" s="217" t="s">
        <v>103</v>
      </c>
      <c r="C51"/>
      <c r="AA51" s="46"/>
      <c r="AB51" s="46"/>
      <c r="AC51" s="46"/>
      <c r="AD51" s="46"/>
      <c r="AM51" s="44"/>
      <c r="AN51" s="44"/>
      <c r="AO51" s="44"/>
      <c r="AP51" s="44"/>
    </row>
    <row r="52" spans="2:42" ht="15" x14ac:dyDescent="0.25">
      <c r="B52"/>
      <c r="C52"/>
      <c r="AA52" s="46"/>
      <c r="AB52" s="46"/>
      <c r="AC52" s="46"/>
      <c r="AD52" s="46"/>
      <c r="AM52" s="44"/>
      <c r="AN52" s="44"/>
      <c r="AO52" s="44"/>
      <c r="AP52" s="44"/>
    </row>
    <row r="53" spans="2:42" ht="12.75" x14ac:dyDescent="0.2">
      <c r="B53" s="217" t="s">
        <v>88</v>
      </c>
      <c r="C53" s="218">
        <v>43054.714247685188</v>
      </c>
      <c r="AA53" s="46"/>
      <c r="AB53" s="46"/>
      <c r="AC53" s="46"/>
      <c r="AD53" s="46"/>
      <c r="AM53" s="44"/>
      <c r="AN53" s="44"/>
      <c r="AO53" s="44"/>
      <c r="AP53" s="44"/>
    </row>
    <row r="54" spans="2:42" ht="12.75" x14ac:dyDescent="0.2">
      <c r="B54" s="217" t="s">
        <v>50</v>
      </c>
      <c r="C54" s="218">
        <v>43056.367595497686</v>
      </c>
      <c r="AA54" s="46"/>
      <c r="AB54" s="46"/>
      <c r="AC54" s="46"/>
      <c r="AD54" s="46"/>
      <c r="AM54" s="44"/>
      <c r="AN54" s="44"/>
      <c r="AO54" s="44"/>
      <c r="AP54" s="44"/>
    </row>
    <row r="55" spans="2:42" ht="12.75" x14ac:dyDescent="0.2">
      <c r="B55" s="217" t="s">
        <v>51</v>
      </c>
      <c r="C55" s="217" t="s">
        <v>52</v>
      </c>
      <c r="AA55" s="46"/>
      <c r="AB55" s="46"/>
      <c r="AC55" s="46"/>
      <c r="AD55" s="46"/>
      <c r="AM55" s="44"/>
      <c r="AN55" s="44"/>
      <c r="AO55" s="44"/>
      <c r="AP55" s="44"/>
    </row>
    <row r="56" spans="2:42" ht="15" customHeight="1" x14ac:dyDescent="0.25">
      <c r="B56"/>
      <c r="C56"/>
      <c r="AA56" s="46"/>
      <c r="AB56" s="46"/>
      <c r="AC56" s="46"/>
      <c r="AD56" s="46"/>
      <c r="AM56" s="44"/>
      <c r="AN56" s="44"/>
      <c r="AO56" s="44"/>
      <c r="AP56" s="44"/>
    </row>
    <row r="57" spans="2:42" ht="12.75" x14ac:dyDescent="0.2">
      <c r="B57" s="217" t="s">
        <v>92</v>
      </c>
      <c r="C57" s="217" t="s">
        <v>104</v>
      </c>
      <c r="AA57" s="46"/>
      <c r="AB57" s="46"/>
      <c r="AC57" s="46"/>
      <c r="AD57" s="46"/>
      <c r="AM57" s="44"/>
      <c r="AN57" s="44"/>
      <c r="AO57" s="44"/>
      <c r="AP57" s="44"/>
    </row>
    <row r="58" spans="2:42" ht="12.75" x14ac:dyDescent="0.2">
      <c r="B58" s="217" t="s">
        <v>90</v>
      </c>
      <c r="C58" s="217" t="s">
        <v>122</v>
      </c>
      <c r="AA58" s="46"/>
      <c r="AB58" s="46"/>
      <c r="AC58" s="46"/>
      <c r="AD58" s="46"/>
      <c r="AM58" s="44"/>
      <c r="AN58" s="44"/>
      <c r="AO58" s="44"/>
      <c r="AP58" s="44"/>
    </row>
    <row r="59" spans="2:42" x14ac:dyDescent="0.2">
      <c r="G59" s="43"/>
      <c r="H59" s="43"/>
      <c r="I59" s="43"/>
      <c r="J59" s="43"/>
      <c r="K59" s="43"/>
      <c r="L59" s="43"/>
      <c r="M59" s="43"/>
      <c r="AA59" s="46"/>
      <c r="AB59" s="46"/>
      <c r="AC59" s="46"/>
      <c r="AD59" s="46"/>
      <c r="AM59" s="44"/>
      <c r="AN59" s="44"/>
      <c r="AO59" s="44"/>
      <c r="AP59" s="44"/>
    </row>
    <row r="60" spans="2:42" x14ac:dyDescent="0.2">
      <c r="B60" s="47" t="s">
        <v>4</v>
      </c>
      <c r="C60" s="47" t="s">
        <v>7</v>
      </c>
      <c r="D60" s="47" t="s">
        <v>9</v>
      </c>
      <c r="E60" s="47" t="s">
        <v>10</v>
      </c>
      <c r="F60" s="47" t="s">
        <v>11</v>
      </c>
      <c r="G60" s="47" t="s">
        <v>12</v>
      </c>
      <c r="H60" s="47" t="s">
        <v>13</v>
      </c>
      <c r="I60" s="47" t="s">
        <v>0</v>
      </c>
      <c r="J60" s="47" t="s">
        <v>1</v>
      </c>
      <c r="K60" s="47" t="s">
        <v>2</v>
      </c>
      <c r="L60" s="47" t="s">
        <v>93</v>
      </c>
      <c r="M60" s="47" t="s">
        <v>129</v>
      </c>
      <c r="N60" s="236">
        <v>2016</v>
      </c>
      <c r="V60" s="46"/>
      <c r="W60" s="46"/>
      <c r="X60" s="46"/>
      <c r="Y60" s="46"/>
      <c r="AM60" s="44"/>
      <c r="AN60" s="44"/>
      <c r="AO60" s="44"/>
      <c r="AP60" s="44"/>
    </row>
    <row r="61" spans="2:42" x14ac:dyDescent="0.2">
      <c r="B61" s="47" t="s">
        <v>107</v>
      </c>
      <c r="C61" s="216">
        <v>79.3</v>
      </c>
      <c r="D61" s="216">
        <v>82.1</v>
      </c>
      <c r="E61" s="216">
        <v>90.8</v>
      </c>
      <c r="F61" s="216">
        <v>88.5</v>
      </c>
      <c r="G61" s="216">
        <v>80.099999999999994</v>
      </c>
      <c r="H61" s="216">
        <v>100</v>
      </c>
      <c r="I61" s="216">
        <v>108.5</v>
      </c>
      <c r="J61" s="216">
        <v>107.3</v>
      </c>
      <c r="K61" s="216">
        <v>111.3</v>
      </c>
      <c r="L61" s="216">
        <v>113</v>
      </c>
      <c r="M61" s="216">
        <v>108.8</v>
      </c>
      <c r="N61" s="216">
        <v>109.2</v>
      </c>
      <c r="V61" s="46"/>
      <c r="W61" s="46"/>
      <c r="X61" s="46"/>
      <c r="Y61" s="46"/>
      <c r="AM61" s="44"/>
      <c r="AN61" s="44"/>
      <c r="AO61" s="44"/>
      <c r="AP61" s="44"/>
    </row>
    <row r="62" spans="2:42" x14ac:dyDescent="0.2">
      <c r="B62" s="47" t="s">
        <v>6</v>
      </c>
      <c r="C62" s="216">
        <v>79.5</v>
      </c>
      <c r="D62" s="216">
        <v>82.3</v>
      </c>
      <c r="E62" s="216">
        <v>91</v>
      </c>
      <c r="F62" s="216">
        <v>88.8</v>
      </c>
      <c r="G62" s="216">
        <v>80.3</v>
      </c>
      <c r="H62" s="216">
        <v>100</v>
      </c>
      <c r="I62" s="216">
        <v>108.4</v>
      </c>
      <c r="J62" s="216">
        <v>107.1</v>
      </c>
      <c r="K62" s="216">
        <v>111.2</v>
      </c>
      <c r="L62" s="216">
        <v>112.8</v>
      </c>
      <c r="M62" s="216">
        <v>108.8</v>
      </c>
      <c r="N62" s="358">
        <v>109.3</v>
      </c>
      <c r="O62" s="352"/>
      <c r="V62" s="46"/>
      <c r="W62" s="46"/>
      <c r="X62" s="46"/>
      <c r="Y62" s="46"/>
      <c r="AM62" s="44"/>
      <c r="AN62" s="44"/>
      <c r="AO62" s="44"/>
      <c r="AP62" s="44"/>
    </row>
    <row r="63" spans="2:42" x14ac:dyDescent="0.2">
      <c r="AA63" s="46"/>
      <c r="AB63" s="46"/>
      <c r="AC63" s="46"/>
      <c r="AD63" s="46"/>
      <c r="AM63" s="44"/>
      <c r="AN63" s="44"/>
      <c r="AO63" s="44"/>
      <c r="AP63" s="44"/>
    </row>
    <row r="65" spans="2:42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59"/>
      <c r="O65" s="275"/>
      <c r="AH65" s="46"/>
      <c r="AI65" s="46"/>
      <c r="AJ65" s="46"/>
      <c r="AK65" s="46"/>
      <c r="AM65" s="44"/>
      <c r="AN65" s="44"/>
      <c r="AO65" s="44"/>
      <c r="AP65" s="44"/>
    </row>
    <row r="66" spans="2:42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75"/>
      <c r="AH66" s="46"/>
      <c r="AI66" s="46"/>
      <c r="AJ66" s="46"/>
      <c r="AK66" s="46"/>
      <c r="AM66" s="44"/>
      <c r="AN66" s="44"/>
      <c r="AO66" s="44"/>
      <c r="AP66" s="44"/>
    </row>
    <row r="67" spans="2:42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75"/>
      <c r="AH67" s="46"/>
      <c r="AI67" s="46"/>
      <c r="AJ67" s="46"/>
      <c r="AK67" s="46"/>
      <c r="AM67" s="44"/>
      <c r="AN67" s="44"/>
      <c r="AO67" s="44"/>
      <c r="AP67" s="44"/>
    </row>
    <row r="68" spans="2:42" x14ac:dyDescent="0.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</row>
    <row r="69" spans="2:42" x14ac:dyDescent="0.2">
      <c r="B69" s="1"/>
      <c r="C69" s="275"/>
      <c r="D69" s="275"/>
      <c r="E69" s="275"/>
      <c r="F69" s="1"/>
      <c r="G69" s="275"/>
      <c r="H69" s="275"/>
      <c r="I69" s="275"/>
      <c r="J69" s="275"/>
      <c r="K69" s="275"/>
      <c r="L69" s="275"/>
      <c r="M69" s="275"/>
      <c r="N69" s="275"/>
      <c r="O69" s="275"/>
    </row>
    <row r="70" spans="2:42" x14ac:dyDescent="0.2">
      <c r="B70" s="1"/>
      <c r="C70" s="1"/>
      <c r="D70" s="275"/>
      <c r="E70" s="275"/>
      <c r="F70" s="1"/>
      <c r="G70" s="1"/>
      <c r="H70" s="275"/>
      <c r="I70" s="275"/>
      <c r="J70" s="275"/>
      <c r="K70" s="275"/>
      <c r="L70" s="275"/>
      <c r="M70" s="275"/>
      <c r="N70" s="275"/>
      <c r="O70" s="275"/>
    </row>
    <row r="71" spans="2:42" x14ac:dyDescent="0.2">
      <c r="B71" s="1"/>
      <c r="C71" s="1"/>
    </row>
    <row r="72" spans="2:42" x14ac:dyDescent="0.2">
      <c r="B72" s="1"/>
      <c r="C72" s="1"/>
    </row>
  </sheetData>
  <mergeCells count="8">
    <mergeCell ref="B2:M2"/>
    <mergeCell ref="B3:M3"/>
    <mergeCell ref="B28:M28"/>
    <mergeCell ref="O9:R9"/>
    <mergeCell ref="S9:V9"/>
    <mergeCell ref="B4:J4"/>
    <mergeCell ref="C8:F9"/>
    <mergeCell ref="G8:J9"/>
  </mergeCells>
  <pageMargins left="0.7" right="0.7" top="0.75" bottom="0.75" header="0.3" footer="0.3"/>
  <pageSetup paperSize="9" scale="7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AP99"/>
  <sheetViews>
    <sheetView showGridLines="0" zoomScaleNormal="100" workbookViewId="0">
      <selection activeCell="B2" sqref="B2:H2"/>
    </sheetView>
  </sheetViews>
  <sheetFormatPr defaultColWidth="9.28515625" defaultRowHeight="12" x14ac:dyDescent="0.2"/>
  <cols>
    <col min="1" max="1" width="9.28515625" style="143"/>
    <col min="2" max="2" width="15.7109375" style="143" customWidth="1"/>
    <col min="3" max="8" width="11.7109375" style="143" customWidth="1"/>
    <col min="9" max="33" width="9.28515625" style="143"/>
    <col min="34" max="37" width="9.28515625" style="84"/>
    <col min="38" max="16384" width="9.28515625" style="143"/>
  </cols>
  <sheetData>
    <row r="1" spans="2:37" x14ac:dyDescent="0.2">
      <c r="I1" s="189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AH1" s="143"/>
      <c r="AI1" s="143"/>
      <c r="AJ1" s="143"/>
      <c r="AK1" s="143"/>
    </row>
    <row r="2" spans="2:37" ht="15" x14ac:dyDescent="0.2">
      <c r="B2" s="387" t="s">
        <v>241</v>
      </c>
      <c r="C2" s="387"/>
      <c r="D2" s="387"/>
      <c r="E2" s="387"/>
      <c r="F2" s="387"/>
      <c r="G2" s="387"/>
      <c r="H2" s="387"/>
      <c r="I2" s="18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AH2" s="143"/>
      <c r="AI2" s="143"/>
      <c r="AJ2" s="143"/>
      <c r="AK2" s="143"/>
    </row>
    <row r="3" spans="2:37" x14ac:dyDescent="0.2">
      <c r="B3" s="389" t="s">
        <v>115</v>
      </c>
      <c r="C3" s="389"/>
      <c r="D3" s="389"/>
      <c r="E3" s="389"/>
      <c r="F3" s="389"/>
      <c r="G3" s="389"/>
      <c r="H3" s="389"/>
      <c r="I3" s="18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Z3" s="180"/>
      <c r="AH3" s="143"/>
      <c r="AI3" s="143"/>
      <c r="AJ3" s="143"/>
      <c r="AK3" s="143"/>
    </row>
    <row r="4" spans="2:37" ht="12" customHeight="1" x14ac:dyDescent="0.2">
      <c r="B4" s="142"/>
      <c r="C4" s="380" t="s">
        <v>231</v>
      </c>
      <c r="D4" s="420" t="s">
        <v>232</v>
      </c>
      <c r="E4" s="420">
        <v>2013</v>
      </c>
      <c r="F4" s="417">
        <v>2014</v>
      </c>
      <c r="G4" s="417">
        <v>2015</v>
      </c>
      <c r="H4" s="417">
        <v>2016</v>
      </c>
      <c r="J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82"/>
      <c r="AH4" s="143"/>
      <c r="AI4" s="143"/>
      <c r="AJ4" s="143"/>
      <c r="AK4" s="143"/>
    </row>
    <row r="5" spans="2:37" x14ac:dyDescent="0.2">
      <c r="B5" s="123"/>
      <c r="C5" s="419"/>
      <c r="D5" s="419"/>
      <c r="E5" s="419"/>
      <c r="F5" s="418"/>
      <c r="G5" s="418"/>
      <c r="H5" s="418"/>
      <c r="J5" s="5" t="s">
        <v>131</v>
      </c>
      <c r="K5" s="143" t="s">
        <v>131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82"/>
      <c r="AH5" s="143"/>
      <c r="AI5" s="143"/>
      <c r="AJ5" s="143"/>
      <c r="AK5" s="143"/>
    </row>
    <row r="6" spans="2:37" ht="12.95" customHeight="1" x14ac:dyDescent="0.2">
      <c r="B6" s="190" t="s">
        <v>3</v>
      </c>
      <c r="C6" s="191">
        <v>86.983333333333348</v>
      </c>
      <c r="D6" s="191">
        <v>108.22857142857141</v>
      </c>
      <c r="E6" s="191">
        <v>111.2</v>
      </c>
      <c r="F6" s="192">
        <v>112.8</v>
      </c>
      <c r="G6" s="288">
        <v>108.8</v>
      </c>
      <c r="H6" s="288">
        <v>109.3</v>
      </c>
      <c r="J6" s="217"/>
      <c r="K6" s="21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82"/>
      <c r="AH6" s="143"/>
      <c r="AI6" s="143"/>
      <c r="AJ6" s="143"/>
      <c r="AK6" s="143"/>
    </row>
    <row r="7" spans="2:37" ht="12.95" customHeight="1" x14ac:dyDescent="0.2">
      <c r="B7" s="127" t="s">
        <v>58</v>
      </c>
      <c r="C7" s="193">
        <v>87.816666666666663</v>
      </c>
      <c r="D7" s="193">
        <v>90.871428571428552</v>
      </c>
      <c r="E7" s="193">
        <v>87.7</v>
      </c>
      <c r="F7" s="194">
        <v>83.4</v>
      </c>
      <c r="G7" s="195">
        <v>87.3</v>
      </c>
      <c r="H7" s="195">
        <v>80.5</v>
      </c>
      <c r="J7" s="321"/>
      <c r="K7" s="217"/>
      <c r="L7" s="5"/>
      <c r="M7" s="5"/>
      <c r="N7" s="5"/>
      <c r="P7" s="5"/>
      <c r="Q7" s="138"/>
      <c r="R7" s="138"/>
      <c r="S7" s="5"/>
      <c r="T7" s="5"/>
      <c r="U7" s="5"/>
      <c r="V7" s="5"/>
      <c r="W7" s="5"/>
      <c r="X7" s="5"/>
      <c r="Y7" s="182"/>
      <c r="AH7" s="143"/>
      <c r="AI7" s="143"/>
      <c r="AJ7" s="143"/>
      <c r="AK7" s="143"/>
    </row>
    <row r="8" spans="2:37" ht="12.95" customHeight="1" x14ac:dyDescent="0.2">
      <c r="B8" s="126" t="s">
        <v>59</v>
      </c>
      <c r="C8" s="196">
        <v>92.966666666666654</v>
      </c>
      <c r="D8" s="196">
        <v>146.92857142857142</v>
      </c>
      <c r="E8" s="196">
        <v>162</v>
      </c>
      <c r="F8" s="197">
        <v>172.8</v>
      </c>
      <c r="G8" s="198">
        <v>158.1</v>
      </c>
      <c r="H8" s="198">
        <v>188.2</v>
      </c>
      <c r="J8" s="321"/>
      <c r="K8" s="217"/>
      <c r="L8" s="5"/>
      <c r="M8" s="5"/>
      <c r="N8" s="5"/>
      <c r="P8" s="5"/>
      <c r="Q8" s="138"/>
      <c r="R8" s="138"/>
      <c r="S8" s="5"/>
      <c r="T8" s="5"/>
      <c r="U8" s="5"/>
      <c r="V8" s="5"/>
      <c r="W8" s="5"/>
      <c r="X8" s="5"/>
      <c r="Y8" s="182"/>
      <c r="AH8" s="143"/>
      <c r="AI8" s="143"/>
      <c r="AJ8" s="143"/>
      <c r="AK8" s="143"/>
    </row>
    <row r="9" spans="2:37" ht="12.95" customHeight="1" x14ac:dyDescent="0.2">
      <c r="B9" s="126" t="s">
        <v>62</v>
      </c>
      <c r="C9" s="196">
        <v>91.683333333333323</v>
      </c>
      <c r="D9" s="196">
        <v>135.91428571428571</v>
      </c>
      <c r="E9" s="196">
        <v>134.9</v>
      </c>
      <c r="F9" s="197">
        <v>155.30000000000001</v>
      </c>
      <c r="G9" s="198">
        <v>137.69999999999999</v>
      </c>
      <c r="H9" s="198">
        <v>155.1</v>
      </c>
      <c r="J9" s="321"/>
      <c r="K9" s="217"/>
      <c r="L9" s="5"/>
      <c r="M9" s="5"/>
      <c r="N9" s="5"/>
      <c r="P9" s="5"/>
      <c r="Q9" s="138"/>
      <c r="R9" s="138"/>
      <c r="S9" s="5"/>
      <c r="T9" s="5"/>
      <c r="U9" s="5"/>
      <c r="V9" s="5"/>
      <c r="W9" s="5"/>
      <c r="X9" s="5"/>
      <c r="Y9" s="182"/>
      <c r="AH9" s="143"/>
      <c r="AI9" s="143"/>
      <c r="AJ9" s="143"/>
      <c r="AK9" s="143"/>
    </row>
    <row r="10" spans="2:37" ht="12.95" customHeight="1" x14ac:dyDescent="0.2">
      <c r="B10" s="126" t="s">
        <v>63</v>
      </c>
      <c r="C10" s="196">
        <v>81.683333333333323</v>
      </c>
      <c r="D10" s="196">
        <v>104.29999999999998</v>
      </c>
      <c r="E10" s="196">
        <v>106.7</v>
      </c>
      <c r="F10" s="197">
        <v>119.7</v>
      </c>
      <c r="G10" s="198">
        <v>77.5</v>
      </c>
      <c r="H10" s="289">
        <v>60.3</v>
      </c>
      <c r="J10" s="321"/>
      <c r="K10" s="319"/>
      <c r="L10" s="5"/>
      <c r="M10" s="5"/>
      <c r="N10" s="5"/>
      <c r="P10" s="5"/>
      <c r="Q10" s="138"/>
      <c r="R10" s="138"/>
      <c r="S10" s="5"/>
      <c r="T10" s="5"/>
      <c r="U10" s="5"/>
      <c r="V10" s="5"/>
      <c r="W10" s="5"/>
      <c r="X10" s="5"/>
      <c r="Y10" s="182"/>
      <c r="AH10" s="143"/>
      <c r="AI10" s="143"/>
      <c r="AJ10" s="143"/>
      <c r="AK10" s="143"/>
    </row>
    <row r="11" spans="2:37" ht="12.95" customHeight="1" x14ac:dyDescent="0.2">
      <c r="B11" s="126" t="s">
        <v>67</v>
      </c>
      <c r="C11" s="196">
        <v>78.949999999999989</v>
      </c>
      <c r="D11" s="196">
        <v>98.842857142857127</v>
      </c>
      <c r="E11" s="196">
        <v>115.6</v>
      </c>
      <c r="F11" s="197">
        <v>109.4</v>
      </c>
      <c r="G11" s="198">
        <v>72.400000000000006</v>
      </c>
      <c r="H11" s="198">
        <v>81.3</v>
      </c>
      <c r="J11" s="321"/>
      <c r="K11" s="217"/>
      <c r="L11" s="5"/>
      <c r="M11" s="5"/>
      <c r="N11" s="5"/>
      <c r="P11" s="5"/>
      <c r="Q11" s="138"/>
      <c r="R11" s="138"/>
      <c r="S11" s="5"/>
      <c r="T11" s="5"/>
      <c r="U11" s="5"/>
      <c r="V11" s="5"/>
      <c r="W11" s="5"/>
      <c r="X11" s="5"/>
      <c r="Y11" s="182"/>
      <c r="AH11" s="143"/>
      <c r="AI11" s="143"/>
      <c r="AJ11" s="143"/>
      <c r="AK11" s="143"/>
    </row>
    <row r="12" spans="2:37" ht="12.95" customHeight="1" x14ac:dyDescent="0.2">
      <c r="B12" s="126" t="s">
        <v>64</v>
      </c>
      <c r="C12" s="196">
        <v>76.466666666666683</v>
      </c>
      <c r="D12" s="196">
        <v>114.24285714285715</v>
      </c>
      <c r="E12" s="196">
        <v>134.6</v>
      </c>
      <c r="F12" s="197">
        <v>127.4</v>
      </c>
      <c r="G12" s="198">
        <v>103.2</v>
      </c>
      <c r="H12" s="198">
        <v>65.2</v>
      </c>
      <c r="J12" s="321"/>
      <c r="K12" s="217"/>
      <c r="L12" s="5"/>
      <c r="M12" s="5"/>
      <c r="N12" s="5"/>
      <c r="P12" s="5"/>
      <c r="Q12" s="138"/>
      <c r="R12" s="138"/>
      <c r="S12" s="5"/>
      <c r="T12" s="5"/>
      <c r="U12" s="5"/>
      <c r="V12" s="5"/>
      <c r="W12" s="5"/>
      <c r="X12" s="5"/>
      <c r="Y12" s="182"/>
      <c r="AH12" s="143"/>
      <c r="AI12" s="143"/>
      <c r="AJ12" s="143"/>
      <c r="AK12" s="143"/>
    </row>
    <row r="13" spans="2:37" ht="12.95" customHeight="1" x14ac:dyDescent="0.2">
      <c r="B13" s="126" t="s">
        <v>70</v>
      </c>
      <c r="C13" s="196">
        <v>113.16666666666667</v>
      </c>
      <c r="D13" s="196">
        <v>119.72857142857143</v>
      </c>
      <c r="E13" s="196">
        <v>121.6</v>
      </c>
      <c r="F13" s="197">
        <v>125.9</v>
      </c>
      <c r="G13" s="198">
        <v>119.4</v>
      </c>
      <c r="H13" s="198">
        <v>123.7</v>
      </c>
      <c r="J13" s="321"/>
      <c r="K13" s="217"/>
      <c r="L13" s="5"/>
      <c r="M13" s="5"/>
      <c r="N13" s="5"/>
      <c r="P13" s="5"/>
      <c r="Q13" s="138"/>
      <c r="R13" s="138"/>
      <c r="S13" s="5"/>
      <c r="T13" s="5"/>
      <c r="U13" s="5"/>
      <c r="V13" s="5"/>
      <c r="W13" s="5"/>
      <c r="X13" s="5"/>
      <c r="Y13" s="182"/>
      <c r="AH13" s="143"/>
      <c r="AI13" s="143"/>
      <c r="AJ13" s="143"/>
      <c r="AK13" s="143"/>
    </row>
    <row r="14" spans="2:37" ht="12.95" customHeight="1" x14ac:dyDescent="0.2">
      <c r="B14" s="276" t="s">
        <v>68</v>
      </c>
      <c r="C14" s="196">
        <v>93.016666666666666</v>
      </c>
      <c r="D14" s="196">
        <v>90.471428571428561</v>
      </c>
      <c r="E14" s="196">
        <v>80.599999999999994</v>
      </c>
      <c r="F14" s="197">
        <v>88.9</v>
      </c>
      <c r="G14" s="289">
        <v>97.1</v>
      </c>
      <c r="H14" s="289">
        <v>92.4</v>
      </c>
      <c r="J14" s="321"/>
      <c r="K14" s="319"/>
      <c r="L14" s="5"/>
      <c r="M14" s="5"/>
      <c r="N14" s="5"/>
      <c r="P14" s="5"/>
      <c r="Q14" s="138"/>
      <c r="R14" s="138"/>
      <c r="S14" s="5"/>
      <c r="T14" s="5"/>
      <c r="U14" s="5"/>
      <c r="V14" s="5"/>
      <c r="W14" s="5"/>
      <c r="X14" s="5"/>
      <c r="Y14" s="182"/>
      <c r="AH14" s="143"/>
      <c r="AI14" s="143"/>
      <c r="AJ14" s="143"/>
      <c r="AK14" s="143"/>
    </row>
    <row r="15" spans="2:37" ht="12.95" customHeight="1" x14ac:dyDescent="0.2">
      <c r="B15" s="126" t="s">
        <v>82</v>
      </c>
      <c r="C15" s="196">
        <v>99.983333333333348</v>
      </c>
      <c r="D15" s="196">
        <v>110.75714285714287</v>
      </c>
      <c r="E15" s="196">
        <v>112.7</v>
      </c>
      <c r="F15" s="197">
        <v>116.3</v>
      </c>
      <c r="G15" s="198">
        <v>119.7</v>
      </c>
      <c r="H15" s="289">
        <v>123</v>
      </c>
      <c r="J15" s="321"/>
      <c r="K15" s="319"/>
      <c r="L15" s="5"/>
      <c r="M15" s="5"/>
      <c r="N15" s="5"/>
      <c r="P15" s="5"/>
      <c r="Q15" s="138"/>
      <c r="R15" s="138"/>
      <c r="S15" s="5"/>
      <c r="T15" s="5"/>
      <c r="U15" s="5"/>
      <c r="V15" s="5"/>
      <c r="W15" s="5"/>
      <c r="X15" s="5"/>
      <c r="Y15" s="182"/>
      <c r="AH15" s="143"/>
      <c r="AI15" s="143"/>
      <c r="AJ15" s="143"/>
      <c r="AK15" s="143"/>
    </row>
    <row r="16" spans="2:37" ht="12.95" customHeight="1" x14ac:dyDescent="0.2">
      <c r="B16" s="126" t="s">
        <v>66</v>
      </c>
      <c r="C16" s="196">
        <v>87.34999999999998</v>
      </c>
      <c r="D16" s="196">
        <v>100.78571428571429</v>
      </c>
      <c r="E16" s="196">
        <v>89.6</v>
      </c>
      <c r="F16" s="197">
        <v>101.8</v>
      </c>
      <c r="G16" s="198">
        <v>108.6</v>
      </c>
      <c r="H16" s="198">
        <v>95.6</v>
      </c>
      <c r="J16" s="321"/>
      <c r="K16" s="217"/>
      <c r="L16" s="5"/>
      <c r="M16" s="5"/>
      <c r="N16" s="5"/>
      <c r="P16" s="5"/>
      <c r="Q16" s="5"/>
      <c r="R16" s="5"/>
      <c r="S16" s="5"/>
      <c r="T16" s="5"/>
      <c r="U16" s="5"/>
      <c r="V16" s="5"/>
      <c r="W16" s="5"/>
      <c r="X16" s="5"/>
      <c r="Y16" s="182"/>
      <c r="AH16" s="143"/>
      <c r="AI16" s="143"/>
      <c r="AJ16" s="143"/>
      <c r="AK16" s="143"/>
    </row>
    <row r="17" spans="2:37" ht="12.95" customHeight="1" x14ac:dyDescent="0.2">
      <c r="B17" s="126" t="s">
        <v>60</v>
      </c>
      <c r="C17" s="196">
        <v>100.31666666666666</v>
      </c>
      <c r="D17" s="196">
        <v>95.585714285714289</v>
      </c>
      <c r="E17" s="196">
        <v>90.3</v>
      </c>
      <c r="F17" s="197">
        <v>78.2</v>
      </c>
      <c r="G17" s="198">
        <v>105.8</v>
      </c>
      <c r="H17" s="198">
        <v>117.7</v>
      </c>
      <c r="J17" s="321"/>
      <c r="K17" s="217"/>
      <c r="L17" s="5"/>
      <c r="M17" s="5"/>
      <c r="N17" s="5"/>
      <c r="Q17" s="5"/>
      <c r="R17" s="5"/>
      <c r="S17" s="5"/>
      <c r="T17" s="5"/>
      <c r="U17" s="5"/>
      <c r="V17" s="5"/>
      <c r="W17" s="5"/>
      <c r="X17" s="5"/>
      <c r="Y17" s="182"/>
      <c r="AH17" s="143"/>
      <c r="AI17" s="143"/>
      <c r="AJ17" s="143"/>
      <c r="AK17" s="143"/>
    </row>
    <row r="18" spans="2:37" ht="12.95" customHeight="1" x14ac:dyDescent="0.2">
      <c r="B18" s="126" t="s">
        <v>71</v>
      </c>
      <c r="C18" s="196">
        <v>110.28333333333335</v>
      </c>
      <c r="D18" s="196">
        <v>127.9</v>
      </c>
      <c r="E18" s="196">
        <v>150.19999999999999</v>
      </c>
      <c r="F18" s="197">
        <v>136.30000000000001</v>
      </c>
      <c r="G18" s="198">
        <v>133.69999999999999</v>
      </c>
      <c r="H18" s="198">
        <v>129.9</v>
      </c>
      <c r="J18" s="321"/>
      <c r="K18" s="217"/>
      <c r="L18" s="5"/>
      <c r="M18" s="5"/>
      <c r="N18" s="5"/>
      <c r="P18" s="5"/>
      <c r="Q18" s="5"/>
      <c r="R18" s="5"/>
      <c r="S18" s="5"/>
      <c r="T18" s="5"/>
      <c r="U18" s="5"/>
      <c r="V18" s="5"/>
      <c r="W18" s="5"/>
      <c r="X18" s="5"/>
      <c r="Y18" s="182"/>
      <c r="AH18" s="143"/>
      <c r="AI18" s="143"/>
      <c r="AJ18" s="143"/>
      <c r="AK18" s="143"/>
    </row>
    <row r="19" spans="2:37" ht="12.95" customHeight="1" x14ac:dyDescent="0.2">
      <c r="B19" s="126" t="s">
        <v>61</v>
      </c>
      <c r="C19" s="196">
        <v>99.7</v>
      </c>
      <c r="D19" s="196">
        <v>103.38571428571427</v>
      </c>
      <c r="E19" s="196">
        <v>102.2</v>
      </c>
      <c r="F19" s="197">
        <v>94.7</v>
      </c>
      <c r="G19" s="198">
        <v>123.3</v>
      </c>
      <c r="H19" s="198">
        <v>125.8</v>
      </c>
      <c r="J19" s="321"/>
      <c r="K19" s="217"/>
      <c r="L19" s="5"/>
      <c r="M19" s="5"/>
      <c r="N19" s="5"/>
      <c r="P19" s="5"/>
      <c r="Q19" s="5"/>
      <c r="R19" s="5"/>
      <c r="S19" s="5"/>
      <c r="T19" s="5"/>
      <c r="U19" s="5"/>
      <c r="V19" s="5"/>
      <c r="W19" s="5"/>
      <c r="X19" s="5"/>
      <c r="Y19" s="182"/>
      <c r="AH19" s="143"/>
      <c r="AI19" s="143"/>
      <c r="AJ19" s="143"/>
      <c r="AK19" s="143"/>
    </row>
    <row r="20" spans="2:37" ht="12.95" customHeight="1" x14ac:dyDescent="0.2">
      <c r="B20" s="126" t="s">
        <v>72</v>
      </c>
      <c r="C20" s="196">
        <v>85.083333333333329</v>
      </c>
      <c r="D20" s="196">
        <v>111.72857142857141</v>
      </c>
      <c r="E20" s="196">
        <v>103.9</v>
      </c>
      <c r="F20" s="197">
        <v>115.7</v>
      </c>
      <c r="G20" s="198">
        <v>131.19999999999999</v>
      </c>
      <c r="H20" s="198">
        <v>120.3</v>
      </c>
      <c r="J20" s="321"/>
      <c r="K20" s="217"/>
      <c r="L20" s="5"/>
      <c r="M20" s="5"/>
      <c r="N20" s="5"/>
      <c r="P20" s="5"/>
      <c r="Q20" s="5"/>
      <c r="R20" s="5"/>
      <c r="S20" s="5"/>
      <c r="T20" s="5"/>
      <c r="U20" s="5"/>
      <c r="V20" s="5"/>
      <c r="W20" s="5"/>
      <c r="X20" s="5"/>
      <c r="Y20" s="182"/>
      <c r="AH20" s="143"/>
      <c r="AI20" s="143"/>
      <c r="AJ20" s="143"/>
      <c r="AK20" s="143"/>
    </row>
    <row r="21" spans="2:37" ht="12.95" customHeight="1" x14ac:dyDescent="0.2">
      <c r="B21" s="126" t="s">
        <v>73</v>
      </c>
      <c r="C21" s="196">
        <v>93.283333333333317</v>
      </c>
      <c r="D21" s="196">
        <v>132.79999999999998</v>
      </c>
      <c r="E21" s="196">
        <v>144.6</v>
      </c>
      <c r="F21" s="197">
        <v>131.9</v>
      </c>
      <c r="G21" s="198">
        <v>145.19999999999999</v>
      </c>
      <c r="H21" s="198">
        <v>120.5</v>
      </c>
      <c r="J21" s="321"/>
      <c r="K21" s="217"/>
      <c r="L21" s="5"/>
      <c r="M21" s="5"/>
      <c r="N21" s="5"/>
      <c r="P21" s="5"/>
      <c r="Q21" s="5"/>
      <c r="R21" s="5"/>
      <c r="S21" s="5"/>
      <c r="T21" s="5"/>
      <c r="U21" s="5"/>
      <c r="V21" s="5"/>
      <c r="W21" s="5"/>
      <c r="X21" s="5"/>
      <c r="Y21" s="182"/>
      <c r="AH21" s="143"/>
      <c r="AI21" s="143"/>
      <c r="AJ21" s="143"/>
      <c r="AK21" s="143"/>
    </row>
    <row r="22" spans="2:37" ht="12.95" customHeight="1" x14ac:dyDescent="0.2">
      <c r="B22" s="126" t="s">
        <v>74</v>
      </c>
      <c r="C22" s="196">
        <v>127.31666666666666</v>
      </c>
      <c r="D22" s="196">
        <v>102.5</v>
      </c>
      <c r="E22" s="196">
        <v>91.6</v>
      </c>
      <c r="F22" s="197">
        <v>121.4</v>
      </c>
      <c r="G22" s="198">
        <v>95.2</v>
      </c>
      <c r="H22" s="289">
        <v>103.6</v>
      </c>
      <c r="J22" s="321"/>
      <c r="K22" s="320"/>
      <c r="L22" s="5"/>
      <c r="M22" s="5"/>
      <c r="N22" s="5"/>
      <c r="P22" s="5"/>
      <c r="Q22" s="5"/>
      <c r="R22" s="5"/>
      <c r="S22" s="5"/>
      <c r="T22" s="5"/>
      <c r="U22" s="5"/>
      <c r="V22" s="5"/>
      <c r="W22" s="5"/>
      <c r="X22" s="5"/>
      <c r="Y22" s="182"/>
      <c r="AH22" s="143"/>
      <c r="AI22" s="143"/>
      <c r="AJ22" s="143"/>
      <c r="AK22" s="143"/>
    </row>
    <row r="23" spans="2:37" ht="12.95" customHeight="1" x14ac:dyDescent="0.2">
      <c r="B23" s="126" t="s">
        <v>69</v>
      </c>
      <c r="C23" s="196">
        <v>96.449999999999989</v>
      </c>
      <c r="D23" s="196">
        <v>144.42857142857142</v>
      </c>
      <c r="E23" s="196">
        <v>150</v>
      </c>
      <c r="F23" s="197">
        <v>160</v>
      </c>
      <c r="G23" s="198">
        <v>152.6</v>
      </c>
      <c r="H23" s="198">
        <v>163.30000000000001</v>
      </c>
      <c r="J23" s="321"/>
      <c r="K23" s="217"/>
      <c r="L23" s="5"/>
      <c r="M23" s="5"/>
      <c r="N23" s="5"/>
      <c r="P23" s="5"/>
      <c r="Q23" s="5"/>
      <c r="R23" s="5"/>
      <c r="S23" s="5"/>
      <c r="T23" s="5"/>
      <c r="U23" s="5"/>
      <c r="V23" s="5"/>
      <c r="W23" s="5"/>
      <c r="X23" s="5"/>
      <c r="Y23" s="182"/>
      <c r="AH23" s="143"/>
      <c r="AI23" s="143"/>
      <c r="AJ23" s="143"/>
      <c r="AK23" s="143"/>
    </row>
    <row r="24" spans="2:37" ht="12.95" customHeight="1" x14ac:dyDescent="0.2">
      <c r="B24" s="126" t="s">
        <v>75</v>
      </c>
      <c r="C24" s="196">
        <v>105.2</v>
      </c>
      <c r="D24" s="196">
        <v>85.071428571428569</v>
      </c>
      <c r="E24" s="196">
        <v>81</v>
      </c>
      <c r="F24" s="197">
        <v>79.7</v>
      </c>
      <c r="G24" s="198">
        <v>96.2</v>
      </c>
      <c r="H24" s="198">
        <v>69.400000000000006</v>
      </c>
      <c r="J24" s="321"/>
      <c r="K24" s="217"/>
      <c r="L24" s="5"/>
      <c r="M24" s="5"/>
      <c r="N24" s="5"/>
      <c r="Q24" s="5"/>
      <c r="R24" s="5"/>
      <c r="S24" s="5"/>
      <c r="T24" s="5"/>
      <c r="U24" s="5"/>
      <c r="V24" s="5"/>
      <c r="W24" s="5"/>
      <c r="X24" s="5"/>
      <c r="Y24" s="182"/>
      <c r="AH24" s="143"/>
      <c r="AI24" s="143"/>
      <c r="AJ24" s="143"/>
      <c r="AK24" s="143"/>
    </row>
    <row r="25" spans="2:37" ht="12.95" customHeight="1" x14ac:dyDescent="0.2">
      <c r="B25" s="126" t="s">
        <v>76</v>
      </c>
      <c r="C25" s="196">
        <v>94.233333333333334</v>
      </c>
      <c r="D25" s="196">
        <v>98.414285714285711</v>
      </c>
      <c r="E25" s="196">
        <v>105.8</v>
      </c>
      <c r="F25" s="197">
        <v>101.3</v>
      </c>
      <c r="G25" s="198">
        <v>99.8</v>
      </c>
      <c r="H25" s="198">
        <v>101</v>
      </c>
      <c r="J25" s="321"/>
      <c r="K25" s="217"/>
      <c r="L25" s="5"/>
      <c r="M25" s="5"/>
      <c r="N25" s="5"/>
      <c r="P25" s="5"/>
      <c r="Q25" s="5"/>
      <c r="R25" s="5"/>
      <c r="S25" s="5"/>
      <c r="T25" s="5"/>
      <c r="U25" s="5"/>
      <c r="V25" s="5"/>
      <c r="W25" s="5"/>
      <c r="X25" s="5"/>
      <c r="Y25" s="182"/>
      <c r="AH25" s="143"/>
      <c r="AI25" s="143"/>
      <c r="AJ25" s="143"/>
      <c r="AK25" s="143"/>
    </row>
    <row r="26" spans="2:37" ht="12.95" customHeight="1" x14ac:dyDescent="0.2">
      <c r="B26" s="126" t="s">
        <v>57</v>
      </c>
      <c r="C26" s="196">
        <v>98.34999999999998</v>
      </c>
      <c r="D26" s="196">
        <v>97.128571428571448</v>
      </c>
      <c r="E26" s="196">
        <v>94.7</v>
      </c>
      <c r="F26" s="197">
        <v>87.9</v>
      </c>
      <c r="G26" s="198">
        <v>81.599999999999994</v>
      </c>
      <c r="H26" s="198">
        <v>92.6</v>
      </c>
      <c r="J26" s="321"/>
      <c r="K26" s="217"/>
      <c r="L26" s="5"/>
      <c r="M26" s="5"/>
      <c r="N26" s="5"/>
      <c r="Q26" s="5"/>
      <c r="R26" s="5"/>
      <c r="S26" s="5"/>
      <c r="T26" s="5"/>
      <c r="U26" s="5"/>
      <c r="V26" s="5"/>
      <c r="W26" s="5"/>
      <c r="X26" s="5"/>
      <c r="Y26" s="182"/>
      <c r="AH26" s="143"/>
      <c r="AI26" s="143"/>
      <c r="AJ26" s="143"/>
      <c r="AK26" s="143"/>
    </row>
    <row r="27" spans="2:37" ht="12.95" customHeight="1" x14ac:dyDescent="0.2">
      <c r="B27" s="126" t="s">
        <v>77</v>
      </c>
      <c r="C27" s="196">
        <v>73.633333333333326</v>
      </c>
      <c r="D27" s="196">
        <v>108.92857142857143</v>
      </c>
      <c r="E27" s="196">
        <v>114.9</v>
      </c>
      <c r="F27" s="197">
        <v>103</v>
      </c>
      <c r="G27" s="198">
        <v>99.3</v>
      </c>
      <c r="H27" s="289">
        <v>125.2</v>
      </c>
      <c r="J27" s="321"/>
      <c r="K27" s="319"/>
      <c r="L27" s="5"/>
      <c r="M27" s="5"/>
      <c r="N27" s="5"/>
      <c r="Q27" s="5"/>
      <c r="R27" s="5"/>
      <c r="S27" s="5"/>
      <c r="T27" s="5"/>
      <c r="U27" s="5"/>
      <c r="V27" s="5"/>
      <c r="W27" s="5"/>
      <c r="X27" s="5"/>
      <c r="Y27" s="182"/>
      <c r="AH27" s="143"/>
      <c r="AI27" s="143"/>
      <c r="AJ27" s="143"/>
      <c r="AK27" s="143"/>
    </row>
    <row r="28" spans="2:37" ht="12.95" customHeight="1" x14ac:dyDescent="0.2">
      <c r="B28" s="126" t="s">
        <v>78</v>
      </c>
      <c r="C28" s="196">
        <v>93.216666666666683</v>
      </c>
      <c r="D28" s="196">
        <v>104.54285714285713</v>
      </c>
      <c r="E28" s="196">
        <v>106.9</v>
      </c>
      <c r="F28" s="197">
        <v>108.2</v>
      </c>
      <c r="G28" s="198">
        <v>110.7</v>
      </c>
      <c r="H28" s="198">
        <v>130.6</v>
      </c>
      <c r="J28" s="321"/>
      <c r="K28" s="217"/>
      <c r="L28" s="5"/>
      <c r="M28" s="5"/>
      <c r="N28" s="5"/>
      <c r="P28" s="5"/>
      <c r="Q28" s="5"/>
      <c r="R28" s="5"/>
      <c r="S28" s="5"/>
      <c r="T28" s="5"/>
      <c r="U28" s="5"/>
      <c r="V28" s="5"/>
      <c r="W28" s="5"/>
      <c r="X28" s="5"/>
      <c r="Y28" s="182"/>
      <c r="AH28" s="143"/>
      <c r="AI28" s="143"/>
      <c r="AJ28" s="143"/>
      <c r="AK28" s="143"/>
    </row>
    <row r="29" spans="2:37" ht="12.95" customHeight="1" x14ac:dyDescent="0.2">
      <c r="B29" s="126" t="s">
        <v>79</v>
      </c>
      <c r="C29" s="196">
        <v>83.183333333333337</v>
      </c>
      <c r="D29" s="196">
        <v>113.48571428571429</v>
      </c>
      <c r="E29" s="196">
        <v>111.5</v>
      </c>
      <c r="F29" s="197">
        <v>121.8</v>
      </c>
      <c r="G29" s="198">
        <v>120.7</v>
      </c>
      <c r="H29" s="289">
        <v>118.1</v>
      </c>
      <c r="J29" s="321"/>
      <c r="K29" s="320"/>
      <c r="L29" s="5"/>
      <c r="M29" s="5"/>
      <c r="N29" s="5"/>
      <c r="P29" s="5"/>
      <c r="Q29" s="5"/>
      <c r="R29" s="5"/>
      <c r="S29" s="5"/>
      <c r="T29" s="5"/>
      <c r="U29" s="5"/>
      <c r="V29" s="5"/>
      <c r="W29" s="5"/>
      <c r="X29" s="5"/>
      <c r="Y29" s="182"/>
      <c r="AH29" s="143"/>
      <c r="AI29" s="143"/>
      <c r="AJ29" s="143"/>
      <c r="AK29" s="143"/>
    </row>
    <row r="30" spans="2:37" ht="12.95" customHeight="1" x14ac:dyDescent="0.2">
      <c r="B30" s="126" t="s">
        <v>81</v>
      </c>
      <c r="C30" s="196">
        <v>98.75</v>
      </c>
      <c r="D30" s="196">
        <v>103.51428571428572</v>
      </c>
      <c r="E30" s="196">
        <v>92.8</v>
      </c>
      <c r="F30" s="197">
        <v>105.3</v>
      </c>
      <c r="G30" s="198">
        <v>115.7</v>
      </c>
      <c r="H30" s="198">
        <v>104.9</v>
      </c>
      <c r="J30" s="321"/>
      <c r="K30" s="217"/>
      <c r="L30" s="5"/>
      <c r="M30" s="5"/>
      <c r="N30" s="5"/>
      <c r="P30" s="5"/>
      <c r="Q30" s="5"/>
      <c r="R30" s="5"/>
      <c r="S30" s="5"/>
      <c r="T30" s="5"/>
      <c r="U30" s="5"/>
      <c r="V30" s="5"/>
      <c r="W30" s="5"/>
      <c r="X30" s="5"/>
      <c r="Y30" s="182"/>
      <c r="AH30" s="143"/>
      <c r="AI30" s="143"/>
      <c r="AJ30" s="143"/>
      <c r="AK30" s="143"/>
    </row>
    <row r="31" spans="2:37" ht="12.95" customHeight="1" x14ac:dyDescent="0.2">
      <c r="B31" s="126" t="s">
        <v>80</v>
      </c>
      <c r="C31" s="196">
        <v>76.5</v>
      </c>
      <c r="D31" s="196">
        <v>134.55714285714288</v>
      </c>
      <c r="E31" s="196">
        <v>130.30000000000001</v>
      </c>
      <c r="F31" s="197">
        <v>143.30000000000001</v>
      </c>
      <c r="G31" s="198">
        <v>142.69999999999999</v>
      </c>
      <c r="H31" s="198">
        <v>173.2</v>
      </c>
      <c r="J31" s="321"/>
      <c r="K31" s="217"/>
      <c r="L31" s="5"/>
      <c r="M31" s="5"/>
      <c r="N31" s="5"/>
      <c r="P31" s="5"/>
      <c r="Q31" s="5"/>
      <c r="R31" s="5"/>
      <c r="S31" s="5"/>
      <c r="T31" s="5"/>
      <c r="U31" s="5"/>
      <c r="V31" s="5"/>
      <c r="W31" s="5"/>
      <c r="X31" s="5"/>
      <c r="Y31" s="182"/>
      <c r="AH31" s="143"/>
      <c r="AI31" s="143"/>
      <c r="AJ31" s="143"/>
      <c r="AK31" s="143"/>
    </row>
    <row r="32" spans="2:37" ht="12.95" customHeight="1" x14ac:dyDescent="0.2">
      <c r="B32" s="126" t="s">
        <v>65</v>
      </c>
      <c r="C32" s="196">
        <v>87.366666666666674</v>
      </c>
      <c r="D32" s="196">
        <v>81.785714285714292</v>
      </c>
      <c r="E32" s="196">
        <v>86.3</v>
      </c>
      <c r="F32" s="197">
        <v>77.900000000000006</v>
      </c>
      <c r="G32" s="198">
        <v>64.8</v>
      </c>
      <c r="H32" s="198">
        <v>69.5</v>
      </c>
      <c r="J32" s="321"/>
      <c r="K32" s="217"/>
      <c r="L32" s="5"/>
      <c r="M32" s="5"/>
      <c r="N32" s="5"/>
      <c r="Q32" s="5"/>
      <c r="R32" s="5"/>
      <c r="S32" s="5"/>
      <c r="T32" s="5"/>
      <c r="U32" s="5"/>
      <c r="V32" s="5"/>
      <c r="W32" s="5"/>
      <c r="X32" s="5"/>
      <c r="Y32" s="182"/>
      <c r="AH32" s="143"/>
      <c r="AI32" s="143"/>
      <c r="AJ32" s="143"/>
      <c r="AK32" s="143"/>
    </row>
    <row r="33" spans="2:37" ht="12.95" customHeight="1" x14ac:dyDescent="0.2">
      <c r="B33" s="128" t="s">
        <v>83</v>
      </c>
      <c r="C33" s="199">
        <v>93.90000000000002</v>
      </c>
      <c r="D33" s="199">
        <v>100.08571428571429</v>
      </c>
      <c r="E33" s="199">
        <v>91.8</v>
      </c>
      <c r="F33" s="200">
        <v>101.1</v>
      </c>
      <c r="G33" s="201">
        <v>106.6</v>
      </c>
      <c r="H33" s="201">
        <v>97.7</v>
      </c>
      <c r="J33" s="321"/>
      <c r="K33" s="217"/>
      <c r="L33" s="5"/>
      <c r="M33" s="5"/>
      <c r="N33" s="5"/>
      <c r="P33" s="5"/>
      <c r="Q33" s="5"/>
      <c r="R33" s="5"/>
      <c r="S33" s="5"/>
      <c r="T33" s="5"/>
      <c r="U33" s="5"/>
      <c r="V33" s="5"/>
      <c r="W33" s="5"/>
      <c r="X33" s="5"/>
      <c r="Y33" s="182"/>
      <c r="AH33" s="143"/>
      <c r="AI33" s="143"/>
      <c r="AJ33" s="143"/>
      <c r="AK33" s="143"/>
    </row>
    <row r="34" spans="2:37" ht="12.95" customHeight="1" x14ac:dyDescent="0.2">
      <c r="B34" s="118" t="s">
        <v>84</v>
      </c>
      <c r="C34" s="202">
        <v>90.833333333333329</v>
      </c>
      <c r="D34" s="202">
        <v>107.98571428571428</v>
      </c>
      <c r="E34" s="202">
        <v>119.2</v>
      </c>
      <c r="F34" s="203">
        <v>116.2</v>
      </c>
      <c r="G34" s="209">
        <v>98.2</v>
      </c>
      <c r="H34" s="290">
        <v>95.4</v>
      </c>
      <c r="J34" s="321"/>
      <c r="K34" s="217"/>
      <c r="L34" s="5"/>
      <c r="M34" s="5"/>
      <c r="N34" s="5"/>
      <c r="Q34" s="5"/>
      <c r="R34" s="5"/>
      <c r="S34" s="5"/>
      <c r="T34" s="5"/>
      <c r="U34" s="5"/>
      <c r="V34" s="5"/>
      <c r="W34" s="5"/>
      <c r="X34" s="5"/>
      <c r="Y34" s="182"/>
      <c r="AH34" s="143"/>
      <c r="AI34" s="143"/>
      <c r="AJ34" s="143"/>
      <c r="AK34" s="143"/>
    </row>
    <row r="35" spans="2:37" ht="12.95" customHeight="1" x14ac:dyDescent="0.2">
      <c r="B35" s="109" t="s">
        <v>87</v>
      </c>
      <c r="C35" s="204">
        <v>121.15</v>
      </c>
      <c r="D35" s="204">
        <v>132.72857142857143</v>
      </c>
      <c r="E35" s="204">
        <v>98.3</v>
      </c>
      <c r="F35" s="205">
        <v>156.4</v>
      </c>
      <c r="G35" s="237">
        <v>175.7</v>
      </c>
      <c r="H35" s="237">
        <v>168.1</v>
      </c>
      <c r="J35" s="217"/>
      <c r="K35" s="319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82"/>
      <c r="AH35" s="143"/>
      <c r="AI35" s="143"/>
      <c r="AJ35" s="143"/>
      <c r="AK35" s="143"/>
    </row>
    <row r="36" spans="2:37" ht="12.95" customHeight="1" x14ac:dyDescent="0.2">
      <c r="B36" s="206" t="s">
        <v>85</v>
      </c>
      <c r="C36" s="199">
        <v>86.566666666666663</v>
      </c>
      <c r="D36" s="199">
        <v>108.24285714285713</v>
      </c>
      <c r="E36" s="199">
        <v>99.2</v>
      </c>
      <c r="F36" s="200">
        <v>108.1</v>
      </c>
      <c r="G36" s="200">
        <v>123.3</v>
      </c>
      <c r="H36" s="200">
        <v>126.1</v>
      </c>
      <c r="J36" s="217"/>
      <c r="K36" s="21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82"/>
      <c r="AH36" s="143"/>
      <c r="AI36" s="143"/>
      <c r="AJ36" s="143"/>
      <c r="AK36" s="143"/>
    </row>
    <row r="37" spans="2:37" ht="12.95" customHeight="1" x14ac:dyDescent="0.2">
      <c r="B37" s="207" t="s">
        <v>86</v>
      </c>
      <c r="C37" s="202">
        <v>100.21666666666665</v>
      </c>
      <c r="D37" s="202">
        <v>108.82857142857142</v>
      </c>
      <c r="E37" s="208">
        <v>110</v>
      </c>
      <c r="F37" s="209">
        <v>117.2</v>
      </c>
      <c r="G37" s="290">
        <v>110.3</v>
      </c>
      <c r="H37" s="209">
        <v>118</v>
      </c>
      <c r="J37" s="320"/>
      <c r="K37" s="217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182"/>
      <c r="AH37" s="143"/>
      <c r="AI37" s="143"/>
      <c r="AJ37" s="143"/>
      <c r="AK37" s="143"/>
    </row>
    <row r="38" spans="2:37" ht="12.95" customHeight="1" x14ac:dyDescent="0.2">
      <c r="B38" s="416" t="s">
        <v>49</v>
      </c>
      <c r="C38" s="416"/>
      <c r="D38" s="416"/>
      <c r="E38" s="416"/>
      <c r="F38" s="416"/>
      <c r="G38" s="416"/>
      <c r="H38" s="416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8"/>
      <c r="V38" s="8"/>
      <c r="W38" s="5"/>
      <c r="X38" s="5"/>
      <c r="Y38" s="5"/>
      <c r="Z38" s="5"/>
      <c r="AA38" s="182"/>
      <c r="AH38" s="143"/>
      <c r="AI38" s="143"/>
      <c r="AJ38" s="143"/>
      <c r="AK38" s="143"/>
    </row>
    <row r="39" spans="2:37" x14ac:dyDescent="0.2">
      <c r="C39" s="7"/>
      <c r="D39" s="7"/>
      <c r="E39" s="183"/>
      <c r="F39" s="183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8"/>
      <c r="V39" s="8"/>
      <c r="W39" s="5"/>
      <c r="X39" s="5"/>
      <c r="Y39" s="5"/>
      <c r="Z39" s="5"/>
      <c r="AA39" s="182"/>
      <c r="AH39" s="143"/>
      <c r="AI39" s="143"/>
      <c r="AJ39" s="143"/>
      <c r="AK39" s="143"/>
    </row>
    <row r="40" spans="2:37" x14ac:dyDescent="0.2">
      <c r="C40" s="7"/>
      <c r="D40" s="7"/>
      <c r="E40" s="183"/>
      <c r="F40" s="183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8"/>
      <c r="V40" s="8"/>
      <c r="W40" s="5"/>
      <c r="X40" s="5"/>
      <c r="Y40" s="5"/>
      <c r="Z40" s="5"/>
      <c r="AA40" s="182"/>
      <c r="AH40" s="143"/>
      <c r="AI40" s="143"/>
      <c r="AJ40" s="143"/>
      <c r="AK40" s="143"/>
    </row>
    <row r="41" spans="2:37" x14ac:dyDescent="0.2">
      <c r="C41" s="7"/>
      <c r="D41" s="7"/>
      <c r="E41" s="183"/>
      <c r="F41" s="183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8"/>
      <c r="V41" s="8"/>
      <c r="W41" s="5"/>
      <c r="X41" s="5"/>
      <c r="Y41" s="5"/>
      <c r="Z41" s="5"/>
      <c r="AA41" s="182"/>
      <c r="AH41" s="143"/>
      <c r="AI41" s="143"/>
      <c r="AJ41" s="143"/>
      <c r="AK41" s="143"/>
    </row>
    <row r="42" spans="2:37" x14ac:dyDescent="0.2">
      <c r="B42" s="7"/>
      <c r="C42" s="7"/>
      <c r="D42" s="7"/>
      <c r="E42" s="183"/>
      <c r="F42" s="183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8"/>
      <c r="V42" s="8"/>
      <c r="W42" s="5"/>
      <c r="X42" s="5"/>
      <c r="Y42" s="5"/>
      <c r="Z42" s="5"/>
      <c r="AA42" s="182"/>
      <c r="AH42" s="143"/>
      <c r="AI42" s="143"/>
      <c r="AJ42" s="143"/>
      <c r="AK42" s="143"/>
    </row>
    <row r="43" spans="2:37" x14ac:dyDescent="0.2">
      <c r="B43" s="7"/>
      <c r="C43" s="7"/>
      <c r="D43" s="7"/>
      <c r="E43" s="183"/>
      <c r="F43" s="183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8"/>
      <c r="V43" s="8"/>
      <c r="W43" s="5"/>
      <c r="X43" s="5"/>
      <c r="Y43" s="5"/>
      <c r="Z43" s="5"/>
      <c r="AA43" s="182"/>
      <c r="AH43" s="143"/>
      <c r="AI43" s="143"/>
      <c r="AJ43" s="143"/>
      <c r="AK43" s="143"/>
    </row>
    <row r="50" spans="1:42" x14ac:dyDescent="0.2">
      <c r="A50" s="187" t="s">
        <v>251</v>
      </c>
    </row>
    <row r="51" spans="1:42" x14ac:dyDescent="0.2">
      <c r="A51" s="143" t="s">
        <v>176</v>
      </c>
      <c r="B51" s="7"/>
      <c r="C51" s="7"/>
      <c r="D51" s="7"/>
      <c r="E51" s="180"/>
      <c r="F51" s="180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1"/>
      <c r="V51" s="181"/>
      <c r="W51" s="182"/>
      <c r="X51" s="182"/>
      <c r="Y51" s="182"/>
      <c r="Z51" s="182"/>
      <c r="AA51" s="182"/>
      <c r="AH51" s="143"/>
      <c r="AI51" s="143"/>
      <c r="AJ51" s="143"/>
      <c r="AK51" s="143"/>
    </row>
    <row r="52" spans="1:42" x14ac:dyDescent="0.2">
      <c r="B52" s="7"/>
      <c r="C52" s="7"/>
      <c r="D52" s="7"/>
      <c r="E52" s="180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1"/>
      <c r="V52" s="181"/>
      <c r="W52" s="182"/>
      <c r="X52" s="182"/>
      <c r="Y52" s="182"/>
      <c r="Z52" s="182"/>
      <c r="AA52" s="182"/>
      <c r="AH52" s="143"/>
      <c r="AI52" s="143"/>
      <c r="AJ52" s="143"/>
      <c r="AK52" s="143"/>
    </row>
    <row r="53" spans="1:42" x14ac:dyDescent="0.2"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" t="s">
        <v>5</v>
      </c>
      <c r="AH53" s="181"/>
      <c r="AI53" s="181"/>
      <c r="AJ53" s="181"/>
      <c r="AK53" s="181"/>
      <c r="AL53" s="182"/>
      <c r="AM53" s="182"/>
      <c r="AN53" s="182"/>
      <c r="AO53" s="182"/>
      <c r="AP53" s="182"/>
    </row>
    <row r="54" spans="1:42" x14ac:dyDescent="0.2">
      <c r="H54" s="180"/>
      <c r="U54" s="84"/>
      <c r="V54" s="84"/>
      <c r="W54" s="84"/>
      <c r="X54" s="84"/>
      <c r="Y54" s="84"/>
      <c r="AH54" s="143"/>
      <c r="AI54" s="143"/>
      <c r="AJ54" s="143"/>
      <c r="AK54" s="143"/>
    </row>
    <row r="55" spans="1:42" x14ac:dyDescent="0.2">
      <c r="H55" s="180"/>
      <c r="K55" s="84"/>
      <c r="AH55" s="143"/>
      <c r="AI55" s="143"/>
      <c r="AJ55" s="143"/>
      <c r="AK55" s="143"/>
    </row>
    <row r="56" spans="1:42" x14ac:dyDescent="0.2">
      <c r="H56" s="180"/>
      <c r="K56" s="84"/>
      <c r="AH56" s="143"/>
      <c r="AI56" s="143"/>
      <c r="AJ56" s="143"/>
      <c r="AK56" s="143"/>
    </row>
    <row r="57" spans="1:42" ht="15" x14ac:dyDescent="0.25">
      <c r="A57" s="217" t="s">
        <v>103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23"/>
      <c r="AK57" s="223"/>
      <c r="AL57" s="223"/>
      <c r="AM57" s="223"/>
      <c r="AN57" s="182"/>
      <c r="AO57" s="182"/>
    </row>
    <row r="58" spans="1:42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23"/>
      <c r="AK58" s="223"/>
      <c r="AL58" s="223"/>
      <c r="AM58" s="223"/>
      <c r="AN58" s="182"/>
      <c r="AO58" s="182"/>
    </row>
    <row r="59" spans="1:42" ht="15" x14ac:dyDescent="0.25">
      <c r="A59" s="217" t="s">
        <v>88</v>
      </c>
      <c r="B59" s="218">
        <v>43054.714247685188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23"/>
      <c r="AK59" s="223"/>
      <c r="AL59" s="223"/>
      <c r="AM59" s="223"/>
      <c r="AN59" s="182"/>
      <c r="AO59" s="182"/>
    </row>
    <row r="60" spans="1:42" ht="15" x14ac:dyDescent="0.25">
      <c r="A60" s="217" t="s">
        <v>50</v>
      </c>
      <c r="B60" s="218">
        <v>43056.370580682866</v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 s="64"/>
      <c r="AK60" s="64"/>
      <c r="AL60" s="64"/>
      <c r="AM60" s="64"/>
    </row>
    <row r="61" spans="1:42" ht="15" x14ac:dyDescent="0.25">
      <c r="A61" s="217" t="s">
        <v>51</v>
      </c>
      <c r="B61" s="217" t="s">
        <v>52</v>
      </c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 s="64"/>
      <c r="AK61" s="64"/>
      <c r="AL61" s="64"/>
      <c r="AM61" s="64"/>
    </row>
    <row r="62" spans="1:42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 s="64"/>
      <c r="AK62" s="64"/>
      <c r="AL62" s="64"/>
      <c r="AM62" s="64"/>
    </row>
    <row r="63" spans="1:42" ht="15" x14ac:dyDescent="0.25">
      <c r="A63" s="217" t="s">
        <v>92</v>
      </c>
      <c r="B63" s="217" t="s">
        <v>104</v>
      </c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 s="64"/>
      <c r="AK63" s="64"/>
      <c r="AL63" s="64"/>
      <c r="AM63" s="64"/>
    </row>
    <row r="64" spans="1:42" ht="15" x14ac:dyDescent="0.25">
      <c r="A64" s="217" t="s">
        <v>90</v>
      </c>
      <c r="B64" s="217" t="s">
        <v>122</v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 s="64"/>
      <c r="AK64" s="64"/>
      <c r="AL64" s="64"/>
      <c r="AM64" s="64"/>
    </row>
    <row r="65" spans="1:37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7" ht="12.75" x14ac:dyDescent="0.2">
      <c r="A66" s="219" t="s">
        <v>4</v>
      </c>
      <c r="B66" s="219" t="s">
        <v>43</v>
      </c>
      <c r="C66" s="219" t="s">
        <v>44</v>
      </c>
      <c r="D66" s="219" t="s">
        <v>45</v>
      </c>
      <c r="E66" s="219" t="s">
        <v>46</v>
      </c>
      <c r="F66" s="219" t="s">
        <v>8</v>
      </c>
      <c r="G66" s="219" t="s">
        <v>7</v>
      </c>
      <c r="H66" s="219" t="s">
        <v>9</v>
      </c>
      <c r="I66" s="219" t="s">
        <v>10</v>
      </c>
      <c r="J66" s="219" t="s">
        <v>11</v>
      </c>
      <c r="K66" s="219" t="s">
        <v>12</v>
      </c>
      <c r="L66" s="219" t="s">
        <v>13</v>
      </c>
      <c r="M66" s="219" t="s">
        <v>0</v>
      </c>
      <c r="N66" s="219" t="s">
        <v>1</v>
      </c>
      <c r="O66" s="219" t="s">
        <v>2</v>
      </c>
      <c r="P66" s="219" t="s">
        <v>93</v>
      </c>
      <c r="Q66" s="219" t="s">
        <v>129</v>
      </c>
      <c r="R66" s="219" t="s">
        <v>200</v>
      </c>
      <c r="S66" s="84"/>
      <c r="T66" s="84"/>
      <c r="AH66" s="143"/>
      <c r="AI66" s="143"/>
      <c r="AJ66" s="143"/>
      <c r="AK66" s="143"/>
    </row>
    <row r="67" spans="1:37" ht="12.75" x14ac:dyDescent="0.2">
      <c r="A67" s="219" t="s">
        <v>6</v>
      </c>
      <c r="B67" s="221" t="s">
        <v>5</v>
      </c>
      <c r="C67" s="221" t="s">
        <v>5</v>
      </c>
      <c r="D67" s="221" t="s">
        <v>5</v>
      </c>
      <c r="E67" s="221" t="s">
        <v>5</v>
      </c>
      <c r="F67" s="221" t="s">
        <v>5</v>
      </c>
      <c r="G67" s="235">
        <v>79.5</v>
      </c>
      <c r="H67" s="235">
        <v>82.3</v>
      </c>
      <c r="I67" s="235">
        <v>91</v>
      </c>
      <c r="J67" s="235">
        <v>88.8</v>
      </c>
      <c r="K67" s="235">
        <v>80.3</v>
      </c>
      <c r="L67" s="235">
        <v>100</v>
      </c>
      <c r="M67" s="235">
        <v>108.4</v>
      </c>
      <c r="N67" s="235">
        <v>107.1</v>
      </c>
      <c r="O67" s="235">
        <v>111.2</v>
      </c>
      <c r="P67" s="235">
        <v>112.8</v>
      </c>
      <c r="Q67" s="235">
        <v>108.8</v>
      </c>
      <c r="R67" s="235">
        <v>109.3</v>
      </c>
      <c r="S67" s="84"/>
      <c r="T67" s="84"/>
      <c r="AH67" s="143"/>
      <c r="AI67" s="143"/>
      <c r="AJ67" s="143"/>
      <c r="AK67" s="143"/>
    </row>
    <row r="68" spans="1:37" ht="12.75" x14ac:dyDescent="0.2">
      <c r="A68" s="219" t="s">
        <v>107</v>
      </c>
      <c r="B68" s="221" t="s">
        <v>5</v>
      </c>
      <c r="C68" s="235">
        <v>83</v>
      </c>
      <c r="D68" s="235">
        <v>79.400000000000006</v>
      </c>
      <c r="E68" s="235">
        <v>80.900000000000006</v>
      </c>
      <c r="F68" s="235">
        <v>89.3</v>
      </c>
      <c r="G68" s="235">
        <v>79.3</v>
      </c>
      <c r="H68" s="235">
        <v>82.1</v>
      </c>
      <c r="I68" s="235">
        <v>90.8</v>
      </c>
      <c r="J68" s="235">
        <v>88.5</v>
      </c>
      <c r="K68" s="235">
        <v>80.099999999999994</v>
      </c>
      <c r="L68" s="235">
        <v>100</v>
      </c>
      <c r="M68" s="235">
        <v>108.5</v>
      </c>
      <c r="N68" s="235">
        <v>107.3</v>
      </c>
      <c r="O68" s="235">
        <v>111.3</v>
      </c>
      <c r="P68" s="235">
        <v>113</v>
      </c>
      <c r="Q68" s="235">
        <v>108.8</v>
      </c>
      <c r="R68" s="235">
        <v>109.2</v>
      </c>
      <c r="S68" s="84"/>
      <c r="T68" s="84"/>
      <c r="AH68" s="143"/>
      <c r="AI68" s="143"/>
      <c r="AJ68" s="143"/>
      <c r="AK68" s="143"/>
    </row>
    <row r="69" spans="1:37" ht="12.75" x14ac:dyDescent="0.2">
      <c r="A69" s="219" t="s">
        <v>58</v>
      </c>
      <c r="B69" s="221" t="s">
        <v>5</v>
      </c>
      <c r="C69" s="235">
        <v>81.8</v>
      </c>
      <c r="D69" s="235">
        <v>72.400000000000006</v>
      </c>
      <c r="E69" s="235">
        <v>78.7</v>
      </c>
      <c r="F69" s="235">
        <v>82.7</v>
      </c>
      <c r="G69" s="235">
        <v>75.5</v>
      </c>
      <c r="H69" s="235">
        <v>92.9</v>
      </c>
      <c r="I69" s="235">
        <v>100.4</v>
      </c>
      <c r="J69" s="235">
        <v>81.099999999999994</v>
      </c>
      <c r="K69" s="235">
        <v>77</v>
      </c>
      <c r="L69" s="235">
        <v>100</v>
      </c>
      <c r="M69" s="235">
        <v>89.2</v>
      </c>
      <c r="N69" s="235">
        <v>108</v>
      </c>
      <c r="O69" s="235">
        <v>87.7</v>
      </c>
      <c r="P69" s="235">
        <v>83.4</v>
      </c>
      <c r="Q69" s="235">
        <v>87.3</v>
      </c>
      <c r="R69" s="235">
        <v>80.5</v>
      </c>
      <c r="S69" s="84"/>
      <c r="T69" s="84"/>
      <c r="AH69" s="143"/>
      <c r="AI69" s="143"/>
      <c r="AJ69" s="143"/>
      <c r="AK69" s="143"/>
    </row>
    <row r="70" spans="1:37" ht="12.75" x14ac:dyDescent="0.2">
      <c r="A70" s="219" t="s">
        <v>59</v>
      </c>
      <c r="B70" s="221" t="s">
        <v>5</v>
      </c>
      <c r="C70" s="235">
        <v>96</v>
      </c>
      <c r="D70" s="235">
        <v>77.7</v>
      </c>
      <c r="E70" s="235">
        <v>72.7</v>
      </c>
      <c r="F70" s="235">
        <v>78.599999999999994</v>
      </c>
      <c r="G70" s="235">
        <v>81.5</v>
      </c>
      <c r="H70" s="235">
        <v>79.099999999999994</v>
      </c>
      <c r="I70" s="235">
        <v>79.3</v>
      </c>
      <c r="J70" s="235">
        <v>128.1</v>
      </c>
      <c r="K70" s="235">
        <v>89.8</v>
      </c>
      <c r="L70" s="235">
        <v>100</v>
      </c>
      <c r="M70" s="235">
        <v>114.1</v>
      </c>
      <c r="N70" s="235">
        <v>133.30000000000001</v>
      </c>
      <c r="O70" s="235">
        <v>162</v>
      </c>
      <c r="P70" s="235">
        <v>172.8</v>
      </c>
      <c r="Q70" s="235">
        <v>158.1</v>
      </c>
      <c r="R70" s="235">
        <v>188.2</v>
      </c>
      <c r="S70" s="84"/>
      <c r="T70" s="84"/>
      <c r="AH70" s="143"/>
      <c r="AI70" s="143"/>
      <c r="AJ70" s="143"/>
      <c r="AK70" s="143"/>
    </row>
    <row r="71" spans="1:37" ht="12.75" x14ac:dyDescent="0.2">
      <c r="A71" s="219" t="s">
        <v>62</v>
      </c>
      <c r="B71" s="221" t="s">
        <v>5</v>
      </c>
      <c r="C71" s="235">
        <v>60.4</v>
      </c>
      <c r="D71" s="235">
        <v>48</v>
      </c>
      <c r="E71" s="235">
        <v>49.4</v>
      </c>
      <c r="F71" s="235">
        <v>78.2</v>
      </c>
      <c r="G71" s="235">
        <v>80.8</v>
      </c>
      <c r="H71" s="235">
        <v>84.8</v>
      </c>
      <c r="I71" s="235">
        <v>95.8</v>
      </c>
      <c r="J71" s="235">
        <v>103.9</v>
      </c>
      <c r="K71" s="235">
        <v>84.8</v>
      </c>
      <c r="L71" s="235">
        <v>100</v>
      </c>
      <c r="M71" s="235">
        <v>134.80000000000001</v>
      </c>
      <c r="N71" s="235">
        <v>133.6</v>
      </c>
      <c r="O71" s="235">
        <v>134.9</v>
      </c>
      <c r="P71" s="235">
        <v>155.30000000000001</v>
      </c>
      <c r="Q71" s="235">
        <v>137.69999999999999</v>
      </c>
      <c r="R71" s="235">
        <v>155.1</v>
      </c>
      <c r="S71" s="84"/>
      <c r="T71" s="84"/>
      <c r="AH71" s="143"/>
      <c r="AI71" s="143"/>
      <c r="AJ71" s="143"/>
      <c r="AK71" s="143"/>
    </row>
    <row r="72" spans="1:37" ht="12.75" x14ac:dyDescent="0.2">
      <c r="A72" s="219" t="s">
        <v>63</v>
      </c>
      <c r="B72" s="221" t="s">
        <v>5</v>
      </c>
      <c r="C72" s="235">
        <v>107.4</v>
      </c>
      <c r="D72" s="235">
        <v>76.099999999999994</v>
      </c>
      <c r="E72" s="235">
        <v>74.599999999999994</v>
      </c>
      <c r="F72" s="235">
        <v>84.1</v>
      </c>
      <c r="G72" s="235">
        <v>85.1</v>
      </c>
      <c r="H72" s="235">
        <v>96</v>
      </c>
      <c r="I72" s="235">
        <v>96.8</v>
      </c>
      <c r="J72" s="235">
        <v>55.5</v>
      </c>
      <c r="K72" s="235">
        <v>56.7</v>
      </c>
      <c r="L72" s="235">
        <v>100</v>
      </c>
      <c r="M72" s="235">
        <v>112.4</v>
      </c>
      <c r="N72" s="235">
        <v>153.5</v>
      </c>
      <c r="O72" s="235">
        <v>106.7</v>
      </c>
      <c r="P72" s="235">
        <v>119.7</v>
      </c>
      <c r="Q72" s="235">
        <v>77.5</v>
      </c>
      <c r="R72" s="235">
        <v>60.3</v>
      </c>
      <c r="S72" s="84"/>
      <c r="T72" s="84"/>
      <c r="AH72" s="143"/>
      <c r="AI72" s="143"/>
      <c r="AJ72" s="143"/>
      <c r="AK72" s="143"/>
    </row>
    <row r="73" spans="1:37" ht="12.75" x14ac:dyDescent="0.2">
      <c r="A73" s="219" t="s">
        <v>99</v>
      </c>
      <c r="B73" s="221" t="s">
        <v>5</v>
      </c>
      <c r="C73" s="235">
        <v>70.099999999999994</v>
      </c>
      <c r="D73" s="235">
        <v>51.7</v>
      </c>
      <c r="E73" s="235">
        <v>47.7</v>
      </c>
      <c r="F73" s="235">
        <v>70.599999999999994</v>
      </c>
      <c r="G73" s="235">
        <v>63.2</v>
      </c>
      <c r="H73" s="235">
        <v>68.7</v>
      </c>
      <c r="I73" s="235">
        <v>85.3</v>
      </c>
      <c r="J73" s="235">
        <v>90.6</v>
      </c>
      <c r="K73" s="235">
        <v>65.900000000000006</v>
      </c>
      <c r="L73" s="235">
        <v>100</v>
      </c>
      <c r="M73" s="235">
        <v>112.2</v>
      </c>
      <c r="N73" s="235">
        <v>101</v>
      </c>
      <c r="O73" s="235">
        <v>115.6</v>
      </c>
      <c r="P73" s="235">
        <v>109.4</v>
      </c>
      <c r="Q73" s="235">
        <v>72.400000000000006</v>
      </c>
      <c r="R73" s="235">
        <v>81.3</v>
      </c>
      <c r="S73" s="84"/>
      <c r="T73" s="84"/>
      <c r="AH73" s="143"/>
      <c r="AI73" s="143"/>
      <c r="AJ73" s="143"/>
      <c r="AK73" s="143"/>
    </row>
    <row r="74" spans="1:37" ht="12.75" x14ac:dyDescent="0.2">
      <c r="A74" s="219" t="s">
        <v>64</v>
      </c>
      <c r="B74" s="221" t="s">
        <v>5</v>
      </c>
      <c r="C74" s="235">
        <v>37.5</v>
      </c>
      <c r="D74" s="235">
        <v>36.299999999999997</v>
      </c>
      <c r="E74" s="235">
        <v>40.5</v>
      </c>
      <c r="F74" s="235">
        <v>64.8</v>
      </c>
      <c r="G74" s="235">
        <v>67.400000000000006</v>
      </c>
      <c r="H74" s="235">
        <v>66.900000000000006</v>
      </c>
      <c r="I74" s="235">
        <v>92.5</v>
      </c>
      <c r="J74" s="235">
        <v>71.400000000000006</v>
      </c>
      <c r="K74" s="235">
        <v>60.6</v>
      </c>
      <c r="L74" s="235">
        <v>100</v>
      </c>
      <c r="M74" s="235">
        <v>124.5</v>
      </c>
      <c r="N74" s="235">
        <v>144.80000000000001</v>
      </c>
      <c r="O74" s="235">
        <v>134.6</v>
      </c>
      <c r="P74" s="235">
        <v>127.4</v>
      </c>
      <c r="Q74" s="235">
        <v>103.2</v>
      </c>
      <c r="R74" s="235">
        <v>65.2</v>
      </c>
      <c r="S74" s="84"/>
      <c r="T74" s="84"/>
      <c r="AH74" s="143"/>
      <c r="AI74" s="143"/>
      <c r="AJ74" s="143"/>
      <c r="AK74" s="143"/>
    </row>
    <row r="75" spans="1:37" ht="12.75" x14ac:dyDescent="0.2">
      <c r="A75" s="219" t="s">
        <v>70</v>
      </c>
      <c r="B75" s="221" t="s">
        <v>5</v>
      </c>
      <c r="C75" s="235">
        <v>127.8</v>
      </c>
      <c r="D75" s="235">
        <v>111.3</v>
      </c>
      <c r="E75" s="235">
        <v>105.4</v>
      </c>
      <c r="F75" s="235">
        <v>113.3</v>
      </c>
      <c r="G75" s="235">
        <v>137.80000000000001</v>
      </c>
      <c r="H75" s="235">
        <v>113.2</v>
      </c>
      <c r="I75" s="235">
        <v>125.9</v>
      </c>
      <c r="J75" s="235">
        <v>114</v>
      </c>
      <c r="K75" s="235">
        <v>88.1</v>
      </c>
      <c r="L75" s="235">
        <v>100</v>
      </c>
      <c r="M75" s="235">
        <v>130.19999999999999</v>
      </c>
      <c r="N75" s="235">
        <v>117.3</v>
      </c>
      <c r="O75" s="235">
        <v>121.6</v>
      </c>
      <c r="P75" s="235">
        <v>125.9</v>
      </c>
      <c r="Q75" s="235">
        <v>119.4</v>
      </c>
      <c r="R75" s="235">
        <v>123.7</v>
      </c>
      <c r="S75" s="84"/>
      <c r="T75" s="84"/>
      <c r="AH75" s="143"/>
      <c r="AI75" s="143"/>
      <c r="AJ75" s="143"/>
      <c r="AK75" s="143"/>
    </row>
    <row r="76" spans="1:37" ht="12.75" x14ac:dyDescent="0.2">
      <c r="A76" s="219" t="s">
        <v>68</v>
      </c>
      <c r="B76" s="221" t="s">
        <v>5</v>
      </c>
      <c r="C76" s="235">
        <v>105.5</v>
      </c>
      <c r="D76" s="235">
        <v>103.1</v>
      </c>
      <c r="E76" s="235">
        <v>93</v>
      </c>
      <c r="F76" s="235">
        <v>90.8</v>
      </c>
      <c r="G76" s="235">
        <v>88.3</v>
      </c>
      <c r="H76" s="235">
        <v>84.5</v>
      </c>
      <c r="I76" s="235">
        <v>90.7</v>
      </c>
      <c r="J76" s="235">
        <v>90.8</v>
      </c>
      <c r="K76" s="235">
        <v>103.8</v>
      </c>
      <c r="L76" s="235">
        <v>100</v>
      </c>
      <c r="M76" s="235">
        <v>87.2</v>
      </c>
      <c r="N76" s="235">
        <v>87.1</v>
      </c>
      <c r="O76" s="235">
        <v>80.599999999999994</v>
      </c>
      <c r="P76" s="235">
        <v>88.9</v>
      </c>
      <c r="Q76" s="235">
        <v>97.1</v>
      </c>
      <c r="R76" s="235">
        <v>92.4</v>
      </c>
      <c r="S76" s="84"/>
      <c r="T76" s="84"/>
      <c r="AH76" s="143"/>
      <c r="AI76" s="143"/>
      <c r="AJ76" s="143"/>
      <c r="AK76" s="143"/>
    </row>
    <row r="77" spans="1:37" ht="12.75" x14ac:dyDescent="0.2">
      <c r="A77" s="219" t="s">
        <v>82</v>
      </c>
      <c r="B77" s="221" t="s">
        <v>5</v>
      </c>
      <c r="C77" s="235">
        <v>114.8</v>
      </c>
      <c r="D77" s="235">
        <v>111.4</v>
      </c>
      <c r="E77" s="235">
        <v>126.3</v>
      </c>
      <c r="F77" s="235">
        <v>116.3</v>
      </c>
      <c r="G77" s="235">
        <v>102.8</v>
      </c>
      <c r="H77" s="235">
        <v>98.3</v>
      </c>
      <c r="I77" s="235">
        <v>110.5</v>
      </c>
      <c r="J77" s="235">
        <v>94</v>
      </c>
      <c r="K77" s="235">
        <v>94.3</v>
      </c>
      <c r="L77" s="235">
        <v>100</v>
      </c>
      <c r="M77" s="235">
        <v>101.1</v>
      </c>
      <c r="N77" s="235">
        <v>102.5</v>
      </c>
      <c r="O77" s="235">
        <v>112.7</v>
      </c>
      <c r="P77" s="235">
        <v>116.3</v>
      </c>
      <c r="Q77" s="235">
        <v>119.7</v>
      </c>
      <c r="R77" s="235">
        <v>123</v>
      </c>
      <c r="S77" s="84"/>
      <c r="T77" s="84"/>
      <c r="AH77" s="143"/>
      <c r="AI77" s="143"/>
      <c r="AJ77" s="143"/>
      <c r="AK77" s="143"/>
    </row>
    <row r="78" spans="1:37" ht="12.75" x14ac:dyDescent="0.2">
      <c r="A78" s="219" t="s">
        <v>66</v>
      </c>
      <c r="B78" s="221" t="s">
        <v>5</v>
      </c>
      <c r="C78" s="235">
        <v>86.5</v>
      </c>
      <c r="D78" s="235">
        <v>86.1</v>
      </c>
      <c r="E78" s="235">
        <v>84.7</v>
      </c>
      <c r="F78" s="235">
        <v>85.3</v>
      </c>
      <c r="G78" s="235">
        <v>79.599999999999994</v>
      </c>
      <c r="H78" s="235">
        <v>88.3</v>
      </c>
      <c r="I78" s="235">
        <v>99.5</v>
      </c>
      <c r="J78" s="235">
        <v>85.9</v>
      </c>
      <c r="K78" s="235">
        <v>70.8</v>
      </c>
      <c r="L78" s="235">
        <v>100</v>
      </c>
      <c r="M78" s="235">
        <v>104.6</v>
      </c>
      <c r="N78" s="235">
        <v>105.3</v>
      </c>
      <c r="O78" s="235">
        <v>89.6</v>
      </c>
      <c r="P78" s="235">
        <v>101.8</v>
      </c>
      <c r="Q78" s="235">
        <v>108.6</v>
      </c>
      <c r="R78" s="235">
        <v>95.6</v>
      </c>
      <c r="S78" s="84"/>
      <c r="T78" s="84"/>
      <c r="AH78" s="143"/>
      <c r="AI78" s="143"/>
      <c r="AJ78" s="143"/>
      <c r="AK78" s="143"/>
    </row>
    <row r="79" spans="1:37" ht="12.75" x14ac:dyDescent="0.2">
      <c r="A79" s="219" t="s">
        <v>60</v>
      </c>
      <c r="B79" s="221" t="s">
        <v>5</v>
      </c>
      <c r="C79" s="221" t="s">
        <v>5</v>
      </c>
      <c r="D79" s="221" t="s">
        <v>5</v>
      </c>
      <c r="E79" s="221" t="s">
        <v>5</v>
      </c>
      <c r="F79" s="221" t="s">
        <v>5</v>
      </c>
      <c r="G79" s="235">
        <v>82.7</v>
      </c>
      <c r="H79" s="235">
        <v>96.2</v>
      </c>
      <c r="I79" s="235">
        <v>99.5</v>
      </c>
      <c r="J79" s="235">
        <v>114.3</v>
      </c>
      <c r="K79" s="235">
        <v>109.2</v>
      </c>
      <c r="L79" s="235">
        <v>100</v>
      </c>
      <c r="M79" s="235">
        <v>95.5</v>
      </c>
      <c r="N79" s="235">
        <v>81.599999999999994</v>
      </c>
      <c r="O79" s="235">
        <v>90.3</v>
      </c>
      <c r="P79" s="235">
        <v>78.2</v>
      </c>
      <c r="Q79" s="235">
        <v>105.8</v>
      </c>
      <c r="R79" s="235">
        <v>117.7</v>
      </c>
      <c r="S79" s="84"/>
      <c r="T79" s="84"/>
      <c r="AH79" s="143"/>
      <c r="AI79" s="143"/>
      <c r="AJ79" s="143"/>
      <c r="AK79" s="143"/>
    </row>
    <row r="80" spans="1:37" ht="12.75" x14ac:dyDescent="0.2">
      <c r="A80" s="219" t="s">
        <v>71</v>
      </c>
      <c r="B80" s="221" t="s">
        <v>5</v>
      </c>
      <c r="C80" s="235">
        <v>136.80000000000001</v>
      </c>
      <c r="D80" s="235">
        <v>133</v>
      </c>
      <c r="E80" s="235">
        <v>132.5</v>
      </c>
      <c r="F80" s="235">
        <v>135.30000000000001</v>
      </c>
      <c r="G80" s="235">
        <v>115.9</v>
      </c>
      <c r="H80" s="235">
        <v>112.1</v>
      </c>
      <c r="I80" s="235">
        <v>110.2</v>
      </c>
      <c r="J80" s="235">
        <v>113</v>
      </c>
      <c r="K80" s="235">
        <v>110.5</v>
      </c>
      <c r="L80" s="235">
        <v>100</v>
      </c>
      <c r="M80" s="235">
        <v>118.3</v>
      </c>
      <c r="N80" s="235">
        <v>126.9</v>
      </c>
      <c r="O80" s="235">
        <v>150.19999999999999</v>
      </c>
      <c r="P80" s="235">
        <v>136.30000000000001</v>
      </c>
      <c r="Q80" s="235">
        <v>133.69999999999999</v>
      </c>
      <c r="R80" s="235">
        <v>129.9</v>
      </c>
      <c r="S80" s="84"/>
      <c r="T80" s="84"/>
      <c r="AH80" s="143"/>
      <c r="AI80" s="143"/>
      <c r="AJ80" s="143"/>
      <c r="AK80" s="143"/>
    </row>
    <row r="81" spans="1:37" ht="12.75" x14ac:dyDescent="0.2">
      <c r="A81" s="219" t="s">
        <v>61</v>
      </c>
      <c r="B81" s="221" t="s">
        <v>5</v>
      </c>
      <c r="C81" s="235">
        <v>115.7</v>
      </c>
      <c r="D81" s="235">
        <v>117.8</v>
      </c>
      <c r="E81" s="235">
        <v>108</v>
      </c>
      <c r="F81" s="235">
        <v>105.7</v>
      </c>
      <c r="G81" s="235">
        <v>108.6</v>
      </c>
      <c r="H81" s="235">
        <v>97.9</v>
      </c>
      <c r="I81" s="235">
        <v>97.9</v>
      </c>
      <c r="J81" s="235">
        <v>93.3</v>
      </c>
      <c r="K81" s="235">
        <v>100.5</v>
      </c>
      <c r="L81" s="235">
        <v>100</v>
      </c>
      <c r="M81" s="235">
        <v>74.7</v>
      </c>
      <c r="N81" s="235">
        <v>103</v>
      </c>
      <c r="O81" s="235">
        <v>102.2</v>
      </c>
      <c r="P81" s="235">
        <v>94.7</v>
      </c>
      <c r="Q81" s="235">
        <v>123.3</v>
      </c>
      <c r="R81" s="235">
        <v>125.8</v>
      </c>
      <c r="S81" s="84"/>
      <c r="T81" s="84"/>
      <c r="AH81" s="143"/>
      <c r="AI81" s="143"/>
      <c r="AJ81" s="143"/>
      <c r="AK81" s="143"/>
    </row>
    <row r="82" spans="1:37" ht="12.75" x14ac:dyDescent="0.2">
      <c r="A82" s="219" t="s">
        <v>72</v>
      </c>
      <c r="B82" s="221" t="s">
        <v>5</v>
      </c>
      <c r="C82" s="235">
        <v>38.4</v>
      </c>
      <c r="D82" s="235">
        <v>37.299999999999997</v>
      </c>
      <c r="E82" s="235">
        <v>40.4</v>
      </c>
      <c r="F82" s="235">
        <v>67.400000000000006</v>
      </c>
      <c r="G82" s="235">
        <v>69.599999999999994</v>
      </c>
      <c r="H82" s="235">
        <v>89.6</v>
      </c>
      <c r="I82" s="235">
        <v>93.8</v>
      </c>
      <c r="J82" s="235">
        <v>79.7</v>
      </c>
      <c r="K82" s="235">
        <v>77.8</v>
      </c>
      <c r="L82" s="235">
        <v>100</v>
      </c>
      <c r="M82" s="235">
        <v>95.8</v>
      </c>
      <c r="N82" s="235">
        <v>115.2</v>
      </c>
      <c r="O82" s="235">
        <v>103.9</v>
      </c>
      <c r="P82" s="235">
        <v>115.7</v>
      </c>
      <c r="Q82" s="235">
        <v>131.19999999999999</v>
      </c>
      <c r="R82" s="235">
        <v>120.3</v>
      </c>
      <c r="S82" s="84"/>
      <c r="T82" s="84"/>
      <c r="AH82" s="143"/>
      <c r="AI82" s="143"/>
      <c r="AJ82" s="143"/>
      <c r="AK82" s="143"/>
    </row>
    <row r="83" spans="1:37" ht="12.75" x14ac:dyDescent="0.2">
      <c r="A83" s="219" t="s">
        <v>73</v>
      </c>
      <c r="B83" s="221" t="s">
        <v>5</v>
      </c>
      <c r="C83" s="235">
        <v>47.3</v>
      </c>
      <c r="D83" s="235">
        <v>43.8</v>
      </c>
      <c r="E83" s="235">
        <v>49.2</v>
      </c>
      <c r="F83" s="235">
        <v>77.5</v>
      </c>
      <c r="G83" s="235">
        <v>83.5</v>
      </c>
      <c r="H83" s="235">
        <v>74.2</v>
      </c>
      <c r="I83" s="235">
        <v>111.1</v>
      </c>
      <c r="J83" s="235">
        <v>102.8</v>
      </c>
      <c r="K83" s="235">
        <v>88.1</v>
      </c>
      <c r="L83" s="235">
        <v>100</v>
      </c>
      <c r="M83" s="235">
        <v>127.8</v>
      </c>
      <c r="N83" s="235">
        <v>159.6</v>
      </c>
      <c r="O83" s="235">
        <v>144.6</v>
      </c>
      <c r="P83" s="235">
        <v>131.9</v>
      </c>
      <c r="Q83" s="235">
        <v>145.19999999999999</v>
      </c>
      <c r="R83" s="235">
        <v>120.5</v>
      </c>
      <c r="S83" s="84"/>
      <c r="T83" s="84"/>
      <c r="AH83" s="143"/>
      <c r="AI83" s="143"/>
      <c r="AJ83" s="143"/>
      <c r="AK83" s="143"/>
    </row>
    <row r="84" spans="1:37" ht="12.75" x14ac:dyDescent="0.2">
      <c r="A84" s="219" t="s">
        <v>74</v>
      </c>
      <c r="B84" s="221" t="s">
        <v>5</v>
      </c>
      <c r="C84" s="235">
        <v>153.1</v>
      </c>
      <c r="D84" s="235">
        <v>223.8</v>
      </c>
      <c r="E84" s="235">
        <v>139.30000000000001</v>
      </c>
      <c r="F84" s="235">
        <v>176.9</v>
      </c>
      <c r="G84" s="235">
        <v>140.69999999999999</v>
      </c>
      <c r="H84" s="235">
        <v>136.5</v>
      </c>
      <c r="I84" s="235">
        <v>162.9</v>
      </c>
      <c r="J84" s="235">
        <v>138.5</v>
      </c>
      <c r="K84" s="235">
        <v>85.3</v>
      </c>
      <c r="L84" s="235">
        <v>100</v>
      </c>
      <c r="M84" s="235">
        <v>99.9</v>
      </c>
      <c r="N84" s="235">
        <v>105.8</v>
      </c>
      <c r="O84" s="235">
        <v>91.6</v>
      </c>
      <c r="P84" s="235">
        <v>121.4</v>
      </c>
      <c r="Q84" s="235">
        <v>95.2</v>
      </c>
      <c r="R84" s="235">
        <v>103.6</v>
      </c>
      <c r="S84" s="84"/>
      <c r="T84" s="84"/>
      <c r="AH84" s="143"/>
      <c r="AI84" s="143"/>
      <c r="AJ84" s="143"/>
      <c r="AK84" s="143"/>
    </row>
    <row r="85" spans="1:37" ht="12.75" x14ac:dyDescent="0.2">
      <c r="A85" s="219" t="s">
        <v>69</v>
      </c>
      <c r="B85" s="221" t="s">
        <v>5</v>
      </c>
      <c r="C85" s="235">
        <v>66.400000000000006</v>
      </c>
      <c r="D85" s="235">
        <v>52.6</v>
      </c>
      <c r="E85" s="235">
        <v>54.2</v>
      </c>
      <c r="F85" s="235">
        <v>82.2</v>
      </c>
      <c r="G85" s="235">
        <v>83</v>
      </c>
      <c r="H85" s="235">
        <v>89</v>
      </c>
      <c r="I85" s="235">
        <v>95.2</v>
      </c>
      <c r="J85" s="235">
        <v>126.1</v>
      </c>
      <c r="K85" s="235">
        <v>85.4</v>
      </c>
      <c r="L85" s="235">
        <v>100</v>
      </c>
      <c r="M85" s="235">
        <v>148.6</v>
      </c>
      <c r="N85" s="235">
        <v>136.5</v>
      </c>
      <c r="O85" s="235">
        <v>150</v>
      </c>
      <c r="P85" s="235">
        <v>160</v>
      </c>
      <c r="Q85" s="235">
        <v>152.6</v>
      </c>
      <c r="R85" s="235">
        <v>163.30000000000001</v>
      </c>
      <c r="S85" s="84"/>
      <c r="T85" s="84"/>
      <c r="AH85" s="143"/>
      <c r="AI85" s="143"/>
      <c r="AJ85" s="143"/>
      <c r="AK85" s="143"/>
    </row>
    <row r="86" spans="1:37" ht="12.75" x14ac:dyDescent="0.2">
      <c r="A86" s="219" t="s">
        <v>75</v>
      </c>
      <c r="B86" s="221" t="s">
        <v>5</v>
      </c>
      <c r="C86" s="235">
        <v>117.3</v>
      </c>
      <c r="D86" s="235">
        <v>116.1</v>
      </c>
      <c r="E86" s="235">
        <v>109.3</v>
      </c>
      <c r="F86" s="235">
        <v>106.7</v>
      </c>
      <c r="G86" s="235">
        <v>110.4</v>
      </c>
      <c r="H86" s="235">
        <v>108.1</v>
      </c>
      <c r="I86" s="235">
        <v>105.3</v>
      </c>
      <c r="J86" s="235">
        <v>98</v>
      </c>
      <c r="K86" s="235">
        <v>109.4</v>
      </c>
      <c r="L86" s="235">
        <v>100</v>
      </c>
      <c r="M86" s="235">
        <v>87</v>
      </c>
      <c r="N86" s="235">
        <v>82.2</v>
      </c>
      <c r="O86" s="235">
        <v>81</v>
      </c>
      <c r="P86" s="235">
        <v>79.7</v>
      </c>
      <c r="Q86" s="235">
        <v>96.2</v>
      </c>
      <c r="R86" s="235">
        <v>69.400000000000006</v>
      </c>
      <c r="S86" s="84"/>
      <c r="T86" s="84"/>
      <c r="AH86" s="143"/>
      <c r="AI86" s="143"/>
      <c r="AJ86" s="143"/>
      <c r="AK86" s="143"/>
    </row>
    <row r="87" spans="1:37" ht="12.75" x14ac:dyDescent="0.2">
      <c r="A87" s="219" t="s">
        <v>76</v>
      </c>
      <c r="B87" s="221" t="s">
        <v>5</v>
      </c>
      <c r="C87" s="235">
        <v>98.4</v>
      </c>
      <c r="D87" s="235">
        <v>87.4</v>
      </c>
      <c r="E87" s="235">
        <v>92.4</v>
      </c>
      <c r="F87" s="235">
        <v>84.8</v>
      </c>
      <c r="G87" s="235">
        <v>87.1</v>
      </c>
      <c r="H87" s="235">
        <v>105.2</v>
      </c>
      <c r="I87" s="235">
        <v>102.6</v>
      </c>
      <c r="J87" s="235">
        <v>92.4</v>
      </c>
      <c r="K87" s="235">
        <v>78.099999999999994</v>
      </c>
      <c r="L87" s="235">
        <v>100</v>
      </c>
      <c r="M87" s="235">
        <v>87</v>
      </c>
      <c r="N87" s="235">
        <v>94</v>
      </c>
      <c r="O87" s="235">
        <v>105.8</v>
      </c>
      <c r="P87" s="235">
        <v>101.3</v>
      </c>
      <c r="Q87" s="235">
        <v>99.8</v>
      </c>
      <c r="R87" s="235">
        <v>101</v>
      </c>
      <c r="S87" s="84"/>
      <c r="T87" s="84"/>
      <c r="AH87" s="143"/>
      <c r="AI87" s="143"/>
      <c r="AJ87" s="143"/>
      <c r="AK87" s="143"/>
    </row>
    <row r="88" spans="1:37" ht="12.75" x14ac:dyDescent="0.2">
      <c r="A88" s="219" t="s">
        <v>57</v>
      </c>
      <c r="B88" s="221" t="s">
        <v>5</v>
      </c>
      <c r="C88" s="235">
        <v>91.7</v>
      </c>
      <c r="D88" s="235">
        <v>84.8</v>
      </c>
      <c r="E88" s="235">
        <v>84.4</v>
      </c>
      <c r="F88" s="235">
        <v>89.4</v>
      </c>
      <c r="G88" s="235">
        <v>87.9</v>
      </c>
      <c r="H88" s="235">
        <v>98.9</v>
      </c>
      <c r="I88" s="235">
        <v>111.6</v>
      </c>
      <c r="J88" s="235">
        <v>108.7</v>
      </c>
      <c r="K88" s="235">
        <v>83</v>
      </c>
      <c r="L88" s="235">
        <v>100</v>
      </c>
      <c r="M88" s="235">
        <v>115.1</v>
      </c>
      <c r="N88" s="235">
        <v>108</v>
      </c>
      <c r="O88" s="235">
        <v>94.7</v>
      </c>
      <c r="P88" s="235">
        <v>87.9</v>
      </c>
      <c r="Q88" s="235">
        <v>81.599999999999994</v>
      </c>
      <c r="R88" s="235">
        <v>92.6</v>
      </c>
      <c r="S88" s="84"/>
      <c r="T88" s="84"/>
      <c r="AH88" s="143"/>
      <c r="AI88" s="143"/>
      <c r="AJ88" s="143"/>
      <c r="AK88" s="143"/>
    </row>
    <row r="89" spans="1:37" ht="12.75" x14ac:dyDescent="0.2">
      <c r="A89" s="219" t="s">
        <v>77</v>
      </c>
      <c r="B89" s="221" t="s">
        <v>5</v>
      </c>
      <c r="C89" s="235">
        <v>40.200000000000003</v>
      </c>
      <c r="D89" s="235">
        <v>36.5</v>
      </c>
      <c r="E89" s="235">
        <v>33.6</v>
      </c>
      <c r="F89" s="235">
        <v>62.1</v>
      </c>
      <c r="G89" s="235">
        <v>57.1</v>
      </c>
      <c r="H89" s="235">
        <v>63</v>
      </c>
      <c r="I89" s="235">
        <v>76.7</v>
      </c>
      <c r="J89" s="235">
        <v>68.099999999999994</v>
      </c>
      <c r="K89" s="235">
        <v>76.900000000000006</v>
      </c>
      <c r="L89" s="235">
        <v>100</v>
      </c>
      <c r="M89" s="235">
        <v>113.8</v>
      </c>
      <c r="N89" s="235">
        <v>106.3</v>
      </c>
      <c r="O89" s="235">
        <v>114.9</v>
      </c>
      <c r="P89" s="235">
        <v>103</v>
      </c>
      <c r="Q89" s="235">
        <v>99.3</v>
      </c>
      <c r="R89" s="235">
        <v>125.2</v>
      </c>
      <c r="S89" s="84"/>
      <c r="T89" s="84"/>
      <c r="AH89" s="143"/>
      <c r="AI89" s="143"/>
      <c r="AJ89" s="143"/>
      <c r="AK89" s="143"/>
    </row>
    <row r="90" spans="1:37" ht="12.75" x14ac:dyDescent="0.2">
      <c r="A90" s="219" t="s">
        <v>78</v>
      </c>
      <c r="B90" s="221" t="s">
        <v>5</v>
      </c>
      <c r="C90" s="235">
        <v>99.7</v>
      </c>
      <c r="D90" s="235">
        <v>91.1</v>
      </c>
      <c r="E90" s="235">
        <v>90.7</v>
      </c>
      <c r="F90" s="235">
        <v>105.1</v>
      </c>
      <c r="G90" s="235">
        <v>94.2</v>
      </c>
      <c r="H90" s="235">
        <v>93.7</v>
      </c>
      <c r="I90" s="235">
        <v>88.7</v>
      </c>
      <c r="J90" s="235">
        <v>98.8</v>
      </c>
      <c r="K90" s="235">
        <v>83.9</v>
      </c>
      <c r="L90" s="235">
        <v>100</v>
      </c>
      <c r="M90" s="235">
        <v>83.6</v>
      </c>
      <c r="N90" s="235">
        <v>91.8</v>
      </c>
      <c r="O90" s="235">
        <v>106.9</v>
      </c>
      <c r="P90" s="235">
        <v>108.2</v>
      </c>
      <c r="Q90" s="235">
        <v>110.7</v>
      </c>
      <c r="R90" s="235">
        <v>130.6</v>
      </c>
      <c r="S90" s="84"/>
      <c r="T90" s="84"/>
      <c r="AH90" s="143"/>
      <c r="AI90" s="143"/>
      <c r="AJ90" s="143"/>
      <c r="AK90" s="143"/>
    </row>
    <row r="91" spans="1:37" ht="12.75" x14ac:dyDescent="0.2">
      <c r="A91" s="219" t="s">
        <v>79</v>
      </c>
      <c r="B91" s="221" t="s">
        <v>5</v>
      </c>
      <c r="C91" s="235">
        <v>93.2</v>
      </c>
      <c r="D91" s="235">
        <v>87.2</v>
      </c>
      <c r="E91" s="235">
        <v>99</v>
      </c>
      <c r="F91" s="235">
        <v>143.1</v>
      </c>
      <c r="G91" s="235">
        <v>81.7</v>
      </c>
      <c r="H91" s="235">
        <v>81.099999999999994</v>
      </c>
      <c r="I91" s="235">
        <v>63.2</v>
      </c>
      <c r="J91" s="235">
        <v>93.8</v>
      </c>
      <c r="K91" s="235">
        <v>79.3</v>
      </c>
      <c r="L91" s="235">
        <v>100</v>
      </c>
      <c r="M91" s="235">
        <v>127.9</v>
      </c>
      <c r="N91" s="235">
        <v>94.4</v>
      </c>
      <c r="O91" s="235">
        <v>111.5</v>
      </c>
      <c r="P91" s="235">
        <v>121.8</v>
      </c>
      <c r="Q91" s="235">
        <v>120.7</v>
      </c>
      <c r="R91" s="235">
        <v>118.1</v>
      </c>
      <c r="S91" s="84"/>
      <c r="T91" s="84"/>
      <c r="AH91" s="143"/>
      <c r="AI91" s="143"/>
      <c r="AJ91" s="143"/>
      <c r="AK91" s="143"/>
    </row>
    <row r="92" spans="1:37" ht="12.75" x14ac:dyDescent="0.2">
      <c r="A92" s="219" t="s">
        <v>81</v>
      </c>
      <c r="B92" s="221" t="s">
        <v>5</v>
      </c>
      <c r="C92" s="235">
        <v>62.1</v>
      </c>
      <c r="D92" s="235">
        <v>81.900000000000006</v>
      </c>
      <c r="E92" s="235">
        <v>64.900000000000006</v>
      </c>
      <c r="F92" s="235">
        <v>97.7</v>
      </c>
      <c r="G92" s="235">
        <v>100</v>
      </c>
      <c r="H92" s="235">
        <v>96.9</v>
      </c>
      <c r="I92" s="235">
        <v>108.5</v>
      </c>
      <c r="J92" s="235">
        <v>95.9</v>
      </c>
      <c r="K92" s="235">
        <v>91.2</v>
      </c>
      <c r="L92" s="235">
        <v>100</v>
      </c>
      <c r="M92" s="235">
        <v>113.9</v>
      </c>
      <c r="N92" s="235">
        <v>92</v>
      </c>
      <c r="O92" s="235">
        <v>92.8</v>
      </c>
      <c r="P92" s="235">
        <v>105.3</v>
      </c>
      <c r="Q92" s="235">
        <v>115.7</v>
      </c>
      <c r="R92" s="235">
        <v>104.9</v>
      </c>
      <c r="S92" s="84"/>
      <c r="T92" s="84"/>
      <c r="AH92" s="143"/>
      <c r="AI92" s="143"/>
      <c r="AJ92" s="143"/>
      <c r="AK92" s="143"/>
    </row>
    <row r="93" spans="1:37" ht="12.75" x14ac:dyDescent="0.2">
      <c r="A93" s="219" t="s">
        <v>80</v>
      </c>
      <c r="B93" s="221" t="s">
        <v>5</v>
      </c>
      <c r="C93" s="235">
        <v>55.7</v>
      </c>
      <c r="D93" s="235">
        <v>52.6</v>
      </c>
      <c r="E93" s="235">
        <v>49.2</v>
      </c>
      <c r="F93" s="235">
        <v>63.7</v>
      </c>
      <c r="G93" s="235">
        <v>59.3</v>
      </c>
      <c r="H93" s="235">
        <v>72.400000000000006</v>
      </c>
      <c r="I93" s="235">
        <v>76.5</v>
      </c>
      <c r="J93" s="235">
        <v>85.2</v>
      </c>
      <c r="K93" s="235">
        <v>65.599999999999994</v>
      </c>
      <c r="L93" s="235">
        <v>100</v>
      </c>
      <c r="M93" s="235">
        <v>118.7</v>
      </c>
      <c r="N93" s="235">
        <v>133.69999999999999</v>
      </c>
      <c r="O93" s="235">
        <v>130.30000000000001</v>
      </c>
      <c r="P93" s="235">
        <v>143.30000000000001</v>
      </c>
      <c r="Q93" s="235">
        <v>142.69999999999999</v>
      </c>
      <c r="R93" s="235">
        <v>173.2</v>
      </c>
      <c r="S93" s="84"/>
      <c r="T93" s="84"/>
      <c r="AH93" s="143"/>
      <c r="AI93" s="143"/>
      <c r="AJ93" s="143"/>
      <c r="AK93" s="143"/>
    </row>
    <row r="94" spans="1:37" ht="12.75" x14ac:dyDescent="0.2">
      <c r="A94" s="219" t="s">
        <v>65</v>
      </c>
      <c r="B94" s="221" t="s">
        <v>5</v>
      </c>
      <c r="C94" s="235">
        <v>80</v>
      </c>
      <c r="D94" s="235">
        <v>78</v>
      </c>
      <c r="E94" s="235">
        <v>75.099999999999994</v>
      </c>
      <c r="F94" s="235">
        <v>73.400000000000006</v>
      </c>
      <c r="G94" s="235">
        <v>81</v>
      </c>
      <c r="H94" s="235">
        <v>79.900000000000006</v>
      </c>
      <c r="I94" s="235">
        <v>92.1</v>
      </c>
      <c r="J94" s="235">
        <v>80.3</v>
      </c>
      <c r="K94" s="235">
        <v>90.9</v>
      </c>
      <c r="L94" s="235">
        <v>100</v>
      </c>
      <c r="M94" s="235">
        <v>86.4</v>
      </c>
      <c r="N94" s="235">
        <v>87.6</v>
      </c>
      <c r="O94" s="235">
        <v>86.3</v>
      </c>
      <c r="P94" s="235">
        <v>77.900000000000006</v>
      </c>
      <c r="Q94" s="235">
        <v>64.8</v>
      </c>
      <c r="R94" s="235">
        <v>69.5</v>
      </c>
      <c r="S94" s="84"/>
      <c r="T94" s="84"/>
      <c r="AH94" s="143"/>
      <c r="AI94" s="143"/>
      <c r="AJ94" s="143"/>
      <c r="AK94" s="143"/>
    </row>
    <row r="95" spans="1:37" ht="12.75" x14ac:dyDescent="0.2">
      <c r="A95" s="219" t="s">
        <v>83</v>
      </c>
      <c r="B95" s="221" t="s">
        <v>5</v>
      </c>
      <c r="C95" s="235">
        <v>74.2</v>
      </c>
      <c r="D95" s="235">
        <v>84.9</v>
      </c>
      <c r="E95" s="235">
        <v>82.8</v>
      </c>
      <c r="F95" s="235">
        <v>75.5</v>
      </c>
      <c r="G95" s="235">
        <v>81.7</v>
      </c>
      <c r="H95" s="235">
        <v>92.8</v>
      </c>
      <c r="I95" s="235">
        <v>112.3</v>
      </c>
      <c r="J95" s="235">
        <v>99.3</v>
      </c>
      <c r="K95" s="235">
        <v>77.3</v>
      </c>
      <c r="L95" s="235">
        <v>100</v>
      </c>
      <c r="M95" s="235">
        <v>102</v>
      </c>
      <c r="N95" s="235">
        <v>101.4</v>
      </c>
      <c r="O95" s="235">
        <v>91.8</v>
      </c>
      <c r="P95" s="235">
        <v>101.1</v>
      </c>
      <c r="Q95" s="235">
        <v>106.6</v>
      </c>
      <c r="R95" s="235">
        <v>97.7</v>
      </c>
      <c r="S95" s="84"/>
      <c r="T95" s="84"/>
      <c r="AH95" s="143"/>
      <c r="AI95" s="143"/>
      <c r="AJ95" s="143"/>
      <c r="AK95" s="143"/>
    </row>
    <row r="96" spans="1:37" ht="12.75" x14ac:dyDescent="0.2">
      <c r="A96" s="219" t="s">
        <v>84</v>
      </c>
      <c r="B96" s="221" t="s">
        <v>5</v>
      </c>
      <c r="C96" s="235">
        <v>64.7</v>
      </c>
      <c r="D96" s="235">
        <v>70.8</v>
      </c>
      <c r="E96" s="235">
        <v>80.900000000000006</v>
      </c>
      <c r="F96" s="235">
        <v>78</v>
      </c>
      <c r="G96" s="235">
        <v>77.7</v>
      </c>
      <c r="H96" s="235">
        <v>77.599999999999994</v>
      </c>
      <c r="I96" s="235">
        <v>80.900000000000006</v>
      </c>
      <c r="J96" s="235">
        <v>103</v>
      </c>
      <c r="K96" s="235">
        <v>105.8</v>
      </c>
      <c r="L96" s="235">
        <v>100</v>
      </c>
      <c r="M96" s="235">
        <v>116.5</v>
      </c>
      <c r="N96" s="235">
        <v>110.4</v>
      </c>
      <c r="O96" s="235">
        <v>119.2</v>
      </c>
      <c r="P96" s="235">
        <v>116.2</v>
      </c>
      <c r="Q96" s="235">
        <v>98.2</v>
      </c>
      <c r="R96" s="235">
        <v>95.4</v>
      </c>
      <c r="S96" s="84"/>
      <c r="T96" s="84"/>
      <c r="AH96" s="143"/>
      <c r="AI96" s="143"/>
      <c r="AJ96" s="143"/>
      <c r="AK96" s="143"/>
    </row>
    <row r="97" spans="1:37" ht="12.75" x14ac:dyDescent="0.2">
      <c r="A97" s="219" t="s">
        <v>87</v>
      </c>
      <c r="B97" s="221" t="s">
        <v>5</v>
      </c>
      <c r="C97" s="221" t="s">
        <v>5</v>
      </c>
      <c r="D97" s="221" t="s">
        <v>5</v>
      </c>
      <c r="E97" s="221" t="s">
        <v>5</v>
      </c>
      <c r="F97" s="221" t="s">
        <v>5</v>
      </c>
      <c r="G97" s="221" t="s">
        <v>5</v>
      </c>
      <c r="H97" s="221" t="s">
        <v>5</v>
      </c>
      <c r="I97" s="221" t="s">
        <v>5</v>
      </c>
      <c r="J97" s="221" t="s">
        <v>5</v>
      </c>
      <c r="K97" s="235">
        <v>142.30000000000001</v>
      </c>
      <c r="L97" s="235">
        <v>100</v>
      </c>
      <c r="M97" s="235">
        <v>109.6</v>
      </c>
      <c r="N97" s="235">
        <v>121</v>
      </c>
      <c r="O97" s="235">
        <v>98.3</v>
      </c>
      <c r="P97" s="235">
        <v>156.4</v>
      </c>
      <c r="Q97" s="235">
        <v>175.7</v>
      </c>
      <c r="R97" s="235">
        <v>168.1</v>
      </c>
      <c r="S97" s="84"/>
      <c r="T97" s="84"/>
      <c r="AH97" s="143"/>
      <c r="AI97" s="143"/>
      <c r="AJ97" s="143"/>
      <c r="AK97" s="143"/>
    </row>
    <row r="98" spans="1:37" ht="12.75" x14ac:dyDescent="0.2">
      <c r="A98" s="219" t="s">
        <v>85</v>
      </c>
      <c r="B98" s="221" t="s">
        <v>5</v>
      </c>
      <c r="C98" s="235">
        <v>95.6</v>
      </c>
      <c r="D98" s="235">
        <v>99.4</v>
      </c>
      <c r="E98" s="235">
        <v>97.5</v>
      </c>
      <c r="F98" s="235">
        <v>94.9</v>
      </c>
      <c r="G98" s="235">
        <v>80</v>
      </c>
      <c r="H98" s="235">
        <v>75.5</v>
      </c>
      <c r="I98" s="235">
        <v>83.6</v>
      </c>
      <c r="J98" s="235">
        <v>85.7</v>
      </c>
      <c r="K98" s="235">
        <v>94.6</v>
      </c>
      <c r="L98" s="235">
        <v>100</v>
      </c>
      <c r="M98" s="235">
        <v>98.4</v>
      </c>
      <c r="N98" s="235">
        <v>102.6</v>
      </c>
      <c r="O98" s="235">
        <v>99.2</v>
      </c>
      <c r="P98" s="235">
        <v>108.1</v>
      </c>
      <c r="Q98" s="235">
        <v>123.3</v>
      </c>
      <c r="R98" s="235">
        <v>126.1</v>
      </c>
      <c r="S98" s="84"/>
      <c r="T98" s="84"/>
      <c r="AH98" s="143"/>
      <c r="AI98" s="143"/>
      <c r="AJ98" s="143"/>
      <c r="AK98" s="143"/>
    </row>
    <row r="99" spans="1:37" ht="12.75" x14ac:dyDescent="0.2">
      <c r="A99" s="219" t="s">
        <v>86</v>
      </c>
      <c r="B99" s="221" t="s">
        <v>5</v>
      </c>
      <c r="C99" s="235">
        <v>95</v>
      </c>
      <c r="D99" s="235">
        <v>101.1</v>
      </c>
      <c r="E99" s="235">
        <v>94</v>
      </c>
      <c r="F99" s="235">
        <v>104.7</v>
      </c>
      <c r="G99" s="235">
        <v>97.2</v>
      </c>
      <c r="H99" s="235">
        <v>96.7</v>
      </c>
      <c r="I99" s="235">
        <v>100</v>
      </c>
      <c r="J99" s="235">
        <v>105.5</v>
      </c>
      <c r="K99" s="235">
        <v>101.9</v>
      </c>
      <c r="L99" s="235">
        <v>100</v>
      </c>
      <c r="M99" s="235">
        <v>103.5</v>
      </c>
      <c r="N99" s="235">
        <v>102.8</v>
      </c>
      <c r="O99" s="235">
        <v>110</v>
      </c>
      <c r="P99" s="235">
        <v>117.2</v>
      </c>
      <c r="Q99" s="235">
        <v>110.3</v>
      </c>
      <c r="R99" s="235">
        <v>118</v>
      </c>
      <c r="S99" s="84"/>
      <c r="T99" s="84"/>
      <c r="AH99" s="143"/>
      <c r="AI99" s="143"/>
      <c r="AJ99" s="143"/>
      <c r="AK99" s="143"/>
    </row>
  </sheetData>
  <mergeCells count="9">
    <mergeCell ref="B2:H2"/>
    <mergeCell ref="B3:H3"/>
    <mergeCell ref="B38:H38"/>
    <mergeCell ref="H4:H5"/>
    <mergeCell ref="F4:F5"/>
    <mergeCell ref="C4:C5"/>
    <mergeCell ref="D4:D5"/>
    <mergeCell ref="E4:E5"/>
    <mergeCell ref="G4:G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pageSetUpPr fitToPage="1"/>
  </sheetPr>
  <dimension ref="A1:R97"/>
  <sheetViews>
    <sheetView showGridLines="0" zoomScaleNormal="100" workbookViewId="0">
      <selection activeCell="B2" sqref="B2:N2"/>
    </sheetView>
  </sheetViews>
  <sheetFormatPr defaultColWidth="9.140625" defaultRowHeight="12" x14ac:dyDescent="0.2"/>
  <cols>
    <col min="1" max="16384" width="9.140625" style="44"/>
  </cols>
  <sheetData>
    <row r="1" spans="1:17" x14ac:dyDescent="0.2">
      <c r="B1" s="99"/>
      <c r="M1" s="9"/>
      <c r="N1" s="9"/>
      <c r="O1" s="9"/>
      <c r="P1" s="9"/>
      <c r="Q1" s="9"/>
    </row>
    <row r="2" spans="1:17" ht="15" x14ac:dyDescent="0.2">
      <c r="A2" s="1"/>
      <c r="B2" s="387" t="s">
        <v>242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110"/>
      <c r="P2" s="9"/>
      <c r="Q2" s="9"/>
    </row>
    <row r="3" spans="1:17" x14ac:dyDescent="0.2">
      <c r="A3" s="1"/>
      <c r="B3" s="389" t="s">
        <v>47</v>
      </c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9"/>
      <c r="P3" s="9"/>
      <c r="Q3" s="9"/>
    </row>
    <row r="4" spans="1:17" x14ac:dyDescent="0.2">
      <c r="A4" s="1"/>
      <c r="M4" s="1"/>
      <c r="N4" s="9"/>
      <c r="O4" s="9"/>
      <c r="P4" s="9"/>
      <c r="Q4" s="9"/>
    </row>
    <row r="5" spans="1:17" x14ac:dyDescent="0.2">
      <c r="M5" s="9"/>
      <c r="N5" s="9"/>
      <c r="O5" s="9"/>
      <c r="P5" s="9"/>
      <c r="Q5" s="9"/>
    </row>
    <row r="6" spans="1:17" x14ac:dyDescent="0.2">
      <c r="A6" s="1"/>
      <c r="M6" s="1"/>
      <c r="N6" s="9"/>
      <c r="O6" s="9"/>
      <c r="P6" s="9"/>
      <c r="Q6" s="9"/>
    </row>
    <row r="7" spans="1:17" x14ac:dyDescent="0.2">
      <c r="A7" s="1"/>
      <c r="M7" s="1"/>
      <c r="N7" s="9"/>
      <c r="O7" s="9"/>
      <c r="P7" s="9"/>
      <c r="Q7" s="9"/>
    </row>
    <row r="8" spans="1:17" x14ac:dyDescent="0.2">
      <c r="M8" s="1"/>
      <c r="N8" s="9"/>
      <c r="O8" s="9"/>
      <c r="P8" s="9"/>
      <c r="Q8" s="9"/>
    </row>
    <row r="9" spans="1:17" x14ac:dyDescent="0.2">
      <c r="M9" s="9"/>
      <c r="N9" s="1"/>
      <c r="O9" s="9"/>
      <c r="P9" s="9"/>
      <c r="Q9" s="9"/>
    </row>
    <row r="10" spans="1:17" x14ac:dyDescent="0.2">
      <c r="M10" s="1"/>
      <c r="N10" s="9"/>
      <c r="O10" s="9"/>
      <c r="P10" s="9"/>
      <c r="Q10" s="9"/>
    </row>
    <row r="11" spans="1:17" x14ac:dyDescent="0.2">
      <c r="M11" s="1"/>
      <c r="N11" s="9"/>
      <c r="O11" s="9"/>
      <c r="P11" s="9"/>
      <c r="Q11" s="9"/>
    </row>
    <row r="12" spans="1:17" x14ac:dyDescent="0.2">
      <c r="M12" s="1"/>
      <c r="N12" s="9"/>
      <c r="O12" s="9"/>
      <c r="P12" s="9"/>
      <c r="Q12" s="9"/>
    </row>
    <row r="13" spans="1:17" x14ac:dyDescent="0.2">
      <c r="M13" s="1"/>
      <c r="N13" s="9"/>
      <c r="O13" s="9"/>
      <c r="P13" s="9"/>
      <c r="Q13" s="9"/>
    </row>
    <row r="14" spans="1:17" x14ac:dyDescent="0.2">
      <c r="M14" s="1"/>
      <c r="N14" s="9"/>
      <c r="O14" s="9"/>
      <c r="P14" s="9"/>
      <c r="Q14" s="9"/>
    </row>
    <row r="15" spans="1:17" x14ac:dyDescent="0.2">
      <c r="M15" s="1"/>
      <c r="N15" s="9"/>
      <c r="O15" s="9"/>
      <c r="P15" s="9"/>
      <c r="Q15" s="9"/>
    </row>
    <row r="16" spans="1:17" x14ac:dyDescent="0.2">
      <c r="M16" s="1"/>
      <c r="N16" s="9"/>
      <c r="O16" s="9"/>
      <c r="P16" s="9"/>
      <c r="Q16" s="9"/>
    </row>
    <row r="17" spans="13:17" x14ac:dyDescent="0.2">
      <c r="M17" s="1"/>
      <c r="N17" s="9"/>
      <c r="O17" s="9"/>
      <c r="P17" s="9"/>
      <c r="Q17" s="9"/>
    </row>
    <row r="18" spans="13:17" x14ac:dyDescent="0.2">
      <c r="M18" s="1"/>
      <c r="N18" s="9"/>
      <c r="O18" s="9"/>
      <c r="P18" s="9"/>
      <c r="Q18" s="9"/>
    </row>
    <row r="19" spans="13:17" x14ac:dyDescent="0.2">
      <c r="M19" s="1"/>
      <c r="N19" s="9"/>
      <c r="O19" s="9"/>
      <c r="P19" s="9"/>
      <c r="Q19" s="9"/>
    </row>
    <row r="20" spans="13:17" x14ac:dyDescent="0.2">
      <c r="M20" s="1"/>
      <c r="N20" s="9"/>
      <c r="O20" s="9"/>
      <c r="P20" s="9"/>
      <c r="Q20" s="9"/>
    </row>
    <row r="21" spans="13:17" x14ac:dyDescent="0.2">
      <c r="M21" s="1"/>
      <c r="N21" s="9"/>
      <c r="O21" s="9"/>
      <c r="P21" s="9"/>
      <c r="Q21" s="9"/>
    </row>
    <row r="22" spans="13:17" x14ac:dyDescent="0.2">
      <c r="M22" s="1"/>
      <c r="N22" s="9"/>
      <c r="O22" s="9"/>
      <c r="P22" s="9"/>
      <c r="Q22" s="9"/>
    </row>
    <row r="23" spans="13:17" x14ac:dyDescent="0.2">
      <c r="M23" s="1"/>
      <c r="N23" s="9"/>
      <c r="O23" s="9"/>
      <c r="P23" s="9"/>
      <c r="Q23" s="9"/>
    </row>
    <row r="24" spans="13:17" x14ac:dyDescent="0.2">
      <c r="M24" s="1"/>
      <c r="N24" s="9"/>
      <c r="O24" s="9"/>
      <c r="P24" s="9"/>
      <c r="Q24" s="9"/>
    </row>
    <row r="25" spans="13:17" x14ac:dyDescent="0.2">
      <c r="M25" s="1"/>
      <c r="N25" s="9"/>
      <c r="O25" s="9"/>
      <c r="P25" s="9"/>
      <c r="Q25" s="9"/>
    </row>
    <row r="26" spans="13:17" x14ac:dyDescent="0.2">
      <c r="M26" s="1"/>
      <c r="N26" s="9"/>
      <c r="O26" s="9"/>
      <c r="P26" s="9"/>
      <c r="Q26" s="9"/>
    </row>
    <row r="27" spans="13:17" x14ac:dyDescent="0.2">
      <c r="M27" s="1"/>
      <c r="N27" s="9"/>
      <c r="O27" s="9"/>
      <c r="P27" s="9"/>
      <c r="Q27" s="9"/>
    </row>
    <row r="28" spans="13:17" x14ac:dyDescent="0.2">
      <c r="M28" s="1"/>
      <c r="N28" s="9"/>
      <c r="O28" s="9"/>
      <c r="P28" s="9"/>
      <c r="Q28" s="9"/>
    </row>
    <row r="32" spans="13:17" x14ac:dyDescent="0.2">
      <c r="M32" s="1"/>
      <c r="N32" s="9"/>
      <c r="O32" s="9"/>
      <c r="P32" s="9"/>
      <c r="Q32" s="9"/>
    </row>
    <row r="33" spans="1:17" x14ac:dyDescent="0.2">
      <c r="M33" s="1"/>
      <c r="N33" s="9"/>
      <c r="O33" s="9"/>
      <c r="P33" s="9"/>
      <c r="Q33" s="9"/>
    </row>
    <row r="34" spans="1:17" x14ac:dyDescent="0.2">
      <c r="M34" s="1"/>
      <c r="N34" s="9"/>
      <c r="O34" s="9"/>
      <c r="P34" s="9"/>
      <c r="Q34" s="9"/>
    </row>
    <row r="35" spans="1:17" x14ac:dyDescent="0.2">
      <c r="M35" s="1"/>
      <c r="N35" s="9"/>
      <c r="O35" s="9"/>
      <c r="P35" s="9"/>
      <c r="Q35" s="9"/>
    </row>
    <row r="36" spans="1:17" x14ac:dyDescent="0.2">
      <c r="M36" s="1"/>
      <c r="N36" s="9"/>
      <c r="O36" s="9"/>
      <c r="P36" s="9"/>
      <c r="Q36" s="9"/>
    </row>
    <row r="37" spans="1:17" x14ac:dyDescent="0.2">
      <c r="M37" s="1"/>
      <c r="N37" s="9"/>
      <c r="O37" s="9"/>
      <c r="P37" s="9"/>
      <c r="Q37" s="9"/>
    </row>
    <row r="38" spans="1:17" x14ac:dyDescent="0.2">
      <c r="M38" s="1"/>
      <c r="N38" s="9"/>
      <c r="O38" s="9"/>
      <c r="P38" s="9"/>
      <c r="Q38" s="9"/>
    </row>
    <row r="39" spans="1:17" x14ac:dyDescent="0.2">
      <c r="A39" s="1"/>
      <c r="B39" s="379" t="s">
        <v>49</v>
      </c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9"/>
      <c r="P39" s="9"/>
      <c r="Q39" s="9"/>
    </row>
    <row r="40" spans="1:17" x14ac:dyDescent="0.2">
      <c r="A40" s="1" t="s">
        <v>5</v>
      </c>
      <c r="M40" s="1"/>
      <c r="N40" s="9"/>
      <c r="O40" s="9"/>
      <c r="P40" s="9"/>
      <c r="Q40" s="9"/>
    </row>
    <row r="41" spans="1:17" x14ac:dyDescent="0.2">
      <c r="M41" s="9"/>
      <c r="N41" s="9"/>
      <c r="O41" s="9"/>
      <c r="P41" s="9"/>
      <c r="Q41" s="9"/>
    </row>
    <row r="44" spans="1:17" x14ac:dyDescent="0.2">
      <c r="A44" s="70" t="s">
        <v>251</v>
      </c>
    </row>
    <row r="45" spans="1:17" x14ac:dyDescent="0.2">
      <c r="A45" s="44" t="s">
        <v>177</v>
      </c>
    </row>
    <row r="52" spans="1:18" ht="12.75" x14ac:dyDescent="0.2">
      <c r="G52" s="217" t="s">
        <v>103</v>
      </c>
      <c r="H52" s="64"/>
    </row>
    <row r="53" spans="1:18" ht="15" x14ac:dyDescent="0.25">
      <c r="G53"/>
    </row>
    <row r="54" spans="1:18" ht="12.75" x14ac:dyDescent="0.2">
      <c r="G54" s="217" t="s">
        <v>88</v>
      </c>
      <c r="H54" s="29">
        <v>42693.412870370375</v>
      </c>
    </row>
    <row r="55" spans="1:18" ht="12.75" x14ac:dyDescent="0.2">
      <c r="G55" s="217" t="s">
        <v>50</v>
      </c>
      <c r="H55" s="29">
        <v>42702.553509282407</v>
      </c>
      <c r="J55" s="28"/>
      <c r="K55" s="64"/>
      <c r="L55" s="64"/>
    </row>
    <row r="56" spans="1:18" ht="12.75" x14ac:dyDescent="0.2">
      <c r="G56" s="217" t="s">
        <v>51</v>
      </c>
      <c r="H56" s="28" t="s">
        <v>52</v>
      </c>
    </row>
    <row r="57" spans="1:18" ht="15" x14ac:dyDescent="0.25">
      <c r="G57"/>
      <c r="J57" s="28"/>
      <c r="K57" s="83"/>
      <c r="L57" s="64"/>
    </row>
    <row r="58" spans="1:18" ht="12.75" x14ac:dyDescent="0.2">
      <c r="D58" s="70">
        <v>2016</v>
      </c>
      <c r="E58" s="80"/>
      <c r="G58" s="217" t="s">
        <v>92</v>
      </c>
      <c r="H58" s="28" t="s">
        <v>104</v>
      </c>
      <c r="J58" s="28"/>
      <c r="K58" s="83"/>
      <c r="L58" s="64"/>
    </row>
    <row r="59" spans="1:18" ht="12.75" x14ac:dyDescent="0.2">
      <c r="C59" s="1"/>
      <c r="D59" s="1"/>
      <c r="G59" s="217" t="s">
        <v>90</v>
      </c>
      <c r="H59" s="28" t="s">
        <v>178</v>
      </c>
      <c r="J59" s="64"/>
      <c r="L59" s="275"/>
      <c r="M59" s="275"/>
      <c r="N59" s="275"/>
      <c r="O59" s="275"/>
      <c r="P59" s="10"/>
      <c r="Q59" s="275"/>
      <c r="R59" s="275"/>
    </row>
    <row r="60" spans="1:18" x14ac:dyDescent="0.2">
      <c r="A60" s="9"/>
      <c r="B60" s="9"/>
      <c r="C60" s="360" t="s">
        <v>3</v>
      </c>
      <c r="D60" s="275">
        <v>0.40000000000000568</v>
      </c>
      <c r="E60" s="9"/>
      <c r="L60" s="275"/>
      <c r="M60" s="275"/>
      <c r="N60" s="275"/>
      <c r="O60" s="275"/>
      <c r="P60" s="275"/>
      <c r="Q60" s="275"/>
      <c r="R60" s="275"/>
    </row>
    <row r="61" spans="1:18" x14ac:dyDescent="0.2">
      <c r="A61" s="9"/>
      <c r="B61" s="9"/>
      <c r="C61" s="275"/>
      <c r="D61" s="275"/>
      <c r="E61" s="9"/>
      <c r="G61" s="81" t="s">
        <v>4</v>
      </c>
      <c r="H61" s="81">
        <v>2016</v>
      </c>
      <c r="J61" s="64"/>
      <c r="L61" s="28"/>
      <c r="M61" s="28"/>
      <c r="N61" s="275"/>
      <c r="O61" s="275"/>
      <c r="P61" s="28"/>
      <c r="Q61" s="275"/>
      <c r="R61" s="275"/>
    </row>
    <row r="62" spans="1:18" ht="12.75" x14ac:dyDescent="0.2">
      <c r="A62" s="9"/>
      <c r="B62" s="9"/>
      <c r="C62" s="360" t="s">
        <v>77</v>
      </c>
      <c r="D62" s="275">
        <v>26.1</v>
      </c>
      <c r="E62" s="9"/>
      <c r="G62" s="81" t="s">
        <v>6</v>
      </c>
      <c r="H62" s="82">
        <v>100.4</v>
      </c>
      <c r="J62" s="64"/>
      <c r="K62" s="64"/>
      <c r="L62" s="28"/>
      <c r="M62" s="217"/>
      <c r="N62" s="223"/>
      <c r="O62" s="223"/>
      <c r="P62" s="28"/>
      <c r="Q62" s="275"/>
      <c r="R62" s="275"/>
    </row>
    <row r="63" spans="1:18" ht="12.75" x14ac:dyDescent="0.2">
      <c r="A63" s="9"/>
      <c r="B63" s="9"/>
      <c r="C63" s="360" t="s">
        <v>80</v>
      </c>
      <c r="D63" s="275">
        <v>21.299999999999997</v>
      </c>
      <c r="E63" s="9"/>
      <c r="G63" s="81" t="s">
        <v>58</v>
      </c>
      <c r="H63" s="82">
        <v>92.2</v>
      </c>
      <c r="J63" s="64"/>
      <c r="K63" s="64"/>
      <c r="L63" s="28"/>
      <c r="M63" s="217"/>
      <c r="N63" s="223"/>
      <c r="O63" s="223"/>
      <c r="P63" s="28"/>
      <c r="Q63" s="275"/>
      <c r="R63" s="275"/>
    </row>
    <row r="64" spans="1:18" ht="12.75" x14ac:dyDescent="0.2">
      <c r="A64" s="9"/>
      <c r="B64" s="9"/>
      <c r="C64" s="360" t="s">
        <v>59</v>
      </c>
      <c r="D64" s="275">
        <v>19.099999999999994</v>
      </c>
      <c r="E64" s="9"/>
      <c r="G64" s="81" t="s">
        <v>59</v>
      </c>
      <c r="H64" s="82">
        <v>119.1</v>
      </c>
      <c r="J64" s="64"/>
      <c r="K64" s="64"/>
      <c r="L64" s="28"/>
      <c r="M64" s="217"/>
      <c r="N64" s="223"/>
      <c r="O64" s="223"/>
      <c r="P64" s="28"/>
      <c r="Q64" s="275"/>
      <c r="R64" s="275"/>
    </row>
    <row r="65" spans="1:18" ht="12.75" x14ac:dyDescent="0.2">
      <c r="A65" s="9"/>
      <c r="B65" s="9"/>
      <c r="C65" s="360" t="s">
        <v>78</v>
      </c>
      <c r="D65" s="6">
        <v>18</v>
      </c>
      <c r="E65" s="9"/>
      <c r="G65" s="81" t="s">
        <v>62</v>
      </c>
      <c r="H65" s="82">
        <v>112.7</v>
      </c>
      <c r="J65" s="64"/>
      <c r="K65" s="64"/>
      <c r="L65" s="28"/>
      <c r="M65" s="217"/>
      <c r="N65" s="223"/>
      <c r="O65" s="223"/>
      <c r="P65" s="28"/>
      <c r="Q65" s="275"/>
      <c r="R65" s="275"/>
    </row>
    <row r="66" spans="1:18" ht="12.75" x14ac:dyDescent="0.2">
      <c r="A66" s="9"/>
      <c r="B66" s="9"/>
      <c r="C66" s="360" t="s">
        <v>57</v>
      </c>
      <c r="D66" s="275">
        <v>13.5</v>
      </c>
      <c r="E66" s="9"/>
      <c r="G66" s="81" t="s">
        <v>63</v>
      </c>
      <c r="H66" s="82">
        <v>77.7</v>
      </c>
      <c r="J66" s="64"/>
      <c r="K66" s="64"/>
      <c r="L66" s="28"/>
      <c r="M66" s="217"/>
      <c r="N66" s="223"/>
      <c r="O66" s="223"/>
      <c r="P66" s="28"/>
      <c r="Q66" s="275"/>
      <c r="R66" s="275"/>
    </row>
    <row r="67" spans="1:18" ht="12.75" x14ac:dyDescent="0.2">
      <c r="A67" s="9"/>
      <c r="B67" s="9"/>
      <c r="C67" s="360" t="s">
        <v>62</v>
      </c>
      <c r="D67" s="275">
        <v>12.700000000000003</v>
      </c>
      <c r="E67" s="9"/>
      <c r="G67" s="81" t="s">
        <v>99</v>
      </c>
      <c r="H67" s="82">
        <v>112.3</v>
      </c>
      <c r="J67" s="64"/>
      <c r="K67" s="64"/>
      <c r="L67" s="28"/>
      <c r="M67" s="217"/>
      <c r="N67" s="223"/>
      <c r="O67" s="223"/>
      <c r="P67" s="28"/>
      <c r="Q67" s="275"/>
      <c r="R67" s="275"/>
    </row>
    <row r="68" spans="1:18" ht="12.75" x14ac:dyDescent="0.2">
      <c r="A68" s="9"/>
      <c r="B68" s="9"/>
      <c r="C68" s="360" t="s">
        <v>67</v>
      </c>
      <c r="D68" s="275">
        <v>12.299999999999997</v>
      </c>
      <c r="E68" s="9"/>
      <c r="G68" s="81" t="s">
        <v>64</v>
      </c>
      <c r="H68" s="82">
        <v>63.2</v>
      </c>
      <c r="J68" s="64"/>
      <c r="K68" s="64"/>
      <c r="L68" s="28"/>
      <c r="M68" s="217"/>
      <c r="N68" s="223"/>
      <c r="O68" s="223"/>
      <c r="P68" s="28"/>
      <c r="Q68" s="275"/>
      <c r="R68" s="275"/>
    </row>
    <row r="69" spans="1:18" ht="12.75" x14ac:dyDescent="0.2">
      <c r="A69" s="9"/>
      <c r="B69" s="9"/>
      <c r="C69" s="360" t="s">
        <v>60</v>
      </c>
      <c r="D69" s="275">
        <v>11.299999999999997</v>
      </c>
      <c r="E69" s="9"/>
      <c r="G69" s="81" t="s">
        <v>70</v>
      </c>
      <c r="H69" s="82">
        <v>103.6</v>
      </c>
      <c r="J69" s="64"/>
      <c r="K69" s="64"/>
      <c r="L69" s="28"/>
      <c r="M69" s="217"/>
      <c r="N69" s="223"/>
      <c r="O69" s="223"/>
      <c r="P69" s="28"/>
      <c r="Q69" s="275"/>
      <c r="R69" s="275"/>
    </row>
    <row r="70" spans="1:18" ht="12.75" x14ac:dyDescent="0.2">
      <c r="A70" s="9"/>
      <c r="B70" s="9"/>
      <c r="C70" s="360" t="s">
        <v>74</v>
      </c>
      <c r="D70" s="182">
        <v>8.7999999999999972</v>
      </c>
      <c r="E70" s="9"/>
      <c r="G70" s="81" t="s">
        <v>68</v>
      </c>
      <c r="H70" s="82">
        <v>95.2</v>
      </c>
      <c r="J70" s="64"/>
      <c r="K70" s="64"/>
      <c r="L70" s="28"/>
      <c r="M70" s="217"/>
      <c r="N70" s="223"/>
      <c r="O70" s="223"/>
      <c r="P70" s="28"/>
      <c r="Q70" s="275"/>
      <c r="R70" s="275"/>
    </row>
    <row r="71" spans="1:18" ht="12.75" x14ac:dyDescent="0.2">
      <c r="A71" s="9"/>
      <c r="B71" s="9"/>
      <c r="C71" s="360" t="s">
        <v>65</v>
      </c>
      <c r="D71" s="182">
        <v>7.2999999999999972</v>
      </c>
      <c r="E71" s="9"/>
      <c r="G71" s="81" t="s">
        <v>82</v>
      </c>
      <c r="H71" s="82">
        <v>102.7</v>
      </c>
      <c r="J71" s="64"/>
      <c r="K71" s="64"/>
      <c r="L71" s="28"/>
      <c r="M71" s="217"/>
      <c r="N71" s="223"/>
      <c r="O71" s="223"/>
      <c r="P71" s="28"/>
      <c r="Q71" s="275"/>
      <c r="R71" s="275"/>
    </row>
    <row r="72" spans="1:18" ht="12.75" x14ac:dyDescent="0.2">
      <c r="A72" s="9"/>
      <c r="B72" s="9"/>
      <c r="C72" s="275" t="s">
        <v>69</v>
      </c>
      <c r="D72" s="182">
        <v>7</v>
      </c>
      <c r="E72" s="9"/>
      <c r="G72" s="81" t="s">
        <v>66</v>
      </c>
      <c r="H72" s="82">
        <v>88</v>
      </c>
      <c r="J72" s="64"/>
      <c r="K72" s="64"/>
      <c r="L72" s="28"/>
      <c r="M72" s="217"/>
      <c r="N72" s="223"/>
      <c r="O72" s="223"/>
      <c r="P72" s="28"/>
      <c r="Q72" s="275"/>
      <c r="R72" s="275"/>
    </row>
    <row r="73" spans="1:18" ht="12.75" x14ac:dyDescent="0.2">
      <c r="A73" s="9"/>
      <c r="B73" s="9"/>
      <c r="C73" s="360" t="s">
        <v>70</v>
      </c>
      <c r="D73" s="182">
        <v>3.5999999999999943</v>
      </c>
      <c r="E73" s="9"/>
      <c r="G73" s="81" t="s">
        <v>60</v>
      </c>
      <c r="H73" s="82">
        <v>111.3</v>
      </c>
      <c r="J73" s="64"/>
      <c r="K73" s="64"/>
      <c r="L73" s="28"/>
      <c r="M73" s="217"/>
      <c r="N73" s="223"/>
      <c r="O73" s="223"/>
      <c r="P73" s="28"/>
      <c r="Q73" s="275"/>
      <c r="R73" s="275"/>
    </row>
    <row r="74" spans="1:18" ht="12.75" x14ac:dyDescent="0.2">
      <c r="A74" s="9"/>
      <c r="B74" s="9"/>
      <c r="C74" s="360" t="s">
        <v>82</v>
      </c>
      <c r="D74" s="182">
        <v>2.7000000000000028</v>
      </c>
      <c r="E74" s="9"/>
      <c r="G74" s="81" t="s">
        <v>71</v>
      </c>
      <c r="H74" s="82">
        <v>97.1</v>
      </c>
      <c r="J74" s="64"/>
      <c r="K74" s="64"/>
      <c r="L74" s="28"/>
      <c r="M74" s="217"/>
      <c r="N74" s="223"/>
      <c r="O74" s="223"/>
      <c r="P74" s="28"/>
      <c r="Q74" s="275"/>
      <c r="R74" s="275"/>
    </row>
    <row r="75" spans="1:18" ht="12.75" x14ac:dyDescent="0.2">
      <c r="A75" s="9"/>
      <c r="B75" s="9"/>
      <c r="C75" s="360" t="s">
        <v>61</v>
      </c>
      <c r="D75" s="182">
        <v>2.0999999999999943</v>
      </c>
      <c r="E75" s="9"/>
      <c r="G75" s="81" t="s">
        <v>61</v>
      </c>
      <c r="H75" s="82">
        <v>102.1</v>
      </c>
      <c r="J75" s="64"/>
      <c r="K75" s="64"/>
      <c r="L75" s="28"/>
      <c r="M75" s="217"/>
      <c r="N75" s="223"/>
      <c r="O75" s="223"/>
      <c r="P75" s="28"/>
      <c r="Q75" s="275"/>
      <c r="R75" s="275"/>
    </row>
    <row r="76" spans="1:18" ht="12.75" x14ac:dyDescent="0.2">
      <c r="A76" s="9"/>
      <c r="B76" s="9"/>
      <c r="C76" s="360" t="s">
        <v>76</v>
      </c>
      <c r="D76" s="182">
        <v>1.0999999999999943</v>
      </c>
      <c r="E76" s="9"/>
      <c r="G76" s="81" t="s">
        <v>72</v>
      </c>
      <c r="H76" s="82">
        <v>91.7</v>
      </c>
      <c r="J76" s="64"/>
      <c r="K76" s="64"/>
      <c r="L76" s="28"/>
      <c r="M76" s="217"/>
      <c r="N76" s="223"/>
      <c r="O76" s="223"/>
      <c r="P76" s="28"/>
      <c r="Q76" s="275"/>
      <c r="R76" s="275"/>
    </row>
    <row r="77" spans="1:18" ht="12.75" x14ac:dyDescent="0.2">
      <c r="A77" s="9"/>
      <c r="B77" s="9"/>
      <c r="C77" s="360" t="s">
        <v>79</v>
      </c>
      <c r="D77" s="275">
        <v>-2.2000000000000028</v>
      </c>
      <c r="E77" s="9"/>
      <c r="G77" s="81" t="s">
        <v>73</v>
      </c>
      <c r="H77" s="82">
        <v>82.9</v>
      </c>
      <c r="J77" s="64"/>
      <c r="K77" s="64"/>
      <c r="L77" s="28"/>
      <c r="M77" s="217"/>
      <c r="N77" s="223"/>
      <c r="O77" s="223"/>
      <c r="P77" s="28"/>
      <c r="Q77" s="275"/>
      <c r="R77" s="275"/>
    </row>
    <row r="78" spans="1:18" ht="12.75" x14ac:dyDescent="0.2">
      <c r="A78" s="9"/>
      <c r="B78" s="9"/>
      <c r="C78" s="360" t="s">
        <v>84</v>
      </c>
      <c r="D78" s="275">
        <v>-2.7999999999999972</v>
      </c>
      <c r="E78" s="9"/>
      <c r="G78" s="81" t="s">
        <v>74</v>
      </c>
      <c r="H78" s="82">
        <v>108.8</v>
      </c>
      <c r="J78" s="64"/>
      <c r="K78" s="64"/>
      <c r="L78" s="28"/>
      <c r="M78" s="217"/>
      <c r="N78" s="223"/>
      <c r="O78" s="223"/>
      <c r="P78" s="28"/>
      <c r="Q78" s="275"/>
      <c r="R78" s="275"/>
    </row>
    <row r="79" spans="1:18" ht="12.75" x14ac:dyDescent="0.2">
      <c r="A79" s="9"/>
      <c r="B79" s="9"/>
      <c r="C79" s="360" t="s">
        <v>71</v>
      </c>
      <c r="D79" s="275">
        <v>-2.9000000000000057</v>
      </c>
      <c r="E79" s="9"/>
      <c r="G79" s="81" t="s">
        <v>69</v>
      </c>
      <c r="H79" s="82">
        <v>107</v>
      </c>
      <c r="J79" s="64"/>
      <c r="K79" s="64"/>
      <c r="L79" s="28"/>
      <c r="M79" s="217"/>
      <c r="N79" s="223"/>
      <c r="O79" s="223"/>
      <c r="P79" s="28"/>
      <c r="Q79" s="275"/>
      <c r="R79" s="275"/>
    </row>
    <row r="80" spans="1:18" ht="12.75" x14ac:dyDescent="0.2">
      <c r="A80" s="9"/>
      <c r="B80" s="9"/>
      <c r="C80" s="360" t="s">
        <v>68</v>
      </c>
      <c r="D80" s="275">
        <v>-4.7999999999999972</v>
      </c>
      <c r="E80" s="9"/>
      <c r="G80" s="81" t="s">
        <v>75</v>
      </c>
      <c r="H80" s="82">
        <v>72.099999999999994</v>
      </c>
      <c r="J80" s="64"/>
      <c r="K80" s="64"/>
      <c r="L80" s="28"/>
      <c r="M80" s="217"/>
      <c r="N80" s="223"/>
      <c r="O80" s="223"/>
      <c r="P80" s="28"/>
      <c r="Q80" s="275"/>
      <c r="R80" s="275"/>
    </row>
    <row r="81" spans="1:18" ht="12.75" x14ac:dyDescent="0.2">
      <c r="A81" s="9"/>
      <c r="B81" s="9"/>
      <c r="C81" s="360" t="s">
        <v>58</v>
      </c>
      <c r="D81" s="275">
        <v>-7.7999999999999972</v>
      </c>
      <c r="E81" s="9"/>
      <c r="G81" s="81" t="s">
        <v>76</v>
      </c>
      <c r="H81" s="82">
        <v>101.1</v>
      </c>
      <c r="J81" s="64"/>
      <c r="K81" s="64"/>
      <c r="L81" s="28"/>
      <c r="M81" s="217"/>
      <c r="N81" s="223"/>
      <c r="O81" s="223"/>
      <c r="P81" s="28"/>
      <c r="Q81" s="275"/>
      <c r="R81" s="275"/>
    </row>
    <row r="82" spans="1:18" ht="12.75" x14ac:dyDescent="0.2">
      <c r="A82" s="9"/>
      <c r="B82" s="9"/>
      <c r="C82" s="360" t="s">
        <v>72</v>
      </c>
      <c r="D82" s="275">
        <v>-8.2999999999999972</v>
      </c>
      <c r="E82" s="9"/>
      <c r="G82" s="81" t="s">
        <v>57</v>
      </c>
      <c r="H82" s="82">
        <v>113.5</v>
      </c>
      <c r="J82" s="64"/>
      <c r="K82" s="64"/>
      <c r="L82" s="28"/>
      <c r="M82" s="217"/>
      <c r="N82" s="223"/>
      <c r="O82" s="223"/>
      <c r="P82" s="28"/>
      <c r="Q82" s="275"/>
      <c r="R82" s="275"/>
    </row>
    <row r="83" spans="1:18" ht="12.75" x14ac:dyDescent="0.2">
      <c r="A83" s="9"/>
      <c r="B83" s="9"/>
      <c r="C83" s="360" t="s">
        <v>83</v>
      </c>
      <c r="D83" s="275">
        <v>-8.2999999999999972</v>
      </c>
      <c r="E83" s="9"/>
      <c r="G83" s="81" t="s">
        <v>77</v>
      </c>
      <c r="H83" s="82">
        <v>126.1</v>
      </c>
      <c r="J83" s="64"/>
      <c r="K83" s="64"/>
      <c r="L83" s="28"/>
      <c r="M83" s="217"/>
      <c r="N83" s="223"/>
      <c r="O83" s="223"/>
      <c r="P83" s="28"/>
      <c r="Q83" s="275"/>
      <c r="R83" s="275"/>
    </row>
    <row r="84" spans="1:18" ht="12.75" x14ac:dyDescent="0.2">
      <c r="A84" s="9"/>
      <c r="B84" s="9"/>
      <c r="C84" s="360" t="s">
        <v>81</v>
      </c>
      <c r="D84" s="275">
        <v>-9.4000000000000057</v>
      </c>
      <c r="E84" s="9"/>
      <c r="G84" s="81" t="s">
        <v>78</v>
      </c>
      <c r="H84" s="82">
        <v>118</v>
      </c>
      <c r="J84" s="64"/>
      <c r="K84" s="64"/>
      <c r="L84" s="28"/>
      <c r="M84" s="217"/>
      <c r="N84" s="223"/>
      <c r="O84" s="223"/>
      <c r="P84" s="28"/>
      <c r="Q84" s="275"/>
      <c r="R84" s="275"/>
    </row>
    <row r="85" spans="1:18" ht="12.75" x14ac:dyDescent="0.2">
      <c r="A85" s="9"/>
      <c r="B85" s="9"/>
      <c r="C85" s="360" t="s">
        <v>66</v>
      </c>
      <c r="D85" s="275">
        <v>-12</v>
      </c>
      <c r="E85" s="9"/>
      <c r="G85" s="81" t="s">
        <v>79</v>
      </c>
      <c r="H85" s="82">
        <v>97.8</v>
      </c>
      <c r="J85" s="64"/>
      <c r="K85" s="64"/>
      <c r="L85" s="28"/>
      <c r="M85" s="217"/>
      <c r="N85" s="223"/>
      <c r="O85" s="223"/>
      <c r="P85" s="28"/>
      <c r="Q85" s="275"/>
      <c r="R85" s="275"/>
    </row>
    <row r="86" spans="1:18" ht="12.75" x14ac:dyDescent="0.2">
      <c r="A86" s="9"/>
      <c r="B86" s="9"/>
      <c r="C86" s="360" t="s">
        <v>73</v>
      </c>
      <c r="D86" s="275">
        <v>-17.099999999999994</v>
      </c>
      <c r="E86" s="9"/>
      <c r="G86" s="81" t="s">
        <v>81</v>
      </c>
      <c r="H86" s="82">
        <v>90.6</v>
      </c>
      <c r="J86" s="64"/>
      <c r="K86" s="64"/>
      <c r="L86" s="28"/>
      <c r="M86" s="217"/>
      <c r="N86" s="223"/>
      <c r="O86" s="223"/>
      <c r="P86" s="28"/>
      <c r="Q86" s="275"/>
      <c r="R86" s="275"/>
    </row>
    <row r="87" spans="1:18" ht="12.75" x14ac:dyDescent="0.2">
      <c r="A87" s="9"/>
      <c r="B87" s="9"/>
      <c r="C87" s="360" t="s">
        <v>63</v>
      </c>
      <c r="D87" s="275">
        <v>-22.299999999999997</v>
      </c>
      <c r="E87" s="9"/>
      <c r="G87" s="81" t="s">
        <v>80</v>
      </c>
      <c r="H87" s="82">
        <v>121.3</v>
      </c>
      <c r="J87" s="64"/>
      <c r="K87" s="64"/>
      <c r="L87" s="28"/>
      <c r="M87" s="217"/>
      <c r="N87" s="223"/>
      <c r="O87" s="223"/>
      <c r="P87" s="28"/>
      <c r="Q87" s="275"/>
      <c r="R87" s="275"/>
    </row>
    <row r="88" spans="1:18" ht="12.75" x14ac:dyDescent="0.2">
      <c r="A88" s="9"/>
      <c r="B88" s="9"/>
      <c r="C88" s="360" t="s">
        <v>75</v>
      </c>
      <c r="D88" s="275">
        <v>-27.900000000000006</v>
      </c>
      <c r="E88" s="9"/>
      <c r="G88" s="81" t="s">
        <v>65</v>
      </c>
      <c r="H88" s="82">
        <v>107.3</v>
      </c>
      <c r="J88" s="64"/>
      <c r="K88" s="64"/>
      <c r="L88" s="28"/>
      <c r="M88" s="217"/>
      <c r="N88" s="223"/>
      <c r="O88" s="223"/>
      <c r="P88" s="28"/>
      <c r="Q88" s="275"/>
      <c r="R88" s="275"/>
    </row>
    <row r="89" spans="1:18" ht="12.75" x14ac:dyDescent="0.2">
      <c r="A89" s="9"/>
      <c r="B89" s="9"/>
      <c r="C89" s="360" t="s">
        <v>64</v>
      </c>
      <c r="D89" s="275">
        <v>-36.799999999999997</v>
      </c>
      <c r="E89" s="9"/>
      <c r="G89" s="81" t="s">
        <v>83</v>
      </c>
      <c r="H89" s="82">
        <v>91.7</v>
      </c>
      <c r="J89" s="64"/>
      <c r="K89" s="64"/>
      <c r="L89" s="28"/>
      <c r="M89" s="217"/>
      <c r="N89" s="223"/>
      <c r="O89" s="223"/>
      <c r="P89" s="28"/>
      <c r="Q89" s="275"/>
      <c r="R89" s="275"/>
    </row>
    <row r="90" spans="1:18" ht="12.75" x14ac:dyDescent="0.2">
      <c r="A90" s="9"/>
      <c r="B90" s="9"/>
      <c r="C90" s="275"/>
      <c r="D90" s="275"/>
      <c r="E90" s="9"/>
      <c r="G90" s="81" t="s">
        <v>84</v>
      </c>
      <c r="H90" s="82">
        <v>97.2</v>
      </c>
      <c r="J90" s="64"/>
      <c r="K90" s="64"/>
      <c r="L90" s="28"/>
      <c r="M90" s="217"/>
      <c r="N90" s="223"/>
      <c r="O90" s="223"/>
      <c r="P90" s="28"/>
      <c r="Q90" s="275"/>
      <c r="R90" s="275"/>
    </row>
    <row r="91" spans="1:18" ht="12.75" x14ac:dyDescent="0.2">
      <c r="A91" s="9"/>
      <c r="B91" s="9"/>
      <c r="C91" s="275" t="s">
        <v>86</v>
      </c>
      <c r="D91" s="275">
        <v>7</v>
      </c>
      <c r="E91" s="9"/>
      <c r="G91" s="81" t="s">
        <v>87</v>
      </c>
      <c r="H91" s="82">
        <v>95.7</v>
      </c>
      <c r="J91" s="64"/>
      <c r="K91" s="64"/>
      <c r="L91" s="28"/>
      <c r="M91" s="217"/>
      <c r="N91" s="223"/>
      <c r="O91" s="223"/>
      <c r="P91" s="28"/>
      <c r="Q91" s="275"/>
      <c r="R91" s="275"/>
    </row>
    <row r="92" spans="1:18" ht="12.75" x14ac:dyDescent="0.2">
      <c r="A92" s="9"/>
      <c r="B92" s="9"/>
      <c r="C92" s="360" t="s">
        <v>85</v>
      </c>
      <c r="D92" s="275">
        <v>2.2999999999999972</v>
      </c>
      <c r="E92" s="9"/>
      <c r="G92" s="81" t="s">
        <v>85</v>
      </c>
      <c r="H92" s="82">
        <v>102.3</v>
      </c>
      <c r="J92" s="64"/>
      <c r="K92" s="64"/>
      <c r="L92" s="28"/>
      <c r="M92" s="217"/>
      <c r="N92" s="223"/>
      <c r="O92" s="223"/>
      <c r="P92" s="28"/>
      <c r="Q92" s="275"/>
      <c r="R92" s="275"/>
    </row>
    <row r="93" spans="1:18" ht="12.75" x14ac:dyDescent="0.2">
      <c r="A93" s="9"/>
      <c r="B93" s="9"/>
      <c r="C93" s="360" t="s">
        <v>87</v>
      </c>
      <c r="D93" s="275">
        <v>-4.2999999999999972</v>
      </c>
      <c r="E93" s="9"/>
      <c r="F93" s="9"/>
      <c r="G93" s="81" t="s">
        <v>86</v>
      </c>
      <c r="H93" s="82">
        <v>107</v>
      </c>
      <c r="J93" s="64"/>
      <c r="K93" s="64"/>
      <c r="L93" s="28"/>
      <c r="M93" s="217"/>
      <c r="N93" s="223"/>
      <c r="O93" s="223"/>
      <c r="P93" s="28"/>
      <c r="Q93" s="275"/>
      <c r="R93" s="275"/>
    </row>
    <row r="94" spans="1:18" x14ac:dyDescent="0.2">
      <c r="J94" s="64"/>
      <c r="K94" s="64"/>
      <c r="L94" s="223"/>
      <c r="M94" s="223"/>
      <c r="N94" s="223"/>
      <c r="O94" s="223"/>
      <c r="P94" s="275"/>
      <c r="Q94" s="275"/>
      <c r="R94" s="275"/>
    </row>
    <row r="95" spans="1:18" x14ac:dyDescent="0.2">
      <c r="J95" s="64"/>
      <c r="K95" s="64"/>
      <c r="L95" s="64"/>
      <c r="M95" s="64"/>
      <c r="N95" s="64"/>
      <c r="O95" s="64"/>
    </row>
    <row r="96" spans="1:18" x14ac:dyDescent="0.2">
      <c r="J96" s="64"/>
      <c r="K96" s="64"/>
      <c r="L96" s="64"/>
      <c r="M96" s="64"/>
      <c r="N96" s="64"/>
      <c r="O96" s="64"/>
    </row>
    <row r="97" spans="10:15" x14ac:dyDescent="0.2">
      <c r="J97" s="64"/>
      <c r="K97" s="64"/>
      <c r="L97" s="64"/>
      <c r="M97" s="64"/>
      <c r="N97" s="64"/>
      <c r="O97" s="64"/>
    </row>
  </sheetData>
  <autoFilter ref="C90:D93">
    <sortState ref="C91:D93">
      <sortCondition descending="1" ref="D90"/>
    </sortState>
  </autoFilter>
  <sortState ref="P90:Q92">
    <sortCondition descending="1" ref="Q90:Q92"/>
  </sortState>
  <mergeCells count="3">
    <mergeCell ref="B2:N2"/>
    <mergeCell ref="B3:N3"/>
    <mergeCell ref="B39:N39"/>
  </mergeCells>
  <pageMargins left="0.7" right="0.7" top="0.75" bottom="0.75" header="0.3" footer="0.3"/>
  <pageSetup paperSize="9" scale="7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pageSetUpPr fitToPage="1"/>
  </sheetPr>
  <dimension ref="A2:U77"/>
  <sheetViews>
    <sheetView showGridLines="0" zoomScaleNormal="100" workbookViewId="0">
      <selection activeCell="B2" sqref="B2:N2"/>
    </sheetView>
  </sheetViews>
  <sheetFormatPr defaultColWidth="9.28515625" defaultRowHeight="12" x14ac:dyDescent="0.2"/>
  <cols>
    <col min="1" max="1" width="16.140625" style="64" customWidth="1"/>
    <col min="2" max="16384" width="9.28515625" style="64"/>
  </cols>
  <sheetData>
    <row r="2" spans="2:14" ht="15" x14ac:dyDescent="0.25">
      <c r="B2" s="421" t="s">
        <v>233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2:14" x14ac:dyDescent="0.2">
      <c r="B3" s="422" t="s">
        <v>115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29" spans="2:14" x14ac:dyDescent="0.2">
      <c r="B29" s="423" t="s">
        <v>55</v>
      </c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</row>
    <row r="30" spans="2:14" x14ac:dyDescent="0.2">
      <c r="B30" s="424" t="s">
        <v>119</v>
      </c>
      <c r="C30" s="424"/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</row>
    <row r="38" spans="1:11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</row>
    <row r="39" spans="1:11" x14ac:dyDescent="0.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</row>
    <row r="48" spans="1:11" x14ac:dyDescent="0.2">
      <c r="A48" s="70" t="s">
        <v>251</v>
      </c>
    </row>
    <row r="49" spans="1:21" x14ac:dyDescent="0.2">
      <c r="A49" s="65" t="s">
        <v>127</v>
      </c>
    </row>
    <row r="51" spans="1:21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1:21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1:2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9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1:21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9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spans="1:21" x14ac:dyDescent="0.2"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1:21" x14ac:dyDescent="0.2">
      <c r="A56" s="291" t="s">
        <v>3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</row>
    <row r="57" spans="1:21" x14ac:dyDescent="0.2">
      <c r="T57" s="74"/>
      <c r="U57" s="74"/>
    </row>
    <row r="58" spans="1:21" x14ac:dyDescent="0.2">
      <c r="B58" s="292" t="s">
        <v>13</v>
      </c>
      <c r="C58" s="292" t="s">
        <v>0</v>
      </c>
      <c r="D58" s="292" t="s">
        <v>1</v>
      </c>
      <c r="E58" s="292">
        <v>2013</v>
      </c>
      <c r="F58" s="292">
        <v>2014</v>
      </c>
      <c r="G58" s="292">
        <v>2015</v>
      </c>
      <c r="H58" s="292">
        <v>2016</v>
      </c>
    </row>
    <row r="59" spans="1:21" x14ac:dyDescent="0.2">
      <c r="A59" s="64" t="s">
        <v>116</v>
      </c>
      <c r="B59" s="64">
        <v>100</v>
      </c>
      <c r="C59" s="64">
        <v>110.6</v>
      </c>
      <c r="D59" s="64">
        <v>117.3</v>
      </c>
      <c r="E59" s="64">
        <v>120.4</v>
      </c>
      <c r="F59" s="64">
        <v>112.4</v>
      </c>
      <c r="G59" s="64">
        <v>109.8</v>
      </c>
      <c r="H59" s="74">
        <v>108.7</v>
      </c>
      <c r="I59" s="328"/>
    </row>
    <row r="60" spans="1:21" x14ac:dyDescent="0.2">
      <c r="A60" s="64" t="s">
        <v>117</v>
      </c>
      <c r="B60" s="64">
        <v>100</v>
      </c>
      <c r="C60" s="64">
        <v>107.4</v>
      </c>
      <c r="D60" s="64">
        <v>111</v>
      </c>
      <c r="E60" s="64">
        <v>112.3</v>
      </c>
      <c r="F60" s="64">
        <v>104.4</v>
      </c>
      <c r="G60" s="64">
        <v>102.1</v>
      </c>
      <c r="H60" s="74">
        <v>100.9</v>
      </c>
      <c r="I60" s="328"/>
      <c r="T60" s="74"/>
      <c r="U60" s="74"/>
    </row>
    <row r="61" spans="1:21" x14ac:dyDescent="0.2">
      <c r="A61" s="64" t="s">
        <v>186</v>
      </c>
      <c r="B61" s="64">
        <v>100</v>
      </c>
      <c r="C61" s="64">
        <v>107.6</v>
      </c>
      <c r="D61" s="64">
        <v>111.5</v>
      </c>
      <c r="E61" s="64">
        <v>111.2</v>
      </c>
      <c r="F61" s="64">
        <v>99.9</v>
      </c>
      <c r="G61" s="64">
        <v>103.9</v>
      </c>
      <c r="H61" s="74">
        <v>104.2</v>
      </c>
      <c r="I61" s="328"/>
      <c r="T61" s="74"/>
      <c r="U61" s="74"/>
    </row>
    <row r="62" spans="1:21" x14ac:dyDescent="0.2">
      <c r="A62" s="64" t="s">
        <v>118</v>
      </c>
      <c r="B62" s="64">
        <v>100</v>
      </c>
      <c r="C62" s="64">
        <v>107.2</v>
      </c>
      <c r="D62" s="64">
        <v>110.4</v>
      </c>
      <c r="E62" s="64">
        <v>113.4</v>
      </c>
      <c r="F62" s="64">
        <v>109.3</v>
      </c>
      <c r="G62" s="64">
        <v>100.2</v>
      </c>
      <c r="H62" s="74">
        <v>97.2</v>
      </c>
      <c r="I62" s="328"/>
      <c r="T62" s="74"/>
      <c r="U62" s="74"/>
    </row>
    <row r="63" spans="1:21" x14ac:dyDescent="0.2">
      <c r="L63" s="74"/>
      <c r="M63" s="74"/>
    </row>
    <row r="64" spans="1:21" x14ac:dyDescent="0.2">
      <c r="L64" s="74"/>
      <c r="M64" s="74"/>
    </row>
    <row r="65" spans="1:21" x14ac:dyDescent="0.2">
      <c r="L65" s="74"/>
      <c r="M65" s="74"/>
    </row>
    <row r="66" spans="1:21" x14ac:dyDescent="0.2">
      <c r="L66" s="74"/>
      <c r="M66" s="74"/>
    </row>
    <row r="67" spans="1:21" x14ac:dyDescent="0.2">
      <c r="L67" s="74"/>
      <c r="M67" s="74"/>
    </row>
    <row r="68" spans="1:21" x14ac:dyDescent="0.2"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1:21" x14ac:dyDescent="0.2">
      <c r="A69" s="291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spans="1:21" x14ac:dyDescent="0.2">
      <c r="L70" s="74"/>
      <c r="M70" s="74"/>
      <c r="N70" s="74"/>
      <c r="O70" s="74"/>
      <c r="P70" s="74"/>
      <c r="Q70" s="74"/>
      <c r="R70" s="74"/>
      <c r="S70" s="74"/>
      <c r="T70" s="74"/>
      <c r="U70" s="74"/>
    </row>
    <row r="71" spans="1:21" x14ac:dyDescent="0.2">
      <c r="I71" s="33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1:21" x14ac:dyDescent="0.2"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1:21" x14ac:dyDescent="0.2">
      <c r="L73" s="74"/>
      <c r="M73" s="74"/>
      <c r="N73" s="74"/>
      <c r="O73" s="74"/>
      <c r="P73" s="74"/>
      <c r="Q73" s="74"/>
      <c r="R73" s="74"/>
      <c r="S73" s="74"/>
      <c r="T73" s="74"/>
      <c r="U73" s="74"/>
    </row>
    <row r="74" spans="1:21" x14ac:dyDescent="0.2"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1:21" x14ac:dyDescent="0.2">
      <c r="L75" s="44"/>
      <c r="M75" s="74"/>
      <c r="N75" s="74"/>
      <c r="O75" s="74"/>
      <c r="P75" s="74"/>
      <c r="Q75" s="74"/>
      <c r="R75" s="74"/>
      <c r="S75" s="74"/>
      <c r="T75" s="74"/>
      <c r="U75" s="74"/>
    </row>
    <row r="76" spans="1:21" x14ac:dyDescent="0.2">
      <c r="L76" s="44"/>
      <c r="M76" s="74"/>
      <c r="N76" s="74"/>
      <c r="O76" s="74"/>
      <c r="P76" s="74"/>
      <c r="Q76" s="74"/>
      <c r="R76" s="74"/>
      <c r="S76" s="74"/>
      <c r="T76" s="74"/>
      <c r="U76" s="74"/>
    </row>
    <row r="77" spans="1:21" x14ac:dyDescent="0.2">
      <c r="L77" s="44"/>
      <c r="M77" s="74"/>
      <c r="N77" s="74"/>
      <c r="O77" s="74"/>
      <c r="P77" s="74"/>
      <c r="Q77" s="74"/>
      <c r="R77" s="74"/>
      <c r="S77" s="74"/>
      <c r="T77" s="74"/>
      <c r="U77" s="74"/>
    </row>
  </sheetData>
  <mergeCells count="4">
    <mergeCell ref="B2:N2"/>
    <mergeCell ref="B3:N3"/>
    <mergeCell ref="B29:N29"/>
    <mergeCell ref="B30:N30"/>
  </mergeCells>
  <pageMargins left="0.75" right="0.75" top="1" bottom="1" header="0.5" footer="0.5"/>
  <pageSetup paperSize="9" scale="75" firstPageNumber="0" pageOrder="overThenDown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pageSetUpPr fitToPage="1"/>
  </sheetPr>
  <dimension ref="A1:AB104"/>
  <sheetViews>
    <sheetView showGridLines="0" zoomScaleNormal="100" workbookViewId="0">
      <selection activeCell="B2" sqref="B2:N2"/>
    </sheetView>
  </sheetViews>
  <sheetFormatPr defaultColWidth="9.28515625" defaultRowHeight="12" x14ac:dyDescent="0.2"/>
  <cols>
    <col min="1" max="1" width="9.28515625" style="64"/>
    <col min="2" max="2" width="15.7109375" style="64" customWidth="1"/>
    <col min="3" max="14" width="8.7109375" style="64" customWidth="1"/>
    <col min="15" max="16384" width="9.28515625" style="64"/>
  </cols>
  <sheetData>
    <row r="1" spans="2:27" x14ac:dyDescent="0.2"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2:27" ht="15" x14ac:dyDescent="0.25">
      <c r="B2" s="421" t="s">
        <v>234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2:27" x14ac:dyDescent="0.2">
      <c r="B3" s="426" t="s">
        <v>115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7" ht="14.1" customHeight="1" x14ac:dyDescent="0.2">
      <c r="B4" s="30"/>
      <c r="C4" s="428" t="s">
        <v>56</v>
      </c>
      <c r="D4" s="429"/>
      <c r="E4" s="429"/>
      <c r="F4" s="429"/>
      <c r="G4" s="429"/>
      <c r="H4" s="430"/>
      <c r="I4" s="428" t="s">
        <v>30</v>
      </c>
      <c r="J4" s="429"/>
      <c r="K4" s="429"/>
      <c r="L4" s="429"/>
      <c r="M4" s="429"/>
      <c r="N4" s="429"/>
      <c r="O4" s="214"/>
    </row>
    <row r="5" spans="2:27" ht="12.95" customHeight="1" x14ac:dyDescent="0.2">
      <c r="B5" s="31"/>
      <c r="C5" s="132">
        <v>2011</v>
      </c>
      <c r="D5" s="133">
        <v>2012</v>
      </c>
      <c r="E5" s="133">
        <v>2013</v>
      </c>
      <c r="F5" s="133">
        <v>2014</v>
      </c>
      <c r="G5" s="133">
        <v>2015</v>
      </c>
      <c r="H5" s="133">
        <v>2016</v>
      </c>
      <c r="I5" s="132">
        <v>2011</v>
      </c>
      <c r="J5" s="133">
        <v>2012</v>
      </c>
      <c r="K5" s="133">
        <v>2013</v>
      </c>
      <c r="L5" s="133">
        <v>2014</v>
      </c>
      <c r="M5" s="133">
        <v>2015</v>
      </c>
      <c r="N5" s="133">
        <v>2016</v>
      </c>
      <c r="O5" s="223"/>
      <c r="P5" s="28"/>
      <c r="Q5" s="28"/>
      <c r="R5" s="28"/>
      <c r="S5" s="28"/>
      <c r="T5" s="223"/>
      <c r="U5" s="223"/>
    </row>
    <row r="6" spans="2:27" ht="12.95" customHeight="1" x14ac:dyDescent="0.2">
      <c r="B6" s="131" t="s">
        <v>3</v>
      </c>
      <c r="C6" s="293">
        <v>107.6</v>
      </c>
      <c r="D6" s="294">
        <v>111.5</v>
      </c>
      <c r="E6" s="294">
        <v>111.2</v>
      </c>
      <c r="F6" s="294">
        <v>99.9</v>
      </c>
      <c r="G6" s="296">
        <v>103.9</v>
      </c>
      <c r="H6" s="294">
        <v>104.2</v>
      </c>
      <c r="I6" s="293">
        <v>107.2</v>
      </c>
      <c r="J6" s="294">
        <v>110.4</v>
      </c>
      <c r="K6" s="294">
        <v>113.4</v>
      </c>
      <c r="L6" s="294">
        <v>109.3</v>
      </c>
      <c r="M6" s="296">
        <v>100.2</v>
      </c>
      <c r="N6" s="296">
        <v>97.2</v>
      </c>
      <c r="O6" s="245"/>
      <c r="P6" s="322"/>
      <c r="Q6" s="28"/>
      <c r="R6" s="28"/>
      <c r="S6" s="244"/>
      <c r="T6" s="245"/>
      <c r="U6" s="245"/>
      <c r="V6" s="71"/>
      <c r="W6" s="71"/>
    </row>
    <row r="7" spans="2:27" ht="12.95" customHeight="1" x14ac:dyDescent="0.2">
      <c r="B7" s="134" t="s">
        <v>58</v>
      </c>
      <c r="C7" s="172">
        <v>89.7</v>
      </c>
      <c r="D7" s="173">
        <v>107.1</v>
      </c>
      <c r="E7" s="173">
        <v>109.4</v>
      </c>
      <c r="F7" s="173">
        <v>75.5</v>
      </c>
      <c r="G7" s="173">
        <v>84.1</v>
      </c>
      <c r="H7" s="173">
        <v>91.7</v>
      </c>
      <c r="I7" s="172">
        <v>105.2</v>
      </c>
      <c r="J7" s="173">
        <v>109.2</v>
      </c>
      <c r="K7" s="173">
        <v>113.4</v>
      </c>
      <c r="L7" s="173">
        <v>104.9</v>
      </c>
      <c r="M7" s="173">
        <v>90.9</v>
      </c>
      <c r="N7" s="173">
        <v>87.5</v>
      </c>
      <c r="O7" s="245"/>
      <c r="P7" s="322"/>
      <c r="Q7" s="217"/>
      <c r="R7" s="217"/>
      <c r="S7" s="217"/>
      <c r="T7" s="245"/>
      <c r="U7" s="245"/>
      <c r="V7" s="71"/>
      <c r="W7" s="71"/>
    </row>
    <row r="8" spans="2:27" ht="12.95" customHeight="1" x14ac:dyDescent="0.2">
      <c r="B8" s="32" t="s">
        <v>59</v>
      </c>
      <c r="C8" s="174">
        <v>125.9</v>
      </c>
      <c r="D8" s="175">
        <v>148.5</v>
      </c>
      <c r="E8" s="175">
        <v>109.8</v>
      </c>
      <c r="F8" s="175">
        <v>105.3</v>
      </c>
      <c r="G8" s="175">
        <v>115.8</v>
      </c>
      <c r="H8" s="175">
        <v>112</v>
      </c>
      <c r="I8" s="174">
        <v>105.5</v>
      </c>
      <c r="J8" s="175">
        <v>105.3</v>
      </c>
      <c r="K8" s="175">
        <v>113.1</v>
      </c>
      <c r="L8" s="175">
        <v>113.6</v>
      </c>
      <c r="M8" s="175">
        <v>108.4</v>
      </c>
      <c r="N8" s="175">
        <v>103.4</v>
      </c>
      <c r="O8" s="245"/>
      <c r="P8" s="322"/>
      <c r="Q8" s="217"/>
      <c r="R8" s="217"/>
      <c r="S8" s="217"/>
      <c r="T8" s="245"/>
      <c r="U8" s="245"/>
      <c r="V8" s="71"/>
      <c r="W8" s="71"/>
    </row>
    <row r="9" spans="2:27" ht="12.95" customHeight="1" x14ac:dyDescent="0.2">
      <c r="B9" s="32" t="s">
        <v>62</v>
      </c>
      <c r="C9" s="174">
        <v>130.6</v>
      </c>
      <c r="D9" s="175">
        <v>129.6</v>
      </c>
      <c r="E9" s="175">
        <v>134.69999999999999</v>
      </c>
      <c r="F9" s="175">
        <v>120</v>
      </c>
      <c r="G9" s="175">
        <v>117</v>
      </c>
      <c r="H9" s="175">
        <v>112.6</v>
      </c>
      <c r="I9" s="174">
        <v>105.9</v>
      </c>
      <c r="J9" s="175">
        <v>107.7</v>
      </c>
      <c r="K9" s="175">
        <v>110.3</v>
      </c>
      <c r="L9" s="175">
        <v>115.3</v>
      </c>
      <c r="M9" s="175">
        <v>102.9</v>
      </c>
      <c r="N9" s="175">
        <v>94.9</v>
      </c>
      <c r="O9" s="245"/>
      <c r="P9" s="322"/>
      <c r="Q9" s="217"/>
      <c r="R9" s="217"/>
      <c r="S9" s="217"/>
      <c r="T9" s="245"/>
      <c r="U9" s="245"/>
      <c r="V9" s="71"/>
      <c r="W9" s="71"/>
    </row>
    <row r="10" spans="2:27" ht="12.95" customHeight="1" x14ac:dyDescent="0.2">
      <c r="B10" s="32" t="s">
        <v>63</v>
      </c>
      <c r="C10" s="174">
        <v>120.6</v>
      </c>
      <c r="D10" s="175">
        <v>124.7</v>
      </c>
      <c r="E10" s="175">
        <v>119.7</v>
      </c>
      <c r="F10" s="175">
        <v>107.1</v>
      </c>
      <c r="G10" s="175">
        <v>108.5</v>
      </c>
      <c r="H10" s="175">
        <v>106.5</v>
      </c>
      <c r="I10" s="174">
        <v>107.8</v>
      </c>
      <c r="J10" s="175">
        <v>114.3</v>
      </c>
      <c r="K10" s="175">
        <v>122.1</v>
      </c>
      <c r="L10" s="175">
        <v>107.5</v>
      </c>
      <c r="M10" s="175">
        <v>97.8</v>
      </c>
      <c r="N10" s="175">
        <v>92.9</v>
      </c>
      <c r="O10" s="245"/>
      <c r="P10" s="322"/>
      <c r="Q10" s="217"/>
      <c r="R10" s="217"/>
      <c r="S10" s="217"/>
      <c r="T10" s="245"/>
      <c r="U10" s="245"/>
      <c r="V10" s="71"/>
      <c r="W10" s="71"/>
    </row>
    <row r="11" spans="2:27" ht="12.95" customHeight="1" x14ac:dyDescent="0.2">
      <c r="B11" s="32" t="s">
        <v>67</v>
      </c>
      <c r="C11" s="174">
        <v>113</v>
      </c>
      <c r="D11" s="175">
        <v>120.6</v>
      </c>
      <c r="E11" s="175">
        <v>112.9</v>
      </c>
      <c r="F11" s="175">
        <v>96.7</v>
      </c>
      <c r="G11" s="295">
        <v>106.5</v>
      </c>
      <c r="H11" s="175">
        <v>108.7</v>
      </c>
      <c r="I11" s="174">
        <v>109.1</v>
      </c>
      <c r="J11" s="175">
        <v>109.7</v>
      </c>
      <c r="K11" s="175">
        <v>113.9</v>
      </c>
      <c r="L11" s="175">
        <v>108.1</v>
      </c>
      <c r="M11" s="295">
        <v>95.2</v>
      </c>
      <c r="N11" s="175">
        <v>92.6</v>
      </c>
      <c r="O11" s="245"/>
      <c r="P11" s="322"/>
      <c r="Q11" s="217"/>
      <c r="R11" s="217"/>
      <c r="S11" s="217"/>
      <c r="T11" s="245"/>
      <c r="U11" s="245"/>
      <c r="V11" s="71"/>
      <c r="W11" s="71"/>
    </row>
    <row r="12" spans="2:27" ht="12.95" customHeight="1" x14ac:dyDescent="0.2">
      <c r="B12" s="32" t="s">
        <v>64</v>
      </c>
      <c r="C12" s="174" t="s">
        <v>5</v>
      </c>
      <c r="D12" s="175" t="s">
        <v>5</v>
      </c>
      <c r="E12" s="175" t="s">
        <v>5</v>
      </c>
      <c r="F12" s="175" t="s">
        <v>5</v>
      </c>
      <c r="G12" s="175" t="s">
        <v>5</v>
      </c>
      <c r="H12" s="175" t="s">
        <v>5</v>
      </c>
      <c r="I12" s="174" t="s">
        <v>5</v>
      </c>
      <c r="J12" s="175" t="s">
        <v>5</v>
      </c>
      <c r="K12" s="175" t="s">
        <v>5</v>
      </c>
      <c r="L12" s="175" t="s">
        <v>5</v>
      </c>
      <c r="M12" s="175" t="s">
        <v>5</v>
      </c>
      <c r="N12" s="175" t="s">
        <v>5</v>
      </c>
      <c r="O12" s="245"/>
      <c r="P12" s="322"/>
      <c r="Q12" s="217"/>
      <c r="R12" s="217"/>
      <c r="S12" s="217"/>
      <c r="T12" s="245"/>
      <c r="U12" s="245"/>
      <c r="V12" s="71"/>
      <c r="W12" s="71"/>
    </row>
    <row r="13" spans="2:27" ht="12.95" customHeight="1" x14ac:dyDescent="0.2">
      <c r="B13" s="32" t="s">
        <v>70</v>
      </c>
      <c r="C13" s="174">
        <v>108.2</v>
      </c>
      <c r="D13" s="175">
        <v>125.4</v>
      </c>
      <c r="E13" s="175">
        <v>133.19999999999999</v>
      </c>
      <c r="F13" s="175">
        <v>104.2</v>
      </c>
      <c r="G13" s="175">
        <v>103.7</v>
      </c>
      <c r="H13" s="175">
        <v>107.5</v>
      </c>
      <c r="I13" s="172">
        <v>114.7</v>
      </c>
      <c r="J13" s="173">
        <v>116.5</v>
      </c>
      <c r="K13" s="173">
        <v>126.1</v>
      </c>
      <c r="L13" s="173">
        <v>117.7</v>
      </c>
      <c r="M13" s="173">
        <v>112.6</v>
      </c>
      <c r="N13" s="173">
        <v>106.3</v>
      </c>
      <c r="O13" s="245"/>
      <c r="P13" s="322"/>
      <c r="Q13" s="217"/>
      <c r="R13" s="217"/>
      <c r="S13" s="217"/>
      <c r="T13" s="245"/>
      <c r="U13" s="245"/>
      <c r="V13" s="71"/>
      <c r="W13" s="71"/>
    </row>
    <row r="14" spans="2:27" ht="12.95" customHeight="1" x14ac:dyDescent="0.2">
      <c r="B14" s="32" t="s">
        <v>68</v>
      </c>
      <c r="C14" s="174">
        <v>100.5</v>
      </c>
      <c r="D14" s="175">
        <v>97.5</v>
      </c>
      <c r="E14" s="175">
        <v>100.7</v>
      </c>
      <c r="F14" s="175">
        <v>99.3</v>
      </c>
      <c r="G14" s="175">
        <v>107.3</v>
      </c>
      <c r="H14" s="175">
        <v>106</v>
      </c>
      <c r="I14" s="174">
        <v>98.5</v>
      </c>
      <c r="J14" s="175">
        <v>97.4</v>
      </c>
      <c r="K14" s="175">
        <v>98.3</v>
      </c>
      <c r="L14" s="175">
        <v>100.1</v>
      </c>
      <c r="M14" s="175">
        <v>101.3</v>
      </c>
      <c r="N14" s="175">
        <v>99</v>
      </c>
      <c r="O14" s="245"/>
      <c r="P14" s="322"/>
      <c r="Q14" s="217"/>
      <c r="R14" s="217"/>
      <c r="S14" s="217"/>
      <c r="T14" s="245"/>
      <c r="U14" s="245"/>
      <c r="V14" s="71"/>
      <c r="W14" s="71"/>
    </row>
    <row r="15" spans="2:27" ht="12.95" customHeight="1" x14ac:dyDescent="0.2">
      <c r="B15" s="32" t="s">
        <v>82</v>
      </c>
      <c r="C15" s="174">
        <v>92.1</v>
      </c>
      <c r="D15" s="175">
        <v>101.3</v>
      </c>
      <c r="E15" s="175">
        <v>103.5</v>
      </c>
      <c r="F15" s="175">
        <v>91.8</v>
      </c>
      <c r="G15" s="175">
        <v>109.3</v>
      </c>
      <c r="H15" s="175">
        <v>106.3</v>
      </c>
      <c r="I15" s="174">
        <v>105.4</v>
      </c>
      <c r="J15" s="175">
        <v>112.7</v>
      </c>
      <c r="K15" s="175">
        <v>113.4</v>
      </c>
      <c r="L15" s="175">
        <v>111.4</v>
      </c>
      <c r="M15" s="175">
        <v>102.9</v>
      </c>
      <c r="N15" s="175">
        <v>99.6</v>
      </c>
      <c r="O15" s="245"/>
      <c r="P15" s="322"/>
      <c r="Q15" s="217"/>
      <c r="R15" s="217"/>
      <c r="S15" s="217"/>
      <c r="T15" s="245"/>
      <c r="U15" s="245"/>
      <c r="V15" s="71"/>
      <c r="W15" s="71"/>
    </row>
    <row r="16" spans="2:27" ht="12.95" customHeight="1" x14ac:dyDescent="0.2">
      <c r="B16" s="32" t="s">
        <v>66</v>
      </c>
      <c r="C16" s="174">
        <v>112.3</v>
      </c>
      <c r="D16" s="175">
        <v>115.5</v>
      </c>
      <c r="E16" s="175">
        <v>116.3</v>
      </c>
      <c r="F16" s="175">
        <v>108</v>
      </c>
      <c r="G16" s="175">
        <v>106.5</v>
      </c>
      <c r="H16" s="175">
        <v>109.1</v>
      </c>
      <c r="I16" s="174">
        <v>106.7</v>
      </c>
      <c r="J16" s="175">
        <v>110.7</v>
      </c>
      <c r="K16" s="175">
        <v>113.3</v>
      </c>
      <c r="L16" s="175">
        <v>111.4</v>
      </c>
      <c r="M16" s="175">
        <v>103.5</v>
      </c>
      <c r="N16" s="175">
        <v>102</v>
      </c>
      <c r="O16" s="245"/>
      <c r="P16" s="322"/>
      <c r="Q16" s="217"/>
      <c r="R16" s="217"/>
      <c r="S16" s="217"/>
      <c r="T16" s="245"/>
      <c r="U16" s="245"/>
      <c r="V16" s="71"/>
      <c r="W16" s="71"/>
    </row>
    <row r="17" spans="2:23" ht="12.95" customHeight="1" x14ac:dyDescent="0.2">
      <c r="B17" s="32" t="s">
        <v>60</v>
      </c>
      <c r="C17" s="174">
        <v>106.9</v>
      </c>
      <c r="D17" s="175">
        <v>111.5</v>
      </c>
      <c r="E17" s="175">
        <v>96.4</v>
      </c>
      <c r="F17" s="175">
        <v>87.6</v>
      </c>
      <c r="G17" s="175">
        <v>93.5</v>
      </c>
      <c r="H17" s="175">
        <v>93.1</v>
      </c>
      <c r="I17" s="174">
        <v>103.4</v>
      </c>
      <c r="J17" s="175">
        <v>108.3</v>
      </c>
      <c r="K17" s="175">
        <v>106.7</v>
      </c>
      <c r="L17" s="175">
        <v>106.1</v>
      </c>
      <c r="M17" s="175">
        <v>99.9</v>
      </c>
      <c r="N17" s="175">
        <v>98</v>
      </c>
      <c r="O17" s="245"/>
      <c r="P17" s="322"/>
      <c r="Q17" s="217"/>
      <c r="R17" s="217"/>
      <c r="S17" s="217"/>
      <c r="T17" s="245"/>
      <c r="U17" s="245"/>
      <c r="V17" s="71"/>
      <c r="W17" s="71"/>
    </row>
    <row r="18" spans="2:23" ht="12.95" customHeight="1" x14ac:dyDescent="0.2">
      <c r="B18" s="32" t="s">
        <v>71</v>
      </c>
      <c r="C18" s="174">
        <v>105.6</v>
      </c>
      <c r="D18" s="175">
        <v>107.8</v>
      </c>
      <c r="E18" s="175">
        <v>112.1</v>
      </c>
      <c r="F18" s="175">
        <v>105.4</v>
      </c>
      <c r="G18" s="175">
        <v>108</v>
      </c>
      <c r="H18" s="175">
        <v>104.6</v>
      </c>
      <c r="I18" s="174">
        <v>107.4</v>
      </c>
      <c r="J18" s="175">
        <v>111.2</v>
      </c>
      <c r="K18" s="175">
        <v>111.9</v>
      </c>
      <c r="L18" s="175">
        <v>109.3</v>
      </c>
      <c r="M18" s="175">
        <v>104</v>
      </c>
      <c r="N18" s="175">
        <v>100.1</v>
      </c>
      <c r="O18" s="245"/>
      <c r="P18" s="322"/>
      <c r="Q18" s="217"/>
      <c r="R18" s="217"/>
      <c r="S18" s="217"/>
      <c r="T18" s="245"/>
      <c r="U18" s="245"/>
      <c r="V18" s="71"/>
      <c r="W18" s="71"/>
    </row>
    <row r="19" spans="2:23" ht="12.95" customHeight="1" x14ac:dyDescent="0.2">
      <c r="B19" s="32" t="s">
        <v>61</v>
      </c>
      <c r="C19" s="174">
        <v>119.9</v>
      </c>
      <c r="D19" s="175">
        <v>120.4</v>
      </c>
      <c r="E19" s="175">
        <v>121</v>
      </c>
      <c r="F19" s="175">
        <v>115.3</v>
      </c>
      <c r="G19" s="175">
        <v>119.3</v>
      </c>
      <c r="H19" s="175">
        <v>125</v>
      </c>
      <c r="I19" s="174">
        <v>106.9</v>
      </c>
      <c r="J19" s="175">
        <v>104.7</v>
      </c>
      <c r="K19" s="175">
        <v>104.7</v>
      </c>
      <c r="L19" s="175">
        <v>105.8</v>
      </c>
      <c r="M19" s="175">
        <v>104.6</v>
      </c>
      <c r="N19" s="175">
        <v>111.2</v>
      </c>
      <c r="O19" s="245"/>
      <c r="P19" s="322"/>
      <c r="Q19" s="217"/>
      <c r="R19" s="217"/>
      <c r="S19" s="217"/>
      <c r="T19" s="245"/>
      <c r="U19" s="245"/>
      <c r="V19" s="71"/>
      <c r="W19" s="71"/>
    </row>
    <row r="20" spans="2:23" ht="12.95" customHeight="1" x14ac:dyDescent="0.2">
      <c r="B20" s="32" t="s">
        <v>72</v>
      </c>
      <c r="C20" s="174">
        <v>120.2</v>
      </c>
      <c r="D20" s="175">
        <v>122.3</v>
      </c>
      <c r="E20" s="175">
        <v>106.6</v>
      </c>
      <c r="F20" s="175">
        <v>94.6</v>
      </c>
      <c r="G20" s="175">
        <v>96.6</v>
      </c>
      <c r="H20" s="175">
        <v>95.1</v>
      </c>
      <c r="I20" s="174">
        <v>106.8</v>
      </c>
      <c r="J20" s="175">
        <v>107.4</v>
      </c>
      <c r="K20" s="175">
        <v>111.4</v>
      </c>
      <c r="L20" s="175">
        <v>104</v>
      </c>
      <c r="M20" s="175">
        <v>87.4</v>
      </c>
      <c r="N20" s="175">
        <v>87</v>
      </c>
      <c r="O20" s="245"/>
      <c r="P20" s="322"/>
      <c r="Q20" s="217"/>
      <c r="R20" s="217"/>
      <c r="S20" s="217"/>
      <c r="T20" s="245"/>
      <c r="U20" s="245"/>
      <c r="V20" s="71"/>
      <c r="W20" s="71"/>
    </row>
    <row r="21" spans="2:23" ht="12.95" customHeight="1" x14ac:dyDescent="0.2">
      <c r="B21" s="32" t="s">
        <v>73</v>
      </c>
      <c r="C21" s="174">
        <v>132.1</v>
      </c>
      <c r="D21" s="175">
        <v>124.4</v>
      </c>
      <c r="E21" s="175">
        <v>119.4</v>
      </c>
      <c r="F21" s="175">
        <v>101.2</v>
      </c>
      <c r="G21" s="175">
        <v>101.4</v>
      </c>
      <c r="H21" s="175">
        <v>93.4</v>
      </c>
      <c r="I21" s="174">
        <v>108.8</v>
      </c>
      <c r="J21" s="175">
        <v>107.2</v>
      </c>
      <c r="K21" s="175">
        <v>113.7</v>
      </c>
      <c r="L21" s="175">
        <v>102.2</v>
      </c>
      <c r="M21" s="175">
        <v>87.8</v>
      </c>
      <c r="N21" s="175">
        <v>86.2</v>
      </c>
      <c r="O21" s="245"/>
      <c r="P21" s="322"/>
      <c r="Q21" s="217"/>
      <c r="R21" s="217"/>
      <c r="S21" s="217"/>
      <c r="T21" s="245"/>
      <c r="U21" s="245"/>
      <c r="V21" s="71"/>
      <c r="W21" s="71"/>
    </row>
    <row r="22" spans="2:23" ht="12.95" customHeight="1" x14ac:dyDescent="0.2">
      <c r="B22" s="32" t="s">
        <v>74</v>
      </c>
      <c r="C22" s="174">
        <v>105.5</v>
      </c>
      <c r="D22" s="175">
        <v>117.2</v>
      </c>
      <c r="E22" s="175">
        <v>100.1</v>
      </c>
      <c r="F22" s="175">
        <v>92.5</v>
      </c>
      <c r="G22" s="175">
        <v>95.6</v>
      </c>
      <c r="H22" s="175">
        <v>94.9</v>
      </c>
      <c r="I22" s="174">
        <v>104.6</v>
      </c>
      <c r="J22" s="175">
        <v>104.6</v>
      </c>
      <c r="K22" s="175">
        <v>112.5</v>
      </c>
      <c r="L22" s="175">
        <v>110.3</v>
      </c>
      <c r="M22" s="175">
        <v>96.2</v>
      </c>
      <c r="N22" s="175">
        <v>95.1</v>
      </c>
      <c r="O22" s="245"/>
      <c r="P22" s="322"/>
      <c r="Q22" s="217"/>
      <c r="R22" s="217"/>
      <c r="S22" s="217"/>
      <c r="T22" s="245"/>
      <c r="U22" s="245"/>
      <c r="V22" s="71"/>
      <c r="W22" s="71"/>
    </row>
    <row r="23" spans="2:23" ht="12.95" customHeight="1" x14ac:dyDescent="0.2">
      <c r="B23" s="32" t="s">
        <v>69</v>
      </c>
      <c r="C23" s="174">
        <v>118.8</v>
      </c>
      <c r="D23" s="175">
        <v>132.6</v>
      </c>
      <c r="E23" s="175">
        <v>113.1</v>
      </c>
      <c r="F23" s="175">
        <v>103</v>
      </c>
      <c r="G23" s="175">
        <v>109.4</v>
      </c>
      <c r="H23" s="175">
        <v>102.5</v>
      </c>
      <c r="I23" s="174">
        <v>111.8</v>
      </c>
      <c r="J23" s="175">
        <v>116.5</v>
      </c>
      <c r="K23" s="175">
        <v>118.5</v>
      </c>
      <c r="L23" s="175">
        <v>117</v>
      </c>
      <c r="M23" s="175">
        <v>107.2</v>
      </c>
      <c r="N23" s="175">
        <v>106</v>
      </c>
      <c r="O23" s="245"/>
      <c r="P23" s="322"/>
      <c r="Q23" s="217"/>
      <c r="R23" s="217"/>
      <c r="S23" s="217"/>
      <c r="T23" s="245"/>
      <c r="U23" s="245"/>
      <c r="V23" s="71"/>
      <c r="W23" s="71"/>
    </row>
    <row r="24" spans="2:23" ht="12.95" customHeight="1" x14ac:dyDescent="0.2">
      <c r="B24" s="32" t="s">
        <v>75</v>
      </c>
      <c r="C24" s="174">
        <v>96.2</v>
      </c>
      <c r="D24" s="175">
        <v>106.4</v>
      </c>
      <c r="E24" s="175">
        <v>99.9</v>
      </c>
      <c r="F24" s="175">
        <v>85.3</v>
      </c>
      <c r="G24" s="175">
        <v>109.3</v>
      </c>
      <c r="H24" s="175">
        <v>118.5</v>
      </c>
      <c r="I24" s="174">
        <v>103.5</v>
      </c>
      <c r="J24" s="175">
        <v>107.3</v>
      </c>
      <c r="K24" s="175">
        <v>111.9</v>
      </c>
      <c r="L24" s="175">
        <v>105.2</v>
      </c>
      <c r="M24" s="175">
        <v>102.8</v>
      </c>
      <c r="N24" s="175">
        <v>100.8</v>
      </c>
      <c r="O24" s="245"/>
      <c r="P24" s="322"/>
      <c r="Q24" s="217"/>
      <c r="R24" s="217"/>
      <c r="S24" s="217"/>
      <c r="T24" s="245"/>
      <c r="U24" s="245"/>
      <c r="V24" s="71"/>
      <c r="W24" s="71"/>
    </row>
    <row r="25" spans="2:23" ht="12.95" customHeight="1" x14ac:dyDescent="0.2">
      <c r="B25" s="32" t="s">
        <v>76</v>
      </c>
      <c r="C25" s="174">
        <v>97.5</v>
      </c>
      <c r="D25" s="175">
        <v>97.2</v>
      </c>
      <c r="E25" s="175">
        <v>103.6</v>
      </c>
      <c r="F25" s="175">
        <v>92.5</v>
      </c>
      <c r="G25" s="175">
        <v>96.4</v>
      </c>
      <c r="H25" s="175">
        <v>99.9</v>
      </c>
      <c r="I25" s="174">
        <v>107.9</v>
      </c>
      <c r="J25" s="175">
        <v>110.3</v>
      </c>
      <c r="K25" s="175">
        <v>112.2</v>
      </c>
      <c r="L25" s="175">
        <v>110.8</v>
      </c>
      <c r="M25" s="175">
        <v>99</v>
      </c>
      <c r="N25" s="175">
        <v>94.3</v>
      </c>
      <c r="O25" s="245"/>
      <c r="P25" s="322"/>
      <c r="Q25" s="217"/>
      <c r="R25" s="217"/>
      <c r="S25" s="217"/>
      <c r="T25" s="245"/>
      <c r="U25" s="245"/>
      <c r="V25" s="71"/>
      <c r="W25" s="71"/>
    </row>
    <row r="26" spans="2:23" ht="12.95" customHeight="1" x14ac:dyDescent="0.2">
      <c r="B26" s="32" t="s">
        <v>57</v>
      </c>
      <c r="C26" s="174">
        <v>101.6</v>
      </c>
      <c r="D26" s="175">
        <v>102.8</v>
      </c>
      <c r="E26" s="175">
        <v>97.9</v>
      </c>
      <c r="F26" s="175">
        <v>87.8</v>
      </c>
      <c r="G26" s="295">
        <v>90.2</v>
      </c>
      <c r="H26" s="175">
        <v>89.3</v>
      </c>
      <c r="I26" s="174">
        <v>106.2</v>
      </c>
      <c r="J26" s="175">
        <v>108.9</v>
      </c>
      <c r="K26" s="175">
        <v>111.2</v>
      </c>
      <c r="L26" s="175">
        <v>108.3</v>
      </c>
      <c r="M26" s="175">
        <v>100.4</v>
      </c>
      <c r="N26" s="175">
        <v>97.7</v>
      </c>
      <c r="O26" s="245"/>
      <c r="P26" s="322"/>
      <c r="Q26" s="217"/>
      <c r="R26" s="217"/>
      <c r="S26" s="217"/>
      <c r="T26" s="245"/>
      <c r="U26" s="245"/>
      <c r="V26" s="71"/>
      <c r="W26" s="71"/>
    </row>
    <row r="27" spans="2:23" ht="12.95" customHeight="1" x14ac:dyDescent="0.2">
      <c r="B27" s="32" t="s">
        <v>77</v>
      </c>
      <c r="C27" s="174">
        <v>117.8</v>
      </c>
      <c r="D27" s="175">
        <v>113.9</v>
      </c>
      <c r="E27" s="175">
        <v>105.8</v>
      </c>
      <c r="F27" s="175">
        <v>95.3</v>
      </c>
      <c r="G27" s="295">
        <v>98.5</v>
      </c>
      <c r="H27" s="175">
        <v>99</v>
      </c>
      <c r="I27" s="174">
        <v>112.1</v>
      </c>
      <c r="J27" s="175">
        <v>117.2</v>
      </c>
      <c r="K27" s="175">
        <v>118.1</v>
      </c>
      <c r="L27" s="175">
        <v>113.3</v>
      </c>
      <c r="M27" s="295">
        <v>103.6</v>
      </c>
      <c r="N27" s="175">
        <v>104.6</v>
      </c>
      <c r="O27" s="245"/>
      <c r="P27" s="322"/>
      <c r="Q27" s="217"/>
      <c r="R27" s="217"/>
      <c r="S27" s="217"/>
      <c r="T27" s="245"/>
      <c r="U27" s="245"/>
      <c r="V27" s="71"/>
      <c r="W27" s="71"/>
    </row>
    <row r="28" spans="2:23" ht="12.95" customHeight="1" x14ac:dyDescent="0.2">
      <c r="B28" s="32" t="s">
        <v>78</v>
      </c>
      <c r="C28" s="174">
        <v>92.9</v>
      </c>
      <c r="D28" s="175">
        <v>91.4</v>
      </c>
      <c r="E28" s="175">
        <v>96.8</v>
      </c>
      <c r="F28" s="175">
        <v>88.2</v>
      </c>
      <c r="G28" s="175">
        <v>91.4</v>
      </c>
      <c r="H28" s="175">
        <v>101.4</v>
      </c>
      <c r="I28" s="174">
        <v>100.4</v>
      </c>
      <c r="J28" s="175">
        <v>103.8</v>
      </c>
      <c r="K28" s="175">
        <v>107.4</v>
      </c>
      <c r="L28" s="175">
        <v>106.1</v>
      </c>
      <c r="M28" s="175">
        <v>96.9</v>
      </c>
      <c r="N28" s="175">
        <v>91.1</v>
      </c>
      <c r="O28" s="245"/>
      <c r="P28" s="322"/>
      <c r="Q28" s="217"/>
      <c r="R28" s="217"/>
      <c r="S28" s="217"/>
      <c r="T28" s="245"/>
      <c r="U28" s="245"/>
      <c r="V28" s="71"/>
      <c r="W28" s="71"/>
    </row>
    <row r="29" spans="2:23" ht="12.95" customHeight="1" x14ac:dyDescent="0.2">
      <c r="B29" s="32" t="s">
        <v>79</v>
      </c>
      <c r="C29" s="174">
        <v>111.1</v>
      </c>
      <c r="D29" s="175">
        <v>119.7</v>
      </c>
      <c r="E29" s="175">
        <v>122</v>
      </c>
      <c r="F29" s="175">
        <v>103.3</v>
      </c>
      <c r="G29" s="175">
        <v>101</v>
      </c>
      <c r="H29" s="175">
        <v>102.2</v>
      </c>
      <c r="I29" s="174">
        <v>103.6</v>
      </c>
      <c r="J29" s="175">
        <v>107.7</v>
      </c>
      <c r="K29" s="175">
        <v>107.1</v>
      </c>
      <c r="L29" s="175">
        <v>106.2</v>
      </c>
      <c r="M29" s="175">
        <v>103.1</v>
      </c>
      <c r="N29" s="175">
        <v>101.8</v>
      </c>
      <c r="O29" s="245"/>
      <c r="P29" s="322"/>
      <c r="Q29" s="217"/>
      <c r="R29" s="217"/>
      <c r="S29" s="217"/>
      <c r="T29" s="245"/>
      <c r="U29" s="245"/>
      <c r="V29" s="71"/>
      <c r="W29" s="71"/>
    </row>
    <row r="30" spans="2:23" ht="12.95" customHeight="1" x14ac:dyDescent="0.2">
      <c r="B30" s="32" t="s">
        <v>81</v>
      </c>
      <c r="C30" s="174">
        <v>106</v>
      </c>
      <c r="D30" s="175">
        <v>106.4</v>
      </c>
      <c r="E30" s="175">
        <v>119.8</v>
      </c>
      <c r="F30" s="175">
        <v>100.7</v>
      </c>
      <c r="G30" s="175">
        <v>107</v>
      </c>
      <c r="H30" s="175">
        <v>111.5</v>
      </c>
      <c r="I30" s="174">
        <v>108.3</v>
      </c>
      <c r="J30" s="175">
        <v>110</v>
      </c>
      <c r="K30" s="175">
        <v>112</v>
      </c>
      <c r="L30" s="175">
        <v>112.5</v>
      </c>
      <c r="M30" s="175">
        <v>103.7</v>
      </c>
      <c r="N30" s="175">
        <v>98</v>
      </c>
      <c r="O30" s="245"/>
      <c r="P30" s="322"/>
      <c r="Q30" s="217"/>
      <c r="R30" s="217"/>
      <c r="S30" s="217"/>
      <c r="T30" s="245"/>
      <c r="U30" s="245"/>
      <c r="V30" s="71"/>
      <c r="W30" s="71"/>
    </row>
    <row r="31" spans="2:23" ht="12.95" customHeight="1" x14ac:dyDescent="0.2">
      <c r="B31" s="32" t="s">
        <v>80</v>
      </c>
      <c r="C31" s="174">
        <v>119.3</v>
      </c>
      <c r="D31" s="175">
        <v>121.5</v>
      </c>
      <c r="E31" s="175">
        <v>110.1</v>
      </c>
      <c r="F31" s="175">
        <v>95.4</v>
      </c>
      <c r="G31" s="175">
        <v>95.7</v>
      </c>
      <c r="H31" s="175">
        <v>90.6</v>
      </c>
      <c r="I31" s="174">
        <v>106</v>
      </c>
      <c r="J31" s="175">
        <v>110.4</v>
      </c>
      <c r="K31" s="175">
        <v>108.1</v>
      </c>
      <c r="L31" s="175">
        <v>107.4</v>
      </c>
      <c r="M31" s="175">
        <v>102.9</v>
      </c>
      <c r="N31" s="175">
        <v>98.7</v>
      </c>
      <c r="O31" s="245"/>
      <c r="P31" s="322"/>
      <c r="Q31" s="217"/>
      <c r="R31" s="217"/>
      <c r="S31" s="217"/>
      <c r="T31" s="245"/>
      <c r="U31" s="245"/>
      <c r="V31" s="71"/>
      <c r="W31" s="71"/>
    </row>
    <row r="32" spans="2:23" ht="12.95" customHeight="1" x14ac:dyDescent="0.2">
      <c r="B32" s="32" t="s">
        <v>65</v>
      </c>
      <c r="C32" s="174">
        <v>116.5</v>
      </c>
      <c r="D32" s="175">
        <v>116.4</v>
      </c>
      <c r="E32" s="175">
        <v>122.6</v>
      </c>
      <c r="F32" s="175">
        <v>104</v>
      </c>
      <c r="G32" s="175">
        <v>106</v>
      </c>
      <c r="H32" s="175">
        <v>107.6</v>
      </c>
      <c r="I32" s="174">
        <v>107</v>
      </c>
      <c r="J32" s="175">
        <v>111.2</v>
      </c>
      <c r="K32" s="175">
        <v>117.1</v>
      </c>
      <c r="L32" s="175">
        <v>102.4</v>
      </c>
      <c r="M32" s="295">
        <v>95.9</v>
      </c>
      <c r="N32" s="295">
        <v>89.9</v>
      </c>
      <c r="O32" s="245"/>
      <c r="P32" s="322"/>
      <c r="Q32" s="217"/>
      <c r="R32" s="217"/>
      <c r="S32" s="217"/>
      <c r="T32" s="245"/>
      <c r="U32" s="245"/>
      <c r="V32" s="71"/>
      <c r="W32" s="71"/>
    </row>
    <row r="33" spans="1:28" ht="12.95" customHeight="1" x14ac:dyDescent="0.2">
      <c r="B33" s="32" t="s">
        <v>83</v>
      </c>
      <c r="C33" s="176">
        <v>109.6</v>
      </c>
      <c r="D33" s="177">
        <v>109.1</v>
      </c>
      <c r="E33" s="177">
        <v>105.2</v>
      </c>
      <c r="F33" s="177">
        <v>98.4</v>
      </c>
      <c r="G33" s="177">
        <v>99.9</v>
      </c>
      <c r="H33" s="177">
        <v>99</v>
      </c>
      <c r="I33" s="176">
        <v>100.9</v>
      </c>
      <c r="J33" s="177">
        <v>100.2</v>
      </c>
      <c r="K33" s="177">
        <v>106.6</v>
      </c>
      <c r="L33" s="177">
        <v>104.9</v>
      </c>
      <c r="M33" s="177">
        <v>100.4</v>
      </c>
      <c r="N33" s="177">
        <v>102</v>
      </c>
      <c r="O33" s="245"/>
      <c r="P33" s="322"/>
      <c r="Q33" s="217"/>
      <c r="R33" s="217"/>
      <c r="S33" s="217"/>
      <c r="T33" s="245"/>
      <c r="U33" s="245"/>
      <c r="V33" s="71"/>
      <c r="W33" s="71"/>
    </row>
    <row r="34" spans="1:28" ht="12.95" customHeight="1" x14ac:dyDescent="0.2">
      <c r="B34" s="33" t="s">
        <v>84</v>
      </c>
      <c r="C34" s="178">
        <v>113.4</v>
      </c>
      <c r="D34" s="179">
        <v>115.5</v>
      </c>
      <c r="E34" s="179">
        <v>116.7</v>
      </c>
      <c r="F34" s="179">
        <v>96.4</v>
      </c>
      <c r="G34" s="179">
        <v>90.8</v>
      </c>
      <c r="H34" s="179">
        <v>94.9</v>
      </c>
      <c r="I34" s="178">
        <v>104.9</v>
      </c>
      <c r="J34" s="179">
        <v>106.9</v>
      </c>
      <c r="K34" s="179">
        <v>112</v>
      </c>
      <c r="L34" s="179">
        <v>106.1</v>
      </c>
      <c r="M34" s="179">
        <v>95.4</v>
      </c>
      <c r="N34" s="179">
        <v>91.4</v>
      </c>
      <c r="O34" s="245"/>
      <c r="P34" s="322"/>
      <c r="Q34" s="217"/>
      <c r="R34" s="217"/>
      <c r="S34" s="217"/>
      <c r="T34" s="245"/>
      <c r="U34" s="245"/>
      <c r="V34" s="71"/>
      <c r="W34" s="71"/>
    </row>
    <row r="35" spans="1:28" ht="12.95" customHeight="1" x14ac:dyDescent="0.2">
      <c r="B35" s="427" t="s">
        <v>55</v>
      </c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223"/>
      <c r="P35" s="223"/>
      <c r="Q35" s="42"/>
      <c r="R35" s="42"/>
      <c r="S35" s="42"/>
      <c r="T35" s="42"/>
      <c r="U35" s="42"/>
      <c r="V35" s="42"/>
      <c r="W35" s="42"/>
      <c r="X35" s="42"/>
      <c r="Y35" s="42"/>
    </row>
    <row r="36" spans="1:28" ht="12.95" customHeight="1" x14ac:dyDescent="0.2">
      <c r="B36" s="425" t="s">
        <v>119</v>
      </c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</row>
    <row r="41" spans="1:28" x14ac:dyDescent="0.2">
      <c r="A41" s="28"/>
    </row>
    <row r="43" spans="1:28" x14ac:dyDescent="0.2">
      <c r="A43" s="70" t="s">
        <v>251</v>
      </c>
      <c r="B43" s="29"/>
    </row>
    <row r="44" spans="1:28" x14ac:dyDescent="0.2">
      <c r="A44" s="64" t="s">
        <v>180</v>
      </c>
    </row>
    <row r="47" spans="1:28" ht="15" x14ac:dyDescent="0.25">
      <c r="A47" s="217" t="s">
        <v>120</v>
      </c>
      <c r="B47"/>
      <c r="O47" s="217"/>
      <c r="P47" s="23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</row>
    <row r="48" spans="1:28" ht="15" x14ac:dyDescent="0.25">
      <c r="A48"/>
      <c r="B48"/>
      <c r="O48" s="233"/>
      <c r="P48" s="23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</row>
    <row r="49" spans="1:28" ht="12.75" x14ac:dyDescent="0.2">
      <c r="A49" s="217" t="s">
        <v>88</v>
      </c>
      <c r="B49" s="218">
        <v>42979.48673611111</v>
      </c>
      <c r="O49" s="217"/>
      <c r="P49" s="218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</row>
    <row r="50" spans="1:28" ht="12.75" x14ac:dyDescent="0.2">
      <c r="A50" s="217" t="s">
        <v>50</v>
      </c>
      <c r="B50" s="218">
        <v>43056.376650023143</v>
      </c>
      <c r="O50" s="217"/>
      <c r="P50" s="218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</row>
    <row r="51" spans="1:28" ht="12.75" x14ac:dyDescent="0.2">
      <c r="A51" s="217" t="s">
        <v>51</v>
      </c>
      <c r="B51" s="217" t="s">
        <v>52</v>
      </c>
      <c r="O51" s="217"/>
      <c r="P51" s="217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</row>
    <row r="52" spans="1:28" ht="15" x14ac:dyDescent="0.25">
      <c r="A52"/>
      <c r="B52"/>
      <c r="O52" s="233"/>
      <c r="P52" s="23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</row>
    <row r="53" spans="1:28" ht="12.75" x14ac:dyDescent="0.2">
      <c r="A53" s="217" t="s">
        <v>101</v>
      </c>
      <c r="B53" s="217" t="s">
        <v>121</v>
      </c>
      <c r="O53" s="217"/>
      <c r="P53" s="217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</row>
    <row r="54" spans="1:28" ht="12.75" x14ac:dyDescent="0.2">
      <c r="A54" s="217" t="s">
        <v>90</v>
      </c>
      <c r="B54" s="217" t="s">
        <v>122</v>
      </c>
      <c r="O54" s="217"/>
      <c r="P54" s="217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</row>
    <row r="55" spans="1:28" x14ac:dyDescent="0.2"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</row>
    <row r="56" spans="1:28" ht="12.75" x14ac:dyDescent="0.2">
      <c r="A56" s="219" t="s">
        <v>123</v>
      </c>
      <c r="B56" s="219" t="s">
        <v>124</v>
      </c>
      <c r="C56" s="219" t="s">
        <v>124</v>
      </c>
      <c r="D56" s="219" t="s">
        <v>124</v>
      </c>
      <c r="E56" s="219" t="s">
        <v>124</v>
      </c>
      <c r="F56" s="219" t="s">
        <v>124</v>
      </c>
      <c r="G56" s="219" t="s">
        <v>124</v>
      </c>
      <c r="H56" s="219" t="s">
        <v>125</v>
      </c>
      <c r="I56" s="219" t="s">
        <v>125</v>
      </c>
      <c r="J56" s="219" t="s">
        <v>125</v>
      </c>
      <c r="K56" s="219" t="s">
        <v>125</v>
      </c>
      <c r="L56" s="219" t="s">
        <v>125</v>
      </c>
      <c r="M56" s="219" t="s">
        <v>125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23"/>
    </row>
    <row r="57" spans="1:28" ht="12.75" x14ac:dyDescent="0.2">
      <c r="A57" s="219" t="s">
        <v>4</v>
      </c>
      <c r="B57" s="219" t="s">
        <v>0</v>
      </c>
      <c r="C57" s="219" t="s">
        <v>1</v>
      </c>
      <c r="D57" s="219" t="s">
        <v>2</v>
      </c>
      <c r="E57" s="219" t="s">
        <v>93</v>
      </c>
      <c r="F57" s="219" t="s">
        <v>129</v>
      </c>
      <c r="G57" s="219" t="s">
        <v>200</v>
      </c>
      <c r="H57" s="219" t="s">
        <v>0</v>
      </c>
      <c r="I57" s="219" t="s">
        <v>1</v>
      </c>
      <c r="J57" s="219" t="s">
        <v>2</v>
      </c>
      <c r="K57" s="219" t="s">
        <v>93</v>
      </c>
      <c r="L57" s="219" t="s">
        <v>129</v>
      </c>
      <c r="M57" s="219" t="s">
        <v>200</v>
      </c>
      <c r="O57" s="28"/>
      <c r="P57" s="28"/>
      <c r="Q57" s="28"/>
      <c r="R57" s="28"/>
      <c r="S57" s="28"/>
      <c r="T57" s="28"/>
      <c r="U57" s="244"/>
      <c r="V57" s="28"/>
      <c r="W57" s="28"/>
      <c r="X57" s="28"/>
      <c r="Y57" s="28"/>
      <c r="Z57" s="28"/>
      <c r="AA57" s="244"/>
      <c r="AB57" s="223"/>
    </row>
    <row r="58" spans="1:28" ht="12.75" x14ac:dyDescent="0.2">
      <c r="A58" s="219" t="s">
        <v>58</v>
      </c>
      <c r="B58" s="235">
        <v>89.7</v>
      </c>
      <c r="C58" s="235">
        <v>107.1</v>
      </c>
      <c r="D58" s="235">
        <v>109.4</v>
      </c>
      <c r="E58" s="235">
        <v>75.5</v>
      </c>
      <c r="F58" s="235">
        <v>84.1</v>
      </c>
      <c r="G58" s="235">
        <v>91.7</v>
      </c>
      <c r="H58" s="235">
        <v>105.2</v>
      </c>
      <c r="I58" s="235">
        <v>109.2</v>
      </c>
      <c r="J58" s="235">
        <v>113.4</v>
      </c>
      <c r="K58" s="235">
        <v>104.9</v>
      </c>
      <c r="L58" s="235">
        <v>90.9</v>
      </c>
      <c r="M58" s="235">
        <v>87.5</v>
      </c>
      <c r="O58" s="28"/>
      <c r="P58" s="28"/>
      <c r="Q58" s="28"/>
      <c r="R58" s="28"/>
      <c r="S58" s="28"/>
      <c r="T58" s="217"/>
      <c r="U58" s="217"/>
      <c r="V58" s="28"/>
      <c r="W58" s="28"/>
      <c r="X58" s="28"/>
      <c r="Y58" s="28"/>
      <c r="Z58" s="217"/>
      <c r="AA58" s="217"/>
      <c r="AB58" s="223"/>
    </row>
    <row r="59" spans="1:28" ht="12.75" x14ac:dyDescent="0.2">
      <c r="A59" s="219" t="s">
        <v>59</v>
      </c>
      <c r="B59" s="235">
        <v>125.9</v>
      </c>
      <c r="C59" s="235">
        <v>148.5</v>
      </c>
      <c r="D59" s="235">
        <v>109.8</v>
      </c>
      <c r="E59" s="235">
        <v>105.3</v>
      </c>
      <c r="F59" s="235">
        <v>115.8</v>
      </c>
      <c r="G59" s="235">
        <v>112</v>
      </c>
      <c r="H59" s="235">
        <v>105.5</v>
      </c>
      <c r="I59" s="235">
        <v>105.3</v>
      </c>
      <c r="J59" s="235">
        <v>113.1</v>
      </c>
      <c r="K59" s="235">
        <v>113.6</v>
      </c>
      <c r="L59" s="235">
        <v>108.4</v>
      </c>
      <c r="M59" s="235">
        <v>103.4</v>
      </c>
      <c r="O59" s="28"/>
      <c r="P59" s="28"/>
      <c r="Q59" s="28"/>
      <c r="R59" s="28"/>
      <c r="S59" s="28"/>
      <c r="T59" s="217"/>
      <c r="U59" s="217"/>
      <c r="V59" s="28"/>
      <c r="W59" s="28"/>
      <c r="X59" s="28"/>
      <c r="Y59" s="28"/>
      <c r="Z59" s="217"/>
      <c r="AA59" s="217"/>
      <c r="AB59" s="223"/>
    </row>
    <row r="60" spans="1:28" ht="12.75" x14ac:dyDescent="0.2">
      <c r="A60" s="219" t="s">
        <v>62</v>
      </c>
      <c r="B60" s="235">
        <v>130.6</v>
      </c>
      <c r="C60" s="235">
        <v>129.6</v>
      </c>
      <c r="D60" s="235">
        <v>134.69999999999999</v>
      </c>
      <c r="E60" s="235">
        <v>120</v>
      </c>
      <c r="F60" s="235">
        <v>117</v>
      </c>
      <c r="G60" s="235">
        <v>112.6</v>
      </c>
      <c r="H60" s="235">
        <v>105.9</v>
      </c>
      <c r="I60" s="235">
        <v>107.7</v>
      </c>
      <c r="J60" s="235">
        <v>110.3</v>
      </c>
      <c r="K60" s="235">
        <v>115.3</v>
      </c>
      <c r="L60" s="235">
        <v>102.9</v>
      </c>
      <c r="M60" s="235">
        <v>94.9</v>
      </c>
      <c r="O60" s="28"/>
      <c r="P60" s="28"/>
      <c r="Q60" s="28"/>
      <c r="R60" s="28"/>
      <c r="S60" s="28"/>
      <c r="T60" s="217"/>
      <c r="U60" s="217"/>
      <c r="V60" s="28"/>
      <c r="W60" s="28"/>
      <c r="X60" s="28"/>
      <c r="Y60" s="28"/>
      <c r="Z60" s="217"/>
      <c r="AA60" s="217"/>
      <c r="AB60" s="223"/>
    </row>
    <row r="61" spans="1:28" ht="12.75" x14ac:dyDescent="0.2">
      <c r="A61" s="219" t="s">
        <v>63</v>
      </c>
      <c r="B61" s="235">
        <v>120.6</v>
      </c>
      <c r="C61" s="235">
        <v>124.7</v>
      </c>
      <c r="D61" s="235">
        <v>119.7</v>
      </c>
      <c r="E61" s="235">
        <v>107.1</v>
      </c>
      <c r="F61" s="235">
        <v>108.5</v>
      </c>
      <c r="G61" s="235">
        <v>106.5</v>
      </c>
      <c r="H61" s="235">
        <v>107.8</v>
      </c>
      <c r="I61" s="235">
        <v>114.3</v>
      </c>
      <c r="J61" s="235">
        <v>122.1</v>
      </c>
      <c r="K61" s="235">
        <v>107.5</v>
      </c>
      <c r="L61" s="235">
        <v>97.8</v>
      </c>
      <c r="M61" s="235">
        <v>92.9</v>
      </c>
      <c r="O61" s="28"/>
      <c r="P61" s="28"/>
      <c r="Q61" s="28"/>
      <c r="R61" s="28"/>
      <c r="S61" s="28"/>
      <c r="T61" s="217"/>
      <c r="U61" s="217"/>
      <c r="V61" s="28"/>
      <c r="W61" s="28"/>
      <c r="X61" s="28"/>
      <c r="Y61" s="28"/>
      <c r="Z61" s="217"/>
      <c r="AA61" s="217"/>
      <c r="AB61" s="223"/>
    </row>
    <row r="62" spans="1:28" ht="12.75" x14ac:dyDescent="0.2">
      <c r="A62" s="219" t="s">
        <v>99</v>
      </c>
      <c r="B62" s="235">
        <v>113</v>
      </c>
      <c r="C62" s="235">
        <v>120.6</v>
      </c>
      <c r="D62" s="235">
        <v>112.9</v>
      </c>
      <c r="E62" s="235">
        <v>96.7</v>
      </c>
      <c r="F62" s="235">
        <v>106.5</v>
      </c>
      <c r="G62" s="235">
        <v>108.7</v>
      </c>
      <c r="H62" s="235">
        <v>109.1</v>
      </c>
      <c r="I62" s="235">
        <v>109.7</v>
      </c>
      <c r="J62" s="235">
        <v>113.9</v>
      </c>
      <c r="K62" s="235">
        <v>108.1</v>
      </c>
      <c r="L62" s="235">
        <v>95.2</v>
      </c>
      <c r="M62" s="235">
        <v>92.6</v>
      </c>
      <c r="O62" s="28"/>
      <c r="P62" s="28"/>
      <c r="Q62" s="28"/>
      <c r="R62" s="28"/>
      <c r="S62" s="28"/>
      <c r="T62" s="217"/>
      <c r="U62" s="217"/>
      <c r="V62" s="28"/>
      <c r="W62" s="28"/>
      <c r="X62" s="28"/>
      <c r="Y62" s="28"/>
      <c r="Z62" s="217"/>
      <c r="AA62" s="217"/>
      <c r="AB62" s="223"/>
    </row>
    <row r="63" spans="1:28" ht="12.75" x14ac:dyDescent="0.2">
      <c r="A63" s="219" t="s">
        <v>64</v>
      </c>
      <c r="B63" s="239" t="s">
        <v>5</v>
      </c>
      <c r="C63" s="239" t="s">
        <v>5</v>
      </c>
      <c r="D63" s="239" t="s">
        <v>5</v>
      </c>
      <c r="E63" s="239" t="s">
        <v>5</v>
      </c>
      <c r="F63" s="239" t="s">
        <v>5</v>
      </c>
      <c r="G63" s="239" t="s">
        <v>5</v>
      </c>
      <c r="H63" s="239" t="s">
        <v>5</v>
      </c>
      <c r="I63" s="239" t="s">
        <v>5</v>
      </c>
      <c r="J63" s="239" t="s">
        <v>5</v>
      </c>
      <c r="K63" s="239" t="s">
        <v>5</v>
      </c>
      <c r="L63" s="239" t="s">
        <v>5</v>
      </c>
      <c r="M63" s="239" t="s">
        <v>5</v>
      </c>
      <c r="O63" s="28"/>
      <c r="P63" s="28"/>
      <c r="Q63" s="28"/>
      <c r="R63" s="28"/>
      <c r="S63" s="28"/>
      <c r="T63" s="217"/>
      <c r="U63" s="217"/>
      <c r="V63" s="28"/>
      <c r="W63" s="28"/>
      <c r="X63" s="28"/>
      <c r="Y63" s="28"/>
      <c r="Z63" s="217"/>
      <c r="AA63" s="217"/>
      <c r="AB63" s="223"/>
    </row>
    <row r="64" spans="1:28" ht="12.75" x14ac:dyDescent="0.2">
      <c r="A64" s="219" t="s">
        <v>70</v>
      </c>
      <c r="B64" s="235">
        <v>108.2</v>
      </c>
      <c r="C64" s="235">
        <v>125.4</v>
      </c>
      <c r="D64" s="235">
        <v>133.19999999999999</v>
      </c>
      <c r="E64" s="235">
        <v>104.2</v>
      </c>
      <c r="F64" s="235">
        <v>103.7</v>
      </c>
      <c r="G64" s="235">
        <v>107.5</v>
      </c>
      <c r="H64" s="235">
        <v>114.7</v>
      </c>
      <c r="I64" s="235">
        <v>116.5</v>
      </c>
      <c r="J64" s="235">
        <v>126.1</v>
      </c>
      <c r="K64" s="235">
        <v>117.7</v>
      </c>
      <c r="L64" s="235">
        <v>112.6</v>
      </c>
      <c r="M64" s="235">
        <v>106.3</v>
      </c>
      <c r="O64" s="28"/>
      <c r="P64" s="28"/>
      <c r="Q64" s="28"/>
      <c r="R64" s="28"/>
      <c r="S64" s="28"/>
      <c r="T64" s="217"/>
      <c r="U64" s="217"/>
      <c r="V64" s="28"/>
      <c r="W64" s="28"/>
      <c r="X64" s="28"/>
      <c r="Y64" s="28"/>
      <c r="Z64" s="217"/>
      <c r="AA64" s="217"/>
      <c r="AB64" s="223"/>
    </row>
    <row r="65" spans="1:28" ht="12.75" x14ac:dyDescent="0.2">
      <c r="A65" s="219" t="s">
        <v>68</v>
      </c>
      <c r="B65" s="235">
        <v>100.5</v>
      </c>
      <c r="C65" s="235">
        <v>97.5</v>
      </c>
      <c r="D65" s="235">
        <v>100.7</v>
      </c>
      <c r="E65" s="235">
        <v>99.3</v>
      </c>
      <c r="F65" s="235">
        <v>107.3</v>
      </c>
      <c r="G65" s="235">
        <v>106</v>
      </c>
      <c r="H65" s="235">
        <v>98.5</v>
      </c>
      <c r="I65" s="235">
        <v>97.4</v>
      </c>
      <c r="J65" s="235">
        <v>98.3</v>
      </c>
      <c r="K65" s="235">
        <v>100.1</v>
      </c>
      <c r="L65" s="235">
        <v>101.3</v>
      </c>
      <c r="M65" s="235">
        <v>99</v>
      </c>
      <c r="O65" s="28"/>
      <c r="P65" s="28"/>
      <c r="Q65" s="28"/>
      <c r="R65" s="28"/>
      <c r="S65" s="28"/>
      <c r="T65" s="217"/>
      <c r="U65" s="217"/>
      <c r="V65" s="28"/>
      <c r="W65" s="28"/>
      <c r="X65" s="28"/>
      <c r="Y65" s="28"/>
      <c r="Z65" s="217"/>
      <c r="AA65" s="217"/>
      <c r="AB65" s="223"/>
    </row>
    <row r="66" spans="1:28" ht="12.75" x14ac:dyDescent="0.2">
      <c r="A66" s="219" t="s">
        <v>82</v>
      </c>
      <c r="B66" s="235">
        <v>92.1</v>
      </c>
      <c r="C66" s="235">
        <v>101.3</v>
      </c>
      <c r="D66" s="235">
        <v>103.5</v>
      </c>
      <c r="E66" s="235">
        <v>91.8</v>
      </c>
      <c r="F66" s="235">
        <v>109.3</v>
      </c>
      <c r="G66" s="235">
        <v>106.3</v>
      </c>
      <c r="H66" s="235">
        <v>105.4</v>
      </c>
      <c r="I66" s="235">
        <v>112.7</v>
      </c>
      <c r="J66" s="235">
        <v>113.4</v>
      </c>
      <c r="K66" s="235">
        <v>111.4</v>
      </c>
      <c r="L66" s="235">
        <v>102.9</v>
      </c>
      <c r="M66" s="235">
        <v>99.6</v>
      </c>
      <c r="O66" s="28"/>
      <c r="P66" s="28"/>
      <c r="Q66" s="28"/>
      <c r="R66" s="28"/>
      <c r="S66" s="28"/>
      <c r="T66" s="217"/>
      <c r="U66" s="217"/>
      <c r="V66" s="28"/>
      <c r="W66" s="28"/>
      <c r="X66" s="28"/>
      <c r="Y66" s="28"/>
      <c r="Z66" s="217"/>
      <c r="AA66" s="217"/>
      <c r="AB66" s="223"/>
    </row>
    <row r="67" spans="1:28" ht="12.75" x14ac:dyDescent="0.2">
      <c r="A67" s="219" t="s">
        <v>66</v>
      </c>
      <c r="B67" s="235">
        <v>112.3</v>
      </c>
      <c r="C67" s="235">
        <v>115.5</v>
      </c>
      <c r="D67" s="235">
        <v>116.3</v>
      </c>
      <c r="E67" s="235">
        <v>108</v>
      </c>
      <c r="F67" s="235">
        <v>106.5</v>
      </c>
      <c r="G67" s="235">
        <v>109.1</v>
      </c>
      <c r="H67" s="235">
        <v>106.7</v>
      </c>
      <c r="I67" s="235">
        <v>110.7</v>
      </c>
      <c r="J67" s="235">
        <v>113.3</v>
      </c>
      <c r="K67" s="235">
        <v>111.4</v>
      </c>
      <c r="L67" s="235">
        <v>103.5</v>
      </c>
      <c r="M67" s="235">
        <v>102</v>
      </c>
      <c r="O67" s="28"/>
      <c r="P67" s="28"/>
      <c r="Q67" s="28"/>
      <c r="R67" s="28"/>
      <c r="S67" s="28"/>
      <c r="T67" s="217"/>
      <c r="U67" s="217"/>
      <c r="V67" s="28"/>
      <c r="W67" s="28"/>
      <c r="X67" s="28"/>
      <c r="Y67" s="28"/>
      <c r="Z67" s="217"/>
      <c r="AA67" s="217"/>
      <c r="AB67" s="223"/>
    </row>
    <row r="68" spans="1:28" ht="12.75" x14ac:dyDescent="0.2">
      <c r="A68" s="219" t="s">
        <v>60</v>
      </c>
      <c r="B68" s="235">
        <v>106.9</v>
      </c>
      <c r="C68" s="235">
        <v>111.5</v>
      </c>
      <c r="D68" s="235">
        <v>96.4</v>
      </c>
      <c r="E68" s="235">
        <v>87.6</v>
      </c>
      <c r="F68" s="235">
        <v>93.5</v>
      </c>
      <c r="G68" s="235">
        <v>93.1</v>
      </c>
      <c r="H68" s="235">
        <v>103.4</v>
      </c>
      <c r="I68" s="235">
        <v>108.3</v>
      </c>
      <c r="J68" s="235">
        <v>106.7</v>
      </c>
      <c r="K68" s="235">
        <v>106.1</v>
      </c>
      <c r="L68" s="235">
        <v>99.9</v>
      </c>
      <c r="M68" s="235">
        <v>98</v>
      </c>
      <c r="O68" s="28"/>
      <c r="P68" s="28"/>
      <c r="Q68" s="28"/>
      <c r="R68" s="28"/>
      <c r="S68" s="28"/>
      <c r="T68" s="217"/>
      <c r="U68" s="217"/>
      <c r="V68" s="28"/>
      <c r="W68" s="28"/>
      <c r="X68" s="28"/>
      <c r="Y68" s="28"/>
      <c r="Z68" s="217"/>
      <c r="AA68" s="217"/>
      <c r="AB68" s="223"/>
    </row>
    <row r="69" spans="1:28" ht="12.75" x14ac:dyDescent="0.2">
      <c r="A69" s="219" t="s">
        <v>71</v>
      </c>
      <c r="B69" s="235">
        <v>105.6</v>
      </c>
      <c r="C69" s="235">
        <v>107.8</v>
      </c>
      <c r="D69" s="235">
        <v>112.1</v>
      </c>
      <c r="E69" s="235">
        <v>105.4</v>
      </c>
      <c r="F69" s="235">
        <v>108</v>
      </c>
      <c r="G69" s="235">
        <v>104.6</v>
      </c>
      <c r="H69" s="235">
        <v>107.4</v>
      </c>
      <c r="I69" s="235">
        <v>111.2</v>
      </c>
      <c r="J69" s="235">
        <v>111.9</v>
      </c>
      <c r="K69" s="235">
        <v>109.3</v>
      </c>
      <c r="L69" s="235">
        <v>104</v>
      </c>
      <c r="M69" s="235">
        <v>100.1</v>
      </c>
      <c r="O69" s="28"/>
      <c r="P69" s="28"/>
      <c r="Q69" s="28"/>
      <c r="R69" s="28"/>
      <c r="S69" s="28"/>
      <c r="T69" s="217"/>
      <c r="U69" s="217"/>
      <c r="V69" s="28"/>
      <c r="W69" s="28"/>
      <c r="X69" s="28"/>
      <c r="Y69" s="28"/>
      <c r="Z69" s="217"/>
      <c r="AA69" s="217"/>
      <c r="AB69" s="223"/>
    </row>
    <row r="70" spans="1:28" ht="12.75" x14ac:dyDescent="0.2">
      <c r="A70" s="219" t="s">
        <v>61</v>
      </c>
      <c r="B70" s="235">
        <v>119.9</v>
      </c>
      <c r="C70" s="235">
        <v>120.4</v>
      </c>
      <c r="D70" s="235">
        <v>121</v>
      </c>
      <c r="E70" s="235">
        <v>115.3</v>
      </c>
      <c r="F70" s="235">
        <v>119.3</v>
      </c>
      <c r="G70" s="235">
        <v>125</v>
      </c>
      <c r="H70" s="235">
        <v>106.9</v>
      </c>
      <c r="I70" s="235">
        <v>104.7</v>
      </c>
      <c r="J70" s="235">
        <v>104.7</v>
      </c>
      <c r="K70" s="235">
        <v>105.8</v>
      </c>
      <c r="L70" s="235">
        <v>104.6</v>
      </c>
      <c r="M70" s="235">
        <v>111.2</v>
      </c>
      <c r="O70" s="28"/>
      <c r="P70" s="28"/>
      <c r="Q70" s="28"/>
      <c r="R70" s="28"/>
      <c r="S70" s="28"/>
      <c r="T70" s="217"/>
      <c r="U70" s="217"/>
      <c r="V70" s="28"/>
      <c r="W70" s="28"/>
      <c r="X70" s="28"/>
      <c r="Y70" s="28"/>
      <c r="Z70" s="217"/>
      <c r="AA70" s="217"/>
      <c r="AB70" s="223"/>
    </row>
    <row r="71" spans="1:28" ht="12.75" x14ac:dyDescent="0.2">
      <c r="A71" s="219" t="s">
        <v>72</v>
      </c>
      <c r="B71" s="235">
        <v>120.2</v>
      </c>
      <c r="C71" s="235">
        <v>122.3</v>
      </c>
      <c r="D71" s="235">
        <v>106.6</v>
      </c>
      <c r="E71" s="235">
        <v>94.6</v>
      </c>
      <c r="F71" s="235">
        <v>96.6</v>
      </c>
      <c r="G71" s="235">
        <v>95.1</v>
      </c>
      <c r="H71" s="235">
        <v>106.8</v>
      </c>
      <c r="I71" s="235">
        <v>107.4</v>
      </c>
      <c r="J71" s="235">
        <v>111.4</v>
      </c>
      <c r="K71" s="235">
        <v>104</v>
      </c>
      <c r="L71" s="235">
        <v>87.4</v>
      </c>
      <c r="M71" s="235">
        <v>87</v>
      </c>
      <c r="O71" s="28"/>
      <c r="P71" s="28"/>
      <c r="Q71" s="28"/>
      <c r="R71" s="28"/>
      <c r="S71" s="28"/>
      <c r="T71" s="217"/>
      <c r="U71" s="217"/>
      <c r="V71" s="28"/>
      <c r="W71" s="28"/>
      <c r="X71" s="28"/>
      <c r="Y71" s="28"/>
      <c r="Z71" s="217"/>
      <c r="AA71" s="217"/>
      <c r="AB71" s="223"/>
    </row>
    <row r="72" spans="1:28" ht="12.75" x14ac:dyDescent="0.2">
      <c r="A72" s="219" t="s">
        <v>73</v>
      </c>
      <c r="B72" s="235">
        <v>132.1</v>
      </c>
      <c r="C72" s="235">
        <v>124.4</v>
      </c>
      <c r="D72" s="235">
        <v>119.4</v>
      </c>
      <c r="E72" s="235">
        <v>101.2</v>
      </c>
      <c r="F72" s="235">
        <v>101.4</v>
      </c>
      <c r="G72" s="235">
        <v>93.4</v>
      </c>
      <c r="H72" s="235">
        <v>108.8</v>
      </c>
      <c r="I72" s="235">
        <v>107.2</v>
      </c>
      <c r="J72" s="235">
        <v>113.7</v>
      </c>
      <c r="K72" s="235">
        <v>102.2</v>
      </c>
      <c r="L72" s="235">
        <v>87.8</v>
      </c>
      <c r="M72" s="235">
        <v>86.2</v>
      </c>
      <c r="O72" s="28"/>
      <c r="P72" s="28"/>
      <c r="Q72" s="28"/>
      <c r="R72" s="28"/>
      <c r="S72" s="28"/>
      <c r="T72" s="217"/>
      <c r="U72" s="217"/>
      <c r="V72" s="28"/>
      <c r="W72" s="28"/>
      <c r="X72" s="28"/>
      <c r="Y72" s="28"/>
      <c r="Z72" s="217"/>
      <c r="AA72" s="217"/>
      <c r="AB72" s="223"/>
    </row>
    <row r="73" spans="1:28" ht="12.75" x14ac:dyDescent="0.2">
      <c r="A73" s="219" t="s">
        <v>74</v>
      </c>
      <c r="B73" s="235">
        <v>105.5</v>
      </c>
      <c r="C73" s="235">
        <v>117.2</v>
      </c>
      <c r="D73" s="235">
        <v>100.1</v>
      </c>
      <c r="E73" s="235">
        <v>92.5</v>
      </c>
      <c r="F73" s="235">
        <v>95.6</v>
      </c>
      <c r="G73" s="235">
        <v>94.9</v>
      </c>
      <c r="H73" s="235">
        <v>104.6</v>
      </c>
      <c r="I73" s="235">
        <v>104.6</v>
      </c>
      <c r="J73" s="235">
        <v>112.5</v>
      </c>
      <c r="K73" s="235">
        <v>110.3</v>
      </c>
      <c r="L73" s="235">
        <v>96.2</v>
      </c>
      <c r="M73" s="235">
        <v>95.1</v>
      </c>
      <c r="O73" s="28"/>
      <c r="P73" s="28"/>
      <c r="Q73" s="28"/>
      <c r="R73" s="28"/>
      <c r="S73" s="28"/>
      <c r="T73" s="217"/>
      <c r="U73" s="217"/>
      <c r="V73" s="28"/>
      <c r="W73" s="28"/>
      <c r="X73" s="28"/>
      <c r="Y73" s="28"/>
      <c r="Z73" s="217"/>
      <c r="AA73" s="217"/>
      <c r="AB73" s="223"/>
    </row>
    <row r="74" spans="1:28" ht="12.75" x14ac:dyDescent="0.2">
      <c r="A74" s="219" t="s">
        <v>69</v>
      </c>
      <c r="B74" s="235">
        <v>118.8</v>
      </c>
      <c r="C74" s="235">
        <v>132.6</v>
      </c>
      <c r="D74" s="235">
        <v>113.1</v>
      </c>
      <c r="E74" s="235">
        <v>103</v>
      </c>
      <c r="F74" s="235">
        <v>109.4</v>
      </c>
      <c r="G74" s="235">
        <v>102.5</v>
      </c>
      <c r="H74" s="235">
        <v>111.8</v>
      </c>
      <c r="I74" s="235">
        <v>116.5</v>
      </c>
      <c r="J74" s="235">
        <v>118.5</v>
      </c>
      <c r="K74" s="235">
        <v>117</v>
      </c>
      <c r="L74" s="235">
        <v>107.2</v>
      </c>
      <c r="M74" s="235">
        <v>106</v>
      </c>
      <c r="O74" s="28"/>
      <c r="P74" s="28"/>
      <c r="Q74" s="28"/>
      <c r="R74" s="28"/>
      <c r="S74" s="28"/>
      <c r="T74" s="217"/>
      <c r="U74" s="217"/>
      <c r="V74" s="28"/>
      <c r="W74" s="28"/>
      <c r="X74" s="28"/>
      <c r="Y74" s="28"/>
      <c r="Z74" s="217"/>
      <c r="AA74" s="217"/>
      <c r="AB74" s="223"/>
    </row>
    <row r="75" spans="1:28" ht="12.75" x14ac:dyDescent="0.2">
      <c r="A75" s="219" t="s">
        <v>75</v>
      </c>
      <c r="B75" s="235">
        <v>96.2</v>
      </c>
      <c r="C75" s="235">
        <v>106.4</v>
      </c>
      <c r="D75" s="235">
        <v>99.9</v>
      </c>
      <c r="E75" s="235">
        <v>85.3</v>
      </c>
      <c r="F75" s="235">
        <v>109.3</v>
      </c>
      <c r="G75" s="235">
        <v>118.5</v>
      </c>
      <c r="H75" s="235">
        <v>103.5</v>
      </c>
      <c r="I75" s="235">
        <v>107.3</v>
      </c>
      <c r="J75" s="235">
        <v>111.9</v>
      </c>
      <c r="K75" s="235">
        <v>105.2</v>
      </c>
      <c r="L75" s="235">
        <v>102.8</v>
      </c>
      <c r="M75" s="235">
        <v>100.8</v>
      </c>
      <c r="O75" s="28"/>
      <c r="P75" s="28"/>
      <c r="Q75" s="28"/>
      <c r="R75" s="28"/>
      <c r="S75" s="28"/>
      <c r="T75" s="217"/>
      <c r="U75" s="217"/>
      <c r="V75" s="28"/>
      <c r="W75" s="28"/>
      <c r="X75" s="28"/>
      <c r="Y75" s="28"/>
      <c r="Z75" s="217"/>
      <c r="AA75" s="217"/>
      <c r="AB75" s="223"/>
    </row>
    <row r="76" spans="1:28" ht="12.75" x14ac:dyDescent="0.2">
      <c r="A76" s="219" t="s">
        <v>76</v>
      </c>
      <c r="B76" s="235">
        <v>97.5</v>
      </c>
      <c r="C76" s="235">
        <v>97.2</v>
      </c>
      <c r="D76" s="235">
        <v>103.6</v>
      </c>
      <c r="E76" s="235">
        <v>92.5</v>
      </c>
      <c r="F76" s="235">
        <v>96.4</v>
      </c>
      <c r="G76" s="235">
        <v>99.9</v>
      </c>
      <c r="H76" s="235">
        <v>107.9</v>
      </c>
      <c r="I76" s="235">
        <v>110.3</v>
      </c>
      <c r="J76" s="235">
        <v>112.2</v>
      </c>
      <c r="K76" s="235">
        <v>110.8</v>
      </c>
      <c r="L76" s="235">
        <v>99</v>
      </c>
      <c r="M76" s="235">
        <v>94.3</v>
      </c>
      <c r="O76" s="28"/>
      <c r="P76" s="28"/>
      <c r="Q76" s="28"/>
      <c r="R76" s="28"/>
      <c r="S76" s="28"/>
      <c r="T76" s="217"/>
      <c r="U76" s="217"/>
      <c r="V76" s="28"/>
      <c r="W76" s="28"/>
      <c r="X76" s="28"/>
      <c r="Y76" s="28"/>
      <c r="Z76" s="217"/>
      <c r="AA76" s="217"/>
      <c r="AB76" s="223"/>
    </row>
    <row r="77" spans="1:28" ht="12.75" x14ac:dyDescent="0.2">
      <c r="A77" s="219" t="s">
        <v>57</v>
      </c>
      <c r="B77" s="235">
        <v>101.6</v>
      </c>
      <c r="C77" s="235">
        <v>102.8</v>
      </c>
      <c r="D77" s="235">
        <v>97.9</v>
      </c>
      <c r="E77" s="235">
        <v>87.8</v>
      </c>
      <c r="F77" s="235">
        <v>90.2</v>
      </c>
      <c r="G77" s="235">
        <v>89.3</v>
      </c>
      <c r="H77" s="235">
        <v>106.2</v>
      </c>
      <c r="I77" s="235">
        <v>108.9</v>
      </c>
      <c r="J77" s="235">
        <v>111.2</v>
      </c>
      <c r="K77" s="235">
        <v>108.3</v>
      </c>
      <c r="L77" s="235">
        <v>100.4</v>
      </c>
      <c r="M77" s="235">
        <v>97.7</v>
      </c>
      <c r="O77" s="28"/>
      <c r="P77" s="28"/>
      <c r="Q77" s="28"/>
      <c r="R77" s="28"/>
      <c r="S77" s="28"/>
      <c r="T77" s="217"/>
      <c r="U77" s="217"/>
      <c r="V77" s="28"/>
      <c r="W77" s="28"/>
      <c r="X77" s="28"/>
      <c r="Y77" s="28"/>
      <c r="Z77" s="217"/>
      <c r="AA77" s="217"/>
      <c r="AB77" s="223"/>
    </row>
    <row r="78" spans="1:28" ht="12.75" x14ac:dyDescent="0.2">
      <c r="A78" s="219" t="s">
        <v>77</v>
      </c>
      <c r="B78" s="235">
        <v>117.8</v>
      </c>
      <c r="C78" s="235">
        <v>113.9</v>
      </c>
      <c r="D78" s="235">
        <v>105.8</v>
      </c>
      <c r="E78" s="235">
        <v>95.3</v>
      </c>
      <c r="F78" s="235">
        <v>98.5</v>
      </c>
      <c r="G78" s="235">
        <v>99</v>
      </c>
      <c r="H78" s="235">
        <v>112.1</v>
      </c>
      <c r="I78" s="235">
        <v>117.2</v>
      </c>
      <c r="J78" s="235">
        <v>118.1</v>
      </c>
      <c r="K78" s="235">
        <v>113.3</v>
      </c>
      <c r="L78" s="235">
        <v>103.6</v>
      </c>
      <c r="M78" s="235">
        <v>104.6</v>
      </c>
      <c r="O78" s="28"/>
      <c r="P78" s="28"/>
      <c r="Q78" s="28"/>
      <c r="R78" s="28"/>
      <c r="S78" s="28"/>
      <c r="T78" s="217"/>
      <c r="U78" s="217"/>
      <c r="V78" s="28"/>
      <c r="W78" s="28"/>
      <c r="X78" s="28"/>
      <c r="Y78" s="28"/>
      <c r="Z78" s="217"/>
      <c r="AA78" s="217"/>
      <c r="AB78" s="223"/>
    </row>
    <row r="79" spans="1:28" ht="12.75" x14ac:dyDescent="0.2">
      <c r="A79" s="219" t="s">
        <v>78</v>
      </c>
      <c r="B79" s="235">
        <v>92.9</v>
      </c>
      <c r="C79" s="235">
        <v>91.4</v>
      </c>
      <c r="D79" s="235">
        <v>96.8</v>
      </c>
      <c r="E79" s="235">
        <v>88.2</v>
      </c>
      <c r="F79" s="235">
        <v>91.4</v>
      </c>
      <c r="G79" s="235">
        <v>101.4</v>
      </c>
      <c r="H79" s="235">
        <v>100.4</v>
      </c>
      <c r="I79" s="235">
        <v>103.8</v>
      </c>
      <c r="J79" s="235">
        <v>107.4</v>
      </c>
      <c r="K79" s="235">
        <v>106.1</v>
      </c>
      <c r="L79" s="235">
        <v>96.9</v>
      </c>
      <c r="M79" s="235">
        <v>91.1</v>
      </c>
      <c r="O79" s="28"/>
      <c r="P79" s="28"/>
      <c r="Q79" s="28"/>
      <c r="R79" s="28"/>
      <c r="S79" s="28"/>
      <c r="T79" s="217"/>
      <c r="U79" s="217"/>
      <c r="V79" s="28"/>
      <c r="W79" s="28"/>
      <c r="X79" s="28"/>
      <c r="Y79" s="28"/>
      <c r="Z79" s="217"/>
      <c r="AA79" s="217"/>
      <c r="AB79" s="223"/>
    </row>
    <row r="80" spans="1:28" ht="12.75" x14ac:dyDescent="0.2">
      <c r="A80" s="219" t="s">
        <v>79</v>
      </c>
      <c r="B80" s="235">
        <v>111.1</v>
      </c>
      <c r="C80" s="235">
        <v>119.7</v>
      </c>
      <c r="D80" s="235">
        <v>122</v>
      </c>
      <c r="E80" s="235">
        <v>103.3</v>
      </c>
      <c r="F80" s="235">
        <v>101</v>
      </c>
      <c r="G80" s="235">
        <v>102.2</v>
      </c>
      <c r="H80" s="235">
        <v>103.6</v>
      </c>
      <c r="I80" s="235">
        <v>107.7</v>
      </c>
      <c r="J80" s="235">
        <v>107.1</v>
      </c>
      <c r="K80" s="235">
        <v>106.2</v>
      </c>
      <c r="L80" s="235">
        <v>103.1</v>
      </c>
      <c r="M80" s="235">
        <v>101.8</v>
      </c>
      <c r="O80" s="28"/>
      <c r="P80" s="28"/>
      <c r="Q80" s="28"/>
      <c r="R80" s="28"/>
      <c r="S80" s="28"/>
      <c r="T80" s="217"/>
      <c r="U80" s="217"/>
      <c r="V80" s="28"/>
      <c r="W80" s="28"/>
      <c r="X80" s="28"/>
      <c r="Y80" s="28"/>
      <c r="Z80" s="217"/>
      <c r="AA80" s="217"/>
      <c r="AB80" s="223"/>
    </row>
    <row r="81" spans="1:28" ht="12.75" x14ac:dyDescent="0.2">
      <c r="A81" s="219" t="s">
        <v>81</v>
      </c>
      <c r="B81" s="235">
        <v>106</v>
      </c>
      <c r="C81" s="235">
        <v>106.4</v>
      </c>
      <c r="D81" s="235">
        <v>119.8</v>
      </c>
      <c r="E81" s="235">
        <v>100.7</v>
      </c>
      <c r="F81" s="235">
        <v>107</v>
      </c>
      <c r="G81" s="235">
        <v>111.5</v>
      </c>
      <c r="H81" s="235">
        <v>108.3</v>
      </c>
      <c r="I81" s="235">
        <v>110</v>
      </c>
      <c r="J81" s="235">
        <v>112</v>
      </c>
      <c r="K81" s="235">
        <v>112.5</v>
      </c>
      <c r="L81" s="235">
        <v>103.7</v>
      </c>
      <c r="M81" s="235">
        <v>98</v>
      </c>
      <c r="O81" s="28"/>
      <c r="P81" s="28"/>
      <c r="Q81" s="28"/>
      <c r="R81" s="28"/>
      <c r="S81" s="28"/>
      <c r="T81" s="217"/>
      <c r="U81" s="217"/>
      <c r="V81" s="28"/>
      <c r="W81" s="28"/>
      <c r="X81" s="28"/>
      <c r="Y81" s="28"/>
      <c r="Z81" s="217"/>
      <c r="AA81" s="217"/>
      <c r="AB81" s="223"/>
    </row>
    <row r="82" spans="1:28" ht="12.75" x14ac:dyDescent="0.2">
      <c r="A82" s="219" t="s">
        <v>80</v>
      </c>
      <c r="B82" s="235">
        <v>119.3</v>
      </c>
      <c r="C82" s="235">
        <v>121.5</v>
      </c>
      <c r="D82" s="235">
        <v>110.1</v>
      </c>
      <c r="E82" s="235">
        <v>95.4</v>
      </c>
      <c r="F82" s="235">
        <v>95.7</v>
      </c>
      <c r="G82" s="235">
        <v>90.6</v>
      </c>
      <c r="H82" s="235">
        <v>106</v>
      </c>
      <c r="I82" s="235">
        <v>110.4</v>
      </c>
      <c r="J82" s="235">
        <v>108.1</v>
      </c>
      <c r="K82" s="235">
        <v>107.4</v>
      </c>
      <c r="L82" s="235">
        <v>102.9</v>
      </c>
      <c r="M82" s="235">
        <v>98.7</v>
      </c>
      <c r="O82" s="28"/>
      <c r="P82" s="28"/>
      <c r="Q82" s="28"/>
      <c r="R82" s="28"/>
      <c r="S82" s="28"/>
      <c r="T82" s="217"/>
      <c r="U82" s="217"/>
      <c r="V82" s="28"/>
      <c r="W82" s="28"/>
      <c r="X82" s="28"/>
      <c r="Y82" s="28"/>
      <c r="Z82" s="217"/>
      <c r="AA82" s="217"/>
      <c r="AB82" s="223"/>
    </row>
    <row r="83" spans="1:28" ht="12.75" x14ac:dyDescent="0.2">
      <c r="A83" s="219" t="s">
        <v>65</v>
      </c>
      <c r="B83" s="235">
        <v>116.5</v>
      </c>
      <c r="C83" s="235">
        <v>116.4</v>
      </c>
      <c r="D83" s="235">
        <v>122.6</v>
      </c>
      <c r="E83" s="235">
        <v>104</v>
      </c>
      <c r="F83" s="235">
        <v>106</v>
      </c>
      <c r="G83" s="235">
        <v>107.6</v>
      </c>
      <c r="H83" s="235">
        <v>107</v>
      </c>
      <c r="I83" s="235">
        <v>111.2</v>
      </c>
      <c r="J83" s="235">
        <v>117.1</v>
      </c>
      <c r="K83" s="235">
        <v>102.4</v>
      </c>
      <c r="L83" s="235">
        <v>95.9</v>
      </c>
      <c r="M83" s="235">
        <v>89.9</v>
      </c>
      <c r="O83" s="28"/>
      <c r="P83" s="28"/>
      <c r="Q83" s="28"/>
      <c r="R83" s="28"/>
      <c r="S83" s="28"/>
      <c r="T83" s="217"/>
      <c r="U83" s="217"/>
      <c r="V83" s="28"/>
      <c r="W83" s="28"/>
      <c r="X83" s="28"/>
      <c r="Y83" s="28"/>
      <c r="Z83" s="217"/>
      <c r="AA83" s="217"/>
      <c r="AB83" s="223"/>
    </row>
    <row r="84" spans="1:28" ht="12.75" x14ac:dyDescent="0.2">
      <c r="A84" s="219" t="s">
        <v>83</v>
      </c>
      <c r="B84" s="235">
        <v>109.6</v>
      </c>
      <c r="C84" s="235">
        <v>109.1</v>
      </c>
      <c r="D84" s="235">
        <v>105.2</v>
      </c>
      <c r="E84" s="235">
        <v>98.4</v>
      </c>
      <c r="F84" s="235">
        <v>99.9</v>
      </c>
      <c r="G84" s="235">
        <v>99</v>
      </c>
      <c r="H84" s="235">
        <v>100.9</v>
      </c>
      <c r="I84" s="235">
        <v>100.2</v>
      </c>
      <c r="J84" s="235">
        <v>106.6</v>
      </c>
      <c r="K84" s="235">
        <v>104.9</v>
      </c>
      <c r="L84" s="235">
        <v>100.4</v>
      </c>
      <c r="M84" s="235">
        <v>102</v>
      </c>
      <c r="O84" s="28"/>
      <c r="P84" s="28"/>
      <c r="Q84" s="28"/>
      <c r="R84" s="28"/>
      <c r="S84" s="28"/>
      <c r="T84" s="217"/>
      <c r="U84" s="217"/>
      <c r="V84" s="28"/>
      <c r="W84" s="28"/>
      <c r="X84" s="28"/>
      <c r="Y84" s="28"/>
      <c r="Z84" s="217"/>
      <c r="AA84" s="217"/>
      <c r="AB84" s="223"/>
    </row>
    <row r="85" spans="1:28" ht="12.75" x14ac:dyDescent="0.2">
      <c r="A85" s="219" t="s">
        <v>84</v>
      </c>
      <c r="B85" s="235">
        <v>113.4</v>
      </c>
      <c r="C85" s="235">
        <v>115.5</v>
      </c>
      <c r="D85" s="235">
        <v>116.7</v>
      </c>
      <c r="E85" s="235">
        <v>96.4</v>
      </c>
      <c r="F85" s="235">
        <v>90.8</v>
      </c>
      <c r="G85" s="235">
        <v>94.9</v>
      </c>
      <c r="H85" s="235">
        <v>104.9</v>
      </c>
      <c r="I85" s="235">
        <v>106.9</v>
      </c>
      <c r="J85" s="235">
        <v>112</v>
      </c>
      <c r="K85" s="235">
        <v>106.1</v>
      </c>
      <c r="L85" s="235">
        <v>95.4</v>
      </c>
      <c r="M85" s="235">
        <v>91.4</v>
      </c>
      <c r="O85" s="28"/>
      <c r="P85" s="28"/>
      <c r="Q85" s="28"/>
      <c r="R85" s="28"/>
      <c r="S85" s="28"/>
      <c r="T85" s="217"/>
      <c r="U85" s="217"/>
      <c r="V85" s="28"/>
      <c r="W85" s="28"/>
      <c r="X85" s="28"/>
      <c r="Y85" s="28"/>
      <c r="Z85" s="217"/>
      <c r="AA85" s="217"/>
      <c r="AB85" s="223"/>
    </row>
    <row r="86" spans="1:28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</row>
    <row r="87" spans="1:28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O87" s="28"/>
      <c r="P87" s="223"/>
      <c r="Q87" s="223"/>
      <c r="R87" s="223"/>
      <c r="S87" s="28"/>
      <c r="T87" s="223"/>
      <c r="U87" s="223"/>
      <c r="V87" s="223"/>
      <c r="W87" s="223"/>
      <c r="X87" s="223"/>
      <c r="Y87" s="223"/>
      <c r="Z87" s="223"/>
      <c r="AA87" s="223"/>
      <c r="AB87" s="223"/>
    </row>
    <row r="88" spans="1:28" x14ac:dyDescent="0.2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28"/>
      <c r="P88" s="28"/>
      <c r="Q88" s="223"/>
      <c r="R88" s="223"/>
      <c r="S88" s="28"/>
      <c r="T88" s="28"/>
      <c r="U88" s="28"/>
      <c r="V88" s="223"/>
      <c r="W88" s="223"/>
      <c r="X88" s="223"/>
      <c r="Y88" s="223"/>
      <c r="Z88" s="223"/>
      <c r="AA88" s="223"/>
      <c r="AB88" s="223"/>
    </row>
    <row r="89" spans="1:28" x14ac:dyDescent="0.2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</row>
    <row r="90" spans="1:28" x14ac:dyDescent="0.2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</row>
    <row r="91" spans="1:28" x14ac:dyDescent="0.2">
      <c r="A91" s="238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</row>
    <row r="92" spans="1:28" ht="15" x14ac:dyDescent="0.25">
      <c r="A92" s="217" t="s">
        <v>120</v>
      </c>
      <c r="B92"/>
      <c r="C92"/>
      <c r="D92"/>
      <c r="E92"/>
      <c r="F92"/>
      <c r="G92"/>
      <c r="H92"/>
      <c r="I92"/>
      <c r="J92"/>
      <c r="K92"/>
      <c r="L92"/>
      <c r="M92"/>
      <c r="N92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</row>
    <row r="93" spans="1:28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</row>
    <row r="94" spans="1:28" ht="15" x14ac:dyDescent="0.25">
      <c r="A94" s="217" t="s">
        <v>88</v>
      </c>
      <c r="B94" s="218">
        <v>42979.48673611111</v>
      </c>
      <c r="C94"/>
      <c r="D94"/>
      <c r="E94"/>
      <c r="F94"/>
      <c r="G94"/>
      <c r="H94"/>
      <c r="I94"/>
      <c r="J94"/>
      <c r="K94"/>
      <c r="L94"/>
      <c r="M94"/>
      <c r="N94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</row>
    <row r="95" spans="1:28" ht="15" x14ac:dyDescent="0.25">
      <c r="A95" s="217" t="s">
        <v>50</v>
      </c>
      <c r="B95" s="218">
        <v>43067.400683344909</v>
      </c>
      <c r="C95"/>
      <c r="D95"/>
      <c r="E95"/>
      <c r="F95"/>
      <c r="G95"/>
      <c r="H95"/>
      <c r="I95"/>
      <c r="J95"/>
      <c r="K95"/>
      <c r="L95"/>
      <c r="M95"/>
      <c r="N95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</row>
    <row r="96" spans="1:28" ht="15" x14ac:dyDescent="0.25">
      <c r="A96" s="217" t="s">
        <v>51</v>
      </c>
      <c r="B96" s="217" t="s">
        <v>52</v>
      </c>
      <c r="C96"/>
      <c r="D96"/>
      <c r="E96"/>
      <c r="F96"/>
      <c r="G96"/>
      <c r="H96"/>
      <c r="I96"/>
      <c r="J96"/>
      <c r="K96"/>
      <c r="L96"/>
      <c r="M96"/>
      <c r="N96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</row>
    <row r="97" spans="1:28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</row>
    <row r="98" spans="1:28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</row>
    <row r="99" spans="1:28" ht="15" x14ac:dyDescent="0.25">
      <c r="A99" s="217" t="s">
        <v>101</v>
      </c>
      <c r="B99" s="217" t="s">
        <v>121</v>
      </c>
      <c r="C99"/>
      <c r="D99"/>
      <c r="E99"/>
      <c r="F99"/>
      <c r="G99"/>
      <c r="H99"/>
      <c r="I99"/>
      <c r="J99"/>
      <c r="K99"/>
      <c r="L99"/>
      <c r="M99"/>
      <c r="N99"/>
    </row>
    <row r="100" spans="1:28" ht="15" x14ac:dyDescent="0.25">
      <c r="A100" s="217" t="s">
        <v>90</v>
      </c>
      <c r="B100" s="217" t="s">
        <v>122</v>
      </c>
      <c r="C100"/>
      <c r="D100"/>
      <c r="E100"/>
      <c r="F100"/>
      <c r="G100"/>
      <c r="H100"/>
      <c r="I100"/>
      <c r="J100"/>
      <c r="K100"/>
      <c r="L100"/>
      <c r="M100"/>
      <c r="N100"/>
    </row>
    <row r="101" spans="1:28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28" ht="12.75" x14ac:dyDescent="0.2">
      <c r="A102" s="219" t="s">
        <v>123</v>
      </c>
      <c r="B102" s="219" t="s">
        <v>4</v>
      </c>
      <c r="C102" s="219" t="s">
        <v>7</v>
      </c>
      <c r="D102" s="219" t="s">
        <v>9</v>
      </c>
      <c r="E102" s="219" t="s">
        <v>10</v>
      </c>
      <c r="F102" s="219" t="s">
        <v>11</v>
      </c>
      <c r="G102" s="219" t="s">
        <v>12</v>
      </c>
      <c r="H102" s="219" t="s">
        <v>13</v>
      </c>
      <c r="I102" s="219" t="s">
        <v>0</v>
      </c>
      <c r="J102" s="219" t="s">
        <v>1</v>
      </c>
      <c r="K102" s="219" t="s">
        <v>2</v>
      </c>
      <c r="L102" s="219" t="s">
        <v>93</v>
      </c>
      <c r="M102" s="219" t="s">
        <v>129</v>
      </c>
      <c r="N102" s="219" t="s">
        <v>200</v>
      </c>
    </row>
    <row r="103" spans="1:28" ht="12.75" x14ac:dyDescent="0.2">
      <c r="A103" s="219" t="s">
        <v>124</v>
      </c>
      <c r="B103" s="219" t="s">
        <v>6</v>
      </c>
      <c r="C103" s="221" t="s">
        <v>5</v>
      </c>
      <c r="D103" s="221" t="s">
        <v>5</v>
      </c>
      <c r="E103" s="221" t="s">
        <v>5</v>
      </c>
      <c r="F103" s="221" t="s">
        <v>5</v>
      </c>
      <c r="G103" s="221" t="s">
        <v>5</v>
      </c>
      <c r="H103" s="235">
        <v>100</v>
      </c>
      <c r="I103" s="235">
        <v>107.6</v>
      </c>
      <c r="J103" s="235">
        <v>111.5</v>
      </c>
      <c r="K103" s="235">
        <v>111.2</v>
      </c>
      <c r="L103" s="235">
        <v>99.9</v>
      </c>
      <c r="M103" s="235">
        <v>103.9</v>
      </c>
      <c r="N103" s="235">
        <v>104.2</v>
      </c>
    </row>
    <row r="104" spans="1:28" ht="12.75" x14ac:dyDescent="0.2">
      <c r="A104" s="219" t="s">
        <v>125</v>
      </c>
      <c r="B104" s="219" t="s">
        <v>6</v>
      </c>
      <c r="C104" s="221" t="s">
        <v>5</v>
      </c>
      <c r="D104" s="221" t="s">
        <v>5</v>
      </c>
      <c r="E104" s="221" t="s">
        <v>5</v>
      </c>
      <c r="F104" s="221" t="s">
        <v>5</v>
      </c>
      <c r="G104" s="221" t="s">
        <v>5</v>
      </c>
      <c r="H104" s="235">
        <v>100</v>
      </c>
      <c r="I104" s="235">
        <v>107.2</v>
      </c>
      <c r="J104" s="235">
        <v>110.4</v>
      </c>
      <c r="K104" s="235">
        <v>113.4</v>
      </c>
      <c r="L104" s="235">
        <v>109.3</v>
      </c>
      <c r="M104" s="235">
        <v>100.2</v>
      </c>
      <c r="N104" s="235">
        <v>97.2</v>
      </c>
    </row>
  </sheetData>
  <mergeCells count="6">
    <mergeCell ref="B36:N36"/>
    <mergeCell ref="B2:N2"/>
    <mergeCell ref="B3:N3"/>
    <mergeCell ref="B35:N35"/>
    <mergeCell ref="C4:H4"/>
    <mergeCell ref="I4:N4"/>
  </mergeCells>
  <pageMargins left="0.75" right="0.75" top="1" bottom="1" header="0.5" footer="0.5"/>
  <pageSetup paperSize="9" scale="88" firstPageNumber="0" pageOrder="overThenDown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pageSetUpPr autoPageBreaks="0" fitToPage="1"/>
  </sheetPr>
  <dimension ref="A2:AB130"/>
  <sheetViews>
    <sheetView showGridLines="0" zoomScaleNormal="100" workbookViewId="0">
      <selection activeCell="B2" sqref="B2:M2"/>
    </sheetView>
  </sheetViews>
  <sheetFormatPr defaultColWidth="9.28515625" defaultRowHeight="12" x14ac:dyDescent="0.2"/>
  <cols>
    <col min="1" max="16384" width="9.28515625" style="65"/>
  </cols>
  <sheetData>
    <row r="2" spans="2:15" ht="15" x14ac:dyDescent="0.25">
      <c r="B2" s="432" t="s">
        <v>220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</row>
    <row r="3" spans="2:15" x14ac:dyDescent="0.2">
      <c r="B3" s="433" t="s">
        <v>47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</row>
    <row r="4" spans="2:15" x14ac:dyDescent="0.2">
      <c r="M4" s="35"/>
    </row>
    <row r="5" spans="2:15" x14ac:dyDescent="0.2">
      <c r="M5" s="35"/>
    </row>
    <row r="6" spans="2:15" x14ac:dyDescent="0.2">
      <c r="M6" s="35"/>
    </row>
    <row r="7" spans="2:15" x14ac:dyDescent="0.2">
      <c r="M7" s="35"/>
      <c r="N7" s="41"/>
      <c r="O7" s="41"/>
    </row>
    <row r="8" spans="2:15" x14ac:dyDescent="0.2">
      <c r="M8" s="35"/>
      <c r="N8" s="38"/>
      <c r="O8" s="37"/>
    </row>
    <row r="9" spans="2:15" x14ac:dyDescent="0.2">
      <c r="M9" s="35"/>
      <c r="N9" s="38"/>
      <c r="O9" s="37"/>
    </row>
    <row r="10" spans="2:15" x14ac:dyDescent="0.2">
      <c r="M10" s="35"/>
      <c r="N10" s="38"/>
      <c r="O10" s="37"/>
    </row>
    <row r="11" spans="2:15" x14ac:dyDescent="0.2">
      <c r="M11" s="35"/>
      <c r="N11" s="38"/>
      <c r="O11" s="37"/>
    </row>
    <row r="12" spans="2:15" x14ac:dyDescent="0.2">
      <c r="M12" s="35"/>
      <c r="N12" s="38"/>
      <c r="O12" s="37"/>
    </row>
    <row r="13" spans="2:15" x14ac:dyDescent="0.2">
      <c r="M13" s="35"/>
      <c r="N13" s="38"/>
      <c r="O13" s="37"/>
    </row>
    <row r="14" spans="2:15" x14ac:dyDescent="0.2">
      <c r="M14" s="35"/>
      <c r="N14" s="38"/>
      <c r="O14" s="37"/>
    </row>
    <row r="15" spans="2:15" x14ac:dyDescent="0.2">
      <c r="M15" s="35"/>
      <c r="N15" s="38"/>
      <c r="O15" s="37"/>
    </row>
    <row r="16" spans="2:15" x14ac:dyDescent="0.2">
      <c r="M16" s="35"/>
      <c r="N16" s="38"/>
      <c r="O16" s="37"/>
    </row>
    <row r="17" spans="1:15" x14ac:dyDescent="0.2">
      <c r="M17" s="35"/>
      <c r="N17" s="38"/>
      <c r="O17" s="37"/>
    </row>
    <row r="18" spans="1:15" x14ac:dyDescent="0.2">
      <c r="M18" s="35"/>
      <c r="N18" s="38"/>
      <c r="O18" s="37"/>
    </row>
    <row r="19" spans="1:15" x14ac:dyDescent="0.2">
      <c r="M19" s="35"/>
      <c r="N19" s="38"/>
      <c r="O19" s="37"/>
    </row>
    <row r="20" spans="1:15" x14ac:dyDescent="0.2">
      <c r="M20" s="35"/>
      <c r="N20" s="38"/>
      <c r="O20" s="37"/>
    </row>
    <row r="21" spans="1:15" x14ac:dyDescent="0.2">
      <c r="M21" s="35"/>
      <c r="N21" s="38"/>
      <c r="O21" s="37"/>
    </row>
    <row r="22" spans="1:15" x14ac:dyDescent="0.2">
      <c r="M22" s="35"/>
      <c r="N22" s="38"/>
      <c r="O22" s="37"/>
    </row>
    <row r="23" spans="1:15" x14ac:dyDescent="0.2">
      <c r="M23" s="35"/>
      <c r="N23" s="38"/>
      <c r="O23" s="37"/>
    </row>
    <row r="24" spans="1:15" x14ac:dyDescent="0.2">
      <c r="M24" s="35"/>
      <c r="N24" s="38"/>
      <c r="O24" s="37"/>
    </row>
    <row r="25" spans="1:15" x14ac:dyDescent="0.2">
      <c r="H25" s="40"/>
      <c r="I25" s="40"/>
      <c r="J25" s="40"/>
      <c r="K25" s="40"/>
      <c r="L25" s="40"/>
      <c r="M25" s="35"/>
      <c r="N25" s="38"/>
      <c r="O25" s="37"/>
    </row>
    <row r="26" spans="1:15" x14ac:dyDescent="0.2">
      <c r="M26" s="35"/>
      <c r="N26" s="38"/>
      <c r="O26" s="37"/>
    </row>
    <row r="27" spans="1:15" x14ac:dyDescent="0.2">
      <c r="B27" s="39"/>
      <c r="C27" s="39"/>
      <c r="D27" s="39"/>
      <c r="E27" s="39"/>
      <c r="F27" s="39"/>
      <c r="G27" s="39"/>
      <c r="M27" s="35"/>
      <c r="N27" s="38"/>
      <c r="O27" s="37"/>
    </row>
    <row r="28" spans="1:15" x14ac:dyDescent="0.2">
      <c r="B28" s="39"/>
      <c r="C28" s="39"/>
      <c r="D28" s="39"/>
      <c r="E28" s="39"/>
      <c r="F28" s="39"/>
      <c r="G28" s="39"/>
      <c r="M28" s="35"/>
      <c r="N28" s="38"/>
      <c r="O28" s="37"/>
    </row>
    <row r="29" spans="1:15" x14ac:dyDescent="0.2">
      <c r="M29" s="35"/>
      <c r="N29" s="38"/>
      <c r="O29" s="37"/>
    </row>
    <row r="30" spans="1:15" s="39" customFormat="1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35"/>
      <c r="N30" s="38"/>
      <c r="O30" s="37"/>
    </row>
    <row r="31" spans="1:15" s="39" customFormat="1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35"/>
      <c r="N31" s="38"/>
      <c r="O31" s="37"/>
    </row>
    <row r="32" spans="1:15" x14ac:dyDescent="0.2">
      <c r="M32" s="35"/>
      <c r="N32" s="38"/>
      <c r="O32" s="37"/>
    </row>
    <row r="33" spans="1:15" x14ac:dyDescent="0.2">
      <c r="M33" s="35"/>
      <c r="N33" s="38"/>
      <c r="O33" s="37"/>
    </row>
    <row r="34" spans="1:15" x14ac:dyDescent="0.2">
      <c r="O34" s="37"/>
    </row>
    <row r="35" spans="1:15" x14ac:dyDescent="0.2">
      <c r="O35" s="37"/>
    </row>
    <row r="36" spans="1:15" x14ac:dyDescent="0.2">
      <c r="O36" s="37"/>
    </row>
    <row r="38" spans="1:15" x14ac:dyDescent="0.2">
      <c r="B38" s="433" t="s">
        <v>235</v>
      </c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38"/>
    </row>
    <row r="39" spans="1:15" x14ac:dyDescent="0.2">
      <c r="A39" s="34"/>
      <c r="B39" s="431" t="s">
        <v>198</v>
      </c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</row>
    <row r="41" spans="1:15" x14ac:dyDescent="0.2">
      <c r="F41" s="34"/>
    </row>
    <row r="53" spans="1:18" x14ac:dyDescent="0.2">
      <c r="A53" s="70" t="s">
        <v>253</v>
      </c>
    </row>
    <row r="54" spans="1:18" x14ac:dyDescent="0.2">
      <c r="A54" s="65" t="s">
        <v>181</v>
      </c>
    </row>
    <row r="55" spans="1:18" x14ac:dyDescent="0.2">
      <c r="A55" s="65" t="s">
        <v>182</v>
      </c>
    </row>
    <row r="56" spans="1:18" x14ac:dyDescent="0.2">
      <c r="F56" s="28"/>
      <c r="G56" s="64"/>
      <c r="H56" s="28"/>
      <c r="I56" s="64"/>
    </row>
    <row r="57" spans="1:18" x14ac:dyDescent="0.2">
      <c r="F57" s="28"/>
      <c r="G57" s="64"/>
      <c r="H57" s="28"/>
      <c r="I57" s="64"/>
    </row>
    <row r="58" spans="1:18" ht="15" x14ac:dyDescent="0.25">
      <c r="F58" s="217" t="s">
        <v>120</v>
      </c>
      <c r="G58"/>
      <c r="H58"/>
      <c r="N58" s="217" t="s">
        <v>183</v>
      </c>
      <c r="O58"/>
      <c r="P58"/>
      <c r="Q58" s="28"/>
      <c r="R58" s="64"/>
    </row>
    <row r="59" spans="1:18" ht="15" x14ac:dyDescent="0.25">
      <c r="F59"/>
      <c r="G59"/>
      <c r="H59"/>
      <c r="I59" s="29"/>
      <c r="N59"/>
      <c r="O59"/>
      <c r="P59"/>
    </row>
    <row r="60" spans="1:18" ht="15" x14ac:dyDescent="0.25">
      <c r="F60" s="217" t="s">
        <v>88</v>
      </c>
      <c r="G60" s="218">
        <v>42979.48673611111</v>
      </c>
      <c r="H60"/>
      <c r="I60" s="29"/>
      <c r="N60" s="217" t="s">
        <v>88</v>
      </c>
      <c r="O60" s="218">
        <v>42979.486747685187</v>
      </c>
      <c r="P60"/>
      <c r="Q60" s="28"/>
      <c r="R60" s="29"/>
    </row>
    <row r="61" spans="1:18" ht="15" x14ac:dyDescent="0.25">
      <c r="F61" s="217" t="s">
        <v>50</v>
      </c>
      <c r="G61" s="218">
        <v>43056.378064502314</v>
      </c>
      <c r="H61"/>
      <c r="I61" s="28"/>
      <c r="N61" s="217" t="s">
        <v>50</v>
      </c>
      <c r="O61" s="218">
        <v>43059.361072141204</v>
      </c>
      <c r="P61"/>
      <c r="Q61" s="28"/>
      <c r="R61" s="29"/>
    </row>
    <row r="62" spans="1:18" ht="15" x14ac:dyDescent="0.25">
      <c r="F62" s="217" t="s">
        <v>51</v>
      </c>
      <c r="G62" s="217" t="s">
        <v>52</v>
      </c>
      <c r="H62"/>
      <c r="N62" s="217" t="s">
        <v>51</v>
      </c>
      <c r="O62" s="217" t="s">
        <v>52</v>
      </c>
      <c r="P62"/>
      <c r="Q62" s="28"/>
      <c r="R62" s="28"/>
    </row>
    <row r="63" spans="1:18" ht="15" x14ac:dyDescent="0.25">
      <c r="F63"/>
      <c r="G63"/>
      <c r="H63"/>
      <c r="N63"/>
      <c r="O63"/>
      <c r="P63"/>
    </row>
    <row r="64" spans="1:18" ht="15" x14ac:dyDescent="0.25">
      <c r="F64" s="217" t="s">
        <v>101</v>
      </c>
      <c r="G64" s="217" t="s">
        <v>121</v>
      </c>
      <c r="H64"/>
      <c r="N64" s="217" t="s">
        <v>101</v>
      </c>
      <c r="O64" s="217" t="s">
        <v>121</v>
      </c>
      <c r="P64"/>
      <c r="Q64" s="28"/>
      <c r="R64" s="28"/>
    </row>
    <row r="65" spans="2:28" ht="15" x14ac:dyDescent="0.25">
      <c r="F65" s="217" t="s">
        <v>90</v>
      </c>
      <c r="G65" s="217" t="s">
        <v>122</v>
      </c>
      <c r="H65"/>
      <c r="N65" s="217" t="s">
        <v>90</v>
      </c>
      <c r="O65" s="217" t="s">
        <v>122</v>
      </c>
      <c r="P65"/>
      <c r="Q65" s="28"/>
      <c r="R65" s="28"/>
    </row>
    <row r="66" spans="2:28" ht="15" x14ac:dyDescent="0.25">
      <c r="F66"/>
      <c r="G66"/>
      <c r="H66"/>
      <c r="N66" s="217" t="s">
        <v>123</v>
      </c>
      <c r="O66" s="217" t="s">
        <v>184</v>
      </c>
      <c r="P66"/>
      <c r="Q66" s="28"/>
      <c r="R66" s="28"/>
    </row>
    <row r="67" spans="2:28" ht="15" x14ac:dyDescent="0.25">
      <c r="C67" s="65" t="s">
        <v>53</v>
      </c>
      <c r="D67" s="65" t="s">
        <v>54</v>
      </c>
      <c r="F67" s="219" t="s">
        <v>123</v>
      </c>
      <c r="G67" s="219" t="s">
        <v>179</v>
      </c>
      <c r="H67" s="240" t="s">
        <v>155</v>
      </c>
      <c r="I67" s="28"/>
      <c r="J67" s="28"/>
      <c r="N67"/>
      <c r="O67"/>
      <c r="P67"/>
      <c r="AA67" s="135"/>
    </row>
    <row r="68" spans="2:28" ht="12.75" x14ac:dyDescent="0.2">
      <c r="B68" s="65" t="s">
        <v>3</v>
      </c>
      <c r="C68" s="361">
        <v>0.90000000000000568</v>
      </c>
      <c r="D68" s="361">
        <v>-0.20000000000000284</v>
      </c>
      <c r="F68" s="219" t="s">
        <v>4</v>
      </c>
      <c r="G68" s="219" t="s">
        <v>200</v>
      </c>
      <c r="H68" s="240" t="s">
        <v>155</v>
      </c>
      <c r="I68" s="28"/>
      <c r="J68" s="28"/>
      <c r="N68" s="219" t="s">
        <v>4</v>
      </c>
      <c r="O68" s="240" t="s">
        <v>200</v>
      </c>
      <c r="P68" s="217"/>
      <c r="Q68" s="28"/>
      <c r="R68" s="28"/>
      <c r="U68" s="129"/>
      <c r="V68" s="129"/>
      <c r="W68" s="129"/>
      <c r="X68" s="129"/>
      <c r="AA68" s="129"/>
      <c r="AB68" s="129"/>
    </row>
    <row r="69" spans="2:28" ht="12.75" x14ac:dyDescent="0.2">
      <c r="F69" s="219" t="s">
        <v>58</v>
      </c>
      <c r="G69" s="235">
        <v>89.3</v>
      </c>
      <c r="H69" s="241" t="s">
        <v>131</v>
      </c>
      <c r="I69" s="28"/>
      <c r="J69" s="28"/>
      <c r="N69" s="219" t="s">
        <v>58</v>
      </c>
      <c r="O69" s="362">
        <v>96.2</v>
      </c>
      <c r="P69" s="217"/>
      <c r="Q69" s="28"/>
      <c r="R69" s="28"/>
      <c r="T69" s="28"/>
      <c r="U69" s="322"/>
      <c r="V69" s="322"/>
      <c r="W69" s="36"/>
      <c r="X69" s="36"/>
      <c r="Z69" s="28"/>
      <c r="AA69" s="36"/>
      <c r="AB69" s="36"/>
    </row>
    <row r="70" spans="2:28" ht="12.75" x14ac:dyDescent="0.2">
      <c r="B70" s="65" t="s">
        <v>61</v>
      </c>
      <c r="C70" s="65">
        <v>17.900000000000006</v>
      </c>
      <c r="D70" s="65">
        <v>5.7000000000000028</v>
      </c>
      <c r="F70" s="219" t="s">
        <v>59</v>
      </c>
      <c r="G70" s="235">
        <v>109.3</v>
      </c>
      <c r="H70" s="241" t="s">
        <v>131</v>
      </c>
      <c r="I70" s="28"/>
      <c r="J70" s="28"/>
      <c r="N70" s="219" t="s">
        <v>59</v>
      </c>
      <c r="O70" s="362">
        <v>99.8</v>
      </c>
      <c r="P70" s="217"/>
      <c r="Q70" s="28"/>
      <c r="R70" s="28"/>
      <c r="T70" s="28"/>
      <c r="U70" s="322"/>
      <c r="V70" s="322"/>
      <c r="W70" s="36"/>
      <c r="X70" s="36"/>
      <c r="Z70" s="28"/>
      <c r="AA70" s="36"/>
      <c r="AB70" s="36"/>
    </row>
    <row r="71" spans="2:28" ht="12.75" x14ac:dyDescent="0.2">
      <c r="B71" s="65" t="s">
        <v>59</v>
      </c>
      <c r="C71" s="65">
        <v>9.2999999999999972</v>
      </c>
      <c r="D71" s="65">
        <v>-0.20000000000000284</v>
      </c>
      <c r="F71" s="219" t="s">
        <v>62</v>
      </c>
      <c r="G71" s="235">
        <v>104.2</v>
      </c>
      <c r="H71" s="241" t="s">
        <v>131</v>
      </c>
      <c r="I71" s="28"/>
      <c r="J71" s="28"/>
      <c r="N71" s="219" t="s">
        <v>62</v>
      </c>
      <c r="O71" s="362">
        <v>98.2</v>
      </c>
      <c r="P71" s="217"/>
      <c r="Q71" s="28"/>
      <c r="R71" s="28"/>
      <c r="T71" s="28"/>
      <c r="U71" s="322"/>
      <c r="V71" s="322"/>
      <c r="W71" s="36"/>
      <c r="X71" s="36"/>
      <c r="Z71" s="28"/>
      <c r="AA71" s="36"/>
      <c r="AB71" s="36"/>
    </row>
    <row r="72" spans="2:28" ht="12.75" x14ac:dyDescent="0.2">
      <c r="B72" s="65" t="s">
        <v>75</v>
      </c>
      <c r="C72" s="65">
        <v>7.7000000000000028</v>
      </c>
      <c r="D72" s="65">
        <v>-1.2999999999999972</v>
      </c>
      <c r="F72" s="219" t="s">
        <v>63</v>
      </c>
      <c r="G72" s="235">
        <v>96.8</v>
      </c>
      <c r="H72" s="241" t="s">
        <v>131</v>
      </c>
      <c r="I72" s="28"/>
      <c r="J72" s="28"/>
      <c r="N72" s="219" t="s">
        <v>63</v>
      </c>
      <c r="O72" s="362">
        <v>109.7</v>
      </c>
      <c r="P72" s="217"/>
      <c r="Q72" s="28"/>
      <c r="R72" s="28"/>
      <c r="T72" s="28"/>
      <c r="U72" s="322"/>
      <c r="V72" s="322"/>
      <c r="W72" s="36"/>
      <c r="X72" s="36"/>
      <c r="Z72" s="28"/>
      <c r="AA72" s="36"/>
      <c r="AB72" s="36"/>
    </row>
    <row r="73" spans="2:28" ht="12.75" x14ac:dyDescent="0.2">
      <c r="B73" s="65" t="s">
        <v>70</v>
      </c>
      <c r="C73" s="65">
        <v>6.4000000000000057</v>
      </c>
      <c r="D73" s="65">
        <v>4.7000000000000028</v>
      </c>
      <c r="F73" s="219" t="s">
        <v>99</v>
      </c>
      <c r="G73" s="235">
        <v>99</v>
      </c>
      <c r="H73" s="241" t="s">
        <v>131</v>
      </c>
      <c r="I73" s="28"/>
      <c r="J73" s="28"/>
      <c r="N73" s="219" t="s">
        <v>99</v>
      </c>
      <c r="O73" s="362">
        <v>101.9</v>
      </c>
      <c r="P73" s="217"/>
      <c r="Q73" s="28"/>
      <c r="R73" s="28"/>
      <c r="T73" s="28"/>
      <c r="U73" s="322"/>
      <c r="V73" s="322"/>
      <c r="W73" s="36"/>
      <c r="X73" s="36"/>
      <c r="Z73" s="28"/>
      <c r="AA73" s="36"/>
      <c r="AB73" s="36"/>
    </row>
    <row r="74" spans="2:28" ht="12.75" x14ac:dyDescent="0.2">
      <c r="B74" s="65" t="s">
        <v>66</v>
      </c>
      <c r="C74" s="65">
        <v>6.2000000000000028</v>
      </c>
      <c r="D74" s="65">
        <v>-0.59999999999999432</v>
      </c>
      <c r="F74" s="219" t="s">
        <v>70</v>
      </c>
      <c r="G74" s="235">
        <v>106.4</v>
      </c>
      <c r="H74" s="241" t="s">
        <v>131</v>
      </c>
      <c r="I74" s="28"/>
      <c r="J74" s="28"/>
      <c r="N74" s="219" t="s">
        <v>70</v>
      </c>
      <c r="O74" s="362">
        <v>104.7</v>
      </c>
      <c r="P74" s="217"/>
      <c r="Q74" s="28"/>
      <c r="R74" s="28"/>
      <c r="T74" s="28"/>
      <c r="U74" s="322"/>
      <c r="V74" s="322"/>
      <c r="W74" s="36"/>
      <c r="X74" s="36"/>
      <c r="Z74" s="28"/>
      <c r="AA74" s="36"/>
      <c r="AB74" s="36"/>
    </row>
    <row r="75" spans="2:28" ht="12.75" x14ac:dyDescent="0.2">
      <c r="B75" s="65" t="s">
        <v>62</v>
      </c>
      <c r="C75" s="65">
        <v>4.2000000000000028</v>
      </c>
      <c r="D75" s="65">
        <v>-1.7999999999999972</v>
      </c>
      <c r="F75" s="219" t="s">
        <v>68</v>
      </c>
      <c r="G75" s="235">
        <v>104</v>
      </c>
      <c r="H75" s="241" t="s">
        <v>131</v>
      </c>
      <c r="I75" s="28"/>
      <c r="J75" s="28"/>
      <c r="N75" s="219" t="s">
        <v>68</v>
      </c>
      <c r="O75" s="362">
        <v>104.3</v>
      </c>
      <c r="P75" s="217"/>
      <c r="Q75" s="28"/>
      <c r="R75" s="28"/>
      <c r="T75" s="28"/>
      <c r="U75" s="322"/>
      <c r="V75" s="322"/>
      <c r="W75" s="36"/>
      <c r="X75" s="36"/>
      <c r="Z75" s="28"/>
      <c r="AA75" s="36"/>
      <c r="AB75" s="36"/>
    </row>
    <row r="76" spans="2:28" ht="12.75" x14ac:dyDescent="0.2">
      <c r="B76" s="65" t="s">
        <v>68</v>
      </c>
      <c r="C76" s="65">
        <v>4</v>
      </c>
      <c r="D76" s="65">
        <v>4.2999999999999972</v>
      </c>
      <c r="F76" s="219" t="s">
        <v>82</v>
      </c>
      <c r="G76" s="235">
        <v>103.6</v>
      </c>
      <c r="H76" s="241" t="s">
        <v>131</v>
      </c>
      <c r="I76" s="28"/>
      <c r="J76" s="28"/>
      <c r="N76" s="219" t="s">
        <v>82</v>
      </c>
      <c r="O76" s="362">
        <v>102.9</v>
      </c>
      <c r="P76" s="217"/>
      <c r="T76" s="28"/>
      <c r="U76" s="322"/>
      <c r="V76" s="322"/>
      <c r="W76" s="36"/>
      <c r="X76" s="36"/>
      <c r="Z76" s="28"/>
      <c r="AA76" s="36"/>
      <c r="AB76" s="36"/>
    </row>
    <row r="77" spans="2:28" ht="12.75" x14ac:dyDescent="0.2">
      <c r="B77" s="65" t="s">
        <v>69</v>
      </c>
      <c r="C77" s="65">
        <v>3.7999999999999972</v>
      </c>
      <c r="D77" s="65">
        <v>3.5</v>
      </c>
      <c r="F77" s="219" t="s">
        <v>66</v>
      </c>
      <c r="G77" s="235">
        <v>106.2</v>
      </c>
      <c r="H77" s="241" t="s">
        <v>131</v>
      </c>
      <c r="I77" s="28"/>
      <c r="J77" s="28"/>
      <c r="N77" s="219" t="s">
        <v>66</v>
      </c>
      <c r="O77" s="362">
        <v>99.4</v>
      </c>
      <c r="P77" s="217"/>
      <c r="Q77" s="28"/>
      <c r="R77" s="28"/>
      <c r="T77" s="28"/>
      <c r="U77" s="322"/>
      <c r="V77" s="322"/>
      <c r="W77" s="36"/>
      <c r="X77" s="36"/>
      <c r="Z77" s="28"/>
      <c r="AA77" s="36"/>
      <c r="AB77" s="36"/>
    </row>
    <row r="78" spans="2:28" ht="12.75" x14ac:dyDescent="0.2">
      <c r="B78" s="65" t="s">
        <v>82</v>
      </c>
      <c r="C78" s="65">
        <v>3.5999999999999943</v>
      </c>
      <c r="D78" s="65" t="s">
        <v>5</v>
      </c>
      <c r="F78" s="219" t="s">
        <v>60</v>
      </c>
      <c r="G78" s="235">
        <v>95.3</v>
      </c>
      <c r="H78" s="241" t="s">
        <v>131</v>
      </c>
      <c r="I78" s="28"/>
      <c r="J78" s="28"/>
      <c r="N78" s="219" t="s">
        <v>60</v>
      </c>
      <c r="O78" s="362">
        <v>93</v>
      </c>
      <c r="P78" s="217"/>
      <c r="Q78" s="28"/>
      <c r="R78" s="28"/>
      <c r="T78" s="28"/>
      <c r="U78" s="322"/>
      <c r="V78" s="322"/>
      <c r="W78" s="36"/>
      <c r="X78" s="36"/>
      <c r="Z78" s="28"/>
      <c r="AA78" s="36"/>
      <c r="AB78" s="36"/>
    </row>
    <row r="79" spans="2:28" ht="12.75" x14ac:dyDescent="0.2">
      <c r="B79" s="65" t="s">
        <v>71</v>
      </c>
      <c r="C79" s="65">
        <v>2.7000000000000028</v>
      </c>
      <c r="D79" s="65">
        <v>0.40000000000000568</v>
      </c>
      <c r="F79" s="219" t="s">
        <v>71</v>
      </c>
      <c r="G79" s="235">
        <v>102.7</v>
      </c>
      <c r="H79" s="241" t="s">
        <v>131</v>
      </c>
      <c r="I79" s="28"/>
      <c r="J79" s="28"/>
      <c r="N79" s="219" t="s">
        <v>71</v>
      </c>
      <c r="O79" s="362">
        <v>100.4</v>
      </c>
      <c r="P79" s="217"/>
      <c r="Q79" s="28"/>
      <c r="R79" s="28"/>
      <c r="T79" s="28"/>
      <c r="U79" s="322"/>
      <c r="V79" s="322"/>
      <c r="W79" s="36"/>
      <c r="X79" s="36"/>
      <c r="Z79" s="28"/>
      <c r="AA79" s="36"/>
      <c r="AB79" s="36"/>
    </row>
    <row r="80" spans="2:28" ht="12.75" x14ac:dyDescent="0.2">
      <c r="B80" s="65" t="s">
        <v>81</v>
      </c>
      <c r="C80" s="65">
        <v>2.5</v>
      </c>
      <c r="D80" s="65">
        <v>0.90000000000000568</v>
      </c>
      <c r="F80" s="219" t="s">
        <v>61</v>
      </c>
      <c r="G80" s="235">
        <v>117.9</v>
      </c>
      <c r="H80" s="241" t="s">
        <v>131</v>
      </c>
      <c r="I80" s="28"/>
      <c r="J80" s="28"/>
      <c r="N80" s="219" t="s">
        <v>61</v>
      </c>
      <c r="O80" s="362">
        <v>105.7</v>
      </c>
      <c r="P80" s="217"/>
      <c r="Q80" s="28"/>
      <c r="R80" s="28"/>
      <c r="T80" s="28"/>
      <c r="U80" s="322"/>
      <c r="V80" s="322"/>
      <c r="W80" s="36"/>
      <c r="X80" s="36"/>
      <c r="Z80" s="28"/>
      <c r="AA80" s="36"/>
      <c r="AB80" s="36"/>
    </row>
    <row r="81" spans="2:28" ht="12.75" x14ac:dyDescent="0.2">
      <c r="B81" s="65" t="s">
        <v>79</v>
      </c>
      <c r="C81" s="65">
        <v>2.0999999999999943</v>
      </c>
      <c r="D81" s="65">
        <v>-1.5999999999999943</v>
      </c>
      <c r="F81" s="219" t="s">
        <v>72</v>
      </c>
      <c r="G81" s="235">
        <v>90.9</v>
      </c>
      <c r="H81" s="241" t="s">
        <v>131</v>
      </c>
      <c r="I81" s="28"/>
      <c r="J81" s="28"/>
      <c r="N81" s="219" t="s">
        <v>72</v>
      </c>
      <c r="O81" s="362">
        <v>102.2</v>
      </c>
      <c r="P81" s="217"/>
      <c r="Q81" s="28"/>
      <c r="R81" s="28"/>
      <c r="T81" s="28"/>
      <c r="U81" s="322"/>
      <c r="V81" s="322"/>
      <c r="W81" s="36"/>
      <c r="X81" s="36"/>
      <c r="Z81" s="28"/>
      <c r="AA81" s="36"/>
      <c r="AB81" s="36"/>
    </row>
    <row r="82" spans="2:28" ht="12.75" x14ac:dyDescent="0.2">
      <c r="B82" s="65" t="s">
        <v>77</v>
      </c>
      <c r="C82" s="65">
        <v>1.9000000000000057</v>
      </c>
      <c r="D82" s="65">
        <v>2.9000000000000057</v>
      </c>
      <c r="F82" s="219" t="s">
        <v>73</v>
      </c>
      <c r="G82" s="235">
        <v>89.3</v>
      </c>
      <c r="H82" s="241" t="s">
        <v>131</v>
      </c>
      <c r="I82" s="28"/>
      <c r="J82" s="28"/>
      <c r="N82" s="219" t="s">
        <v>73</v>
      </c>
      <c r="O82" s="362">
        <v>94.4</v>
      </c>
      <c r="P82" s="217"/>
      <c r="Q82" s="28"/>
      <c r="R82" s="28"/>
      <c r="T82" s="28"/>
      <c r="U82" s="322"/>
      <c r="V82" s="322"/>
      <c r="W82" s="36"/>
      <c r="X82" s="36"/>
      <c r="Z82" s="28"/>
      <c r="AA82" s="36"/>
      <c r="AB82" s="36"/>
    </row>
    <row r="83" spans="2:28" ht="12.75" x14ac:dyDescent="0.2">
      <c r="B83" s="65" t="s">
        <v>83</v>
      </c>
      <c r="C83" s="65">
        <v>0.70000000000000284</v>
      </c>
      <c r="D83" s="65">
        <v>2.0999999999999943</v>
      </c>
      <c r="F83" s="219" t="s">
        <v>74</v>
      </c>
      <c r="G83" s="235">
        <v>95.1</v>
      </c>
      <c r="H83" s="241" t="s">
        <v>131</v>
      </c>
      <c r="I83" s="28"/>
      <c r="J83" s="28"/>
      <c r="N83" s="219" t="s">
        <v>74</v>
      </c>
      <c r="O83" s="362">
        <v>97.2</v>
      </c>
      <c r="P83" s="217"/>
      <c r="Q83" s="28"/>
      <c r="R83" s="28"/>
      <c r="T83" s="28"/>
      <c r="U83" s="322"/>
      <c r="V83" s="322"/>
      <c r="W83" s="36"/>
      <c r="X83" s="36"/>
      <c r="Z83" s="28"/>
      <c r="AA83" s="36"/>
      <c r="AB83" s="36"/>
    </row>
    <row r="84" spans="2:28" ht="12.75" x14ac:dyDescent="0.2">
      <c r="B84" s="65" t="s">
        <v>67</v>
      </c>
      <c r="C84" s="65">
        <v>-1</v>
      </c>
      <c r="D84" s="65">
        <v>1.9000000000000057</v>
      </c>
      <c r="F84" s="219" t="s">
        <v>69</v>
      </c>
      <c r="G84" s="235">
        <v>103.8</v>
      </c>
      <c r="H84" s="241" t="s">
        <v>131</v>
      </c>
      <c r="I84" s="28"/>
      <c r="J84" s="28"/>
      <c r="N84" s="219" t="s">
        <v>69</v>
      </c>
      <c r="O84" s="362">
        <v>103.5</v>
      </c>
      <c r="P84" s="217"/>
      <c r="Q84" s="28"/>
      <c r="R84" s="28"/>
      <c r="T84" s="28"/>
      <c r="U84" s="322"/>
      <c r="V84" s="322"/>
      <c r="W84" s="36"/>
      <c r="X84" s="36"/>
      <c r="Z84" s="28"/>
      <c r="AA84" s="36"/>
      <c r="AB84" s="36"/>
    </row>
    <row r="85" spans="2:28" ht="12.75" x14ac:dyDescent="0.2">
      <c r="B85" s="65" t="s">
        <v>76</v>
      </c>
      <c r="C85" s="65">
        <v>-2.5</v>
      </c>
      <c r="D85" s="65">
        <v>-5.0999999999999943</v>
      </c>
      <c r="F85" s="219" t="s">
        <v>75</v>
      </c>
      <c r="G85" s="235">
        <v>107.7</v>
      </c>
      <c r="H85" s="241" t="s">
        <v>131</v>
      </c>
      <c r="I85" s="28"/>
      <c r="J85" s="28"/>
      <c r="N85" s="219" t="s">
        <v>75</v>
      </c>
      <c r="O85" s="362">
        <v>98.7</v>
      </c>
      <c r="P85" s="217"/>
      <c r="Q85" s="28"/>
      <c r="R85" s="28"/>
      <c r="T85" s="28"/>
      <c r="U85" s="322"/>
      <c r="V85" s="322"/>
      <c r="W85" s="36"/>
      <c r="X85" s="36"/>
      <c r="Z85" s="28"/>
      <c r="AA85" s="36"/>
      <c r="AB85" s="36"/>
    </row>
    <row r="86" spans="2:28" ht="12.75" x14ac:dyDescent="0.2">
      <c r="B86" s="65" t="s">
        <v>63</v>
      </c>
      <c r="C86" s="65">
        <v>-3.2000000000000028</v>
      </c>
      <c r="D86" s="65">
        <v>9.7000000000000028</v>
      </c>
      <c r="F86" s="219" t="s">
        <v>76</v>
      </c>
      <c r="G86" s="235">
        <v>97.5</v>
      </c>
      <c r="H86" s="241" t="s">
        <v>131</v>
      </c>
      <c r="I86" s="28"/>
      <c r="J86" s="28"/>
      <c r="N86" s="219" t="s">
        <v>76</v>
      </c>
      <c r="O86" s="362">
        <v>94.9</v>
      </c>
      <c r="P86" s="217"/>
      <c r="Q86" s="28"/>
      <c r="R86" s="28"/>
      <c r="T86" s="28"/>
      <c r="U86" s="322"/>
      <c r="V86" s="322"/>
      <c r="W86" s="36"/>
      <c r="X86" s="36"/>
      <c r="Z86" s="28"/>
      <c r="AA86" s="36"/>
      <c r="AB86" s="36"/>
    </row>
    <row r="87" spans="2:28" ht="12.75" x14ac:dyDescent="0.2">
      <c r="B87" s="65" t="s">
        <v>78</v>
      </c>
      <c r="C87" s="65">
        <v>-3.5</v>
      </c>
      <c r="D87" s="65">
        <v>4.0999999999999943</v>
      </c>
      <c r="F87" s="219" t="s">
        <v>57</v>
      </c>
      <c r="G87" s="235">
        <v>94.1</v>
      </c>
      <c r="H87" s="241" t="s">
        <v>131</v>
      </c>
      <c r="I87" s="28"/>
      <c r="J87" s="28"/>
      <c r="N87" s="219" t="s">
        <v>57</v>
      </c>
      <c r="O87" s="362">
        <v>99.9</v>
      </c>
      <c r="P87" s="217"/>
      <c r="Q87" s="28"/>
      <c r="R87" s="28"/>
      <c r="T87" s="28"/>
      <c r="U87" s="322"/>
      <c r="V87" s="322"/>
      <c r="W87" s="36"/>
      <c r="X87" s="36"/>
      <c r="Z87" s="28"/>
      <c r="AA87" s="36"/>
      <c r="AB87" s="36"/>
    </row>
    <row r="88" spans="2:28" ht="12.75" x14ac:dyDescent="0.2">
      <c r="B88" s="65" t="s">
        <v>65</v>
      </c>
      <c r="C88" s="65">
        <v>-3.5</v>
      </c>
      <c r="D88" s="65">
        <v>0.79999999999999716</v>
      </c>
      <c r="F88" s="219" t="s">
        <v>77</v>
      </c>
      <c r="G88" s="235">
        <v>101.9</v>
      </c>
      <c r="H88" s="241" t="s">
        <v>131</v>
      </c>
      <c r="I88" s="28"/>
      <c r="J88" s="28"/>
      <c r="N88" s="219" t="s">
        <v>77</v>
      </c>
      <c r="O88" s="362">
        <v>102.9</v>
      </c>
      <c r="P88" s="217"/>
      <c r="Q88" s="28"/>
      <c r="R88" s="28"/>
      <c r="T88" s="28"/>
      <c r="U88" s="322"/>
      <c r="V88" s="322"/>
      <c r="W88" s="36"/>
      <c r="X88" s="36"/>
      <c r="Z88" s="28"/>
      <c r="AA88" s="36"/>
      <c r="AB88" s="36"/>
    </row>
    <row r="89" spans="2:28" ht="12.75" x14ac:dyDescent="0.2">
      <c r="B89" s="65" t="s">
        <v>60</v>
      </c>
      <c r="C89" s="65">
        <v>-4.7000000000000028</v>
      </c>
      <c r="D89" s="65">
        <v>-7</v>
      </c>
      <c r="F89" s="219" t="s">
        <v>78</v>
      </c>
      <c r="G89" s="235">
        <v>96.5</v>
      </c>
      <c r="H89" s="241" t="s">
        <v>131</v>
      </c>
      <c r="I89" s="28"/>
      <c r="J89" s="28"/>
      <c r="N89" s="219" t="s">
        <v>78</v>
      </c>
      <c r="O89" s="362">
        <v>104.1</v>
      </c>
      <c r="P89" s="217"/>
      <c r="Q89" s="28"/>
      <c r="R89" s="28"/>
      <c r="T89" s="28"/>
      <c r="U89" s="322"/>
      <c r="V89" s="322"/>
      <c r="W89" s="36"/>
      <c r="X89" s="36"/>
      <c r="Z89" s="28"/>
      <c r="AA89" s="36"/>
      <c r="AB89" s="36"/>
    </row>
    <row r="90" spans="2:28" ht="12.75" x14ac:dyDescent="0.2">
      <c r="B90" s="65" t="s">
        <v>74</v>
      </c>
      <c r="C90" s="65">
        <v>-4.9000000000000057</v>
      </c>
      <c r="D90" s="65">
        <v>-2.7999999999999972</v>
      </c>
      <c r="F90" s="219" t="s">
        <v>79</v>
      </c>
      <c r="G90" s="235">
        <v>102.1</v>
      </c>
      <c r="H90" s="241" t="s">
        <v>131</v>
      </c>
      <c r="I90" s="28"/>
      <c r="J90" s="28"/>
      <c r="N90" s="219" t="s">
        <v>79</v>
      </c>
      <c r="O90" s="362">
        <v>98.4</v>
      </c>
      <c r="P90" s="217"/>
      <c r="Q90" s="28"/>
      <c r="R90" s="28"/>
      <c r="T90" s="28"/>
      <c r="U90" s="322"/>
      <c r="V90" s="322"/>
      <c r="W90" s="36"/>
      <c r="X90" s="36"/>
      <c r="Z90" s="28"/>
      <c r="AA90" s="36"/>
      <c r="AB90" s="36"/>
    </row>
    <row r="91" spans="2:28" ht="12.75" x14ac:dyDescent="0.2">
      <c r="B91" s="65" t="s">
        <v>80</v>
      </c>
      <c r="C91" s="65">
        <v>-5.7000000000000028</v>
      </c>
      <c r="D91" s="65">
        <v>-9.2000000000000028</v>
      </c>
      <c r="F91" s="219" t="s">
        <v>81</v>
      </c>
      <c r="G91" s="235">
        <v>102.5</v>
      </c>
      <c r="H91" s="241" t="s">
        <v>131</v>
      </c>
      <c r="I91" s="28"/>
      <c r="J91" s="28"/>
      <c r="N91" s="219" t="s">
        <v>81</v>
      </c>
      <c r="O91" s="362">
        <v>100.9</v>
      </c>
      <c r="P91" s="217"/>
      <c r="Q91" s="28"/>
      <c r="R91" s="28"/>
      <c r="T91" s="28"/>
      <c r="U91" s="322"/>
      <c r="V91" s="322"/>
      <c r="W91" s="36"/>
      <c r="X91" s="36"/>
      <c r="Z91" s="28"/>
      <c r="AA91" s="36"/>
      <c r="AB91" s="36"/>
    </row>
    <row r="92" spans="2:28" ht="12.75" x14ac:dyDescent="0.2">
      <c r="B92" s="65" t="s">
        <v>57</v>
      </c>
      <c r="C92" s="65">
        <v>-5.9000000000000057</v>
      </c>
      <c r="D92" s="65">
        <v>-9.9999999999994316E-2</v>
      </c>
      <c r="F92" s="219" t="s">
        <v>80</v>
      </c>
      <c r="G92" s="235">
        <v>94.3</v>
      </c>
      <c r="H92" s="241" t="s">
        <v>131</v>
      </c>
      <c r="I92" s="28"/>
      <c r="J92" s="28"/>
      <c r="N92" s="219" t="s">
        <v>80</v>
      </c>
      <c r="O92" s="362">
        <v>90.8</v>
      </c>
      <c r="P92" s="217"/>
      <c r="Q92" s="28"/>
      <c r="R92" s="28"/>
      <c r="T92" s="28"/>
      <c r="U92" s="322"/>
      <c r="V92" s="322"/>
      <c r="W92" s="36"/>
      <c r="X92" s="36"/>
      <c r="Z92" s="28"/>
      <c r="AA92" s="36"/>
      <c r="AB92" s="36"/>
    </row>
    <row r="93" spans="2:28" ht="12.75" x14ac:dyDescent="0.2">
      <c r="B93" s="65" t="s">
        <v>84</v>
      </c>
      <c r="C93" s="65">
        <v>-7.0999999999999943</v>
      </c>
      <c r="D93" s="65">
        <v>-8.2000000000000028</v>
      </c>
      <c r="F93" s="243" t="s">
        <v>65</v>
      </c>
      <c r="G93" s="235">
        <v>96.5</v>
      </c>
      <c r="H93" s="242" t="s">
        <v>105</v>
      </c>
      <c r="I93" s="28"/>
      <c r="J93" s="28"/>
      <c r="N93" s="219" t="s">
        <v>65</v>
      </c>
      <c r="O93" s="362">
        <v>100.8</v>
      </c>
      <c r="P93" s="217"/>
      <c r="Q93" s="28"/>
      <c r="R93" s="28"/>
      <c r="T93" s="28"/>
      <c r="U93" s="322"/>
      <c r="V93" s="322"/>
      <c r="W93" s="36"/>
      <c r="X93" s="36"/>
      <c r="Z93" s="28"/>
      <c r="AA93" s="36"/>
      <c r="AB93" s="36"/>
    </row>
    <row r="94" spans="2:28" ht="12.75" x14ac:dyDescent="0.2">
      <c r="B94" s="65" t="s">
        <v>72</v>
      </c>
      <c r="C94" s="65">
        <v>-9.0999999999999943</v>
      </c>
      <c r="D94" s="65">
        <v>2.2000000000000028</v>
      </c>
      <c r="F94" s="219" t="s">
        <v>83</v>
      </c>
      <c r="G94" s="235">
        <v>100.7</v>
      </c>
      <c r="H94" s="241" t="s">
        <v>131</v>
      </c>
      <c r="I94" s="28"/>
      <c r="J94" s="28"/>
      <c r="N94" s="219" t="s">
        <v>83</v>
      </c>
      <c r="O94" s="362">
        <v>102.1</v>
      </c>
      <c r="P94" s="217"/>
      <c r="Q94" s="28"/>
      <c r="R94" s="28"/>
      <c r="T94" s="28"/>
      <c r="U94" s="322"/>
      <c r="V94" s="322"/>
      <c r="W94" s="36"/>
      <c r="X94" s="36"/>
      <c r="Z94" s="28"/>
      <c r="AA94" s="36"/>
      <c r="AB94" s="36"/>
    </row>
    <row r="95" spans="2:28" ht="12.75" x14ac:dyDescent="0.2">
      <c r="B95" s="65" t="s">
        <v>58</v>
      </c>
      <c r="C95" s="65">
        <v>-10.700000000000003</v>
      </c>
      <c r="D95" s="65">
        <v>-3.7999999999999972</v>
      </c>
      <c r="F95" s="219" t="s">
        <v>84</v>
      </c>
      <c r="G95" s="235">
        <v>92.9</v>
      </c>
      <c r="H95" s="241" t="s">
        <v>131</v>
      </c>
      <c r="I95" s="28"/>
      <c r="J95" s="28"/>
      <c r="N95" s="219" t="s">
        <v>84</v>
      </c>
      <c r="O95" s="362">
        <v>91.8</v>
      </c>
      <c r="P95" s="217"/>
      <c r="Q95" s="28"/>
      <c r="R95" s="28"/>
      <c r="T95" s="28"/>
      <c r="U95" s="322"/>
      <c r="V95" s="322"/>
      <c r="W95" s="36"/>
      <c r="X95" s="36"/>
      <c r="Z95" s="28"/>
      <c r="AA95" s="36"/>
      <c r="AB95" s="36"/>
    </row>
    <row r="96" spans="2:28" x14ac:dyDescent="0.2">
      <c r="B96" s="65" t="s">
        <v>73</v>
      </c>
      <c r="C96" s="65">
        <v>-10.700000000000003</v>
      </c>
      <c r="D96" s="65">
        <v>-5.5999999999999943</v>
      </c>
      <c r="G96" s="36"/>
      <c r="Q96" s="28"/>
      <c r="R96" s="64"/>
    </row>
    <row r="97" spans="1:18" x14ac:dyDescent="0.2">
      <c r="Q97" s="28"/>
      <c r="R97" s="28"/>
    </row>
    <row r="98" spans="1:18" x14ac:dyDescent="0.2">
      <c r="Q98" s="28"/>
      <c r="R98" s="28"/>
    </row>
    <row r="103" spans="1:18" ht="15" x14ac:dyDescent="0.25">
      <c r="A103" s="217" t="s">
        <v>183</v>
      </c>
      <c r="B103"/>
      <c r="C103"/>
      <c r="D103"/>
      <c r="E103"/>
      <c r="F103"/>
      <c r="G103"/>
      <c r="H103"/>
    </row>
    <row r="104" spans="1:18" ht="15" x14ac:dyDescent="0.25">
      <c r="A104"/>
      <c r="B104"/>
      <c r="C104"/>
      <c r="D104"/>
      <c r="E104"/>
      <c r="F104"/>
      <c r="G104"/>
      <c r="H104"/>
    </row>
    <row r="105" spans="1:18" ht="15" x14ac:dyDescent="0.25">
      <c r="A105" s="217" t="s">
        <v>88</v>
      </c>
      <c r="B105" s="218">
        <v>42979.486747685187</v>
      </c>
      <c r="C105"/>
      <c r="D105"/>
      <c r="E105"/>
      <c r="F105"/>
      <c r="G105"/>
      <c r="H105"/>
    </row>
    <row r="106" spans="1:18" ht="15" x14ac:dyDescent="0.25">
      <c r="A106" s="217" t="s">
        <v>50</v>
      </c>
      <c r="B106" s="218">
        <v>43067.4131619213</v>
      </c>
      <c r="C106"/>
      <c r="D106"/>
      <c r="E106"/>
      <c r="F106"/>
      <c r="G106"/>
      <c r="H106"/>
    </row>
    <row r="107" spans="1:18" ht="15" x14ac:dyDescent="0.25">
      <c r="A107" s="217" t="s">
        <v>51</v>
      </c>
      <c r="B107" s="217" t="s">
        <v>52</v>
      </c>
      <c r="C107"/>
      <c r="D107"/>
      <c r="E107"/>
      <c r="F107"/>
      <c r="G107"/>
      <c r="H107"/>
    </row>
    <row r="108" spans="1:18" ht="15" x14ac:dyDescent="0.25">
      <c r="A108"/>
      <c r="B108"/>
      <c r="C108"/>
      <c r="D108"/>
      <c r="E108"/>
      <c r="F108"/>
      <c r="G108"/>
      <c r="H108"/>
    </row>
    <row r="109" spans="1:18" ht="15" x14ac:dyDescent="0.25">
      <c r="A109" s="217" t="s">
        <v>101</v>
      </c>
      <c r="B109" s="217" t="s">
        <v>121</v>
      </c>
      <c r="C109"/>
      <c r="D109"/>
      <c r="E109"/>
      <c r="F109"/>
      <c r="G109"/>
      <c r="H109"/>
    </row>
    <row r="110" spans="1:18" ht="15" x14ac:dyDescent="0.25">
      <c r="A110" s="217" t="s">
        <v>90</v>
      </c>
      <c r="B110" s="217" t="s">
        <v>122</v>
      </c>
      <c r="C110"/>
      <c r="D110"/>
      <c r="E110"/>
      <c r="F110"/>
      <c r="G110"/>
      <c r="H110"/>
    </row>
    <row r="111" spans="1:18" ht="15" x14ac:dyDescent="0.25">
      <c r="A111" s="217" t="s">
        <v>123</v>
      </c>
      <c r="B111" s="217" t="s">
        <v>184</v>
      </c>
      <c r="C111"/>
      <c r="D111"/>
      <c r="E111"/>
      <c r="F111"/>
      <c r="G111"/>
      <c r="H111"/>
    </row>
    <row r="112" spans="1:18" ht="15" x14ac:dyDescent="0.25">
      <c r="A112"/>
      <c r="B112"/>
      <c r="C112"/>
      <c r="D112"/>
      <c r="E112"/>
      <c r="F112"/>
      <c r="G112"/>
      <c r="H112"/>
    </row>
    <row r="113" spans="1:8" ht="12.75" x14ac:dyDescent="0.2">
      <c r="A113" s="219" t="s">
        <v>4</v>
      </c>
      <c r="B113" s="219" t="s">
        <v>13</v>
      </c>
      <c r="C113" s="219" t="s">
        <v>0</v>
      </c>
      <c r="D113" s="219" t="s">
        <v>1</v>
      </c>
      <c r="E113" s="219" t="s">
        <v>2</v>
      </c>
      <c r="F113" s="219" t="s">
        <v>93</v>
      </c>
      <c r="G113" s="219" t="s">
        <v>129</v>
      </c>
      <c r="H113" s="219" t="s">
        <v>200</v>
      </c>
    </row>
    <row r="114" spans="1:8" ht="12.75" x14ac:dyDescent="0.2">
      <c r="A114" s="219" t="s">
        <v>6</v>
      </c>
      <c r="B114" s="235">
        <v>100</v>
      </c>
      <c r="C114" s="235">
        <v>108.6</v>
      </c>
      <c r="D114" s="235">
        <v>110.9</v>
      </c>
      <c r="E114" s="235">
        <v>110.7</v>
      </c>
      <c r="F114" s="235">
        <v>106</v>
      </c>
      <c r="G114" s="235">
        <v>103.2</v>
      </c>
      <c r="H114" s="235">
        <v>99.8</v>
      </c>
    </row>
    <row r="119" spans="1:8" ht="15" x14ac:dyDescent="0.25">
      <c r="A119" s="217" t="s">
        <v>120</v>
      </c>
      <c r="B119"/>
      <c r="C119"/>
      <c r="D119"/>
      <c r="E119"/>
      <c r="F119"/>
      <c r="G119"/>
      <c r="H119"/>
    </row>
    <row r="120" spans="1:8" ht="15" x14ac:dyDescent="0.25">
      <c r="A120"/>
      <c r="B120"/>
      <c r="C120"/>
      <c r="D120"/>
      <c r="E120"/>
      <c r="F120"/>
      <c r="G120"/>
      <c r="H120"/>
    </row>
    <row r="121" spans="1:8" ht="15" x14ac:dyDescent="0.25">
      <c r="A121" s="217" t="s">
        <v>88</v>
      </c>
      <c r="B121" s="218">
        <v>42979.48673611111</v>
      </c>
      <c r="C121"/>
      <c r="D121"/>
      <c r="E121"/>
      <c r="F121"/>
      <c r="G121"/>
      <c r="H121"/>
    </row>
    <row r="122" spans="1:8" ht="15" x14ac:dyDescent="0.25">
      <c r="A122" s="217" t="s">
        <v>50</v>
      </c>
      <c r="B122" s="218">
        <v>43067.412127025462</v>
      </c>
      <c r="C122"/>
      <c r="D122"/>
      <c r="E122"/>
      <c r="F122"/>
      <c r="G122"/>
      <c r="H122"/>
    </row>
    <row r="123" spans="1:8" ht="15" x14ac:dyDescent="0.25">
      <c r="A123" s="217" t="s">
        <v>51</v>
      </c>
      <c r="B123" s="217" t="s">
        <v>52</v>
      </c>
      <c r="C123"/>
      <c r="D123"/>
      <c r="E123"/>
      <c r="F123"/>
      <c r="G123"/>
      <c r="H123"/>
    </row>
    <row r="124" spans="1:8" ht="15" x14ac:dyDescent="0.25">
      <c r="A124"/>
      <c r="B124"/>
      <c r="C124"/>
      <c r="D124"/>
      <c r="E124"/>
      <c r="F124"/>
      <c r="G124"/>
      <c r="H124"/>
    </row>
    <row r="125" spans="1:8" ht="15" x14ac:dyDescent="0.25">
      <c r="A125" s="217" t="s">
        <v>101</v>
      </c>
      <c r="B125" s="217" t="s">
        <v>121</v>
      </c>
      <c r="C125"/>
      <c r="D125"/>
      <c r="E125"/>
      <c r="F125"/>
      <c r="G125"/>
      <c r="H125"/>
    </row>
    <row r="126" spans="1:8" ht="15" x14ac:dyDescent="0.25">
      <c r="A126" s="217" t="s">
        <v>90</v>
      </c>
      <c r="B126" s="217" t="s">
        <v>122</v>
      </c>
      <c r="C126"/>
      <c r="D126"/>
      <c r="E126"/>
      <c r="F126"/>
      <c r="G126"/>
      <c r="H126"/>
    </row>
    <row r="127" spans="1:8" ht="15" x14ac:dyDescent="0.25">
      <c r="A127"/>
      <c r="B127"/>
      <c r="C127"/>
      <c r="D127"/>
      <c r="E127"/>
      <c r="F127"/>
      <c r="G127"/>
      <c r="H127"/>
    </row>
    <row r="128" spans="1:8" ht="12.75" x14ac:dyDescent="0.2">
      <c r="A128" s="219" t="s">
        <v>123</v>
      </c>
      <c r="B128" s="219" t="s">
        <v>179</v>
      </c>
      <c r="C128" s="219" t="s">
        <v>179</v>
      </c>
      <c r="D128" s="219" t="s">
        <v>179</v>
      </c>
      <c r="E128" s="219" t="s">
        <v>179</v>
      </c>
      <c r="F128" s="219" t="s">
        <v>179</v>
      </c>
      <c r="G128" s="219" t="s">
        <v>179</v>
      </c>
      <c r="H128" s="219" t="s">
        <v>179</v>
      </c>
    </row>
    <row r="129" spans="1:8" ht="12.75" x14ac:dyDescent="0.2">
      <c r="A129" s="219" t="s">
        <v>4</v>
      </c>
      <c r="B129" s="219" t="s">
        <v>13</v>
      </c>
      <c r="C129" s="219" t="s">
        <v>0</v>
      </c>
      <c r="D129" s="219" t="s">
        <v>1</v>
      </c>
      <c r="E129" s="219" t="s">
        <v>2</v>
      </c>
      <c r="F129" s="219" t="s">
        <v>93</v>
      </c>
      <c r="G129" s="219" t="s">
        <v>129</v>
      </c>
      <c r="H129" s="219" t="s">
        <v>200</v>
      </c>
    </row>
    <row r="130" spans="1:8" ht="12.75" x14ac:dyDescent="0.2">
      <c r="A130" s="219" t="s">
        <v>6</v>
      </c>
      <c r="B130" s="235">
        <v>100</v>
      </c>
      <c r="C130" s="235">
        <v>107.4</v>
      </c>
      <c r="D130" s="235">
        <v>111</v>
      </c>
      <c r="E130" s="235">
        <v>112.3</v>
      </c>
      <c r="F130" s="235">
        <v>104.4</v>
      </c>
      <c r="G130" s="235">
        <v>102.1</v>
      </c>
      <c r="H130" s="235">
        <v>100.9</v>
      </c>
    </row>
  </sheetData>
  <sortState ref="Z70:AB96">
    <sortCondition descending="1" ref="AA70:AA96"/>
  </sortState>
  <mergeCells count="4">
    <mergeCell ref="B39:N39"/>
    <mergeCell ref="B2:M2"/>
    <mergeCell ref="B3:M3"/>
    <mergeCell ref="B38:M38"/>
  </mergeCells>
  <pageMargins left="0.35433070866141736" right="0.35433070866141736" top="0.98425196850393704" bottom="0.98425196850393704" header="0.51181102362204722" footer="0.51181102362204722"/>
  <pageSetup paperSize="9" scale="77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Table 1</vt:lpstr>
      <vt:lpstr>Table 2</vt:lpstr>
      <vt:lpstr>Figure 1</vt:lpstr>
      <vt:lpstr>Figure 2</vt:lpstr>
      <vt:lpstr>Table 3</vt:lpstr>
      <vt:lpstr>Table 4</vt:lpstr>
      <vt:lpstr>Figure 3</vt:lpstr>
      <vt:lpstr>Table 5</vt:lpstr>
      <vt:lpstr>Figure 4</vt:lpstr>
      <vt:lpstr>Table 6</vt:lpstr>
      <vt:lpstr>Figure 5</vt:lpstr>
      <vt:lpstr>Figure 6</vt:lpstr>
      <vt:lpstr>Table 7</vt:lpstr>
      <vt:lpstr>Figure 7</vt:lpstr>
      <vt:lpstr>'Figure 1'!Print_Area</vt:lpstr>
      <vt:lpstr>'Figure 2'!Print_Area</vt:lpstr>
      <vt:lpstr>'Figure 3'!Print_Area</vt:lpstr>
      <vt:lpstr>'Figure 4'!Print_Area</vt:lpstr>
      <vt:lpstr>'Figure 5'!Print_Area</vt:lpstr>
      <vt:lpstr>'Figure 6'!Print_Area</vt:lpstr>
      <vt:lpstr>'Figure 7'!Print_Area</vt:lpstr>
      <vt:lpstr>'Table 1'!Print_Area</vt:lpstr>
      <vt:lpstr>'Table 3'!Print_Area</vt:lpstr>
      <vt:lpstr>'Table 4'!Print_Area</vt:lpstr>
      <vt:lpstr>'Table 5'!Print_Area</vt:lpstr>
      <vt:lpstr>'Table 6'!Print_Area</vt:lpstr>
      <vt:lpstr>'Table 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Eli Heidorn</cp:lastModifiedBy>
  <cp:lastPrinted>2016-12-08T10:16:13Z</cp:lastPrinted>
  <dcterms:created xsi:type="dcterms:W3CDTF">2014-10-08T22:46:50Z</dcterms:created>
  <dcterms:modified xsi:type="dcterms:W3CDTF">2017-12-07T10:43:41Z</dcterms:modified>
</cp:coreProperties>
</file>