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50" yWindow="135" windowWidth="23670" windowHeight="12540" activeTab="5"/>
  </bookViews>
  <sheets>
    <sheet name="Fig 1" sheetId="1" r:id="rId1"/>
    <sheet name="Fig 2" sheetId="2" r:id="rId2"/>
    <sheet name="Tables 1-2" sheetId="3" r:id="rId3"/>
    <sheet name="Fig 3" sheetId="4" r:id="rId4"/>
    <sheet name="Fig 4" sheetId="5" r:id="rId5"/>
    <sheet name="Fig 5" sheetId="6" r:id="rId6"/>
  </sheets>
  <calcPr calcId="145621"/>
</workbook>
</file>

<file path=xl/calcChain.xml><?xml version="1.0" encoding="utf-8"?>
<calcChain xmlns="http://schemas.openxmlformats.org/spreadsheetml/2006/main">
  <c r="C15" i="2" l="1"/>
  <c r="B15" i="2"/>
  <c r="O54" i="3"/>
  <c r="L54" i="3"/>
  <c r="K54" i="3"/>
  <c r="H54" i="3"/>
  <c r="S46" i="3"/>
  <c r="O46" i="3"/>
  <c r="K46" i="3"/>
  <c r="J46" i="3"/>
  <c r="H46" i="3"/>
  <c r="P48" i="3"/>
  <c r="K48" i="3"/>
  <c r="I48" i="3"/>
  <c r="H47" i="3"/>
  <c r="G48" i="3"/>
  <c r="F48" i="3"/>
  <c r="E48" i="3"/>
  <c r="N23" i="3"/>
  <c r="E13" i="3"/>
  <c r="R58" i="3"/>
  <c r="F58" i="3"/>
  <c r="E58" i="3"/>
  <c r="S12" i="3"/>
  <c r="E22" i="3"/>
  <c r="N24" i="3"/>
  <c r="L24" i="3"/>
  <c r="I12" i="3"/>
  <c r="H22" i="3"/>
  <c r="G12" i="3"/>
  <c r="F12" i="3"/>
  <c r="Q23" i="3"/>
  <c r="H24" i="3"/>
  <c r="S48" i="3"/>
  <c r="F57" i="3"/>
  <c r="R13" i="3"/>
  <c r="O13" i="3"/>
  <c r="M13" i="3"/>
  <c r="L23" i="3"/>
  <c r="K13" i="3"/>
  <c r="K23" i="3"/>
  <c r="J23" i="3"/>
  <c r="I13" i="3"/>
  <c r="I23" i="3"/>
  <c r="G24" i="3"/>
  <c r="F13" i="3"/>
  <c r="F14" i="3" s="1"/>
  <c r="M23" i="3"/>
  <c r="O23" i="3"/>
  <c r="P23" i="3"/>
  <c r="G58" i="3"/>
  <c r="O58" i="3"/>
  <c r="P58" i="3"/>
  <c r="Q58" i="3"/>
  <c r="S58" i="3"/>
  <c r="H58" i="3"/>
  <c r="I47" i="3"/>
  <c r="J47" i="3"/>
  <c r="J58" i="3"/>
  <c r="K58" i="3"/>
  <c r="K47" i="3"/>
  <c r="L47" i="3"/>
  <c r="L58" i="3"/>
  <c r="M58" i="3"/>
  <c r="M47" i="3"/>
  <c r="N47" i="3"/>
  <c r="N58" i="3"/>
  <c r="O12" i="3"/>
  <c r="M12" i="3"/>
  <c r="M14" i="3" s="1"/>
  <c r="K12" i="3"/>
  <c r="G47" i="3"/>
  <c r="O48" i="3"/>
  <c r="S47" i="3"/>
  <c r="Q47" i="3"/>
  <c r="O47" i="3"/>
  <c r="J22" i="3"/>
  <c r="M22" i="3"/>
  <c r="P24" i="3"/>
  <c r="R24" i="3"/>
  <c r="L57" i="3"/>
  <c r="P57" i="3"/>
  <c r="S13" i="3"/>
  <c r="P13" i="3"/>
  <c r="P14" i="3" s="1"/>
  <c r="N13" i="3"/>
  <c r="L13" i="3"/>
  <c r="J13" i="3"/>
  <c r="G13" i="3"/>
  <c r="G14" i="3" s="1"/>
  <c r="P12" i="3"/>
  <c r="N12" i="3"/>
  <c r="N14" i="3" s="1"/>
  <c r="L12" i="3"/>
  <c r="J12" i="3"/>
  <c r="J14" i="3" s="1"/>
  <c r="R48" i="3"/>
  <c r="N48" i="3"/>
  <c r="L48" i="3"/>
  <c r="L49" i="3" s="1"/>
  <c r="J48" i="3"/>
  <c r="H48" i="3"/>
  <c r="R47" i="3"/>
  <c r="P47" i="3"/>
  <c r="F23" i="3"/>
  <c r="F24" i="3"/>
  <c r="E24" i="3"/>
  <c r="I24" i="3"/>
  <c r="H23" i="3"/>
  <c r="H12" i="3"/>
  <c r="E23" i="3"/>
  <c r="G23" i="3"/>
  <c r="Q24" i="3"/>
  <c r="Q12" i="3"/>
  <c r="H13" i="3"/>
  <c r="H14" i="3" s="1"/>
  <c r="Q13" i="3"/>
  <c r="Q14" i="3" s="1"/>
  <c r="E12" i="3"/>
  <c r="F47" i="3"/>
  <c r="E47" i="3"/>
  <c r="R12" i="3"/>
  <c r="R14" i="3"/>
  <c r="O24" i="3"/>
  <c r="I14" i="3"/>
  <c r="F8" i="3"/>
  <c r="H8" i="3"/>
  <c r="J8" i="3"/>
  <c r="P8" i="3"/>
  <c r="R8" i="3"/>
  <c r="F11" i="3"/>
  <c r="H11" i="3"/>
  <c r="J11" i="3"/>
  <c r="L11" i="3"/>
  <c r="N11" i="3"/>
  <c r="P11" i="3"/>
  <c r="R11" i="3"/>
  <c r="F19" i="3"/>
  <c r="H19" i="3"/>
  <c r="J19" i="3"/>
  <c r="P19" i="3"/>
  <c r="R19" i="3"/>
  <c r="J43" i="3"/>
  <c r="N43" i="3"/>
  <c r="F46" i="3"/>
  <c r="L46" i="3"/>
  <c r="P46" i="3"/>
  <c r="F54" i="3"/>
  <c r="J54" i="3"/>
  <c r="P54" i="3"/>
  <c r="S59" i="3"/>
  <c r="K14" i="3"/>
  <c r="L22" i="3"/>
  <c r="E8" i="3"/>
  <c r="I8" i="3"/>
  <c r="K8" i="3"/>
  <c r="M8" i="3"/>
  <c r="O8" i="3"/>
  <c r="Q8" i="3"/>
  <c r="E11" i="3"/>
  <c r="G11" i="3"/>
  <c r="I11" i="3"/>
  <c r="K11" i="3"/>
  <c r="M11" i="3"/>
  <c r="O11" i="3"/>
  <c r="Q11" i="3"/>
  <c r="E19" i="3"/>
  <c r="G19" i="3"/>
  <c r="I19" i="3"/>
  <c r="K19" i="3"/>
  <c r="O19" i="3"/>
  <c r="Q19" i="3"/>
  <c r="S43" i="3"/>
  <c r="G46" i="3"/>
  <c r="M46" i="3"/>
  <c r="Q46" i="3"/>
  <c r="E54" i="3"/>
  <c r="M54" i="3"/>
  <c r="S54" i="3"/>
  <c r="N57" i="3"/>
  <c r="P22" i="3"/>
  <c r="N22" i="3"/>
  <c r="O22" i="3"/>
  <c r="G22" i="3"/>
  <c r="E14" i="3"/>
  <c r="K24" i="3"/>
  <c r="R23" i="3"/>
  <c r="R57" i="3"/>
  <c r="S57" i="3" l="1"/>
  <c r="F59" i="3"/>
  <c r="J49" i="3"/>
  <c r="N49" i="3"/>
  <c r="H49" i="3"/>
  <c r="L14" i="3"/>
  <c r="O14" i="3"/>
  <c r="L59" i="3"/>
  <c r="N59" i="3"/>
  <c r="P59" i="3"/>
  <c r="R59" i="3"/>
  <c r="R49" i="3"/>
  <c r="O49" i="3"/>
  <c r="S49" i="3"/>
  <c r="E49" i="3"/>
  <c r="F49" i="3"/>
  <c r="G49" i="3"/>
  <c r="K49" i="3"/>
  <c r="L43" i="3"/>
  <c r="M57" i="3"/>
  <c r="P49" i="3"/>
  <c r="E46" i="3"/>
  <c r="H59" i="3"/>
  <c r="H57" i="3"/>
  <c r="J57" i="3"/>
  <c r="J59" i="3"/>
  <c r="O57" i="3"/>
  <c r="O59" i="3"/>
  <c r="Q59" i="3"/>
  <c r="Q57" i="3"/>
  <c r="M59" i="3"/>
  <c r="G57" i="3"/>
  <c r="M48" i="3"/>
  <c r="M49" i="3" s="1"/>
  <c r="K43" i="3"/>
  <c r="R46" i="3"/>
  <c r="N46" i="3"/>
  <c r="P43" i="3"/>
  <c r="H43" i="3"/>
  <c r="K57" i="3"/>
  <c r="Q48" i="3"/>
  <c r="Q49" i="3" s="1"/>
  <c r="R22" i="3"/>
  <c r="F22" i="3"/>
  <c r="I22" i="3"/>
  <c r="J24" i="3"/>
  <c r="Q22" i="3"/>
  <c r="M24" i="3"/>
  <c r="K22" i="3"/>
  <c r="G59" i="3" l="1"/>
  <c r="E59" i="3"/>
  <c r="E57" i="3"/>
  <c r="K59" i="3"/>
</calcChain>
</file>

<file path=xl/sharedStrings.xml><?xml version="1.0" encoding="utf-8"?>
<sst xmlns="http://schemas.openxmlformats.org/spreadsheetml/2006/main" count="231" uniqueCount="89">
  <si>
    <t>FR</t>
  </si>
  <si>
    <t>UK</t>
  </si>
  <si>
    <t>DK</t>
  </si>
  <si>
    <t>BE</t>
  </si>
  <si>
    <t>CZ</t>
  </si>
  <si>
    <t>DE</t>
  </si>
  <si>
    <t>EE</t>
  </si>
  <si>
    <t>EL</t>
  </si>
  <si>
    <t>ES</t>
  </si>
  <si>
    <t>IE</t>
  </si>
  <si>
    <t>IT</t>
  </si>
  <si>
    <t>CY</t>
  </si>
  <si>
    <t>LV</t>
  </si>
  <si>
    <t>LT</t>
  </si>
  <si>
    <t>LU</t>
  </si>
  <si>
    <t>HU</t>
  </si>
  <si>
    <t>MT</t>
  </si>
  <si>
    <t>PL</t>
  </si>
  <si>
    <t>PT</t>
  </si>
  <si>
    <t>SI</t>
  </si>
  <si>
    <t>SK</t>
  </si>
  <si>
    <t>FI</t>
  </si>
  <si>
    <t>SE</t>
  </si>
  <si>
    <t xml:space="preserve">1. Primary </t>
  </si>
  <si>
    <t xml:space="preserve">   production</t>
  </si>
  <si>
    <t>2. Total</t>
  </si>
  <si>
    <t xml:space="preserve">    imports</t>
  </si>
  <si>
    <t>5. Total exports</t>
  </si>
  <si>
    <t>7.Energy</t>
  </si>
  <si>
    <t>BG</t>
  </si>
  <si>
    <t>RO</t>
  </si>
  <si>
    <t xml:space="preserve">    consumption </t>
  </si>
  <si>
    <t>Other third countries</t>
  </si>
  <si>
    <t>Nigeria</t>
  </si>
  <si>
    <t>Qatar</t>
  </si>
  <si>
    <t>Algeria</t>
  </si>
  <si>
    <t>Russia</t>
  </si>
  <si>
    <t>(2  - 5 ) /  6 * 100</t>
  </si>
  <si>
    <t>1+2</t>
  </si>
  <si>
    <t>- Decrease in stocks</t>
  </si>
  <si>
    <t>+ Increase in stocks</t>
  </si>
  <si>
    <t>AT</t>
  </si>
  <si>
    <t xml:space="preserve">Primary Production </t>
  </si>
  <si>
    <t>-</t>
  </si>
  <si>
    <t>Source data: nrg_124m</t>
  </si>
  <si>
    <t>Source data: nrg_103m</t>
  </si>
  <si>
    <t>Libya</t>
  </si>
  <si>
    <t>6. Gross inland</t>
  </si>
  <si>
    <t>Monthly cumulated data</t>
  </si>
  <si>
    <t>Annual data</t>
  </si>
  <si>
    <t>HR</t>
  </si>
  <si>
    <t>Tunisia</t>
  </si>
  <si>
    <t>Belarus</t>
  </si>
  <si>
    <t>Ukraine</t>
  </si>
  <si>
    <t>Morocco</t>
  </si>
  <si>
    <t>Date of extraction: 01/06/2018</t>
  </si>
  <si>
    <t>Source data: nrg_103m, nrg_103a</t>
  </si>
  <si>
    <t>Note: Provisional data for monthly cumulated data for 2013-2015 and 2017</t>
  </si>
  <si>
    <t>NL (¹)</t>
  </si>
  <si>
    <t>(¹) Provisional data for 2017</t>
  </si>
  <si>
    <t>(²)</t>
  </si>
  <si>
    <t>(³)</t>
  </si>
  <si>
    <t xml:space="preserve">   dependency (⁴)</t>
  </si>
  <si>
    <t>(⁴)</t>
  </si>
  <si>
    <t>Imports (entries) 2016</t>
  </si>
  <si>
    <t>Imports (entries) 2017</t>
  </si>
  <si>
    <t>Exports (exits) 2016</t>
  </si>
  <si>
    <t>Exports (exits) 2017</t>
  </si>
  <si>
    <t>Souce data: nrg_103m</t>
  </si>
  <si>
    <t>Growth rate 2016-2017 (%)</t>
  </si>
  <si>
    <t>2. Imports</t>
  </si>
  <si>
    <t xml:space="preserve">    (entries)</t>
  </si>
  <si>
    <t>5. Exports</t>
  </si>
  <si>
    <t xml:space="preserve">    (exits)</t>
  </si>
  <si>
    <t>Note: Positive values: Imports; Negative values: exports</t>
  </si>
  <si>
    <t>EU-28 (¹)</t>
  </si>
  <si>
    <t>EA (¹)</t>
  </si>
  <si>
    <t>3. Resources (²)</t>
  </si>
  <si>
    <t>4. Stock change (³)</t>
  </si>
  <si>
    <t>(%)</t>
  </si>
  <si>
    <t>(thousand terajoules (Gross Calorific Value))</t>
  </si>
  <si>
    <t>Norway (¹)</t>
  </si>
  <si>
    <t>Table 1: Provisional natural gas balance sheet, by country, 2016-2017</t>
  </si>
  <si>
    <t>Table 2: Provisional natural gas balance sheet, by country, 2016-2017</t>
  </si>
  <si>
    <t>Figure 3: Gross inland consumption of natural gas, by country, 2016-2017</t>
  </si>
  <si>
    <t>Figure 4: Primary production of natural gas, by producing country, 2016-2017</t>
  </si>
  <si>
    <t>Figure 1: Gross inland consumption of natural gas, EU-28, 1990-2016</t>
  </si>
  <si>
    <t>Figure 2: Extra-EU imports (entries) of natural gas, by country of origin, 2016-2017</t>
  </si>
  <si>
    <t>Figure 5: Total imports (entries) and exports (exits) of natural gas,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</si>
</sst>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\ "/>
    <numFmt numFmtId="166" formatCode="0.0%"/>
    <numFmt numFmtId="167" formatCode="#,##0.0_i"/>
    <numFmt numFmtId="168" formatCode="#,##0.0"/>
    <numFmt numFmtId="169" formatCode="\+0.0;\-0.0"/>
    <numFmt numFmtId="170" formatCode="0.000%"/>
  </numFmts>
  <fonts count="8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indexed="22"/>
      </top>
      <bottom style="thin">
        <color indexed="64"/>
      </bottom>
      <diagonal/>
    </border>
    <border>
      <left style="hair">
        <color rgb="FFA6A6A6"/>
      </left>
      <right style="hair">
        <color indexed="22"/>
      </right>
      <top/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rgb="FFA6A6A6"/>
      </right>
      <top style="thin">
        <color indexed="64"/>
      </top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thin">
        <color indexed="64"/>
      </top>
      <bottom/>
      <diagonal/>
    </border>
    <border>
      <left style="thin">
        <color indexed="64"/>
      </left>
      <right style="hair">
        <color rgb="FFA6A6A6"/>
      </right>
      <top style="hair">
        <color indexed="22"/>
      </top>
      <bottom style="thin">
        <color indexed="64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/>
      <diagonal/>
    </border>
    <border>
      <left style="hair">
        <color rgb="FFA6A6A6"/>
      </left>
      <right style="hair">
        <color indexed="22"/>
      </right>
      <top/>
      <bottom style="thin">
        <color indexed="64"/>
      </bottom>
      <diagonal/>
    </border>
    <border>
      <left style="hair">
        <color rgb="FFA6A6A6"/>
      </left>
      <right style="hair">
        <color rgb="FFC0C0C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thin">
        <color rgb="FF000000"/>
      </top>
      <bottom style="hair">
        <color indexed="22"/>
      </bottom>
      <diagonal/>
    </border>
    <border>
      <left style="hair">
        <color indexed="64"/>
      </left>
      <right/>
      <top/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7" fontId="5" fillId="0" borderId="0" applyFill="0" applyBorder="0" applyProtection="0">
      <alignment horizontal="right"/>
    </xf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166" fontId="5" fillId="0" borderId="0" xfId="0" applyNumberFormat="1" applyFont="1"/>
    <xf numFmtId="166" fontId="5" fillId="0" borderId="0" xfId="4" applyNumberFormat="1" applyFont="1"/>
    <xf numFmtId="0" fontId="5" fillId="0" borderId="0" xfId="2" applyFont="1" applyBorder="1"/>
    <xf numFmtId="0" fontId="6" fillId="2" borderId="29" xfId="2" applyFont="1" applyFill="1" applyBorder="1" applyAlignment="1">
      <alignment horizontal="center"/>
    </xf>
    <xf numFmtId="0" fontId="6" fillId="2" borderId="30" xfId="2" applyFont="1" applyFill="1" applyBorder="1" applyAlignment="1">
      <alignment horizontal="center"/>
    </xf>
    <xf numFmtId="0" fontId="6" fillId="2" borderId="31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5" fillId="0" borderId="0" xfId="2" applyFont="1"/>
    <xf numFmtId="0" fontId="6" fillId="0" borderId="0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6" fillId="0" borderId="34" xfId="1" applyFont="1" applyBorder="1" applyAlignment="1">
      <alignment horizontal="left" wrapText="1"/>
    </xf>
    <xf numFmtId="0" fontId="6" fillId="0" borderId="3" xfId="2" applyFont="1" applyBorder="1" applyAlignment="1">
      <alignment horizontal="left"/>
    </xf>
    <xf numFmtId="0" fontId="6" fillId="0" borderId="2" xfId="2" applyFont="1" applyBorder="1" applyAlignment="1">
      <alignment horizontal="left" vertical="top"/>
    </xf>
    <xf numFmtId="49" fontId="5" fillId="0" borderId="0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left"/>
    </xf>
    <xf numFmtId="0" fontId="5" fillId="0" borderId="0" xfId="2" quotePrefix="1" applyFont="1" applyBorder="1"/>
    <xf numFmtId="165" fontId="5" fillId="0" borderId="0" xfId="2" applyNumberFormat="1" applyFont="1" applyBorder="1" applyAlignment="1">
      <alignment horizontal="right"/>
    </xf>
    <xf numFmtId="49" fontId="5" fillId="0" borderId="0" xfId="2" applyNumberFormat="1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2" borderId="35" xfId="2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/>
    </xf>
    <xf numFmtId="168" fontId="5" fillId="0" borderId="0" xfId="0" applyNumberFormat="1" applyFont="1"/>
    <xf numFmtId="168" fontId="5" fillId="0" borderId="0" xfId="0" applyNumberFormat="1" applyFont="1" applyAlignment="1">
      <alignment horizontal="right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4" xfId="1" applyFont="1" applyBorder="1"/>
    <xf numFmtId="165" fontId="5" fillId="0" borderId="5" xfId="2" applyNumberFormat="1" applyFont="1" applyBorder="1" applyAlignment="1">
      <alignment horizontal="right"/>
    </xf>
    <xf numFmtId="165" fontId="5" fillId="0" borderId="4" xfId="2" applyNumberFormat="1" applyFont="1" applyBorder="1" applyAlignment="1">
      <alignment horizontal="right"/>
    </xf>
    <xf numFmtId="0" fontId="5" fillId="0" borderId="6" xfId="1" applyFont="1" applyBorder="1"/>
    <xf numFmtId="165" fontId="5" fillId="0" borderId="2" xfId="2" applyNumberFormat="1" applyFont="1" applyBorder="1" applyAlignment="1">
      <alignment horizontal="right"/>
    </xf>
    <xf numFmtId="165" fontId="5" fillId="0" borderId="6" xfId="2" applyNumberFormat="1" applyFont="1" applyBorder="1" applyAlignment="1">
      <alignment horizontal="right"/>
    </xf>
    <xf numFmtId="0" fontId="5" fillId="0" borderId="4" xfId="0" applyFont="1" applyBorder="1"/>
    <xf numFmtId="164" fontId="5" fillId="0" borderId="5" xfId="0" applyNumberFormat="1" applyFont="1" applyBorder="1"/>
    <xf numFmtId="164" fontId="5" fillId="0" borderId="4" xfId="0" applyNumberFormat="1" applyFont="1" applyBorder="1"/>
    <xf numFmtId="0" fontId="5" fillId="0" borderId="6" xfId="0" applyFont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0" fontId="6" fillId="2" borderId="36" xfId="2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37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167" fontId="5" fillId="0" borderId="7" xfId="3" applyFont="1" applyBorder="1">
      <alignment horizontal="right"/>
    </xf>
    <xf numFmtId="167" fontId="5" fillId="0" borderId="8" xfId="3" applyFont="1" applyFill="1" applyBorder="1">
      <alignment horizontal="right"/>
    </xf>
    <xf numFmtId="167" fontId="5" fillId="0" borderId="8" xfId="3" applyFont="1" applyBorder="1">
      <alignment horizontal="right"/>
    </xf>
    <xf numFmtId="167" fontId="5" fillId="0" borderId="9" xfId="3" applyFont="1" applyBorder="1">
      <alignment horizontal="right"/>
    </xf>
    <xf numFmtId="167" fontId="5" fillId="0" borderId="10" xfId="3" applyFont="1" applyBorder="1">
      <alignment horizontal="right"/>
    </xf>
    <xf numFmtId="167" fontId="5" fillId="0" borderId="11" xfId="3" applyFont="1" applyFill="1" applyBorder="1">
      <alignment horizontal="right"/>
    </xf>
    <xf numFmtId="167" fontId="5" fillId="0" borderId="11" xfId="3" applyFont="1" applyBorder="1">
      <alignment horizontal="right"/>
    </xf>
    <xf numFmtId="167" fontId="5" fillId="0" borderId="12" xfId="3" applyFont="1" applyBorder="1">
      <alignment horizontal="right"/>
    </xf>
    <xf numFmtId="167" fontId="5" fillId="0" borderId="38" xfId="3" applyFont="1" applyBorder="1">
      <alignment horizontal="right"/>
    </xf>
    <xf numFmtId="167" fontId="5" fillId="0" borderId="13" xfId="3" applyFont="1" applyFill="1" applyBorder="1">
      <alignment horizontal="right"/>
    </xf>
    <xf numFmtId="167" fontId="5" fillId="0" borderId="13" xfId="3" applyFont="1" applyBorder="1">
      <alignment horizontal="right"/>
    </xf>
    <xf numFmtId="167" fontId="5" fillId="0" borderId="14" xfId="3" applyFont="1" applyBorder="1">
      <alignment horizontal="right"/>
    </xf>
    <xf numFmtId="167" fontId="5" fillId="0" borderId="9" xfId="3" applyFont="1" applyFill="1" applyBorder="1">
      <alignment horizontal="right"/>
    </xf>
    <xf numFmtId="167" fontId="5" fillId="0" borderId="15" xfId="3" applyFont="1" applyBorder="1">
      <alignment horizontal="right"/>
    </xf>
    <xf numFmtId="167" fontId="5" fillId="0" borderId="16" xfId="3" applyFont="1" applyBorder="1">
      <alignment horizontal="right"/>
    </xf>
    <xf numFmtId="167" fontId="5" fillId="0" borderId="17" xfId="3" applyFont="1" applyFill="1" applyBorder="1">
      <alignment horizontal="right"/>
    </xf>
    <xf numFmtId="167" fontId="5" fillId="0" borderId="17" xfId="3" applyFont="1" applyBorder="1">
      <alignment horizontal="right"/>
    </xf>
    <xf numFmtId="167" fontId="5" fillId="0" borderId="18" xfId="3" applyFont="1" applyBorder="1">
      <alignment horizontal="right"/>
    </xf>
    <xf numFmtId="167" fontId="5" fillId="0" borderId="19" xfId="3" applyFont="1" applyFill="1" applyBorder="1">
      <alignment horizontal="right"/>
    </xf>
    <xf numFmtId="167" fontId="5" fillId="0" borderId="20" xfId="3" applyFont="1" applyFill="1" applyBorder="1">
      <alignment horizontal="right"/>
    </xf>
    <xf numFmtId="167" fontId="5" fillId="0" borderId="39" xfId="3" applyFont="1" applyBorder="1">
      <alignment horizontal="right"/>
    </xf>
    <xf numFmtId="167" fontId="5" fillId="0" borderId="40" xfId="3" applyFont="1" applyBorder="1">
      <alignment horizontal="right"/>
    </xf>
    <xf numFmtId="167" fontId="5" fillId="0" borderId="41" xfId="3" applyFont="1" applyBorder="1">
      <alignment horizontal="right"/>
    </xf>
    <xf numFmtId="167" fontId="5" fillId="0" borderId="42" xfId="3" applyFont="1" applyBorder="1">
      <alignment horizontal="right"/>
    </xf>
    <xf numFmtId="167" fontId="5" fillId="0" borderId="43" xfId="3" applyFont="1" applyBorder="1">
      <alignment horizontal="right"/>
    </xf>
    <xf numFmtId="167" fontId="5" fillId="0" borderId="44" xfId="3" applyFont="1" applyBorder="1">
      <alignment horizontal="right"/>
    </xf>
    <xf numFmtId="167" fontId="5" fillId="0" borderId="21" xfId="3" applyFont="1" applyBorder="1">
      <alignment horizontal="right"/>
    </xf>
    <xf numFmtId="167" fontId="5" fillId="0" borderId="22" xfId="3" applyFont="1" applyBorder="1">
      <alignment horizontal="right"/>
    </xf>
    <xf numFmtId="167" fontId="5" fillId="0" borderId="23" xfId="3" applyFont="1" applyBorder="1">
      <alignment horizontal="right"/>
    </xf>
    <xf numFmtId="167" fontId="5" fillId="0" borderId="45" xfId="3" applyFont="1" applyBorder="1">
      <alignment horizontal="right"/>
    </xf>
    <xf numFmtId="166" fontId="5" fillId="0" borderId="24" xfId="3" applyNumberFormat="1" applyFont="1" applyBorder="1">
      <alignment horizontal="right"/>
    </xf>
    <xf numFmtId="166" fontId="5" fillId="0" borderId="38" xfId="3" applyNumberFormat="1" applyFont="1" applyBorder="1">
      <alignment horizontal="right"/>
    </xf>
    <xf numFmtId="166" fontId="5" fillId="0" borderId="46" xfId="3" applyNumberFormat="1" applyFont="1" applyBorder="1">
      <alignment horizontal="right"/>
    </xf>
    <xf numFmtId="169" fontId="6" fillId="0" borderId="24" xfId="3" applyNumberFormat="1" applyFont="1" applyBorder="1">
      <alignment horizontal="right"/>
    </xf>
    <xf numFmtId="169" fontId="6" fillId="0" borderId="38" xfId="3" applyNumberFormat="1" applyFont="1" applyBorder="1">
      <alignment horizontal="right"/>
    </xf>
    <xf numFmtId="169" fontId="6" fillId="0" borderId="47" xfId="3" applyNumberFormat="1" applyFont="1" applyBorder="1">
      <alignment horizontal="right"/>
    </xf>
    <xf numFmtId="167" fontId="5" fillId="0" borderId="48" xfId="3" applyFont="1" applyBorder="1">
      <alignment horizontal="right"/>
    </xf>
    <xf numFmtId="0" fontId="6" fillId="0" borderId="49" xfId="1" applyFont="1" applyBorder="1" applyAlignment="1">
      <alignment horizontal="left"/>
    </xf>
    <xf numFmtId="0" fontId="6" fillId="0" borderId="50" xfId="1" applyFont="1" applyBorder="1" applyAlignment="1">
      <alignment horizontal="left" wrapText="1"/>
    </xf>
    <xf numFmtId="167" fontId="5" fillId="0" borderId="51" xfId="3" applyFont="1" applyBorder="1">
      <alignment horizontal="right"/>
    </xf>
    <xf numFmtId="167" fontId="5" fillId="0" borderId="25" xfId="3" applyFont="1" applyBorder="1">
      <alignment horizontal="right"/>
    </xf>
    <xf numFmtId="166" fontId="5" fillId="0" borderId="23" xfId="3" applyNumberFormat="1" applyFont="1" applyBorder="1">
      <alignment horizontal="right"/>
    </xf>
    <xf numFmtId="167" fontId="5" fillId="0" borderId="26" xfId="3" applyFont="1" applyBorder="1">
      <alignment horizontal="right"/>
    </xf>
    <xf numFmtId="167" fontId="5" fillId="0" borderId="27" xfId="3" applyFont="1" applyBorder="1">
      <alignment horizontal="right"/>
    </xf>
    <xf numFmtId="169" fontId="6" fillId="0" borderId="23" xfId="3" applyNumberFormat="1" applyFont="1" applyBorder="1">
      <alignment horizontal="right"/>
    </xf>
    <xf numFmtId="167" fontId="5" fillId="0" borderId="26" xfId="3" applyFont="1" applyFill="1" applyBorder="1">
      <alignment horizontal="right"/>
    </xf>
    <xf numFmtId="167" fontId="5" fillId="0" borderId="28" xfId="3" applyFont="1" applyFill="1" applyBorder="1">
      <alignment horizontal="right"/>
    </xf>
    <xf numFmtId="3" fontId="5" fillId="0" borderId="0" xfId="0" applyNumberFormat="1" applyFont="1"/>
    <xf numFmtId="0" fontId="6" fillId="0" borderId="0" xfId="1" applyNumberFormat="1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Font="1" applyAlignment="1"/>
    <xf numFmtId="0" fontId="7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0" fontId="5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5">
    <cellStyle name="Normal" xfId="0" builtinId="0"/>
    <cellStyle name="Normal_GAS-SAM2005" xfId="1"/>
    <cellStyle name="Normal_NgEco9899EZTISAM" xfId="2"/>
    <cellStyle name="NumberCellStyle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D9D9"/>
      <color rgb="FFC84B96"/>
      <color rgb="FF32AF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100"/>
              <a:t>Gross inland consumption of natural gas, EU-28 [in thousand terajoules (Gross Calorific Value)]</a:t>
            </a:r>
          </a:p>
        </c:rich>
      </c:tx>
      <c:layout>
        <c:manualLayout>
          <c:xMode val="edge"/>
          <c:yMode val="edge"/>
          <c:x val="1.1517791045350101E-3"/>
          <c:y val="6.00600600600600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562539339095562E-2"/>
          <c:y val="9.9296036682765487E-2"/>
          <c:w val="0.94218821883256443"/>
          <c:h val="0.71794374676762718"/>
        </c:manualLayout>
      </c:layout>
      <c:lineChart>
        <c:grouping val="standard"/>
        <c:varyColors val="0"/>
        <c:ser>
          <c:idx val="0"/>
          <c:order val="0"/>
          <c:tx>
            <c:strRef>
              <c:f>'Fig 1'!$C$3</c:f>
              <c:strCache>
                <c:ptCount val="1"/>
                <c:pt idx="0">
                  <c:v>Annual data</c:v>
                </c:pt>
              </c:strCache>
            </c:strRef>
          </c:tx>
          <c:marker>
            <c:symbol val="circle"/>
            <c:size val="7"/>
            <c:spPr>
              <a:solidFill>
                <a:schemeClr val="bg1"/>
              </a:solidFill>
            </c:spPr>
          </c:marker>
          <c:cat>
            <c:numRef>
              <c:f>'Fig 1'!$A$4:$A$31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'Fig 1'!$C$4:$C$31</c:f>
              <c:numCache>
                <c:formatCode>#,##0.0</c:formatCode>
                <c:ptCount val="28"/>
                <c:pt idx="0">
                  <c:v>13816</c:v>
                </c:pt>
                <c:pt idx="1">
                  <c:v>14269</c:v>
                </c:pt>
                <c:pt idx="2">
                  <c:v>13862</c:v>
                </c:pt>
                <c:pt idx="3">
                  <c:v>14398</c:v>
                </c:pt>
                <c:pt idx="4">
                  <c:v>14387</c:v>
                </c:pt>
                <c:pt idx="5">
                  <c:v>15616</c:v>
                </c:pt>
                <c:pt idx="6">
                  <c:v>17190</c:v>
                </c:pt>
                <c:pt idx="7">
                  <c:v>16838</c:v>
                </c:pt>
                <c:pt idx="8">
                  <c:v>17372</c:v>
                </c:pt>
                <c:pt idx="9">
                  <c:v>17904</c:v>
                </c:pt>
                <c:pt idx="10">
                  <c:v>18422</c:v>
                </c:pt>
                <c:pt idx="11">
                  <c:v>18902</c:v>
                </c:pt>
                <c:pt idx="12">
                  <c:v>18972</c:v>
                </c:pt>
                <c:pt idx="13">
                  <c:v>19749</c:v>
                </c:pt>
                <c:pt idx="14">
                  <c:v>20248</c:v>
                </c:pt>
                <c:pt idx="15">
                  <c:v>20707</c:v>
                </c:pt>
                <c:pt idx="16">
                  <c:v>20480</c:v>
                </c:pt>
                <c:pt idx="17">
                  <c:v>20234</c:v>
                </c:pt>
                <c:pt idx="18">
                  <c:v>20666</c:v>
                </c:pt>
                <c:pt idx="19">
                  <c:v>19321</c:v>
                </c:pt>
                <c:pt idx="20">
                  <c:v>20787</c:v>
                </c:pt>
                <c:pt idx="21">
                  <c:v>18752</c:v>
                </c:pt>
                <c:pt idx="22">
                  <c:v>18293</c:v>
                </c:pt>
                <c:pt idx="23">
                  <c:v>18014</c:v>
                </c:pt>
                <c:pt idx="24">
                  <c:v>15975</c:v>
                </c:pt>
                <c:pt idx="25">
                  <c:v>16650</c:v>
                </c:pt>
                <c:pt idx="26">
                  <c:v>17815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Monthly cumulated data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'Fig 1'!$A$4:$A$31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'Fig 1'!$B$4:$B$31</c:f>
              <c:numCache>
                <c:formatCode>#,##0.0</c:formatCode>
                <c:ptCount val="28"/>
                <c:pt idx="23">
                  <c:v>17960</c:v>
                </c:pt>
                <c:pt idx="24">
                  <c:v>16039</c:v>
                </c:pt>
                <c:pt idx="25">
                  <c:v>16732</c:v>
                </c:pt>
                <c:pt idx="26">
                  <c:v>17921</c:v>
                </c:pt>
                <c:pt idx="27">
                  <c:v>18587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19168"/>
        <c:axId val="86121088"/>
      </c:lineChart>
      <c:catAx>
        <c:axId val="861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861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21088"/>
        <c:scaling>
          <c:orientation val="minMax"/>
          <c:max val="22000"/>
          <c:min val="1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119168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Extra-EU imports (entries) of natural gas, by country of origin, 2016-2017</a:t>
            </a:r>
          </a:p>
        </c:rich>
      </c:tx>
      <c:layout>
        <c:manualLayout>
          <c:xMode val="edge"/>
          <c:yMode val="edge"/>
          <c:x val="6.6666666666666671E-3"/>
          <c:y val="0.02"/>
        </c:manualLayout>
      </c:layout>
      <c:overlay val="0"/>
    </c:title>
    <c:autoTitleDeleted val="0"/>
    <c:plotArea>
      <c:layout>
        <c:manualLayout>
          <c:xMode val="edge"/>
          <c:yMode val="edge"/>
          <c:x val="6.6666666666666671E-3"/>
          <c:y val="0.13691296306341461"/>
          <c:w val="0.9916666666666667"/>
          <c:h val="0.716137555490618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2'!$B$2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2AFA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2'!$A$3:$A$13</c:f>
              <c:strCache>
                <c:ptCount val="11"/>
                <c:pt idx="0">
                  <c:v>Norway (¹)</c:v>
                </c:pt>
                <c:pt idx="1">
                  <c:v>Russia</c:v>
                </c:pt>
                <c:pt idx="2">
                  <c:v>Ukraine</c:v>
                </c:pt>
                <c:pt idx="3">
                  <c:v>Belarus</c:v>
                </c:pt>
                <c:pt idx="4">
                  <c:v>Qatar</c:v>
                </c:pt>
                <c:pt idx="5">
                  <c:v>Tunisia</c:v>
                </c:pt>
                <c:pt idx="6">
                  <c:v>Algeria</c:v>
                </c:pt>
                <c:pt idx="7">
                  <c:v>Nigeria</c:v>
                </c:pt>
                <c:pt idx="8">
                  <c:v>Morocco</c:v>
                </c:pt>
                <c:pt idx="9">
                  <c:v>Libya</c:v>
                </c:pt>
                <c:pt idx="10">
                  <c:v>Other third countries</c:v>
                </c:pt>
              </c:strCache>
            </c:strRef>
          </c:cat>
          <c:val>
            <c:numRef>
              <c:f>'Fig 2'!$B$3:$B$13</c:f>
              <c:numCache>
                <c:formatCode>0.0%</c:formatCode>
                <c:ptCount val="11"/>
                <c:pt idx="0">
                  <c:v>0.27651472367411928</c:v>
                </c:pt>
                <c:pt idx="1">
                  <c:v>0.18612653427499865</c:v>
                </c:pt>
                <c:pt idx="2">
                  <c:v>0.17393726915281252</c:v>
                </c:pt>
                <c:pt idx="3">
                  <c:v>0.11667419666883377</c:v>
                </c:pt>
                <c:pt idx="4">
                  <c:v>6.6382305324986304E-2</c:v>
                </c:pt>
                <c:pt idx="5">
                  <c:v>5.3289884627915618E-2</c:v>
                </c:pt>
                <c:pt idx="6">
                  <c:v>4.9035211060920979E-2</c:v>
                </c:pt>
                <c:pt idx="7">
                  <c:v>2.2051863334611062E-2</c:v>
                </c:pt>
                <c:pt idx="8">
                  <c:v>2.6125772381078587E-2</c:v>
                </c:pt>
                <c:pt idx="9">
                  <c:v>1.3579499183706262E-2</c:v>
                </c:pt>
                <c:pt idx="10">
                  <c:v>1.6282740316016998E-2</c:v>
                </c:pt>
              </c:numCache>
            </c:numRef>
          </c:val>
        </c:ser>
        <c:ser>
          <c:idx val="1"/>
          <c:order val="1"/>
          <c:tx>
            <c:strRef>
              <c:f>'Fig 2'!$C$2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2'!$A$3:$A$13</c:f>
              <c:strCache>
                <c:ptCount val="11"/>
                <c:pt idx="0">
                  <c:v>Norway (¹)</c:v>
                </c:pt>
                <c:pt idx="1">
                  <c:v>Russia</c:v>
                </c:pt>
                <c:pt idx="2">
                  <c:v>Ukraine</c:v>
                </c:pt>
                <c:pt idx="3">
                  <c:v>Belarus</c:v>
                </c:pt>
                <c:pt idx="4">
                  <c:v>Qatar</c:v>
                </c:pt>
                <c:pt idx="5">
                  <c:v>Tunisia</c:v>
                </c:pt>
                <c:pt idx="6">
                  <c:v>Algeria</c:v>
                </c:pt>
                <c:pt idx="7">
                  <c:v>Nigeria</c:v>
                </c:pt>
                <c:pt idx="8">
                  <c:v>Morocco</c:v>
                </c:pt>
                <c:pt idx="9">
                  <c:v>Libya</c:v>
                </c:pt>
                <c:pt idx="10">
                  <c:v>Other third countries</c:v>
                </c:pt>
              </c:strCache>
            </c:strRef>
          </c:cat>
          <c:val>
            <c:numRef>
              <c:f>'Fig 2'!$C$3:$C$13</c:f>
              <c:numCache>
                <c:formatCode>0.0%</c:formatCode>
                <c:ptCount val="11"/>
                <c:pt idx="0">
                  <c:v>0.3083107630081286</c:v>
                </c:pt>
                <c:pt idx="1">
                  <c:v>0.18139410701346451</c:v>
                </c:pt>
                <c:pt idx="2">
                  <c:v>0.17802638514088523</c:v>
                </c:pt>
                <c:pt idx="3">
                  <c:v>0.10445020860610038</c:v>
                </c:pt>
                <c:pt idx="4">
                  <c:v>5.6829154352712047E-2</c:v>
                </c:pt>
                <c:pt idx="5">
                  <c:v>4.7364992034680663E-2</c:v>
                </c:pt>
                <c:pt idx="6">
                  <c:v>4.2119502505808142E-2</c:v>
                </c:pt>
                <c:pt idx="7">
                  <c:v>2.5387031558071774E-2</c:v>
                </c:pt>
                <c:pt idx="8">
                  <c:v>2.0502755022727248E-2</c:v>
                </c:pt>
                <c:pt idx="9">
                  <c:v>1.1640065671498313E-2</c:v>
                </c:pt>
                <c:pt idx="10">
                  <c:v>2.3975035085923066E-2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0032"/>
        <c:axId val="86141568"/>
      </c:barChart>
      <c:catAx>
        <c:axId val="8614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141568"/>
        <c:crosses val="autoZero"/>
        <c:auto val="1"/>
        <c:lblAlgn val="ctr"/>
        <c:lblOffset val="100"/>
        <c:tickMarkSkip val="1"/>
        <c:noMultiLvlLbl val="0"/>
      </c:catAx>
      <c:valAx>
        <c:axId val="86141568"/>
        <c:scaling>
          <c:orientation val="minMax"/>
        </c:scaling>
        <c:delete val="1"/>
        <c:axPos val="b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614003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540498687664042"/>
          <c:y val="0.89749550738154271"/>
          <c:w val="0.12918989501312336"/>
          <c:h val="4.06267341582302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Gross inland consumption of natural gas, by country, 2016-2017</a:t>
            </a:r>
          </a:p>
        </c:rich>
      </c:tx>
      <c:layout>
        <c:manualLayout>
          <c:xMode val="edge"/>
          <c:yMode val="edge"/>
          <c:x val="6.4646464646464646E-3"/>
          <c:y val="1.32340777502067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80967409436836E-2"/>
          <c:y val="0.10366577119036589"/>
          <c:w val="0.9386428959813663"/>
          <c:h val="0.735726293036899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3'!$C$5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3'!$A$6:$A$33</c:f>
              <c:strCache>
                <c:ptCount val="28"/>
                <c:pt idx="0">
                  <c:v>DE</c:v>
                </c:pt>
                <c:pt idx="1">
                  <c:v>UK</c:v>
                </c:pt>
                <c:pt idx="2">
                  <c:v>IT</c:v>
                </c:pt>
                <c:pt idx="3">
                  <c:v>FR</c:v>
                </c:pt>
                <c:pt idx="4">
                  <c:v>NL (¹)</c:v>
                </c:pt>
                <c:pt idx="5">
                  <c:v>ES</c:v>
                </c:pt>
                <c:pt idx="6">
                  <c:v>PL</c:v>
                </c:pt>
                <c:pt idx="7">
                  <c:v>BE</c:v>
                </c:pt>
                <c:pt idx="8">
                  <c:v>RO</c:v>
                </c:pt>
                <c:pt idx="9">
                  <c:v>HU</c:v>
                </c:pt>
                <c:pt idx="10">
                  <c:v>AT</c:v>
                </c:pt>
                <c:pt idx="11">
                  <c:v>CZ</c:v>
                </c:pt>
                <c:pt idx="12">
                  <c:v>PT</c:v>
                </c:pt>
                <c:pt idx="13">
                  <c:v>IE</c:v>
                </c:pt>
                <c:pt idx="14">
                  <c:v>EL</c:v>
                </c:pt>
                <c:pt idx="15">
                  <c:v>SK</c:v>
                </c:pt>
                <c:pt idx="16">
                  <c:v>DK</c:v>
                </c:pt>
                <c:pt idx="17">
                  <c:v>BG</c:v>
                </c:pt>
                <c:pt idx="18">
                  <c:v>HR</c:v>
                </c:pt>
                <c:pt idx="19">
                  <c:v>LT</c:v>
                </c:pt>
                <c:pt idx="20">
                  <c:v>FI</c:v>
                </c:pt>
                <c:pt idx="21">
                  <c:v>LV</c:v>
                </c:pt>
                <c:pt idx="22">
                  <c:v>SI</c:v>
                </c:pt>
                <c:pt idx="23">
                  <c:v>LU</c:v>
                </c:pt>
                <c:pt idx="24">
                  <c:v>SE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3'!$C$6:$C$33</c:f>
              <c:numCache>
                <c:formatCode>#,##0.0</c:formatCode>
                <c:ptCount val="28"/>
                <c:pt idx="0">
                  <c:v>3446</c:v>
                </c:pt>
                <c:pt idx="1">
                  <c:v>3239</c:v>
                </c:pt>
                <c:pt idx="2">
                  <c:v>2702</c:v>
                </c:pt>
                <c:pt idx="3">
                  <c:v>1782</c:v>
                </c:pt>
                <c:pt idx="4">
                  <c:v>1316</c:v>
                </c:pt>
                <c:pt idx="5">
                  <c:v>1165</c:v>
                </c:pt>
                <c:pt idx="6">
                  <c:v>679</c:v>
                </c:pt>
                <c:pt idx="7">
                  <c:v>646</c:v>
                </c:pt>
                <c:pt idx="8">
                  <c:v>443</c:v>
                </c:pt>
                <c:pt idx="9">
                  <c:v>374</c:v>
                </c:pt>
                <c:pt idx="10">
                  <c:v>334</c:v>
                </c:pt>
                <c:pt idx="11">
                  <c:v>326</c:v>
                </c:pt>
                <c:pt idx="12">
                  <c:v>208</c:v>
                </c:pt>
                <c:pt idx="13">
                  <c:v>195</c:v>
                </c:pt>
                <c:pt idx="14">
                  <c:v>162</c:v>
                </c:pt>
                <c:pt idx="15">
                  <c:v>184</c:v>
                </c:pt>
                <c:pt idx="16">
                  <c:v>133</c:v>
                </c:pt>
                <c:pt idx="17">
                  <c:v>122</c:v>
                </c:pt>
                <c:pt idx="18">
                  <c:v>108</c:v>
                </c:pt>
                <c:pt idx="19">
                  <c:v>86</c:v>
                </c:pt>
                <c:pt idx="20">
                  <c:v>96</c:v>
                </c:pt>
                <c:pt idx="21">
                  <c:v>53</c:v>
                </c:pt>
                <c:pt idx="22">
                  <c:v>33</c:v>
                </c:pt>
                <c:pt idx="23">
                  <c:v>33</c:v>
                </c:pt>
                <c:pt idx="24">
                  <c:v>38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0"/>
          <c:order val="1"/>
          <c:tx>
            <c:strRef>
              <c:f>'Fig 3'!$B$5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3'!$A$6:$A$33</c:f>
              <c:strCache>
                <c:ptCount val="28"/>
                <c:pt idx="0">
                  <c:v>DE</c:v>
                </c:pt>
                <c:pt idx="1">
                  <c:v>UK</c:v>
                </c:pt>
                <c:pt idx="2">
                  <c:v>IT</c:v>
                </c:pt>
                <c:pt idx="3">
                  <c:v>FR</c:v>
                </c:pt>
                <c:pt idx="4">
                  <c:v>NL (¹)</c:v>
                </c:pt>
                <c:pt idx="5">
                  <c:v>ES</c:v>
                </c:pt>
                <c:pt idx="6">
                  <c:v>PL</c:v>
                </c:pt>
                <c:pt idx="7">
                  <c:v>BE</c:v>
                </c:pt>
                <c:pt idx="8">
                  <c:v>RO</c:v>
                </c:pt>
                <c:pt idx="9">
                  <c:v>HU</c:v>
                </c:pt>
                <c:pt idx="10">
                  <c:v>AT</c:v>
                </c:pt>
                <c:pt idx="11">
                  <c:v>CZ</c:v>
                </c:pt>
                <c:pt idx="12">
                  <c:v>PT</c:v>
                </c:pt>
                <c:pt idx="13">
                  <c:v>IE</c:v>
                </c:pt>
                <c:pt idx="14">
                  <c:v>EL</c:v>
                </c:pt>
                <c:pt idx="15">
                  <c:v>SK</c:v>
                </c:pt>
                <c:pt idx="16">
                  <c:v>DK</c:v>
                </c:pt>
                <c:pt idx="17">
                  <c:v>BG</c:v>
                </c:pt>
                <c:pt idx="18">
                  <c:v>HR</c:v>
                </c:pt>
                <c:pt idx="19">
                  <c:v>LT</c:v>
                </c:pt>
                <c:pt idx="20">
                  <c:v>FI</c:v>
                </c:pt>
                <c:pt idx="21">
                  <c:v>LV</c:v>
                </c:pt>
                <c:pt idx="22">
                  <c:v>SI</c:v>
                </c:pt>
                <c:pt idx="23">
                  <c:v>LU</c:v>
                </c:pt>
                <c:pt idx="24">
                  <c:v>SE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3'!$B$6:$B$33</c:f>
              <c:numCache>
                <c:formatCode>#,##0.0</c:formatCode>
                <c:ptCount val="28"/>
                <c:pt idx="0">
                  <c:v>3561</c:v>
                </c:pt>
                <c:pt idx="1">
                  <c:v>3148</c:v>
                </c:pt>
                <c:pt idx="2">
                  <c:v>2863</c:v>
                </c:pt>
                <c:pt idx="3">
                  <c:v>1791</c:v>
                </c:pt>
                <c:pt idx="4">
                  <c:v>1444</c:v>
                </c:pt>
                <c:pt idx="5">
                  <c:v>1269</c:v>
                </c:pt>
                <c:pt idx="6">
                  <c:v>727</c:v>
                </c:pt>
                <c:pt idx="7">
                  <c:v>656</c:v>
                </c:pt>
                <c:pt idx="8">
                  <c:v>476</c:v>
                </c:pt>
                <c:pt idx="9">
                  <c:v>397</c:v>
                </c:pt>
                <c:pt idx="10">
                  <c:v>359</c:v>
                </c:pt>
                <c:pt idx="11">
                  <c:v>335</c:v>
                </c:pt>
                <c:pt idx="12">
                  <c:v>254</c:v>
                </c:pt>
                <c:pt idx="13">
                  <c:v>201</c:v>
                </c:pt>
                <c:pt idx="14">
                  <c:v>195</c:v>
                </c:pt>
                <c:pt idx="15">
                  <c:v>183</c:v>
                </c:pt>
                <c:pt idx="16">
                  <c:v>127</c:v>
                </c:pt>
                <c:pt idx="17">
                  <c:v>123</c:v>
                </c:pt>
                <c:pt idx="18">
                  <c:v>122</c:v>
                </c:pt>
                <c:pt idx="19">
                  <c:v>89</c:v>
                </c:pt>
                <c:pt idx="20">
                  <c:v>89</c:v>
                </c:pt>
                <c:pt idx="21">
                  <c:v>48</c:v>
                </c:pt>
                <c:pt idx="22">
                  <c:v>35</c:v>
                </c:pt>
                <c:pt idx="23">
                  <c:v>32</c:v>
                </c:pt>
                <c:pt idx="24">
                  <c:v>31</c:v>
                </c:pt>
                <c:pt idx="25">
                  <c:v>19</c:v>
                </c:pt>
                <c:pt idx="26">
                  <c:v>11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59904"/>
        <c:axId val="86461440"/>
      </c:barChart>
      <c:catAx>
        <c:axId val="864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46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61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459904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Primary production of natural gas, by producing country, 2016-2017</a:t>
            </a:r>
          </a:p>
        </c:rich>
      </c:tx>
      <c:layout>
        <c:manualLayout>
          <c:xMode val="edge"/>
          <c:yMode val="edge"/>
          <c:x val="6.6666666666666671E-3"/>
          <c:y val="1.2260536398467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689389426244923E-2"/>
          <c:y val="0.10327018074705727"/>
          <c:w val="0.94983968863725066"/>
          <c:h val="0.76470721727469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4'!$D$3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 4'!$B$4:$B$20</c:f>
              <c:strCache>
                <c:ptCount val="17"/>
                <c:pt idx="0">
                  <c:v>UK</c:v>
                </c:pt>
                <c:pt idx="1">
                  <c:v>NL (¹)</c:v>
                </c:pt>
                <c:pt idx="2">
                  <c:v>RO</c:v>
                </c:pt>
                <c:pt idx="3">
                  <c:v>DE</c:v>
                </c:pt>
                <c:pt idx="4">
                  <c:v>IT</c:v>
                </c:pt>
                <c:pt idx="5">
                  <c:v>DK</c:v>
                </c:pt>
                <c:pt idx="6">
                  <c:v>PL</c:v>
                </c:pt>
                <c:pt idx="7">
                  <c:v>IE</c:v>
                </c:pt>
                <c:pt idx="8">
                  <c:v>HU</c:v>
                </c:pt>
                <c:pt idx="9">
                  <c:v>HR</c:v>
                </c:pt>
                <c:pt idx="10">
                  <c:v>AT</c:v>
                </c:pt>
                <c:pt idx="11">
                  <c:v>CZ</c:v>
                </c:pt>
                <c:pt idx="12">
                  <c:v>SK</c:v>
                </c:pt>
                <c:pt idx="13">
                  <c:v>BG</c:v>
                </c:pt>
                <c:pt idx="14">
                  <c:v>FR</c:v>
                </c:pt>
                <c:pt idx="15">
                  <c:v>ES</c:v>
                </c:pt>
                <c:pt idx="16">
                  <c:v>SI</c:v>
                </c:pt>
              </c:strCache>
            </c:strRef>
          </c:cat>
          <c:val>
            <c:numRef>
              <c:f>'Fig 4'!$D$4:$D$20</c:f>
              <c:numCache>
                <c:formatCode>0.0</c:formatCode>
                <c:ptCount val="17"/>
                <c:pt idx="0">
                  <c:v>1664.3040000000001</c:v>
                </c:pt>
                <c:pt idx="1">
                  <c:v>1602.4590000000001</c:v>
                </c:pt>
                <c:pt idx="2">
                  <c:v>383.12400000000002</c:v>
                </c:pt>
                <c:pt idx="3">
                  <c:v>267.49400000000003</c:v>
                </c:pt>
                <c:pt idx="4">
                  <c:v>220.333</c:v>
                </c:pt>
                <c:pt idx="5">
                  <c:v>188.018</c:v>
                </c:pt>
                <c:pt idx="6">
                  <c:v>165.27199999999999</c:v>
                </c:pt>
                <c:pt idx="7">
                  <c:v>112.91500000000001</c:v>
                </c:pt>
                <c:pt idx="8">
                  <c:v>66.545000000000002</c:v>
                </c:pt>
                <c:pt idx="9">
                  <c:v>67.353999999999999</c:v>
                </c:pt>
                <c:pt idx="10">
                  <c:v>45.726999999999997</c:v>
                </c:pt>
                <c:pt idx="11">
                  <c:v>8.3829999999999991</c:v>
                </c:pt>
                <c:pt idx="12">
                  <c:v>3.7949999999999999</c:v>
                </c:pt>
                <c:pt idx="13">
                  <c:v>3.581</c:v>
                </c:pt>
                <c:pt idx="14">
                  <c:v>1.5469999999999999</c:v>
                </c:pt>
                <c:pt idx="15">
                  <c:v>2.2290000000000001</c:v>
                </c:pt>
                <c:pt idx="16">
                  <c:v>0</c:v>
                </c:pt>
              </c:numCache>
            </c:numRef>
          </c:val>
        </c:ser>
        <c:ser>
          <c:idx val="0"/>
          <c:order val="1"/>
          <c:tx>
            <c:strRef>
              <c:f>'Fig 4'!$C$3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 4'!$B$4:$B$20</c:f>
              <c:strCache>
                <c:ptCount val="17"/>
                <c:pt idx="0">
                  <c:v>UK</c:v>
                </c:pt>
                <c:pt idx="1">
                  <c:v>NL (¹)</c:v>
                </c:pt>
                <c:pt idx="2">
                  <c:v>RO</c:v>
                </c:pt>
                <c:pt idx="3">
                  <c:v>DE</c:v>
                </c:pt>
                <c:pt idx="4">
                  <c:v>IT</c:v>
                </c:pt>
                <c:pt idx="5">
                  <c:v>DK</c:v>
                </c:pt>
                <c:pt idx="6">
                  <c:v>PL</c:v>
                </c:pt>
                <c:pt idx="7">
                  <c:v>IE</c:v>
                </c:pt>
                <c:pt idx="8">
                  <c:v>HU</c:v>
                </c:pt>
                <c:pt idx="9">
                  <c:v>HR</c:v>
                </c:pt>
                <c:pt idx="10">
                  <c:v>AT</c:v>
                </c:pt>
                <c:pt idx="11">
                  <c:v>CZ</c:v>
                </c:pt>
                <c:pt idx="12">
                  <c:v>SK</c:v>
                </c:pt>
                <c:pt idx="13">
                  <c:v>BG</c:v>
                </c:pt>
                <c:pt idx="14">
                  <c:v>FR</c:v>
                </c:pt>
                <c:pt idx="15">
                  <c:v>ES</c:v>
                </c:pt>
                <c:pt idx="16">
                  <c:v>SI</c:v>
                </c:pt>
              </c:strCache>
            </c:strRef>
          </c:cat>
          <c:val>
            <c:numRef>
              <c:f>'Fig 4'!$C$4:$C$20</c:f>
              <c:numCache>
                <c:formatCode>0.0</c:formatCode>
                <c:ptCount val="17"/>
                <c:pt idx="0">
                  <c:v>1668.8409999999999</c:v>
                </c:pt>
                <c:pt idx="1">
                  <c:v>1544.415</c:v>
                </c:pt>
                <c:pt idx="2">
                  <c:v>412.524</c:v>
                </c:pt>
                <c:pt idx="3">
                  <c:v>245.30799999999999</c:v>
                </c:pt>
                <c:pt idx="4">
                  <c:v>211.077</c:v>
                </c:pt>
                <c:pt idx="5">
                  <c:v>201.887</c:v>
                </c:pt>
                <c:pt idx="6">
                  <c:v>161.61000000000001</c:v>
                </c:pt>
                <c:pt idx="7">
                  <c:v>132.499</c:v>
                </c:pt>
                <c:pt idx="8">
                  <c:v>65.543000000000006</c:v>
                </c:pt>
                <c:pt idx="9">
                  <c:v>60.865000000000002</c:v>
                </c:pt>
                <c:pt idx="10">
                  <c:v>48.566000000000003</c:v>
                </c:pt>
                <c:pt idx="11">
                  <c:v>8.7759999999999998</c:v>
                </c:pt>
                <c:pt idx="12">
                  <c:v>5.81</c:v>
                </c:pt>
                <c:pt idx="13">
                  <c:v>2.82</c:v>
                </c:pt>
                <c:pt idx="14">
                  <c:v>2.1110000000000002</c:v>
                </c:pt>
                <c:pt idx="15">
                  <c:v>1.4059999999999999</c:v>
                </c:pt>
                <c:pt idx="16">
                  <c:v>0.16300000000000001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7040"/>
        <c:axId val="86488576"/>
      </c:barChart>
      <c:catAx>
        <c:axId val="864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4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885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487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Total imports (entries) and exports (exits) of natural gas, 2016-2017 [in thousand terajoules (Gross Calorific Value)]</a:t>
            </a:r>
            <a:r>
              <a:rPr lang="en-US" baseline="0"/>
              <a:t> </a:t>
            </a:r>
          </a:p>
        </c:rich>
      </c:tx>
      <c:layout>
        <c:manualLayout>
          <c:xMode val="edge"/>
          <c:yMode val="edge"/>
          <c:x val="5.772005772005772E-3"/>
          <c:y val="1.2093726379440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29879069326142E-2"/>
          <c:y val="0.11401527405011168"/>
          <c:w val="0.95853136022854357"/>
          <c:h val="0.7166444487892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5'!$A$4</c:f>
              <c:strCache>
                <c:ptCount val="1"/>
                <c:pt idx="0">
                  <c:v>Imports (entries) 2016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 5'!$B$3:$AC$3</c:f>
              <c:strCache>
                <c:ptCount val="28"/>
                <c:pt idx="0">
                  <c:v>DE</c:v>
                </c:pt>
                <c:pt idx="1">
                  <c:v>IT</c:v>
                </c:pt>
                <c:pt idx="2">
                  <c:v>SK</c:v>
                </c:pt>
                <c:pt idx="3">
                  <c:v>FR</c:v>
                </c:pt>
                <c:pt idx="4">
                  <c:v>AT</c:v>
                </c:pt>
                <c:pt idx="5">
                  <c:v>UK</c:v>
                </c:pt>
                <c:pt idx="6">
                  <c:v>NL (¹)</c:v>
                </c:pt>
                <c:pt idx="7">
                  <c:v>BE</c:v>
                </c:pt>
                <c:pt idx="8">
                  <c:v>PL</c:v>
                </c:pt>
                <c:pt idx="9">
                  <c:v>ES</c:v>
                </c:pt>
                <c:pt idx="10">
                  <c:v>CZ</c:v>
                </c:pt>
                <c:pt idx="11">
                  <c:v>BG</c:v>
                </c:pt>
                <c:pt idx="12">
                  <c:v>HU</c:v>
                </c:pt>
                <c:pt idx="13">
                  <c:v>PT</c:v>
                </c:pt>
                <c:pt idx="14">
                  <c:v>EL</c:v>
                </c:pt>
                <c:pt idx="15">
                  <c:v>LT</c:v>
                </c:pt>
                <c:pt idx="16">
                  <c:v>FI</c:v>
                </c:pt>
                <c:pt idx="17">
                  <c:v>SI</c:v>
                </c:pt>
                <c:pt idx="18">
                  <c:v>HR</c:v>
                </c:pt>
                <c:pt idx="19">
                  <c:v>IE</c:v>
                </c:pt>
                <c:pt idx="20">
                  <c:v>LV</c:v>
                </c:pt>
                <c:pt idx="21">
                  <c:v>RO</c:v>
                </c:pt>
                <c:pt idx="22">
                  <c:v>LU</c:v>
                </c:pt>
                <c:pt idx="23">
                  <c:v>SE</c:v>
                </c:pt>
                <c:pt idx="24">
                  <c:v>DK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5'!$B$4:$AC$4</c:f>
              <c:numCache>
                <c:formatCode>0.0\ </c:formatCode>
                <c:ptCount val="28"/>
                <c:pt idx="0">
                  <c:v>5870.0290000000005</c:v>
                </c:pt>
                <c:pt idx="1">
                  <c:v>2487.3609999999999</c:v>
                </c:pt>
                <c:pt idx="2">
                  <c:v>2036.867</c:v>
                </c:pt>
                <c:pt idx="3">
                  <c:v>1918.913</c:v>
                </c:pt>
                <c:pt idx="4">
                  <c:v>1788.827</c:v>
                </c:pt>
                <c:pt idx="5">
                  <c:v>1915.817</c:v>
                </c:pt>
                <c:pt idx="6">
                  <c:v>1379.481</c:v>
                </c:pt>
                <c:pt idx="7">
                  <c:v>1606.2439999999999</c:v>
                </c:pt>
                <c:pt idx="8">
                  <c:v>1694.518</c:v>
                </c:pt>
                <c:pt idx="9">
                  <c:v>1311.5730000000001</c:v>
                </c:pt>
                <c:pt idx="10">
                  <c:v>1306.24</c:v>
                </c:pt>
                <c:pt idx="11">
                  <c:v>676</c:v>
                </c:pt>
                <c:pt idx="12">
                  <c:v>411.21</c:v>
                </c:pt>
                <c:pt idx="13">
                  <c:v>215.38399999999999</c:v>
                </c:pt>
                <c:pt idx="14">
                  <c:v>161.07300000000001</c:v>
                </c:pt>
                <c:pt idx="15">
                  <c:v>172.535</c:v>
                </c:pt>
                <c:pt idx="16">
                  <c:v>95.570999999999998</c:v>
                </c:pt>
                <c:pt idx="17">
                  <c:v>83.209000000000003</c:v>
                </c:pt>
                <c:pt idx="18">
                  <c:v>51.347000000000001</c:v>
                </c:pt>
                <c:pt idx="19">
                  <c:v>79.088999999999999</c:v>
                </c:pt>
                <c:pt idx="20">
                  <c:v>59.106999999999999</c:v>
                </c:pt>
                <c:pt idx="21">
                  <c:v>57.218000000000004</c:v>
                </c:pt>
                <c:pt idx="22">
                  <c:v>32.988</c:v>
                </c:pt>
                <c:pt idx="23">
                  <c:v>38.024000000000001</c:v>
                </c:pt>
                <c:pt idx="24">
                  <c:v>28.465</c:v>
                </c:pt>
                <c:pt idx="25">
                  <c:v>19.922999999999998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 5'!$A$5</c:f>
              <c:strCache>
                <c:ptCount val="1"/>
                <c:pt idx="0">
                  <c:v>Imports (entries) 2017</c:v>
                </c:pt>
              </c:strCache>
            </c:strRef>
          </c:tx>
          <c:spPr>
            <a:solidFill>
              <a:srgbClr val="C84B96"/>
            </a:solidFill>
            <a:ln w="25400">
              <a:noFill/>
            </a:ln>
          </c:spPr>
          <c:invertIfNegative val="0"/>
          <c:cat>
            <c:strRef>
              <c:f>'Fig 5'!$B$3:$AC$3</c:f>
              <c:strCache>
                <c:ptCount val="28"/>
                <c:pt idx="0">
                  <c:v>DE</c:v>
                </c:pt>
                <c:pt idx="1">
                  <c:v>IT</c:v>
                </c:pt>
                <c:pt idx="2">
                  <c:v>SK</c:v>
                </c:pt>
                <c:pt idx="3">
                  <c:v>FR</c:v>
                </c:pt>
                <c:pt idx="4">
                  <c:v>AT</c:v>
                </c:pt>
                <c:pt idx="5">
                  <c:v>UK</c:v>
                </c:pt>
                <c:pt idx="6">
                  <c:v>NL (¹)</c:v>
                </c:pt>
                <c:pt idx="7">
                  <c:v>BE</c:v>
                </c:pt>
                <c:pt idx="8">
                  <c:v>PL</c:v>
                </c:pt>
                <c:pt idx="9">
                  <c:v>ES</c:v>
                </c:pt>
                <c:pt idx="10">
                  <c:v>CZ</c:v>
                </c:pt>
                <c:pt idx="11">
                  <c:v>BG</c:v>
                </c:pt>
                <c:pt idx="12">
                  <c:v>HU</c:v>
                </c:pt>
                <c:pt idx="13">
                  <c:v>PT</c:v>
                </c:pt>
                <c:pt idx="14">
                  <c:v>EL</c:v>
                </c:pt>
                <c:pt idx="15">
                  <c:v>LT</c:v>
                </c:pt>
                <c:pt idx="16">
                  <c:v>FI</c:v>
                </c:pt>
                <c:pt idx="17">
                  <c:v>SI</c:v>
                </c:pt>
                <c:pt idx="18">
                  <c:v>HR</c:v>
                </c:pt>
                <c:pt idx="19">
                  <c:v>IE</c:v>
                </c:pt>
                <c:pt idx="20">
                  <c:v>LV</c:v>
                </c:pt>
                <c:pt idx="21">
                  <c:v>RO</c:v>
                </c:pt>
                <c:pt idx="22">
                  <c:v>LU</c:v>
                </c:pt>
                <c:pt idx="23">
                  <c:v>SE</c:v>
                </c:pt>
                <c:pt idx="24">
                  <c:v>DK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5'!$B$5:$AC$5</c:f>
              <c:numCache>
                <c:formatCode>0.0\ </c:formatCode>
                <c:ptCount val="28"/>
                <c:pt idx="0">
                  <c:v>5969.0339999999997</c:v>
                </c:pt>
                <c:pt idx="1">
                  <c:v>2652.6</c:v>
                </c:pt>
                <c:pt idx="2">
                  <c:v>2250.04</c:v>
                </c:pt>
                <c:pt idx="3">
                  <c:v>1996.7929999999999</c:v>
                </c:pt>
                <c:pt idx="4">
                  <c:v>1966.9549999999999</c:v>
                </c:pt>
                <c:pt idx="5">
                  <c:v>1877.925</c:v>
                </c:pt>
                <c:pt idx="6">
                  <c:v>1792.4159999999999</c:v>
                </c:pt>
                <c:pt idx="7">
                  <c:v>1743.4960000000001</c:v>
                </c:pt>
                <c:pt idx="8">
                  <c:v>1720.0409999999999</c:v>
                </c:pt>
                <c:pt idx="9">
                  <c:v>1401.395</c:v>
                </c:pt>
                <c:pt idx="10">
                  <c:v>1344.144</c:v>
                </c:pt>
                <c:pt idx="11">
                  <c:v>746.21199999999999</c:v>
                </c:pt>
                <c:pt idx="12">
                  <c:v>606.96500000000003</c:v>
                </c:pt>
                <c:pt idx="13">
                  <c:v>256.86200000000002</c:v>
                </c:pt>
                <c:pt idx="14">
                  <c:v>196.45500000000001</c:v>
                </c:pt>
                <c:pt idx="15">
                  <c:v>191.18600000000001</c:v>
                </c:pt>
                <c:pt idx="16">
                  <c:v>89.275000000000006</c:v>
                </c:pt>
                <c:pt idx="17">
                  <c:v>82.078000000000003</c:v>
                </c:pt>
                <c:pt idx="18">
                  <c:v>71.73</c:v>
                </c:pt>
                <c:pt idx="19">
                  <c:v>65.602999999999994</c:v>
                </c:pt>
                <c:pt idx="20">
                  <c:v>59.155000000000001</c:v>
                </c:pt>
                <c:pt idx="21">
                  <c:v>46.072000000000003</c:v>
                </c:pt>
                <c:pt idx="22">
                  <c:v>32.244</c:v>
                </c:pt>
                <c:pt idx="23">
                  <c:v>31.277000000000001</c:v>
                </c:pt>
                <c:pt idx="24">
                  <c:v>21.594000000000001</c:v>
                </c:pt>
                <c:pt idx="25">
                  <c:v>18.923999999999999</c:v>
                </c:pt>
                <c:pt idx="26">
                  <c:v>11.843</c:v>
                </c:pt>
                <c:pt idx="2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5'!$A$6</c:f>
              <c:strCache>
                <c:ptCount val="1"/>
                <c:pt idx="0">
                  <c:v>Exports (exits) 2016</c:v>
                </c:pt>
              </c:strCache>
            </c:strRef>
          </c:tx>
          <c:spPr>
            <a:solidFill>
              <a:srgbClr val="7AD9D9"/>
            </a:solidFill>
            <a:ln w="25400">
              <a:noFill/>
            </a:ln>
          </c:spPr>
          <c:invertIfNegative val="0"/>
          <c:cat>
            <c:strRef>
              <c:f>'Fig 5'!$B$3:$AC$3</c:f>
              <c:strCache>
                <c:ptCount val="28"/>
                <c:pt idx="0">
                  <c:v>DE</c:v>
                </c:pt>
                <c:pt idx="1">
                  <c:v>IT</c:v>
                </c:pt>
                <c:pt idx="2">
                  <c:v>SK</c:v>
                </c:pt>
                <c:pt idx="3">
                  <c:v>FR</c:v>
                </c:pt>
                <c:pt idx="4">
                  <c:v>AT</c:v>
                </c:pt>
                <c:pt idx="5">
                  <c:v>UK</c:v>
                </c:pt>
                <c:pt idx="6">
                  <c:v>NL (¹)</c:v>
                </c:pt>
                <c:pt idx="7">
                  <c:v>BE</c:v>
                </c:pt>
                <c:pt idx="8">
                  <c:v>PL</c:v>
                </c:pt>
                <c:pt idx="9">
                  <c:v>ES</c:v>
                </c:pt>
                <c:pt idx="10">
                  <c:v>CZ</c:v>
                </c:pt>
                <c:pt idx="11">
                  <c:v>BG</c:v>
                </c:pt>
                <c:pt idx="12">
                  <c:v>HU</c:v>
                </c:pt>
                <c:pt idx="13">
                  <c:v>PT</c:v>
                </c:pt>
                <c:pt idx="14">
                  <c:v>EL</c:v>
                </c:pt>
                <c:pt idx="15">
                  <c:v>LT</c:v>
                </c:pt>
                <c:pt idx="16">
                  <c:v>FI</c:v>
                </c:pt>
                <c:pt idx="17">
                  <c:v>SI</c:v>
                </c:pt>
                <c:pt idx="18">
                  <c:v>HR</c:v>
                </c:pt>
                <c:pt idx="19">
                  <c:v>IE</c:v>
                </c:pt>
                <c:pt idx="20">
                  <c:v>LV</c:v>
                </c:pt>
                <c:pt idx="21">
                  <c:v>RO</c:v>
                </c:pt>
                <c:pt idx="22">
                  <c:v>LU</c:v>
                </c:pt>
                <c:pt idx="23">
                  <c:v>SE</c:v>
                </c:pt>
                <c:pt idx="24">
                  <c:v>DK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5'!$B$6:$AC$6</c:f>
              <c:numCache>
                <c:formatCode>0.0</c:formatCode>
                <c:ptCount val="28"/>
                <c:pt idx="0">
                  <c:v>-2760.5659999999998</c:v>
                </c:pt>
                <c:pt idx="1">
                  <c:v>-8.0779999999999994</c:v>
                </c:pt>
                <c:pt idx="2">
                  <c:v>-1867.1759999999999</c:v>
                </c:pt>
                <c:pt idx="3">
                  <c:v>-155.196</c:v>
                </c:pt>
                <c:pt idx="4">
                  <c:v>-1499.82</c:v>
                </c:pt>
                <c:pt idx="5">
                  <c:v>-411.45400000000001</c:v>
                </c:pt>
                <c:pt idx="6">
                  <c:v>-1885.8130000000001</c:v>
                </c:pt>
                <c:pt idx="7">
                  <c:v>-956.82500000000005</c:v>
                </c:pt>
                <c:pt idx="8">
                  <c:v>-1163.126</c:v>
                </c:pt>
                <c:pt idx="9">
                  <c:v>-161.363</c:v>
                </c:pt>
                <c:pt idx="10">
                  <c:v>-993.85599999999999</c:v>
                </c:pt>
                <c:pt idx="11">
                  <c:v>-558.79899999999998</c:v>
                </c:pt>
                <c:pt idx="12">
                  <c:v>-116.624</c:v>
                </c:pt>
                <c:pt idx="13">
                  <c:v>-9.9139999999999997</c:v>
                </c:pt>
                <c:pt idx="14">
                  <c:v>0</c:v>
                </c:pt>
                <c:pt idx="15">
                  <c:v>-86.343999999999994</c:v>
                </c:pt>
                <c:pt idx="16">
                  <c:v>0</c:v>
                </c:pt>
                <c:pt idx="17">
                  <c:v>-49.817</c:v>
                </c:pt>
                <c:pt idx="18">
                  <c:v>-14.298999999999999</c:v>
                </c:pt>
                <c:pt idx="19">
                  <c:v>0</c:v>
                </c:pt>
                <c:pt idx="20">
                  <c:v>-25.087</c:v>
                </c:pt>
                <c:pt idx="21">
                  <c:v>-4.5999999999999999E-2</c:v>
                </c:pt>
                <c:pt idx="22">
                  <c:v>0</c:v>
                </c:pt>
                <c:pt idx="23">
                  <c:v>0</c:v>
                </c:pt>
                <c:pt idx="24">
                  <c:v>-88.245999999999995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 5'!$A$7</c:f>
              <c:strCache>
                <c:ptCount val="1"/>
                <c:pt idx="0">
                  <c:v>Exports (exits) 2017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 5'!$B$3:$AC$3</c:f>
              <c:strCache>
                <c:ptCount val="28"/>
                <c:pt idx="0">
                  <c:v>DE</c:v>
                </c:pt>
                <c:pt idx="1">
                  <c:v>IT</c:v>
                </c:pt>
                <c:pt idx="2">
                  <c:v>SK</c:v>
                </c:pt>
                <c:pt idx="3">
                  <c:v>FR</c:v>
                </c:pt>
                <c:pt idx="4">
                  <c:v>AT</c:v>
                </c:pt>
                <c:pt idx="5">
                  <c:v>UK</c:v>
                </c:pt>
                <c:pt idx="6">
                  <c:v>NL (¹)</c:v>
                </c:pt>
                <c:pt idx="7">
                  <c:v>BE</c:v>
                </c:pt>
                <c:pt idx="8">
                  <c:v>PL</c:v>
                </c:pt>
                <c:pt idx="9">
                  <c:v>ES</c:v>
                </c:pt>
                <c:pt idx="10">
                  <c:v>CZ</c:v>
                </c:pt>
                <c:pt idx="11">
                  <c:v>BG</c:v>
                </c:pt>
                <c:pt idx="12">
                  <c:v>HU</c:v>
                </c:pt>
                <c:pt idx="13">
                  <c:v>PT</c:v>
                </c:pt>
                <c:pt idx="14">
                  <c:v>EL</c:v>
                </c:pt>
                <c:pt idx="15">
                  <c:v>LT</c:v>
                </c:pt>
                <c:pt idx="16">
                  <c:v>FI</c:v>
                </c:pt>
                <c:pt idx="17">
                  <c:v>SI</c:v>
                </c:pt>
                <c:pt idx="18">
                  <c:v>HR</c:v>
                </c:pt>
                <c:pt idx="19">
                  <c:v>IE</c:v>
                </c:pt>
                <c:pt idx="20">
                  <c:v>LV</c:v>
                </c:pt>
                <c:pt idx="21">
                  <c:v>RO</c:v>
                </c:pt>
                <c:pt idx="22">
                  <c:v>LU</c:v>
                </c:pt>
                <c:pt idx="23">
                  <c:v>SE</c:v>
                </c:pt>
                <c:pt idx="24">
                  <c:v>DK</c:v>
                </c:pt>
                <c:pt idx="25">
                  <c:v>EE</c:v>
                </c:pt>
                <c:pt idx="26">
                  <c:v>MT</c:v>
                </c:pt>
                <c:pt idx="27">
                  <c:v>CY</c:v>
                </c:pt>
              </c:strCache>
            </c:strRef>
          </c:cat>
          <c:val>
            <c:numRef>
              <c:f>'Fig 5'!$B$7:$AC$7</c:f>
              <c:numCache>
                <c:formatCode>0.0</c:formatCode>
                <c:ptCount val="28"/>
                <c:pt idx="0">
                  <c:v>-2676.453</c:v>
                </c:pt>
                <c:pt idx="1">
                  <c:v>-10.326000000000001</c:v>
                </c:pt>
                <c:pt idx="2">
                  <c:v>-2056.67</c:v>
                </c:pt>
                <c:pt idx="3">
                  <c:v>-252.249</c:v>
                </c:pt>
                <c:pt idx="4">
                  <c:v>-1639.8620000000001</c:v>
                </c:pt>
                <c:pt idx="5">
                  <c:v>-448.51900000000001</c:v>
                </c:pt>
                <c:pt idx="6">
                  <c:v>-1853.1590000000001</c:v>
                </c:pt>
                <c:pt idx="7">
                  <c:v>-1098.5830000000001</c:v>
                </c:pt>
                <c:pt idx="8">
                  <c:v>-1150.6110000000001</c:v>
                </c:pt>
                <c:pt idx="9">
                  <c:v>-116.619</c:v>
                </c:pt>
                <c:pt idx="10">
                  <c:v>-1002.931</c:v>
                </c:pt>
                <c:pt idx="11">
                  <c:v>-625.87900000000002</c:v>
                </c:pt>
                <c:pt idx="12">
                  <c:v>-224.49199999999999</c:v>
                </c:pt>
                <c:pt idx="13">
                  <c:v>-1.6</c:v>
                </c:pt>
                <c:pt idx="14">
                  <c:v>0</c:v>
                </c:pt>
                <c:pt idx="15">
                  <c:v>-102.642</c:v>
                </c:pt>
                <c:pt idx="16">
                  <c:v>-0.24199999999999999</c:v>
                </c:pt>
                <c:pt idx="17">
                  <c:v>-47.216000000000001</c:v>
                </c:pt>
                <c:pt idx="18">
                  <c:v>-7.0759999999999996</c:v>
                </c:pt>
                <c:pt idx="19">
                  <c:v>0</c:v>
                </c:pt>
                <c:pt idx="20">
                  <c:v>-6.5919999999999996</c:v>
                </c:pt>
                <c:pt idx="21">
                  <c:v>-1.0089999999999999</c:v>
                </c:pt>
                <c:pt idx="22">
                  <c:v>0</c:v>
                </c:pt>
                <c:pt idx="23">
                  <c:v>0</c:v>
                </c:pt>
                <c:pt idx="24">
                  <c:v>-93.32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90432"/>
        <c:axId val="86696320"/>
      </c:barChart>
      <c:catAx>
        <c:axId val="866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669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696320"/>
        <c:scaling>
          <c:orientation val="minMax"/>
          <c:max val="6000"/>
          <c:min val="-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690432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1189</xdr:colOff>
      <xdr:row>5</xdr:row>
      <xdr:rowOff>76200</xdr:rowOff>
    </xdr:from>
    <xdr:to>
      <xdr:col>17</xdr:col>
      <xdr:colOff>601265</xdr:colOff>
      <xdr:row>33</xdr:row>
      <xdr:rowOff>38100</xdr:rowOff>
    </xdr:to>
    <xdr:graphicFrame macro="">
      <xdr:nvGraphicFramePr>
        <xdr:cNvPr id="1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38100</xdr:rowOff>
    </xdr:from>
    <xdr:to>
      <xdr:col>13</xdr:col>
      <xdr:colOff>400050</xdr:colOff>
      <xdr:row>57</xdr:row>
      <xdr:rowOff>38100</xdr:rowOff>
    </xdr:to>
    <xdr:graphicFrame macro="">
      <xdr:nvGraphicFramePr>
        <xdr:cNvPr id="21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5</xdr:row>
      <xdr:rowOff>19050</xdr:rowOff>
    </xdr:from>
    <xdr:to>
      <xdr:col>17</xdr:col>
      <xdr:colOff>285749</xdr:colOff>
      <xdr:row>31</xdr:row>
      <xdr:rowOff>104775</xdr:rowOff>
    </xdr:to>
    <xdr:graphicFrame macro="">
      <xdr:nvGraphicFramePr>
        <xdr:cNvPr id="3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5</xdr:row>
      <xdr:rowOff>142875</xdr:rowOff>
    </xdr:from>
    <xdr:to>
      <xdr:col>18</xdr:col>
      <xdr:colOff>276225</xdr:colOff>
      <xdr:row>34</xdr:row>
      <xdr:rowOff>85725</xdr:rowOff>
    </xdr:to>
    <xdr:graphicFrame macro="">
      <xdr:nvGraphicFramePr>
        <xdr:cNvPr id="4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76199</xdr:rowOff>
    </xdr:from>
    <xdr:to>
      <xdr:col>30</xdr:col>
      <xdr:colOff>66675</xdr:colOff>
      <xdr:row>45</xdr:row>
      <xdr:rowOff>57150</xdr:rowOff>
    </xdr:to>
    <xdr:graphicFrame macro="">
      <xdr:nvGraphicFramePr>
        <xdr:cNvPr id="5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43"/>
  <sheetViews>
    <sheetView showGridLines="0" zoomScaleNormal="100" workbookViewId="0">
      <selection activeCell="K39" sqref="K39"/>
    </sheetView>
  </sheetViews>
  <sheetFormatPr defaultRowHeight="12" x14ac:dyDescent="0.2"/>
  <cols>
    <col min="1" max="1" width="5.85546875" style="1" bestFit="1" customWidth="1"/>
    <col min="2" max="2" width="14.5703125" style="1" customWidth="1"/>
    <col min="3" max="3" width="9.140625" style="1" customWidth="1"/>
    <col min="4" max="4" width="6.7109375" style="1" customWidth="1"/>
    <col min="5" max="16384" width="9.140625" style="1"/>
  </cols>
  <sheetData>
    <row r="3" spans="1:5" ht="24" x14ac:dyDescent="0.25">
      <c r="B3" s="2" t="s">
        <v>48</v>
      </c>
      <c r="C3" s="2" t="s">
        <v>49</v>
      </c>
      <c r="E3" s="98" t="s">
        <v>86</v>
      </c>
    </row>
    <row r="4" spans="1:5" ht="12.75" x14ac:dyDescent="0.2">
      <c r="A4" s="97">
        <v>1990</v>
      </c>
      <c r="B4" s="29"/>
      <c r="C4" s="29">
        <v>13816</v>
      </c>
      <c r="E4" s="109" t="s">
        <v>80</v>
      </c>
    </row>
    <row r="5" spans="1:5" ht="12.75" x14ac:dyDescent="0.2">
      <c r="A5" s="97">
        <v>1991</v>
      </c>
      <c r="B5" s="29"/>
      <c r="C5" s="29">
        <v>14269</v>
      </c>
      <c r="E5" s="109"/>
    </row>
    <row r="6" spans="1:5" x14ac:dyDescent="0.2">
      <c r="A6" s="97">
        <v>1992</v>
      </c>
      <c r="B6" s="29"/>
      <c r="C6" s="29">
        <v>13862</v>
      </c>
    </row>
    <row r="7" spans="1:5" x14ac:dyDescent="0.2">
      <c r="A7" s="97">
        <v>1993</v>
      </c>
      <c r="B7" s="29"/>
      <c r="C7" s="29">
        <v>14398</v>
      </c>
    </row>
    <row r="8" spans="1:5" x14ac:dyDescent="0.2">
      <c r="A8" s="97">
        <v>1994</v>
      </c>
      <c r="B8" s="29"/>
      <c r="C8" s="29">
        <v>14387</v>
      </c>
    </row>
    <row r="9" spans="1:5" x14ac:dyDescent="0.2">
      <c r="A9" s="97">
        <v>1995</v>
      </c>
      <c r="B9" s="29"/>
      <c r="C9" s="29">
        <v>15616</v>
      </c>
    </row>
    <row r="10" spans="1:5" x14ac:dyDescent="0.2">
      <c r="A10" s="97">
        <v>1996</v>
      </c>
      <c r="B10" s="29"/>
      <c r="C10" s="29">
        <v>17190</v>
      </c>
    </row>
    <row r="11" spans="1:5" x14ac:dyDescent="0.2">
      <c r="A11" s="97">
        <v>1997</v>
      </c>
      <c r="B11" s="29"/>
      <c r="C11" s="29">
        <v>16838</v>
      </c>
    </row>
    <row r="12" spans="1:5" x14ac:dyDescent="0.2">
      <c r="A12" s="97">
        <v>1998</v>
      </c>
      <c r="B12" s="29"/>
      <c r="C12" s="29">
        <v>17372</v>
      </c>
    </row>
    <row r="13" spans="1:5" x14ac:dyDescent="0.2">
      <c r="A13" s="97">
        <v>1999</v>
      </c>
      <c r="B13" s="29"/>
      <c r="C13" s="29">
        <v>17904</v>
      </c>
    </row>
    <row r="14" spans="1:5" x14ac:dyDescent="0.2">
      <c r="A14" s="97">
        <v>2000</v>
      </c>
      <c r="B14" s="29"/>
      <c r="C14" s="29">
        <v>18422</v>
      </c>
    </row>
    <row r="15" spans="1:5" x14ac:dyDescent="0.2">
      <c r="A15" s="97">
        <v>2001</v>
      </c>
      <c r="B15" s="29"/>
      <c r="C15" s="29">
        <v>18902</v>
      </c>
    </row>
    <row r="16" spans="1:5" x14ac:dyDescent="0.2">
      <c r="A16" s="97">
        <v>2002</v>
      </c>
      <c r="B16" s="29"/>
      <c r="C16" s="29">
        <v>18972</v>
      </c>
    </row>
    <row r="17" spans="1:3" x14ac:dyDescent="0.2">
      <c r="A17" s="97">
        <v>2003</v>
      </c>
      <c r="B17" s="29"/>
      <c r="C17" s="29">
        <v>19749</v>
      </c>
    </row>
    <row r="18" spans="1:3" x14ac:dyDescent="0.2">
      <c r="A18" s="97">
        <v>2004</v>
      </c>
      <c r="B18" s="29"/>
      <c r="C18" s="29">
        <v>20248</v>
      </c>
    </row>
    <row r="19" spans="1:3" x14ac:dyDescent="0.2">
      <c r="A19" s="97">
        <v>2005</v>
      </c>
      <c r="B19" s="29"/>
      <c r="C19" s="29">
        <v>20707</v>
      </c>
    </row>
    <row r="20" spans="1:3" x14ac:dyDescent="0.2">
      <c r="A20" s="97">
        <v>2006</v>
      </c>
      <c r="B20" s="29"/>
      <c r="C20" s="29">
        <v>20480</v>
      </c>
    </row>
    <row r="21" spans="1:3" x14ac:dyDescent="0.2">
      <c r="A21" s="97">
        <v>2007</v>
      </c>
      <c r="B21" s="29"/>
      <c r="C21" s="29">
        <v>20234</v>
      </c>
    </row>
    <row r="22" spans="1:3" x14ac:dyDescent="0.2">
      <c r="A22" s="97">
        <v>2008</v>
      </c>
      <c r="B22" s="29"/>
      <c r="C22" s="29">
        <v>20666</v>
      </c>
    </row>
    <row r="23" spans="1:3" x14ac:dyDescent="0.2">
      <c r="A23" s="97">
        <v>2009</v>
      </c>
      <c r="B23" s="29"/>
      <c r="C23" s="29">
        <v>19321</v>
      </c>
    </row>
    <row r="24" spans="1:3" x14ac:dyDescent="0.2">
      <c r="A24" s="97">
        <v>2010</v>
      </c>
      <c r="B24" s="29"/>
      <c r="C24" s="29">
        <v>20787</v>
      </c>
    </row>
    <row r="25" spans="1:3" x14ac:dyDescent="0.2">
      <c r="A25" s="97">
        <v>2011</v>
      </c>
      <c r="B25" s="29"/>
      <c r="C25" s="29">
        <v>18752</v>
      </c>
    </row>
    <row r="26" spans="1:3" x14ac:dyDescent="0.2">
      <c r="A26" s="97">
        <v>2012</v>
      </c>
      <c r="B26" s="29"/>
      <c r="C26" s="29">
        <v>18293</v>
      </c>
    </row>
    <row r="27" spans="1:3" x14ac:dyDescent="0.2">
      <c r="A27" s="97">
        <v>2013</v>
      </c>
      <c r="B27" s="29">
        <v>17960</v>
      </c>
      <c r="C27" s="29">
        <v>18014</v>
      </c>
    </row>
    <row r="28" spans="1:3" x14ac:dyDescent="0.2">
      <c r="A28" s="97">
        <v>2014</v>
      </c>
      <c r="B28" s="29">
        <v>16039</v>
      </c>
      <c r="C28" s="29">
        <v>15975</v>
      </c>
    </row>
    <row r="29" spans="1:3" x14ac:dyDescent="0.2">
      <c r="A29" s="97">
        <v>2015</v>
      </c>
      <c r="B29" s="29">
        <v>16732</v>
      </c>
      <c r="C29" s="29">
        <v>16650</v>
      </c>
    </row>
    <row r="30" spans="1:3" x14ac:dyDescent="0.2">
      <c r="A30" s="97">
        <v>2016</v>
      </c>
      <c r="B30" s="29">
        <v>17921</v>
      </c>
      <c r="C30" s="29">
        <v>17815</v>
      </c>
    </row>
    <row r="31" spans="1:3" x14ac:dyDescent="0.2">
      <c r="A31" s="97">
        <v>2017</v>
      </c>
      <c r="B31" s="29">
        <v>18587</v>
      </c>
      <c r="C31" s="29"/>
    </row>
    <row r="35" spans="2:6" x14ac:dyDescent="0.2">
      <c r="E35" s="100" t="s">
        <v>57</v>
      </c>
    </row>
    <row r="36" spans="2:6" x14ac:dyDescent="0.2">
      <c r="E36" s="1" t="s">
        <v>55</v>
      </c>
    </row>
    <row r="37" spans="2:6" x14ac:dyDescent="0.2">
      <c r="E37" s="1" t="s">
        <v>56</v>
      </c>
    </row>
    <row r="39" spans="2:6" ht="15" customHeight="1" x14ac:dyDescent="0.2"/>
    <row r="43" spans="2:6" x14ac:dyDescent="0.2">
      <c r="B43" s="96"/>
      <c r="C43" s="96"/>
      <c r="D43" s="96"/>
      <c r="E43" s="96"/>
      <c r="F43" s="96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C62"/>
  <sheetViews>
    <sheetView showGridLines="0" topLeftCell="A19" workbookViewId="0">
      <selection activeCell="A55" sqref="A55"/>
    </sheetView>
  </sheetViews>
  <sheetFormatPr defaultRowHeight="12" x14ac:dyDescent="0.2"/>
  <cols>
    <col min="1" max="1" width="6.7109375" style="1" customWidth="1"/>
    <col min="2" max="14" width="9.140625" style="1"/>
    <col min="15" max="15" width="6.7109375" style="1" customWidth="1"/>
    <col min="16" max="16384" width="9.140625" style="1"/>
  </cols>
  <sheetData>
    <row r="2" spans="1:3" x14ac:dyDescent="0.2">
      <c r="B2" s="3">
        <v>2016</v>
      </c>
      <c r="C2" s="3">
        <v>2017</v>
      </c>
    </row>
    <row r="3" spans="1:3" x14ac:dyDescent="0.2">
      <c r="A3" s="108" t="s">
        <v>81</v>
      </c>
      <c r="B3" s="4">
        <v>0.27651472367411928</v>
      </c>
      <c r="C3" s="5">
        <v>0.3083107630081286</v>
      </c>
    </row>
    <row r="4" spans="1:3" x14ac:dyDescent="0.2">
      <c r="A4" s="3" t="s">
        <v>36</v>
      </c>
      <c r="B4" s="4">
        <v>0.18612653427499865</v>
      </c>
      <c r="C4" s="5">
        <v>0.18139410701346451</v>
      </c>
    </row>
    <row r="5" spans="1:3" x14ac:dyDescent="0.2">
      <c r="A5" s="3" t="s">
        <v>53</v>
      </c>
      <c r="B5" s="4">
        <v>0.17393726915281252</v>
      </c>
      <c r="C5" s="5">
        <v>0.17802638514088523</v>
      </c>
    </row>
    <row r="6" spans="1:3" x14ac:dyDescent="0.2">
      <c r="A6" s="3" t="s">
        <v>52</v>
      </c>
      <c r="B6" s="4">
        <v>0.11667419666883377</v>
      </c>
      <c r="C6" s="5">
        <v>0.10445020860610038</v>
      </c>
    </row>
    <row r="7" spans="1:3" x14ac:dyDescent="0.2">
      <c r="A7" s="3" t="s">
        <v>34</v>
      </c>
      <c r="B7" s="4">
        <v>6.6382305324986304E-2</v>
      </c>
      <c r="C7" s="5">
        <v>5.6829154352712047E-2</v>
      </c>
    </row>
    <row r="8" spans="1:3" x14ac:dyDescent="0.2">
      <c r="A8" s="3" t="s">
        <v>51</v>
      </c>
      <c r="B8" s="4">
        <v>5.3289884627915618E-2</v>
      </c>
      <c r="C8" s="5">
        <v>4.7364992034680663E-2</v>
      </c>
    </row>
    <row r="9" spans="1:3" x14ac:dyDescent="0.2">
      <c r="A9" s="3" t="s">
        <v>35</v>
      </c>
      <c r="B9" s="4">
        <v>4.9035211060920979E-2</v>
      </c>
      <c r="C9" s="5">
        <v>4.2119502505808142E-2</v>
      </c>
    </row>
    <row r="10" spans="1:3" x14ac:dyDescent="0.2">
      <c r="A10" s="3" t="s">
        <v>33</v>
      </c>
      <c r="B10" s="4">
        <v>2.2051863334611062E-2</v>
      </c>
      <c r="C10" s="5">
        <v>2.5387031558071774E-2</v>
      </c>
    </row>
    <row r="11" spans="1:3" x14ac:dyDescent="0.2">
      <c r="A11" s="3" t="s">
        <v>54</v>
      </c>
      <c r="B11" s="4">
        <v>2.6125772381078587E-2</v>
      </c>
      <c r="C11" s="5">
        <v>2.0502755022727248E-2</v>
      </c>
    </row>
    <row r="12" spans="1:3" x14ac:dyDescent="0.2">
      <c r="A12" s="3" t="s">
        <v>46</v>
      </c>
      <c r="B12" s="4">
        <v>1.3579499183706262E-2</v>
      </c>
      <c r="C12" s="5">
        <v>1.1640065671498313E-2</v>
      </c>
    </row>
    <row r="13" spans="1:3" x14ac:dyDescent="0.2">
      <c r="A13" s="3" t="s">
        <v>32</v>
      </c>
      <c r="B13" s="4">
        <v>1.6282740316016998E-2</v>
      </c>
      <c r="C13" s="5">
        <v>2.3975035085923066E-2</v>
      </c>
    </row>
    <row r="14" spans="1:3" x14ac:dyDescent="0.2">
      <c r="A14" s="3"/>
      <c r="B14" s="4"/>
      <c r="C14" s="5"/>
    </row>
    <row r="15" spans="1:3" x14ac:dyDescent="0.2">
      <c r="B15" s="4">
        <f>SUM(B3:B13)</f>
        <v>1.0000000000000002</v>
      </c>
      <c r="C15" s="107">
        <f>SUM(C3:C13)</f>
        <v>0.99999999999999989</v>
      </c>
    </row>
    <row r="18" spans="2:2" x14ac:dyDescent="0.2">
      <c r="B18" s="4"/>
    </row>
    <row r="19" spans="2:2" ht="15.75" x14ac:dyDescent="0.25">
      <c r="B19" s="98" t="s">
        <v>87</v>
      </c>
    </row>
    <row r="20" spans="2:2" ht="12.75" x14ac:dyDescent="0.2">
      <c r="B20" s="99" t="s">
        <v>79</v>
      </c>
    </row>
    <row r="60" spans="2:2" ht="15" customHeight="1" x14ac:dyDescent="0.2">
      <c r="B60" s="102" t="s">
        <v>59</v>
      </c>
    </row>
    <row r="61" spans="2:2" x14ac:dyDescent="0.2">
      <c r="B61" s="1" t="s">
        <v>55</v>
      </c>
    </row>
    <row r="62" spans="2:2" x14ac:dyDescent="0.2">
      <c r="B62" s="1" t="s">
        <v>44</v>
      </c>
    </row>
  </sheetData>
  <phoneticPr fontId="3" type="noConversion"/>
  <pageMargins left="0.75" right="0.75" top="1" bottom="1" header="0.5" footer="0.5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T82"/>
  <sheetViews>
    <sheetView showGridLines="0" workbookViewId="0"/>
  </sheetViews>
  <sheetFormatPr defaultRowHeight="12" x14ac:dyDescent="0.2"/>
  <cols>
    <col min="1" max="1" width="3.7109375" style="1" customWidth="1"/>
    <col min="2" max="2" width="3" style="6" customWidth="1"/>
    <col min="3" max="3" width="12.7109375" style="6" customWidth="1"/>
    <col min="4" max="4" width="23" style="6" customWidth="1"/>
    <col min="5" max="19" width="8.28515625" style="6" customWidth="1"/>
    <col min="20" max="16384" width="9.140625" style="1"/>
  </cols>
  <sheetData>
    <row r="2" spans="2:20" ht="15.75" x14ac:dyDescent="0.25">
      <c r="B2" s="104" t="s">
        <v>82</v>
      </c>
    </row>
    <row r="3" spans="2:20" ht="12.75" x14ac:dyDescent="0.2">
      <c r="B3" s="105" t="s">
        <v>80</v>
      </c>
    </row>
    <row r="5" spans="2:20" s="12" customFormat="1" ht="12.75" customHeight="1" x14ac:dyDescent="0.2">
      <c r="B5" s="7"/>
      <c r="C5" s="7"/>
      <c r="D5" s="8"/>
      <c r="E5" s="9" t="s">
        <v>75</v>
      </c>
      <c r="F5" s="10" t="s">
        <v>76</v>
      </c>
      <c r="G5" s="10" t="s">
        <v>3</v>
      </c>
      <c r="H5" s="10" t="s">
        <v>29</v>
      </c>
      <c r="I5" s="10" t="s">
        <v>4</v>
      </c>
      <c r="J5" s="10" t="s">
        <v>2</v>
      </c>
      <c r="K5" s="10" t="s">
        <v>5</v>
      </c>
      <c r="L5" s="10" t="s">
        <v>6</v>
      </c>
      <c r="M5" s="10" t="s">
        <v>9</v>
      </c>
      <c r="N5" s="10" t="s">
        <v>7</v>
      </c>
      <c r="O5" s="10" t="s">
        <v>8</v>
      </c>
      <c r="P5" s="10" t="s">
        <v>0</v>
      </c>
      <c r="Q5" s="10" t="s">
        <v>50</v>
      </c>
      <c r="R5" s="10" t="s">
        <v>10</v>
      </c>
      <c r="S5" s="11" t="s">
        <v>11</v>
      </c>
      <c r="T5" s="6"/>
    </row>
    <row r="6" spans="2:20" s="12" customFormat="1" ht="13.5" customHeight="1" x14ac:dyDescent="0.2">
      <c r="B6" s="13" t="s">
        <v>23</v>
      </c>
      <c r="C6" s="14"/>
      <c r="D6" s="46">
        <v>2016</v>
      </c>
      <c r="E6" s="85">
        <v>4803.08</v>
      </c>
      <c r="F6" s="50">
        <v>2256.4989999999998</v>
      </c>
      <c r="G6" s="51">
        <v>0</v>
      </c>
      <c r="H6" s="51">
        <v>3.581</v>
      </c>
      <c r="I6" s="51">
        <v>8.3829999999999991</v>
      </c>
      <c r="J6" s="51">
        <v>188.018</v>
      </c>
      <c r="K6" s="51">
        <v>267.49400000000003</v>
      </c>
      <c r="L6" s="51">
        <v>0</v>
      </c>
      <c r="M6" s="51">
        <v>112.91500000000001</v>
      </c>
      <c r="N6" s="51">
        <v>0</v>
      </c>
      <c r="O6" s="51">
        <v>2.2290000000000001</v>
      </c>
      <c r="P6" s="51">
        <v>1.5469999999999999</v>
      </c>
      <c r="Q6" s="51">
        <v>67.353999999999999</v>
      </c>
      <c r="R6" s="51">
        <v>220.333</v>
      </c>
      <c r="S6" s="52">
        <v>0</v>
      </c>
      <c r="T6" s="6"/>
    </row>
    <row r="7" spans="2:20" s="12" customFormat="1" ht="13.5" customHeight="1" x14ac:dyDescent="0.2">
      <c r="B7" s="13" t="s">
        <v>24</v>
      </c>
      <c r="C7" s="13"/>
      <c r="D7" s="47">
        <v>2017</v>
      </c>
      <c r="E7" s="53">
        <v>4774.2209999999995</v>
      </c>
      <c r="F7" s="54">
        <v>2191.355</v>
      </c>
      <c r="G7" s="55">
        <v>0</v>
      </c>
      <c r="H7" s="55">
        <v>2.82</v>
      </c>
      <c r="I7" s="55">
        <v>8.7759999999999998</v>
      </c>
      <c r="J7" s="55">
        <v>201.887</v>
      </c>
      <c r="K7" s="55">
        <v>245.30799999999999</v>
      </c>
      <c r="L7" s="55">
        <v>0</v>
      </c>
      <c r="M7" s="55">
        <v>132.499</v>
      </c>
      <c r="N7" s="55">
        <v>0</v>
      </c>
      <c r="O7" s="55">
        <v>1.4059999999999999</v>
      </c>
      <c r="P7" s="55">
        <v>2.1110000000000002</v>
      </c>
      <c r="Q7" s="55">
        <v>60.865000000000002</v>
      </c>
      <c r="R7" s="55">
        <v>211.077</v>
      </c>
      <c r="S7" s="56">
        <v>0</v>
      </c>
      <c r="T7" s="6"/>
    </row>
    <row r="8" spans="2:20" s="12" customFormat="1" ht="13.5" customHeight="1" x14ac:dyDescent="0.2">
      <c r="B8" s="15"/>
      <c r="C8" s="15"/>
      <c r="D8" s="16" t="s">
        <v>69</v>
      </c>
      <c r="E8" s="82">
        <f>100*(E7-E6)/E6</f>
        <v>-0.60084362534041447</v>
      </c>
      <c r="F8" s="83">
        <f>100*(F7-F6)/F6</f>
        <v>-2.8869500939286827</v>
      </c>
      <c r="G8" s="83" t="s">
        <v>43</v>
      </c>
      <c r="H8" s="83">
        <f>100*(H7-H6)/H6</f>
        <v>-21.251047193521366</v>
      </c>
      <c r="I8" s="83">
        <f>100*(I7-I6)/I6</f>
        <v>4.6880591673625283</v>
      </c>
      <c r="J8" s="83">
        <f>100*(J7-J6)/J6</f>
        <v>7.376421406461084</v>
      </c>
      <c r="K8" s="83">
        <f>100*(K7-K6)/K6</f>
        <v>-8.2940178097452772</v>
      </c>
      <c r="L8" s="83" t="s">
        <v>43</v>
      </c>
      <c r="M8" s="83">
        <f>100*(M7-M6)/M6</f>
        <v>17.344019837931178</v>
      </c>
      <c r="N8" s="83" t="s">
        <v>43</v>
      </c>
      <c r="O8" s="83">
        <f>100*(O7-O6)/O6</f>
        <v>-36.922386720502473</v>
      </c>
      <c r="P8" s="83">
        <f>100*(P7-P6)/P6</f>
        <v>36.457659987071771</v>
      </c>
      <c r="Q8" s="83">
        <f>100*(Q7-Q6)/Q6</f>
        <v>-9.6341716898773608</v>
      </c>
      <c r="R8" s="83">
        <f>100*(R7-R6)/R6</f>
        <v>-4.2009140709743891</v>
      </c>
      <c r="S8" s="83" t="s">
        <v>43</v>
      </c>
      <c r="T8" s="6"/>
    </row>
    <row r="9" spans="2:20" s="12" customFormat="1" ht="13.5" customHeight="1" x14ac:dyDescent="0.2">
      <c r="B9" s="13" t="s">
        <v>70</v>
      </c>
      <c r="C9" s="14"/>
      <c r="D9" s="46">
        <v>2016</v>
      </c>
      <c r="E9" s="49">
        <v>25497</v>
      </c>
      <c r="F9" s="50">
        <v>19318</v>
      </c>
      <c r="G9" s="51">
        <v>1606</v>
      </c>
      <c r="H9" s="51">
        <v>676</v>
      </c>
      <c r="I9" s="51">
        <v>1306</v>
      </c>
      <c r="J9" s="51">
        <v>28</v>
      </c>
      <c r="K9" s="51">
        <v>5870</v>
      </c>
      <c r="L9" s="51">
        <v>20</v>
      </c>
      <c r="M9" s="51">
        <v>79</v>
      </c>
      <c r="N9" s="51">
        <v>161</v>
      </c>
      <c r="O9" s="51">
        <v>1312</v>
      </c>
      <c r="P9" s="51">
        <v>1919</v>
      </c>
      <c r="Q9" s="51">
        <v>51</v>
      </c>
      <c r="R9" s="51">
        <v>2487</v>
      </c>
      <c r="S9" s="52">
        <v>0</v>
      </c>
      <c r="T9" s="6"/>
    </row>
    <row r="10" spans="2:20" s="12" customFormat="1" ht="13.5" customHeight="1" x14ac:dyDescent="0.2">
      <c r="B10" s="13" t="s">
        <v>71</v>
      </c>
      <c r="C10" s="13"/>
      <c r="D10" s="47">
        <v>2017</v>
      </c>
      <c r="E10" s="53">
        <v>27242.313999999998</v>
      </c>
      <c r="F10" s="58">
        <v>20776.353999999999</v>
      </c>
      <c r="G10" s="59">
        <v>1743.4960000000001</v>
      </c>
      <c r="H10" s="59">
        <v>746.21199999999999</v>
      </c>
      <c r="I10" s="59">
        <v>1344.144</v>
      </c>
      <c r="J10" s="59">
        <v>21.594000000000001</v>
      </c>
      <c r="K10" s="59">
        <v>5969.0339999999997</v>
      </c>
      <c r="L10" s="59">
        <v>18.923999999999999</v>
      </c>
      <c r="M10" s="59">
        <v>65.602999999999994</v>
      </c>
      <c r="N10" s="59">
        <v>196.45500000000001</v>
      </c>
      <c r="O10" s="59">
        <v>1401.395</v>
      </c>
      <c r="P10" s="59">
        <v>1996.7929999999999</v>
      </c>
      <c r="Q10" s="59">
        <v>71.73</v>
      </c>
      <c r="R10" s="59">
        <v>2652.6</v>
      </c>
      <c r="S10" s="60">
        <v>0</v>
      </c>
      <c r="T10" s="6"/>
    </row>
    <row r="11" spans="2:20" s="12" customFormat="1" ht="13.5" customHeight="1" x14ac:dyDescent="0.2">
      <c r="B11" s="15"/>
      <c r="C11" s="15"/>
      <c r="D11" s="16" t="s">
        <v>69</v>
      </c>
      <c r="E11" s="82">
        <f t="shared" ref="E11:R11" si="0">100*(E10-E9)/E9</f>
        <v>6.8451739420323898</v>
      </c>
      <c r="F11" s="83">
        <f t="shared" si="0"/>
        <v>7.5491976395071925</v>
      </c>
      <c r="G11" s="83">
        <f t="shared" si="0"/>
        <v>8.561394769613953</v>
      </c>
      <c r="H11" s="83">
        <f t="shared" si="0"/>
        <v>10.386390532544377</v>
      </c>
      <c r="I11" s="83">
        <f t="shared" si="0"/>
        <v>2.920673813169985</v>
      </c>
      <c r="J11" s="83">
        <f t="shared" si="0"/>
        <v>-22.878571428571426</v>
      </c>
      <c r="K11" s="83">
        <f t="shared" si="0"/>
        <v>1.6871209540034011</v>
      </c>
      <c r="L11" s="83">
        <f t="shared" si="0"/>
        <v>-5.3800000000000026</v>
      </c>
      <c r="M11" s="83">
        <f t="shared" si="0"/>
        <v>-16.958227848101274</v>
      </c>
      <c r="N11" s="83">
        <f t="shared" si="0"/>
        <v>22.021739130434792</v>
      </c>
      <c r="O11" s="83">
        <f t="shared" si="0"/>
        <v>6.8136432926829258</v>
      </c>
      <c r="P11" s="83">
        <f t="shared" si="0"/>
        <v>4.0538301198540854</v>
      </c>
      <c r="Q11" s="83">
        <f t="shared" si="0"/>
        <v>40.64705882352942</v>
      </c>
      <c r="R11" s="83">
        <f t="shared" si="0"/>
        <v>6.6586248492159195</v>
      </c>
      <c r="S11" s="83" t="s">
        <v>43</v>
      </c>
      <c r="T11" s="6"/>
    </row>
    <row r="12" spans="2:20" s="12" customFormat="1" ht="13.5" customHeight="1" x14ac:dyDescent="0.2">
      <c r="B12" s="13" t="s">
        <v>77</v>
      </c>
      <c r="C12" s="14"/>
      <c r="D12" s="46">
        <v>2016</v>
      </c>
      <c r="E12" s="49">
        <f>E6+E9</f>
        <v>30300.080000000002</v>
      </c>
      <c r="F12" s="50">
        <f>F6+F9</f>
        <v>21574.499</v>
      </c>
      <c r="G12" s="50">
        <f>G6+G9</f>
        <v>1606</v>
      </c>
      <c r="H12" s="50">
        <f>H6+H9</f>
        <v>679.58100000000002</v>
      </c>
      <c r="I12" s="50">
        <f>I6+I9</f>
        <v>1314.383</v>
      </c>
      <c r="J12" s="50">
        <f t="shared" ref="J12:P12" si="1">J6+J9</f>
        <v>216.018</v>
      </c>
      <c r="K12" s="50">
        <f t="shared" si="1"/>
        <v>6137.4939999999997</v>
      </c>
      <c r="L12" s="50">
        <f t="shared" si="1"/>
        <v>20</v>
      </c>
      <c r="M12" s="50">
        <f t="shared" si="1"/>
        <v>191.91500000000002</v>
      </c>
      <c r="N12" s="50">
        <f t="shared" si="1"/>
        <v>161</v>
      </c>
      <c r="O12" s="50">
        <f t="shared" si="1"/>
        <v>1314.229</v>
      </c>
      <c r="P12" s="50">
        <f t="shared" si="1"/>
        <v>1920.547</v>
      </c>
      <c r="Q12" s="50">
        <f t="shared" ref="Q12:S13" si="2">Q6+Q9</f>
        <v>118.354</v>
      </c>
      <c r="R12" s="50">
        <f t="shared" si="2"/>
        <v>2707.3330000000001</v>
      </c>
      <c r="S12" s="61">
        <f>S6+S9</f>
        <v>0</v>
      </c>
      <c r="T12" s="6"/>
    </row>
    <row r="13" spans="2:20" s="12" customFormat="1" ht="13.5" customHeight="1" x14ac:dyDescent="0.2">
      <c r="B13" s="13"/>
      <c r="C13" s="13"/>
      <c r="D13" s="47">
        <v>2017</v>
      </c>
      <c r="E13" s="62">
        <f>E7+E10</f>
        <v>32016.534999999996</v>
      </c>
      <c r="F13" s="50">
        <f>F7+F10</f>
        <v>22967.708999999999</v>
      </c>
      <c r="G13" s="50">
        <f t="shared" ref="G13:P13" si="3">G7+G10</f>
        <v>1743.4960000000001</v>
      </c>
      <c r="H13" s="50">
        <f>H7+H10</f>
        <v>749.03200000000004</v>
      </c>
      <c r="I13" s="50">
        <f t="shared" si="3"/>
        <v>1352.92</v>
      </c>
      <c r="J13" s="50">
        <f t="shared" si="3"/>
        <v>223.48099999999999</v>
      </c>
      <c r="K13" s="50">
        <f t="shared" si="3"/>
        <v>6214.3419999999996</v>
      </c>
      <c r="L13" s="50">
        <f t="shared" si="3"/>
        <v>18.923999999999999</v>
      </c>
      <c r="M13" s="50">
        <f t="shared" si="3"/>
        <v>198.10199999999998</v>
      </c>
      <c r="N13" s="50">
        <f t="shared" si="3"/>
        <v>196.45500000000001</v>
      </c>
      <c r="O13" s="50">
        <f t="shared" si="3"/>
        <v>1402.8009999999999</v>
      </c>
      <c r="P13" s="50">
        <f t="shared" si="3"/>
        <v>1998.904</v>
      </c>
      <c r="Q13" s="50">
        <f t="shared" si="2"/>
        <v>132.595</v>
      </c>
      <c r="R13" s="50">
        <f t="shared" si="2"/>
        <v>2863.6769999999997</v>
      </c>
      <c r="S13" s="61">
        <f t="shared" si="2"/>
        <v>0</v>
      </c>
      <c r="T13" s="6"/>
    </row>
    <row r="14" spans="2:20" s="12" customFormat="1" ht="13.5" customHeight="1" x14ac:dyDescent="0.2">
      <c r="B14" s="15"/>
      <c r="C14" s="15"/>
      <c r="D14" s="16" t="s">
        <v>69</v>
      </c>
      <c r="E14" s="82">
        <f t="shared" ref="E14:R14" si="4">100*(E13-E12)/E12</f>
        <v>5.6648530300909909</v>
      </c>
      <c r="F14" s="83">
        <f t="shared" si="4"/>
        <v>6.4576702337328857</v>
      </c>
      <c r="G14" s="83">
        <f t="shared" si="4"/>
        <v>8.561394769613953</v>
      </c>
      <c r="H14" s="83">
        <f t="shared" si="4"/>
        <v>10.219679478973076</v>
      </c>
      <c r="I14" s="83">
        <f t="shared" si="4"/>
        <v>2.931946015735142</v>
      </c>
      <c r="J14" s="83">
        <f t="shared" si="4"/>
        <v>3.4548046922015732</v>
      </c>
      <c r="K14" s="83">
        <f t="shared" si="4"/>
        <v>1.2521071303694955</v>
      </c>
      <c r="L14" s="83">
        <f t="shared" si="4"/>
        <v>-5.3800000000000026</v>
      </c>
      <c r="M14" s="83">
        <f t="shared" si="4"/>
        <v>3.2238230466612587</v>
      </c>
      <c r="N14" s="83">
        <f t="shared" si="4"/>
        <v>22.021739130434792</v>
      </c>
      <c r="O14" s="83">
        <f t="shared" si="4"/>
        <v>6.7394647355978217</v>
      </c>
      <c r="P14" s="83">
        <f t="shared" si="4"/>
        <v>4.0799313945454063</v>
      </c>
      <c r="Q14" s="83">
        <f t="shared" si="4"/>
        <v>12.032546428511075</v>
      </c>
      <c r="R14" s="83">
        <f t="shared" si="4"/>
        <v>5.7748344957934465</v>
      </c>
      <c r="S14" s="83" t="s">
        <v>43</v>
      </c>
      <c r="T14" s="6"/>
    </row>
    <row r="15" spans="2:20" s="12" customFormat="1" ht="13.5" customHeight="1" x14ac:dyDescent="0.2">
      <c r="B15" s="13" t="s">
        <v>78</v>
      </c>
      <c r="C15" s="14"/>
      <c r="D15" s="46">
        <v>2016</v>
      </c>
      <c r="E15" s="49">
        <v>-433.423</v>
      </c>
      <c r="F15" s="50">
        <v>-350.86700000000002</v>
      </c>
      <c r="G15" s="51">
        <v>3.7</v>
      </c>
      <c r="H15" s="51">
        <v>-0.90800000000000003</v>
      </c>
      <c r="I15" s="51">
        <v>-5.6280000000000001</v>
      </c>
      <c r="J15" s="51">
        <v>-5.0640000000000001</v>
      </c>
      <c r="K15" s="51">
        <v>-69.143000000000001</v>
      </c>
      <c r="L15" s="51">
        <v>0</v>
      </c>
      <c r="M15" s="51">
        <v>-2.8540000000000001</v>
      </c>
      <c r="N15" s="51">
        <v>-0.82399999999999995</v>
      </c>
      <c r="O15" s="51">
        <v>-12.426</v>
      </c>
      <c r="P15" s="51">
        <v>-16.573</v>
      </c>
      <c r="Q15" s="51">
        <v>-3.3959999999999999</v>
      </c>
      <c r="R15" s="51">
        <v>-2.2080000000000002</v>
      </c>
      <c r="S15" s="52">
        <v>0</v>
      </c>
      <c r="T15" s="6"/>
    </row>
    <row r="16" spans="2:20" s="12" customFormat="1" ht="13.5" customHeight="1" x14ac:dyDescent="0.2">
      <c r="B16" s="15"/>
      <c r="C16" s="17"/>
      <c r="D16" s="48">
        <v>2017</v>
      </c>
      <c r="E16" s="63">
        <v>13.89</v>
      </c>
      <c r="F16" s="64">
        <v>6.2949999999999999</v>
      </c>
      <c r="G16" s="65">
        <v>-10.818</v>
      </c>
      <c r="H16" s="65">
        <v>-7.0000000000000007E-2</v>
      </c>
      <c r="I16" s="65">
        <v>14.989000000000001</v>
      </c>
      <c r="J16" s="65">
        <v>2.7570000000000001</v>
      </c>
      <c r="K16" s="65">
        <v>-23.082000000000001</v>
      </c>
      <c r="L16" s="65">
        <v>0</v>
      </c>
      <c r="M16" s="65">
        <v>-2.7109999999999999</v>
      </c>
      <c r="N16" s="65">
        <v>1.417</v>
      </c>
      <c r="O16" s="65">
        <v>17.501999999999999</v>
      </c>
      <c r="P16" s="65">
        <v>-44.281999999999996</v>
      </c>
      <c r="Q16" s="65">
        <v>3.6190000000000002</v>
      </c>
      <c r="R16" s="65">
        <v>-9.8680000000000003</v>
      </c>
      <c r="S16" s="57">
        <v>0</v>
      </c>
      <c r="T16" s="6"/>
    </row>
    <row r="17" spans="2:20" s="12" customFormat="1" ht="13.5" customHeight="1" x14ac:dyDescent="0.2">
      <c r="B17" s="13" t="s">
        <v>72</v>
      </c>
      <c r="C17" s="14"/>
      <c r="D17" s="46">
        <v>2016</v>
      </c>
      <c r="E17" s="49">
        <v>12812.449000000001</v>
      </c>
      <c r="F17" s="50">
        <v>9465.9989999999998</v>
      </c>
      <c r="G17" s="51">
        <v>956.82500000000005</v>
      </c>
      <c r="H17" s="51">
        <v>558.79899999999998</v>
      </c>
      <c r="I17" s="51">
        <v>993.85599999999999</v>
      </c>
      <c r="J17" s="51">
        <v>88.245999999999995</v>
      </c>
      <c r="K17" s="51">
        <v>2760.5659999999998</v>
      </c>
      <c r="L17" s="51">
        <v>0</v>
      </c>
      <c r="M17" s="51">
        <v>0</v>
      </c>
      <c r="N17" s="51">
        <v>0</v>
      </c>
      <c r="O17" s="51">
        <v>161.363</v>
      </c>
      <c r="P17" s="51">
        <v>155.196</v>
      </c>
      <c r="Q17" s="51">
        <v>14.298999999999999</v>
      </c>
      <c r="R17" s="51">
        <v>8.0779999999999994</v>
      </c>
      <c r="S17" s="52">
        <v>0</v>
      </c>
      <c r="T17" s="6"/>
    </row>
    <row r="18" spans="2:20" s="12" customFormat="1" ht="13.5" customHeight="1" x14ac:dyDescent="0.2">
      <c r="B18" s="13" t="s">
        <v>73</v>
      </c>
      <c r="C18" s="13"/>
      <c r="D18" s="47">
        <v>2017</v>
      </c>
      <c r="E18" s="53">
        <v>13416.05</v>
      </c>
      <c r="F18" s="58">
        <v>9862.2129999999997</v>
      </c>
      <c r="G18" s="59">
        <v>1098.5830000000001</v>
      </c>
      <c r="H18" s="59">
        <v>625.87900000000002</v>
      </c>
      <c r="I18" s="59">
        <v>1002.931</v>
      </c>
      <c r="J18" s="59">
        <v>93.32</v>
      </c>
      <c r="K18" s="59">
        <v>2676.453</v>
      </c>
      <c r="L18" s="59">
        <v>0</v>
      </c>
      <c r="M18" s="59">
        <v>0</v>
      </c>
      <c r="N18" s="59">
        <v>0</v>
      </c>
      <c r="O18" s="59">
        <v>116.619</v>
      </c>
      <c r="P18" s="59">
        <v>252.249</v>
      </c>
      <c r="Q18" s="59">
        <v>7.0759999999999996</v>
      </c>
      <c r="R18" s="59">
        <v>10.326000000000001</v>
      </c>
      <c r="S18" s="60">
        <v>0</v>
      </c>
      <c r="T18" s="6"/>
    </row>
    <row r="19" spans="2:20" s="12" customFormat="1" ht="13.5" customHeight="1" x14ac:dyDescent="0.2">
      <c r="B19" s="15"/>
      <c r="C19" s="15"/>
      <c r="D19" s="16" t="s">
        <v>69</v>
      </c>
      <c r="E19" s="82">
        <f t="shared" ref="E19:K19" si="5">100*(E18-E17)/E17</f>
        <v>4.7110509474027857</v>
      </c>
      <c r="F19" s="83">
        <f t="shared" si="5"/>
        <v>4.185654361467817</v>
      </c>
      <c r="G19" s="83">
        <f t="shared" si="5"/>
        <v>14.815457372037731</v>
      </c>
      <c r="H19" s="83">
        <f t="shared" si="5"/>
        <v>12.004316399993565</v>
      </c>
      <c r="I19" s="83">
        <f t="shared" si="5"/>
        <v>0.9131101487539488</v>
      </c>
      <c r="J19" s="83">
        <f t="shared" si="5"/>
        <v>5.7498356866033573</v>
      </c>
      <c r="K19" s="83">
        <f t="shared" si="5"/>
        <v>-3.0469476187129683</v>
      </c>
      <c r="L19" s="83" t="s">
        <v>43</v>
      </c>
      <c r="M19" s="83" t="s">
        <v>43</v>
      </c>
      <c r="N19" s="83" t="s">
        <v>43</v>
      </c>
      <c r="O19" s="83">
        <f>100*(O18-O17)/O17</f>
        <v>-27.72878540929457</v>
      </c>
      <c r="P19" s="83">
        <f>100*(P18-P17)/P17</f>
        <v>62.535761230959558</v>
      </c>
      <c r="Q19" s="83">
        <f>100*(Q18-Q17)/Q17</f>
        <v>-50.51402195957759</v>
      </c>
      <c r="R19" s="83">
        <f>100*(R18-R17)/R17</f>
        <v>27.828670462985905</v>
      </c>
      <c r="S19" s="83" t="s">
        <v>43</v>
      </c>
      <c r="T19" s="6"/>
    </row>
    <row r="20" spans="2:20" s="12" customFormat="1" ht="13.5" customHeight="1" x14ac:dyDescent="0.2">
      <c r="B20" s="13" t="s">
        <v>47</v>
      </c>
      <c r="C20" s="14"/>
      <c r="D20" s="46">
        <v>2016</v>
      </c>
      <c r="E20" s="49">
        <v>17921.066999999999</v>
      </c>
      <c r="F20" s="50">
        <v>12459.540999999999</v>
      </c>
      <c r="G20" s="50">
        <v>645.71900000000005</v>
      </c>
      <c r="H20" s="50">
        <v>121.69</v>
      </c>
      <c r="I20" s="50">
        <v>326.39499999999998</v>
      </c>
      <c r="J20" s="50">
        <v>133.30099999999999</v>
      </c>
      <c r="K20" s="50">
        <v>3446.1</v>
      </c>
      <c r="L20" s="50">
        <v>19.922999999999998</v>
      </c>
      <c r="M20" s="50">
        <v>194.858</v>
      </c>
      <c r="N20" s="50">
        <v>161.89699999999999</v>
      </c>
      <c r="O20" s="50">
        <v>1164.865</v>
      </c>
      <c r="P20" s="50">
        <v>1781.837</v>
      </c>
      <c r="Q20" s="50">
        <v>107.798</v>
      </c>
      <c r="R20" s="50">
        <v>2701.8240000000001</v>
      </c>
      <c r="S20" s="61">
        <v>0</v>
      </c>
      <c r="T20" s="6"/>
    </row>
    <row r="21" spans="2:20" s="12" customFormat="1" ht="13.5" customHeight="1" x14ac:dyDescent="0.2">
      <c r="B21" s="13" t="s">
        <v>31</v>
      </c>
      <c r="C21" s="14"/>
      <c r="D21" s="47">
        <v>2017</v>
      </c>
      <c r="E21" s="66">
        <v>18586.595000000001</v>
      </c>
      <c r="F21" s="67">
        <v>13099.200999999999</v>
      </c>
      <c r="G21" s="67">
        <v>655.73099999999999</v>
      </c>
      <c r="H21" s="67">
        <v>123.223</v>
      </c>
      <c r="I21" s="67">
        <v>335</v>
      </c>
      <c r="J21" s="67">
        <v>127.404</v>
      </c>
      <c r="K21" s="67">
        <v>3560.971</v>
      </c>
      <c r="L21" s="67">
        <v>18.923999999999999</v>
      </c>
      <c r="M21" s="67">
        <v>200.81299999999999</v>
      </c>
      <c r="N21" s="67">
        <v>195.03800000000001</v>
      </c>
      <c r="O21" s="67">
        <v>1268.68</v>
      </c>
      <c r="P21" s="67">
        <v>1790.9369999999999</v>
      </c>
      <c r="Q21" s="67">
        <v>121.9</v>
      </c>
      <c r="R21" s="67">
        <v>2863.2190000000001</v>
      </c>
      <c r="S21" s="68">
        <v>0</v>
      </c>
      <c r="T21" s="6"/>
    </row>
    <row r="22" spans="2:20" s="12" customFormat="1" ht="13.5" customHeight="1" x14ac:dyDescent="0.2">
      <c r="B22" s="18"/>
      <c r="C22" s="17"/>
      <c r="D22" s="16" t="s">
        <v>69</v>
      </c>
      <c r="E22" s="84">
        <f t="shared" ref="E22:R22" si="6">100*(E21-E20)/E20</f>
        <v>3.7136628081352638</v>
      </c>
      <c r="F22" s="83">
        <f t="shared" si="6"/>
        <v>5.1338969870559428</v>
      </c>
      <c r="G22" s="83">
        <f t="shared" si="6"/>
        <v>1.5505196532857084</v>
      </c>
      <c r="H22" s="83">
        <f t="shared" si="6"/>
        <v>1.2597584024981521</v>
      </c>
      <c r="I22" s="83">
        <f t="shared" si="6"/>
        <v>2.6363761699780999</v>
      </c>
      <c r="J22" s="83">
        <f t="shared" si="6"/>
        <v>-4.423822777023422</v>
      </c>
      <c r="K22" s="83">
        <f t="shared" si="6"/>
        <v>3.3333623516438902</v>
      </c>
      <c r="L22" s="83">
        <f t="shared" si="6"/>
        <v>-5.0143050745369617</v>
      </c>
      <c r="M22" s="83">
        <f t="shared" si="6"/>
        <v>3.0560716008580524</v>
      </c>
      <c r="N22" s="83">
        <f t="shared" si="6"/>
        <v>20.470422552610625</v>
      </c>
      <c r="O22" s="83">
        <f t="shared" si="6"/>
        <v>8.912191541509106</v>
      </c>
      <c r="P22" s="83">
        <f t="shared" si="6"/>
        <v>0.51070889200302327</v>
      </c>
      <c r="Q22" s="83">
        <f t="shared" si="6"/>
        <v>13.081875359468638</v>
      </c>
      <c r="R22" s="83">
        <f t="shared" si="6"/>
        <v>5.9735571228917941</v>
      </c>
      <c r="S22" s="83" t="s">
        <v>43</v>
      </c>
      <c r="T22" s="6"/>
    </row>
    <row r="23" spans="2:20" s="12" customFormat="1" ht="13.5" customHeight="1" x14ac:dyDescent="0.2">
      <c r="B23" s="13" t="s">
        <v>28</v>
      </c>
      <c r="C23" s="14"/>
      <c r="D23" s="46">
        <v>2016</v>
      </c>
      <c r="E23" s="49">
        <f t="shared" ref="E23:H24" si="7">(E9-E17)/E20*100</f>
        <v>70.780110358384349</v>
      </c>
      <c r="F23" s="51">
        <f t="shared" si="7"/>
        <v>79.071941735253333</v>
      </c>
      <c r="G23" s="51">
        <f t="shared" si="7"/>
        <v>100.53521733137786</v>
      </c>
      <c r="H23" s="51">
        <f t="shared" si="7"/>
        <v>96.311118415646334</v>
      </c>
      <c r="I23" s="51">
        <f t="shared" ref="I23:P23" si="8">(I9-I17)/I20*100</f>
        <v>95.633817920004901</v>
      </c>
      <c r="J23" s="51">
        <f t="shared" si="8"/>
        <v>-45.195459899025515</v>
      </c>
      <c r="K23" s="51">
        <f t="shared" si="8"/>
        <v>90.230521459040659</v>
      </c>
      <c r="L23" s="51">
        <f>(L9-L17)/L20*100</f>
        <v>100.38648797871808</v>
      </c>
      <c r="M23" s="51">
        <f t="shared" si="8"/>
        <v>40.542343655379817</v>
      </c>
      <c r="N23" s="51">
        <f t="shared" si="8"/>
        <v>99.445944026140083</v>
      </c>
      <c r="O23" s="51">
        <f t="shared" si="8"/>
        <v>98.778570907358358</v>
      </c>
      <c r="P23" s="51">
        <f t="shared" si="8"/>
        <v>98.987954565990037</v>
      </c>
      <c r="Q23" s="51">
        <f>(Q9-Q17)/Q20*100</f>
        <v>34.046086198259708</v>
      </c>
      <c r="R23" s="51">
        <f>(R9-R17)/R20*100</f>
        <v>91.749943741709302</v>
      </c>
      <c r="S23" s="52">
        <v>0</v>
      </c>
      <c r="T23" s="6"/>
    </row>
    <row r="24" spans="2:20" s="12" customFormat="1" ht="13.5" customHeight="1" x14ac:dyDescent="0.2">
      <c r="B24" s="15" t="s">
        <v>62</v>
      </c>
      <c r="C24" s="17"/>
      <c r="D24" s="48">
        <v>2017</v>
      </c>
      <c r="E24" s="63">
        <f t="shared" si="7"/>
        <v>74.388364302337237</v>
      </c>
      <c r="F24" s="65">
        <f t="shared" si="7"/>
        <v>83.319135266341817</v>
      </c>
      <c r="G24" s="65">
        <f t="shared" si="7"/>
        <v>98.350238131184895</v>
      </c>
      <c r="H24" s="65">
        <f>(H10-H18)/H21*100</f>
        <v>97.654658627041997</v>
      </c>
      <c r="I24" s="65">
        <f t="shared" ref="I24:P24" si="9">(I10-I18)/I21*100</f>
        <v>101.85462686567163</v>
      </c>
      <c r="J24" s="65">
        <f t="shared" si="9"/>
        <v>-56.298075413644789</v>
      </c>
      <c r="K24" s="65">
        <f t="shared" si="9"/>
        <v>92.463010791157799</v>
      </c>
      <c r="L24" s="65">
        <f t="shared" si="9"/>
        <v>100</v>
      </c>
      <c r="M24" s="65">
        <f t="shared" si="9"/>
        <v>32.668701727477803</v>
      </c>
      <c r="N24" s="65">
        <f t="shared" si="9"/>
        <v>100.72652508741886</v>
      </c>
      <c r="O24" s="65">
        <f t="shared" si="9"/>
        <v>101.26872024466374</v>
      </c>
      <c r="P24" s="65">
        <f t="shared" si="9"/>
        <v>97.409568287438361</v>
      </c>
      <c r="Q24" s="65">
        <f>(Q10-Q18)/Q21*100</f>
        <v>53.038556193601316</v>
      </c>
      <c r="R24" s="65">
        <f>(R10-R18)/R21*100</f>
        <v>92.283335644252134</v>
      </c>
      <c r="S24" s="57">
        <v>0</v>
      </c>
      <c r="T24" s="6"/>
    </row>
    <row r="25" spans="2:20" s="12" customFormat="1" ht="6" customHeight="1" x14ac:dyDescent="0.2"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</row>
    <row r="26" spans="2:20" s="12" customFormat="1" ht="15" customHeight="1" x14ac:dyDescent="0.2">
      <c r="B26" s="102" t="s">
        <v>59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</row>
    <row r="27" spans="2:20" s="12" customFormat="1" ht="12.75" customHeight="1" x14ac:dyDescent="0.2">
      <c r="B27" s="19" t="s">
        <v>60</v>
      </c>
      <c r="C27" s="20" t="s">
        <v>38</v>
      </c>
      <c r="D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</row>
    <row r="28" spans="2:20" s="12" customFormat="1" ht="12.75" customHeight="1" x14ac:dyDescent="0.2">
      <c r="B28" s="19" t="s">
        <v>61</v>
      </c>
      <c r="C28" s="20" t="s">
        <v>39</v>
      </c>
      <c r="D28" s="21"/>
      <c r="F28" s="6"/>
      <c r="G28" s="6"/>
      <c r="H28" s="6"/>
      <c r="I28" s="6"/>
      <c r="J28" s="6"/>
      <c r="K28" s="6"/>
      <c r="L28" s="6"/>
      <c r="M28" s="6"/>
      <c r="N28" s="22"/>
      <c r="O28" s="6"/>
      <c r="P28" s="6"/>
      <c r="Q28" s="6"/>
      <c r="R28" s="6"/>
      <c r="S28" s="6"/>
    </row>
    <row r="29" spans="2:20" ht="12.75" customHeight="1" x14ac:dyDescent="0.2">
      <c r="B29" s="19"/>
      <c r="C29" s="20" t="s">
        <v>40</v>
      </c>
    </row>
    <row r="30" spans="2:20" ht="12.75" customHeight="1" x14ac:dyDescent="0.2">
      <c r="B30" s="19" t="s">
        <v>63</v>
      </c>
      <c r="C30" s="23" t="s">
        <v>37</v>
      </c>
    </row>
    <row r="31" spans="2:20" ht="12.75" customHeight="1" x14ac:dyDescent="0.2">
      <c r="B31" s="1" t="s">
        <v>55</v>
      </c>
      <c r="D31" s="24"/>
      <c r="E31" s="24"/>
      <c r="F31" s="24"/>
      <c r="G31" s="24"/>
      <c r="H31" s="24"/>
      <c r="I31" s="24"/>
      <c r="J31" s="24"/>
      <c r="K31" s="24"/>
      <c r="L31" s="25"/>
      <c r="M31" s="24"/>
      <c r="N31" s="24"/>
      <c r="O31" s="24"/>
      <c r="P31" s="24"/>
      <c r="Q31" s="24"/>
      <c r="R31" s="24"/>
      <c r="S31" s="24"/>
    </row>
    <row r="32" spans="2:20" ht="12.75" customHeight="1" x14ac:dyDescent="0.2">
      <c r="B32" s="1" t="s">
        <v>45</v>
      </c>
      <c r="D32" s="24"/>
      <c r="E32" s="24"/>
      <c r="F32" s="24"/>
      <c r="G32" s="24"/>
      <c r="H32" s="24"/>
      <c r="I32" s="24"/>
      <c r="J32" s="24"/>
      <c r="K32" s="24"/>
      <c r="L32" s="25"/>
      <c r="M32" s="24"/>
      <c r="N32" s="24"/>
      <c r="O32" s="24"/>
      <c r="P32" s="24"/>
      <c r="Q32" s="24"/>
      <c r="R32" s="24"/>
      <c r="S32" s="24"/>
    </row>
    <row r="33" spans="2:19" ht="12.75" customHeight="1" x14ac:dyDescent="0.2">
      <c r="D33" s="24"/>
      <c r="E33" s="24"/>
      <c r="F33" s="24"/>
      <c r="G33" s="24"/>
      <c r="H33" s="24"/>
      <c r="I33" s="24"/>
      <c r="J33" s="24"/>
      <c r="K33" s="24"/>
      <c r="L33" s="25"/>
      <c r="M33" s="24"/>
      <c r="N33" s="24"/>
      <c r="O33" s="24"/>
      <c r="P33" s="24"/>
      <c r="Q33" s="24"/>
      <c r="R33" s="24"/>
      <c r="S33" s="24"/>
    </row>
    <row r="34" spans="2:19" ht="12.75" customHeight="1" x14ac:dyDescent="0.2">
      <c r="D34" s="24"/>
      <c r="E34" s="24"/>
      <c r="F34" s="24"/>
      <c r="G34" s="24"/>
      <c r="H34" s="24"/>
      <c r="I34" s="24"/>
      <c r="J34" s="24"/>
      <c r="K34" s="24"/>
      <c r="L34" s="25"/>
      <c r="M34" s="24"/>
      <c r="N34" s="24"/>
      <c r="O34" s="24"/>
      <c r="P34" s="24"/>
      <c r="Q34" s="24"/>
      <c r="R34" s="24"/>
      <c r="S34" s="24"/>
    </row>
    <row r="35" spans="2:19" ht="12.75" customHeight="1" x14ac:dyDescent="0.2">
      <c r="B35" s="13"/>
      <c r="C35" s="13"/>
      <c r="D35" s="24"/>
      <c r="E35" s="24"/>
      <c r="F35" s="24"/>
      <c r="G35" s="24"/>
      <c r="H35" s="24"/>
      <c r="I35" s="24"/>
      <c r="J35" s="24"/>
      <c r="K35" s="24"/>
      <c r="L35" s="25"/>
      <c r="M35" s="24"/>
      <c r="N35" s="24"/>
      <c r="O35" s="24"/>
      <c r="P35" s="24"/>
      <c r="Q35" s="24"/>
      <c r="R35" s="24"/>
      <c r="S35" s="24"/>
    </row>
    <row r="36" spans="2:19" ht="12.75" customHeight="1" x14ac:dyDescent="0.2">
      <c r="B36" s="13"/>
      <c r="C36" s="13"/>
      <c r="D36" s="24"/>
      <c r="E36" s="24"/>
      <c r="F36" s="24"/>
      <c r="G36" s="24"/>
      <c r="H36" s="24"/>
      <c r="I36" s="24"/>
      <c r="J36" s="24"/>
      <c r="K36" s="24"/>
      <c r="L36" s="25"/>
      <c r="M36" s="24"/>
      <c r="N36" s="24"/>
      <c r="O36" s="24"/>
      <c r="P36" s="24"/>
      <c r="Q36" s="24"/>
      <c r="R36" s="24"/>
      <c r="S36" s="24"/>
    </row>
    <row r="37" spans="2:19" ht="12.75" customHeight="1" x14ac:dyDescent="0.25">
      <c r="B37" s="104" t="s">
        <v>83</v>
      </c>
      <c r="C37" s="1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2.75" customHeight="1" x14ac:dyDescent="0.2">
      <c r="B38" s="99" t="s">
        <v>80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2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2.75" customHeight="1" x14ac:dyDescent="0.2">
      <c r="B40" s="7"/>
      <c r="C40" s="7"/>
      <c r="D40" s="8"/>
      <c r="E40" s="11" t="s">
        <v>12</v>
      </c>
      <c r="F40" s="45" t="s">
        <v>13</v>
      </c>
      <c r="G40" s="26" t="s">
        <v>14</v>
      </c>
      <c r="H40" s="10" t="s">
        <v>15</v>
      </c>
      <c r="I40" s="10" t="s">
        <v>16</v>
      </c>
      <c r="J40" s="10" t="s">
        <v>58</v>
      </c>
      <c r="K40" s="10" t="s">
        <v>41</v>
      </c>
      <c r="L40" s="10" t="s">
        <v>17</v>
      </c>
      <c r="M40" s="10" t="s">
        <v>18</v>
      </c>
      <c r="N40" s="10" t="s">
        <v>30</v>
      </c>
      <c r="O40" s="10" t="s">
        <v>19</v>
      </c>
      <c r="P40" s="10" t="s">
        <v>20</v>
      </c>
      <c r="Q40" s="10" t="s">
        <v>21</v>
      </c>
      <c r="R40" s="10" t="s">
        <v>22</v>
      </c>
      <c r="S40" s="11" t="s">
        <v>1</v>
      </c>
    </row>
    <row r="41" spans="2:19" ht="13.5" customHeight="1" x14ac:dyDescent="0.2">
      <c r="B41" s="13" t="s">
        <v>23</v>
      </c>
      <c r="C41" s="14"/>
      <c r="D41" s="46">
        <v>2016</v>
      </c>
      <c r="E41" s="88">
        <v>0</v>
      </c>
      <c r="F41" s="69">
        <v>0</v>
      </c>
      <c r="G41" s="62">
        <v>0</v>
      </c>
      <c r="H41" s="51">
        <v>66.545000000000002</v>
      </c>
      <c r="I41" s="51">
        <v>0</v>
      </c>
      <c r="J41" s="51">
        <v>1602.4590000000001</v>
      </c>
      <c r="K41" s="51">
        <v>45.726999999999997</v>
      </c>
      <c r="L41" s="51">
        <v>165.27199999999999</v>
      </c>
      <c r="M41" s="51">
        <v>0</v>
      </c>
      <c r="N41" s="51">
        <v>383.12400000000002</v>
      </c>
      <c r="O41" s="51">
        <v>0</v>
      </c>
      <c r="P41" s="51">
        <v>3.7949999999999999</v>
      </c>
      <c r="Q41" s="51">
        <v>0</v>
      </c>
      <c r="R41" s="51">
        <v>0</v>
      </c>
      <c r="S41" s="52">
        <v>1664.3040000000001</v>
      </c>
    </row>
    <row r="42" spans="2:19" ht="13.5" customHeight="1" x14ac:dyDescent="0.2">
      <c r="B42" s="13" t="s">
        <v>24</v>
      </c>
      <c r="C42" s="13"/>
      <c r="D42" s="86">
        <v>2017</v>
      </c>
      <c r="E42" s="89">
        <v>0</v>
      </c>
      <c r="F42" s="69">
        <v>0</v>
      </c>
      <c r="G42" s="53">
        <v>0</v>
      </c>
      <c r="H42" s="59">
        <v>65.543000000000006</v>
      </c>
      <c r="I42" s="59">
        <v>0</v>
      </c>
      <c r="J42" s="59">
        <v>1544.415</v>
      </c>
      <c r="K42" s="59">
        <v>48.566000000000003</v>
      </c>
      <c r="L42" s="59">
        <v>161.61000000000001</v>
      </c>
      <c r="M42" s="59">
        <v>0</v>
      </c>
      <c r="N42" s="59">
        <v>412.524</v>
      </c>
      <c r="O42" s="59">
        <v>0.16300000000000001</v>
      </c>
      <c r="P42" s="59">
        <v>5.81</v>
      </c>
      <c r="Q42" s="59">
        <v>0</v>
      </c>
      <c r="R42" s="59">
        <v>0</v>
      </c>
      <c r="S42" s="60">
        <v>1668.8409999999999</v>
      </c>
    </row>
    <row r="43" spans="2:19" ht="13.5" customHeight="1" x14ac:dyDescent="0.2">
      <c r="B43" s="15"/>
      <c r="C43" s="15"/>
      <c r="D43" s="87" t="s">
        <v>69</v>
      </c>
      <c r="E43" s="90" t="s">
        <v>43</v>
      </c>
      <c r="F43" s="81" t="s">
        <v>43</v>
      </c>
      <c r="G43" s="79" t="s">
        <v>43</v>
      </c>
      <c r="H43" s="83">
        <f>100*(H42-H41)/H41</f>
        <v>-1.5057479900818924</v>
      </c>
      <c r="I43" s="80" t="s">
        <v>43</v>
      </c>
      <c r="J43" s="83">
        <f>100*(J42-J41)/J41</f>
        <v>-3.6221831572601917</v>
      </c>
      <c r="K43" s="83">
        <f>100*(K42-K41)/K41</f>
        <v>6.2085857370918838</v>
      </c>
      <c r="L43" s="83">
        <f>100*(L42-L41)/L41</f>
        <v>-2.2157413233941492</v>
      </c>
      <c r="M43" s="80" t="s">
        <v>43</v>
      </c>
      <c r="N43" s="83">
        <f>100*(N42-N41)/N41</f>
        <v>7.6737557553168099</v>
      </c>
      <c r="O43" s="80" t="s">
        <v>43</v>
      </c>
      <c r="P43" s="83">
        <f>100*(P42-P41)/P41</f>
        <v>53.096179183135696</v>
      </c>
      <c r="Q43" s="80" t="s">
        <v>43</v>
      </c>
      <c r="R43" s="80" t="s">
        <v>43</v>
      </c>
      <c r="S43" s="83">
        <f>100*(S42-S41)/S41</f>
        <v>0.27260644689911262</v>
      </c>
    </row>
    <row r="44" spans="2:19" ht="13.5" customHeight="1" x14ac:dyDescent="0.2">
      <c r="B44" s="13" t="s">
        <v>25</v>
      </c>
      <c r="C44" s="14"/>
      <c r="D44" s="46">
        <v>2016</v>
      </c>
      <c r="E44" s="91">
        <v>59</v>
      </c>
      <c r="F44" s="69">
        <v>173</v>
      </c>
      <c r="G44" s="62">
        <v>33</v>
      </c>
      <c r="H44" s="51">
        <v>411</v>
      </c>
      <c r="I44" s="51">
        <v>0</v>
      </c>
      <c r="J44" s="51">
        <v>1379</v>
      </c>
      <c r="K44" s="51">
        <v>1789</v>
      </c>
      <c r="L44" s="51">
        <v>1695</v>
      </c>
      <c r="M44" s="51">
        <v>215</v>
      </c>
      <c r="N44" s="51">
        <v>57</v>
      </c>
      <c r="O44" s="51">
        <v>83</v>
      </c>
      <c r="P44" s="51">
        <v>2037</v>
      </c>
      <c r="Q44" s="51">
        <v>96</v>
      </c>
      <c r="R44" s="51">
        <v>38</v>
      </c>
      <c r="S44" s="52">
        <v>1916</v>
      </c>
    </row>
    <row r="45" spans="2:19" ht="13.5" customHeight="1" x14ac:dyDescent="0.2">
      <c r="B45" s="13" t="s">
        <v>26</v>
      </c>
      <c r="C45" s="13"/>
      <c r="D45" s="86">
        <v>2017</v>
      </c>
      <c r="E45" s="92">
        <v>59.155000000000001</v>
      </c>
      <c r="F45" s="69">
        <v>191.18600000000001</v>
      </c>
      <c r="G45" s="53">
        <v>32.244</v>
      </c>
      <c r="H45" s="59">
        <v>606.96500000000003</v>
      </c>
      <c r="I45" s="59">
        <v>11.843</v>
      </c>
      <c r="J45" s="59">
        <v>1792.4159999999999</v>
      </c>
      <c r="K45" s="59">
        <v>1966.9549999999999</v>
      </c>
      <c r="L45" s="59">
        <v>1720.0409999999999</v>
      </c>
      <c r="M45" s="59">
        <v>256.86200000000002</v>
      </c>
      <c r="N45" s="59">
        <v>46.072000000000003</v>
      </c>
      <c r="O45" s="59">
        <v>82.078000000000003</v>
      </c>
      <c r="P45" s="59">
        <v>2250.04</v>
      </c>
      <c r="Q45" s="59">
        <v>89.275000000000006</v>
      </c>
      <c r="R45" s="59">
        <v>31.277000000000001</v>
      </c>
      <c r="S45" s="60">
        <v>1877.925</v>
      </c>
    </row>
    <row r="46" spans="2:19" ht="13.5" customHeight="1" x14ac:dyDescent="0.2">
      <c r="B46" s="15"/>
      <c r="C46" s="15"/>
      <c r="D46" s="87" t="s">
        <v>69</v>
      </c>
      <c r="E46" s="93">
        <f>100*(E45-E44)/E44</f>
        <v>0.26271186440678157</v>
      </c>
      <c r="F46" s="83">
        <f>100*(F45-F44)/F44</f>
        <v>10.512138728323704</v>
      </c>
      <c r="G46" s="83">
        <f>100*(G45-G44)/G44</f>
        <v>-2.2909090909090915</v>
      </c>
      <c r="H46" s="83">
        <f>100*(H45-H44)/H44</f>
        <v>47.680048661800498</v>
      </c>
      <c r="I46" s="80" t="s">
        <v>43</v>
      </c>
      <c r="J46" s="83">
        <f t="shared" ref="J46:S46" si="10">100*(J45-J44)/J44</f>
        <v>29.979405366207391</v>
      </c>
      <c r="K46" s="83">
        <f t="shared" si="10"/>
        <v>9.9471771939631033</v>
      </c>
      <c r="L46" s="83">
        <f t="shared" si="10"/>
        <v>1.4773451327433593</v>
      </c>
      <c r="M46" s="83">
        <f t="shared" si="10"/>
        <v>19.470697674418616</v>
      </c>
      <c r="N46" s="83">
        <f t="shared" si="10"/>
        <v>-19.171929824561399</v>
      </c>
      <c r="O46" s="83">
        <f t="shared" si="10"/>
        <v>-1.1108433734939724</v>
      </c>
      <c r="P46" s="83">
        <f t="shared" si="10"/>
        <v>10.458517427589591</v>
      </c>
      <c r="Q46" s="83">
        <f t="shared" si="10"/>
        <v>-7.0052083333333277</v>
      </c>
      <c r="R46" s="83">
        <f t="shared" si="10"/>
        <v>-17.692105263157895</v>
      </c>
      <c r="S46" s="83">
        <f t="shared" si="10"/>
        <v>-1.9872129436325703</v>
      </c>
    </row>
    <row r="47" spans="2:19" ht="13.5" customHeight="1" x14ac:dyDescent="0.2">
      <c r="B47" s="13" t="s">
        <v>77</v>
      </c>
      <c r="C47" s="14"/>
      <c r="D47" s="46">
        <v>2016</v>
      </c>
      <c r="E47" s="94">
        <f t="shared" ref="E47:G48" si="11">E41+E44</f>
        <v>59</v>
      </c>
      <c r="F47" s="70">
        <f t="shared" si="11"/>
        <v>173</v>
      </c>
      <c r="G47" s="62">
        <f t="shared" si="11"/>
        <v>33</v>
      </c>
      <c r="H47" s="51">
        <f t="shared" ref="H47:S47" si="12">H41+H44</f>
        <v>477.54500000000002</v>
      </c>
      <c r="I47" s="51">
        <f t="shared" si="12"/>
        <v>0</v>
      </c>
      <c r="J47" s="51">
        <f t="shared" si="12"/>
        <v>2981.4589999999998</v>
      </c>
      <c r="K47" s="51">
        <f t="shared" si="12"/>
        <v>1834.7270000000001</v>
      </c>
      <c r="L47" s="51">
        <f t="shared" si="12"/>
        <v>1860.2719999999999</v>
      </c>
      <c r="M47" s="51">
        <f t="shared" si="12"/>
        <v>215</v>
      </c>
      <c r="N47" s="51">
        <f t="shared" si="12"/>
        <v>440.12400000000002</v>
      </c>
      <c r="O47" s="51">
        <f t="shared" si="12"/>
        <v>83</v>
      </c>
      <c r="P47" s="51">
        <f t="shared" si="12"/>
        <v>2040.7950000000001</v>
      </c>
      <c r="Q47" s="51">
        <f t="shared" si="12"/>
        <v>96</v>
      </c>
      <c r="R47" s="51">
        <f t="shared" si="12"/>
        <v>38</v>
      </c>
      <c r="S47" s="52">
        <f t="shared" si="12"/>
        <v>3580.3040000000001</v>
      </c>
    </row>
    <row r="48" spans="2:19" ht="13.5" customHeight="1" x14ac:dyDescent="0.2">
      <c r="B48" s="13"/>
      <c r="C48" s="13"/>
      <c r="D48" s="86">
        <v>2017</v>
      </c>
      <c r="E48" s="94">
        <f t="shared" si="11"/>
        <v>59.155000000000001</v>
      </c>
      <c r="F48" s="69">
        <f t="shared" si="11"/>
        <v>191.18600000000001</v>
      </c>
      <c r="G48" s="62">
        <f t="shared" si="11"/>
        <v>32.244</v>
      </c>
      <c r="H48" s="51">
        <f t="shared" ref="H48:S48" si="13">H42+H45</f>
        <v>672.50800000000004</v>
      </c>
      <c r="I48" s="51">
        <f t="shared" si="13"/>
        <v>11.843</v>
      </c>
      <c r="J48" s="51">
        <f t="shared" si="13"/>
        <v>3336.8310000000001</v>
      </c>
      <c r="K48" s="51">
        <f t="shared" si="13"/>
        <v>2015.521</v>
      </c>
      <c r="L48" s="51">
        <f t="shared" si="13"/>
        <v>1881.6509999999998</v>
      </c>
      <c r="M48" s="51">
        <f t="shared" si="13"/>
        <v>256.86200000000002</v>
      </c>
      <c r="N48" s="51">
        <f t="shared" si="13"/>
        <v>458.596</v>
      </c>
      <c r="O48" s="51">
        <f t="shared" si="13"/>
        <v>82.241</v>
      </c>
      <c r="P48" s="51">
        <f t="shared" si="13"/>
        <v>2255.85</v>
      </c>
      <c r="Q48" s="51">
        <f t="shared" si="13"/>
        <v>89.275000000000006</v>
      </c>
      <c r="R48" s="51">
        <f t="shared" si="13"/>
        <v>31.277000000000001</v>
      </c>
      <c r="S48" s="52">
        <f t="shared" si="13"/>
        <v>3546.7659999999996</v>
      </c>
    </row>
    <row r="49" spans="2:19" ht="13.5" customHeight="1" x14ac:dyDescent="0.2">
      <c r="B49" s="15"/>
      <c r="C49" s="15"/>
      <c r="D49" s="87" t="s">
        <v>69</v>
      </c>
      <c r="E49" s="93">
        <f>100*(E48-E47)/E47</f>
        <v>0.26271186440678157</v>
      </c>
      <c r="F49" s="83">
        <f>100*(F48-F47)/F47</f>
        <v>10.512138728323704</v>
      </c>
      <c r="G49" s="83">
        <f>100*(G48-G47)/G47</f>
        <v>-2.2909090909090915</v>
      </c>
      <c r="H49" s="83">
        <f>100*(H48-H47)/H47</f>
        <v>40.826100158100289</v>
      </c>
      <c r="I49" s="80" t="s">
        <v>43</v>
      </c>
      <c r="J49" s="83">
        <f t="shared" ref="J49:S49" si="14">100*(J48-J47)/J47</f>
        <v>11.919399193482127</v>
      </c>
      <c r="K49" s="83">
        <f t="shared" si="14"/>
        <v>9.8540000773957033</v>
      </c>
      <c r="L49" s="83">
        <f t="shared" si="14"/>
        <v>1.1492405411681683</v>
      </c>
      <c r="M49" s="83">
        <f t="shared" si="14"/>
        <v>19.470697674418616</v>
      </c>
      <c r="N49" s="83">
        <f t="shared" si="14"/>
        <v>4.1969990275467772</v>
      </c>
      <c r="O49" s="83">
        <f t="shared" si="14"/>
        <v>-0.91445783132530156</v>
      </c>
      <c r="P49" s="83">
        <f t="shared" si="14"/>
        <v>10.537805120063497</v>
      </c>
      <c r="Q49" s="83">
        <f t="shared" si="14"/>
        <v>-7.0052083333333277</v>
      </c>
      <c r="R49" s="83">
        <f t="shared" si="14"/>
        <v>-17.692105263157895</v>
      </c>
      <c r="S49" s="83">
        <f t="shared" si="14"/>
        <v>-0.93673609838718908</v>
      </c>
    </row>
    <row r="50" spans="2:19" ht="13.5" customHeight="1" x14ac:dyDescent="0.2">
      <c r="B50" s="13" t="s">
        <v>78</v>
      </c>
      <c r="C50" s="14"/>
      <c r="D50" s="46">
        <v>2016</v>
      </c>
      <c r="E50" s="71">
        <v>-18.960999999999999</v>
      </c>
      <c r="F50" s="72">
        <v>0.51700000000000002</v>
      </c>
      <c r="G50" s="62">
        <v>0</v>
      </c>
      <c r="H50" s="51">
        <v>-12.394</v>
      </c>
      <c r="I50" s="51">
        <v>0</v>
      </c>
      <c r="J50" s="51">
        <v>-220.077</v>
      </c>
      <c r="K50" s="51">
        <v>0.98099999999999998</v>
      </c>
      <c r="L50" s="51">
        <v>18.084</v>
      </c>
      <c r="M50" s="51">
        <v>-2.617</v>
      </c>
      <c r="N50" s="51">
        <v>-3.073</v>
      </c>
      <c r="O50" s="51">
        <v>0</v>
      </c>
      <c r="P50" s="51">
        <v>-10.382</v>
      </c>
      <c r="Q50" s="51">
        <v>0</v>
      </c>
      <c r="R50" s="51">
        <v>0</v>
      </c>
      <c r="S50" s="52">
        <v>-70.177000000000007</v>
      </c>
    </row>
    <row r="51" spans="2:19" ht="13.5" customHeight="1" x14ac:dyDescent="0.2">
      <c r="B51" s="15"/>
      <c r="C51" s="17"/>
      <c r="D51" s="48">
        <v>2017</v>
      </c>
      <c r="E51" s="73">
        <v>4.6589999999999998</v>
      </c>
      <c r="F51" s="74">
        <v>-0.61099999999999999</v>
      </c>
      <c r="G51" s="75">
        <v>0</v>
      </c>
      <c r="H51" s="65">
        <v>50.723999999999997</v>
      </c>
      <c r="I51" s="65">
        <v>0.58399999999999996</v>
      </c>
      <c r="J51" s="65">
        <v>39.985999999999997</v>
      </c>
      <c r="K51" s="65">
        <v>16.225999999999999</v>
      </c>
      <c r="L51" s="65">
        <v>3.6640000000000001</v>
      </c>
      <c r="M51" s="65">
        <v>0.94499999999999995</v>
      </c>
      <c r="N51" s="65">
        <v>-18.068999999999999</v>
      </c>
      <c r="O51" s="65">
        <v>0</v>
      </c>
      <c r="P51" s="65">
        <v>16.347999999999999</v>
      </c>
      <c r="Q51" s="65">
        <v>0</v>
      </c>
      <c r="R51" s="65">
        <v>0</v>
      </c>
      <c r="S51" s="57">
        <v>-50.018999999999998</v>
      </c>
    </row>
    <row r="52" spans="2:19" ht="13.5" customHeight="1" x14ac:dyDescent="0.2">
      <c r="B52" s="13" t="s">
        <v>27</v>
      </c>
      <c r="C52" s="14"/>
      <c r="D52" s="46">
        <v>2016</v>
      </c>
      <c r="E52" s="91">
        <v>25.087</v>
      </c>
      <c r="F52" s="70">
        <v>86.343999999999994</v>
      </c>
      <c r="G52" s="62">
        <v>0</v>
      </c>
      <c r="H52" s="51">
        <v>116.624</v>
      </c>
      <c r="I52" s="51">
        <v>0</v>
      </c>
      <c r="J52" s="51">
        <v>1885.8130000000001</v>
      </c>
      <c r="K52" s="51">
        <v>1499.82</v>
      </c>
      <c r="L52" s="51">
        <v>1163.126</v>
      </c>
      <c r="M52" s="51">
        <v>9.9139999999999997</v>
      </c>
      <c r="N52" s="51">
        <v>4.5999999999999999E-2</v>
      </c>
      <c r="O52" s="51">
        <v>49.817</v>
      </c>
      <c r="P52" s="51">
        <v>1867.1759999999999</v>
      </c>
      <c r="Q52" s="51">
        <v>0</v>
      </c>
      <c r="R52" s="51">
        <v>0</v>
      </c>
      <c r="S52" s="52">
        <v>411.45400000000001</v>
      </c>
    </row>
    <row r="53" spans="2:19" ht="13.5" customHeight="1" x14ac:dyDescent="0.2">
      <c r="B53" s="13"/>
      <c r="C53" s="13"/>
      <c r="D53" s="86">
        <v>2017</v>
      </c>
      <c r="E53" s="92">
        <v>6.5919999999999996</v>
      </c>
      <c r="F53" s="69">
        <v>102.642</v>
      </c>
      <c r="G53" s="53">
        <v>0</v>
      </c>
      <c r="H53" s="59">
        <v>224.49199999999999</v>
      </c>
      <c r="I53" s="59">
        <v>0</v>
      </c>
      <c r="J53" s="59">
        <v>1853.1590000000001</v>
      </c>
      <c r="K53" s="59">
        <v>1639.8620000000001</v>
      </c>
      <c r="L53" s="59">
        <v>1150.6110000000001</v>
      </c>
      <c r="M53" s="59">
        <v>1.6</v>
      </c>
      <c r="N53" s="59">
        <v>1.0089999999999999</v>
      </c>
      <c r="O53" s="59">
        <v>47.216000000000001</v>
      </c>
      <c r="P53" s="59">
        <v>2056.67</v>
      </c>
      <c r="Q53" s="59">
        <v>0.24199999999999999</v>
      </c>
      <c r="R53" s="59">
        <v>0</v>
      </c>
      <c r="S53" s="60">
        <v>448.51900000000001</v>
      </c>
    </row>
    <row r="54" spans="2:19" ht="13.5" customHeight="1" x14ac:dyDescent="0.2">
      <c r="B54" s="15"/>
      <c r="C54" s="15"/>
      <c r="D54" s="87" t="s">
        <v>69</v>
      </c>
      <c r="E54" s="93">
        <f>100*(E53-E52)/E52</f>
        <v>-73.723442420377083</v>
      </c>
      <c r="F54" s="83">
        <f>100*(F53-F52)/F52</f>
        <v>18.875660150097289</v>
      </c>
      <c r="G54" s="80" t="s">
        <v>43</v>
      </c>
      <c r="H54" s="83">
        <f>100*(H53-H52)/H52</f>
        <v>92.492111400740839</v>
      </c>
      <c r="I54" s="80" t="s">
        <v>43</v>
      </c>
      <c r="J54" s="83">
        <f>100*(J53-J52)/J52</f>
        <v>-1.7315608705635179</v>
      </c>
      <c r="K54" s="83">
        <f>100*(K53-K52)/K52</f>
        <v>9.3372538037897979</v>
      </c>
      <c r="L54" s="83">
        <f>100*(L53-L52)/L52</f>
        <v>-1.0759797304849064</v>
      </c>
      <c r="M54" s="83">
        <f>100*(M53-M52)/M52</f>
        <v>-83.861206374823482</v>
      </c>
      <c r="N54" s="80" t="s">
        <v>43</v>
      </c>
      <c r="O54" s="83">
        <f>100*(O53-O52)/O52</f>
        <v>-5.2211092598912003</v>
      </c>
      <c r="P54" s="83">
        <f>100*(P53-P52)/P52</f>
        <v>10.148695141754187</v>
      </c>
      <c r="Q54" s="80" t="s">
        <v>43</v>
      </c>
      <c r="R54" s="80" t="s">
        <v>43</v>
      </c>
      <c r="S54" s="83">
        <f>100*(S53-S52)/S52</f>
        <v>9.0082974038410129</v>
      </c>
    </row>
    <row r="55" spans="2:19" ht="13.5" customHeight="1" x14ac:dyDescent="0.2">
      <c r="B55" s="13" t="s">
        <v>47</v>
      </c>
      <c r="C55" s="14"/>
      <c r="D55" s="46">
        <v>2016</v>
      </c>
      <c r="E55" s="94">
        <v>52.981000000000002</v>
      </c>
      <c r="F55" s="70">
        <v>85.674000000000007</v>
      </c>
      <c r="G55" s="62">
        <v>32.988</v>
      </c>
      <c r="H55" s="51">
        <v>373.52499999999998</v>
      </c>
      <c r="I55" s="51">
        <v>0</v>
      </c>
      <c r="J55" s="51">
        <v>1316.204</v>
      </c>
      <c r="K55" s="51">
        <v>333.75299999999999</v>
      </c>
      <c r="L55" s="51">
        <v>678.58</v>
      </c>
      <c r="M55" s="51">
        <v>208.08699999999999</v>
      </c>
      <c r="N55" s="51">
        <v>443.36900000000003</v>
      </c>
      <c r="O55" s="51">
        <v>33.392000000000003</v>
      </c>
      <c r="P55" s="51">
        <v>183.86799999999999</v>
      </c>
      <c r="Q55" s="51">
        <v>95.570999999999998</v>
      </c>
      <c r="R55" s="51">
        <v>38.024000000000001</v>
      </c>
      <c r="S55" s="52">
        <v>3238.8440000000001</v>
      </c>
    </row>
    <row r="56" spans="2:19" ht="13.5" customHeight="1" x14ac:dyDescent="0.2">
      <c r="B56" s="13" t="s">
        <v>31</v>
      </c>
      <c r="C56" s="14"/>
      <c r="D56" s="86">
        <v>2017</v>
      </c>
      <c r="E56" s="95">
        <v>47.904000000000003</v>
      </c>
      <c r="F56" s="69">
        <v>89.155000000000001</v>
      </c>
      <c r="G56" s="62">
        <v>32.244</v>
      </c>
      <c r="H56" s="51">
        <v>397.29199999999997</v>
      </c>
      <c r="I56" s="51">
        <v>11.259</v>
      </c>
      <c r="J56" s="51">
        <v>1443.6859999999999</v>
      </c>
      <c r="K56" s="51">
        <v>359.43299999999999</v>
      </c>
      <c r="L56" s="51">
        <v>727.37599999999998</v>
      </c>
      <c r="M56" s="51">
        <v>254.31700000000001</v>
      </c>
      <c r="N56" s="51">
        <v>475.65600000000001</v>
      </c>
      <c r="O56" s="51">
        <v>35.024999999999999</v>
      </c>
      <c r="P56" s="51">
        <v>182.83199999999999</v>
      </c>
      <c r="Q56" s="51">
        <v>89.033000000000001</v>
      </c>
      <c r="R56" s="51">
        <v>31.277000000000001</v>
      </c>
      <c r="S56" s="52">
        <v>3148.2660000000001</v>
      </c>
    </row>
    <row r="57" spans="2:19" ht="13.5" customHeight="1" x14ac:dyDescent="0.2">
      <c r="B57" s="18"/>
      <c r="C57" s="17"/>
      <c r="D57" s="87" t="s">
        <v>69</v>
      </c>
      <c r="E57" s="93">
        <f>100*(E56-E55)/E55</f>
        <v>-9.5826805836054394</v>
      </c>
      <c r="F57" s="83">
        <f>100*(F56-F55)/F55</f>
        <v>4.0630763125335507</v>
      </c>
      <c r="G57" s="83">
        <f>100*(G56-G55)/G55</f>
        <v>-2.2553655874863581</v>
      </c>
      <c r="H57" s="83">
        <f>100*(H56-H55)/H55</f>
        <v>6.3628940499297233</v>
      </c>
      <c r="I57" s="80" t="s">
        <v>43</v>
      </c>
      <c r="J57" s="83">
        <f t="shared" ref="J57:S57" si="15">100*(J56-J55)/J55</f>
        <v>9.6855806546705505</v>
      </c>
      <c r="K57" s="83">
        <f t="shared" si="15"/>
        <v>7.6943128601091253</v>
      </c>
      <c r="L57" s="83">
        <f t="shared" si="15"/>
        <v>7.1908986412803104</v>
      </c>
      <c r="M57" s="83">
        <f t="shared" si="15"/>
        <v>22.21666898941309</v>
      </c>
      <c r="N57" s="83">
        <f t="shared" si="15"/>
        <v>7.282196093998448</v>
      </c>
      <c r="O57" s="83">
        <f t="shared" si="15"/>
        <v>4.8903929084810596</v>
      </c>
      <c r="P57" s="83">
        <f t="shared" si="15"/>
        <v>-0.56344769073465828</v>
      </c>
      <c r="Q57" s="83">
        <f t="shared" si="15"/>
        <v>-6.8409873287922043</v>
      </c>
      <c r="R57" s="83">
        <f t="shared" si="15"/>
        <v>-17.744056385440775</v>
      </c>
      <c r="S57" s="83">
        <f t="shared" si="15"/>
        <v>-2.7966150885933367</v>
      </c>
    </row>
    <row r="58" spans="2:19" ht="13.5" customHeight="1" x14ac:dyDescent="0.2">
      <c r="B58" s="13" t="s">
        <v>28</v>
      </c>
      <c r="C58" s="14"/>
      <c r="D58" s="46">
        <v>2016</v>
      </c>
      <c r="E58" s="76">
        <f>(E44-E52)/E55*100</f>
        <v>64.009739340518294</v>
      </c>
      <c r="F58" s="70">
        <f t="shared" ref="F58:H59" si="16">(F44-F52)/F55*100</f>
        <v>101.14620538319676</v>
      </c>
      <c r="G58" s="62">
        <f t="shared" si="16"/>
        <v>100.03637686431431</v>
      </c>
      <c r="H58" s="51">
        <f t="shared" si="16"/>
        <v>78.810253664413352</v>
      </c>
      <c r="I58" s="51">
        <v>0</v>
      </c>
      <c r="J58" s="51">
        <f t="shared" ref="J58:S58" si="17">(J44-J52)/J55*100</f>
        <v>-38.505657177762728</v>
      </c>
      <c r="K58" s="51">
        <f t="shared" si="17"/>
        <v>86.644914053207032</v>
      </c>
      <c r="L58" s="51">
        <f t="shared" si="17"/>
        <v>78.380441510212506</v>
      </c>
      <c r="M58" s="51">
        <f t="shared" si="17"/>
        <v>98.557814760172434</v>
      </c>
      <c r="N58" s="51">
        <f t="shared" si="17"/>
        <v>12.84573346354842</v>
      </c>
      <c r="O58" s="51">
        <f t="shared" si="17"/>
        <v>99.374101581217047</v>
      </c>
      <c r="P58" s="51">
        <f t="shared" si="17"/>
        <v>92.361911806295865</v>
      </c>
      <c r="Q58" s="51">
        <f t="shared" si="17"/>
        <v>100.44888093668582</v>
      </c>
      <c r="R58" s="51">
        <f t="shared" si="17"/>
        <v>99.936881969282553</v>
      </c>
      <c r="S58" s="52">
        <f t="shared" si="17"/>
        <v>46.453178973732605</v>
      </c>
    </row>
    <row r="59" spans="2:19" ht="13.5" customHeight="1" x14ac:dyDescent="0.2">
      <c r="B59" s="15" t="s">
        <v>62</v>
      </c>
      <c r="C59" s="17"/>
      <c r="D59" s="48">
        <v>2017</v>
      </c>
      <c r="E59" s="77">
        <f>(E45-E53)/E56*100</f>
        <v>109.7257014028056</v>
      </c>
      <c r="F59" s="78">
        <f t="shared" si="16"/>
        <v>99.314676686669287</v>
      </c>
      <c r="G59" s="75">
        <f t="shared" si="16"/>
        <v>100</v>
      </c>
      <c r="H59" s="65">
        <f t="shared" si="16"/>
        <v>96.269997885686124</v>
      </c>
      <c r="I59" s="65">
        <v>0</v>
      </c>
      <c r="J59" s="65">
        <f>(J45-J53)/J56*100</f>
        <v>-4.2074938733214964</v>
      </c>
      <c r="K59" s="65">
        <f>(K45-K53)/K56*100</f>
        <v>91.002495597232269</v>
      </c>
      <c r="L59" s="65">
        <f>(L45-L53)/L56*100</f>
        <v>78.285508457798969</v>
      </c>
      <c r="M59" s="65">
        <f>(M45-M53)/M56*100</f>
        <v>100.37158349618784</v>
      </c>
      <c r="N59" s="65">
        <f t="shared" ref="N59:S59" si="18">(N45-N53)/N56*100</f>
        <v>9.4738634643523891</v>
      </c>
      <c r="O59" s="65">
        <f t="shared" si="18"/>
        <v>99.534618129907216</v>
      </c>
      <c r="P59" s="65">
        <f t="shared" si="18"/>
        <v>105.76376126717417</v>
      </c>
      <c r="Q59" s="65">
        <f t="shared" si="18"/>
        <v>100</v>
      </c>
      <c r="R59" s="65">
        <f t="shared" si="18"/>
        <v>100</v>
      </c>
      <c r="S59" s="57">
        <f t="shared" si="18"/>
        <v>45.402961503252897</v>
      </c>
    </row>
    <row r="60" spans="2:19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ht="15" customHeight="1" x14ac:dyDescent="0.2">
      <c r="B61" s="102" t="s">
        <v>59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ht="12.75" customHeight="1" x14ac:dyDescent="0.2">
      <c r="B62" s="19" t="s">
        <v>60</v>
      </c>
      <c r="C62" s="20" t="s">
        <v>38</v>
      </c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12.75" customHeight="1" x14ac:dyDescent="0.2">
      <c r="B63" s="19" t="s">
        <v>61</v>
      </c>
      <c r="C63" s="20" t="s">
        <v>39</v>
      </c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ht="12.75" customHeight="1" x14ac:dyDescent="0.2">
      <c r="B64" s="19"/>
      <c r="C64" s="20" t="s">
        <v>40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12.75" customHeight="1" x14ac:dyDescent="0.2">
      <c r="B65" s="19" t="s">
        <v>63</v>
      </c>
      <c r="C65" s="23" t="s">
        <v>37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ht="12.75" customHeight="1" x14ac:dyDescent="0.2">
      <c r="B66" s="1" t="s">
        <v>55</v>
      </c>
    </row>
    <row r="67" spans="2:19" ht="12.75" customHeight="1" x14ac:dyDescent="0.2">
      <c r="B67" s="1" t="s">
        <v>45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2.75" customHeight="1" x14ac:dyDescent="0.2">
      <c r="B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2.7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82" spans="2:8" x14ac:dyDescent="0.2">
      <c r="B82" s="12"/>
      <c r="C82" s="12"/>
      <c r="D82" s="12"/>
      <c r="E82" s="12"/>
      <c r="F82" s="12"/>
      <c r="G82" s="12"/>
      <c r="H82" s="12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F35"/>
  <sheetViews>
    <sheetView showGridLines="0" workbookViewId="0">
      <selection activeCell="A6" sqref="A6:C33"/>
    </sheetView>
  </sheetViews>
  <sheetFormatPr defaultRowHeight="12" x14ac:dyDescent="0.2"/>
  <cols>
    <col min="1" max="1" width="9.140625" style="3"/>
    <col min="2" max="4" width="9.140625" style="1"/>
    <col min="5" max="5" width="6.7109375" style="1" customWidth="1"/>
    <col min="6" max="16384" width="9.140625" style="1"/>
  </cols>
  <sheetData>
    <row r="3" spans="1:6" ht="15.75" x14ac:dyDescent="0.25">
      <c r="F3" s="98" t="s">
        <v>84</v>
      </c>
    </row>
    <row r="4" spans="1:6" ht="12.75" x14ac:dyDescent="0.2">
      <c r="F4" s="99" t="s">
        <v>80</v>
      </c>
    </row>
    <row r="5" spans="1:6" x14ac:dyDescent="0.2">
      <c r="B5" s="28">
        <v>2017</v>
      </c>
      <c r="C5" s="28">
        <v>2016</v>
      </c>
    </row>
    <row r="6" spans="1:6" x14ac:dyDescent="0.2">
      <c r="A6" s="3" t="s">
        <v>5</v>
      </c>
      <c r="B6" s="29">
        <v>3561</v>
      </c>
      <c r="C6" s="29">
        <v>3446</v>
      </c>
    </row>
    <row r="7" spans="1:6" x14ac:dyDescent="0.2">
      <c r="A7" s="3" t="s">
        <v>1</v>
      </c>
      <c r="B7" s="29">
        <v>3148</v>
      </c>
      <c r="C7" s="29">
        <v>3239</v>
      </c>
    </row>
    <row r="8" spans="1:6" x14ac:dyDescent="0.2">
      <c r="A8" s="3" t="s">
        <v>10</v>
      </c>
      <c r="B8" s="29">
        <v>2863</v>
      </c>
      <c r="C8" s="29">
        <v>2702</v>
      </c>
    </row>
    <row r="9" spans="1:6" x14ac:dyDescent="0.2">
      <c r="A9" s="3" t="s">
        <v>0</v>
      </c>
      <c r="B9" s="29">
        <v>1791</v>
      </c>
      <c r="C9" s="29">
        <v>1782</v>
      </c>
    </row>
    <row r="10" spans="1:6" x14ac:dyDescent="0.2">
      <c r="A10" s="3" t="s">
        <v>58</v>
      </c>
      <c r="B10" s="29">
        <v>1444</v>
      </c>
      <c r="C10" s="29">
        <v>1316</v>
      </c>
    </row>
    <row r="11" spans="1:6" x14ac:dyDescent="0.2">
      <c r="A11" s="3" t="s">
        <v>8</v>
      </c>
      <c r="B11" s="29">
        <v>1269</v>
      </c>
      <c r="C11" s="29">
        <v>1165</v>
      </c>
    </row>
    <row r="12" spans="1:6" x14ac:dyDescent="0.2">
      <c r="A12" s="3" t="s">
        <v>17</v>
      </c>
      <c r="B12" s="29">
        <v>727</v>
      </c>
      <c r="C12" s="29">
        <v>679</v>
      </c>
    </row>
    <row r="13" spans="1:6" x14ac:dyDescent="0.2">
      <c r="A13" s="3" t="s">
        <v>3</v>
      </c>
      <c r="B13" s="29">
        <v>656</v>
      </c>
      <c r="C13" s="29">
        <v>646</v>
      </c>
    </row>
    <row r="14" spans="1:6" x14ac:dyDescent="0.2">
      <c r="A14" s="3" t="s">
        <v>30</v>
      </c>
      <c r="B14" s="29">
        <v>476</v>
      </c>
      <c r="C14" s="29">
        <v>443</v>
      </c>
    </row>
    <row r="15" spans="1:6" x14ac:dyDescent="0.2">
      <c r="A15" s="3" t="s">
        <v>15</v>
      </c>
      <c r="B15" s="29">
        <v>397</v>
      </c>
      <c r="C15" s="29">
        <v>374</v>
      </c>
    </row>
    <row r="16" spans="1:6" x14ac:dyDescent="0.2">
      <c r="A16" s="3" t="s">
        <v>41</v>
      </c>
      <c r="B16" s="29">
        <v>359</v>
      </c>
      <c r="C16" s="29">
        <v>334</v>
      </c>
    </row>
    <row r="17" spans="1:3" x14ac:dyDescent="0.2">
      <c r="A17" s="3" t="s">
        <v>4</v>
      </c>
      <c r="B17" s="29">
        <v>335</v>
      </c>
      <c r="C17" s="29">
        <v>326</v>
      </c>
    </row>
    <row r="18" spans="1:3" x14ac:dyDescent="0.2">
      <c r="A18" s="3" t="s">
        <v>18</v>
      </c>
      <c r="B18" s="30">
        <v>254</v>
      </c>
      <c r="C18" s="29">
        <v>208</v>
      </c>
    </row>
    <row r="19" spans="1:3" x14ac:dyDescent="0.2">
      <c r="A19" s="3" t="s">
        <v>9</v>
      </c>
      <c r="B19" s="29">
        <v>201</v>
      </c>
      <c r="C19" s="29">
        <v>195</v>
      </c>
    </row>
    <row r="20" spans="1:3" x14ac:dyDescent="0.2">
      <c r="A20" s="3" t="s">
        <v>7</v>
      </c>
      <c r="B20" s="29">
        <v>195</v>
      </c>
      <c r="C20" s="29">
        <v>162</v>
      </c>
    </row>
    <row r="21" spans="1:3" x14ac:dyDescent="0.2">
      <c r="A21" s="3" t="s">
        <v>20</v>
      </c>
      <c r="B21" s="29">
        <v>183</v>
      </c>
      <c r="C21" s="29">
        <v>184</v>
      </c>
    </row>
    <row r="22" spans="1:3" x14ac:dyDescent="0.2">
      <c r="A22" s="3" t="s">
        <v>2</v>
      </c>
      <c r="B22" s="29">
        <v>127</v>
      </c>
      <c r="C22" s="29">
        <v>133</v>
      </c>
    </row>
    <row r="23" spans="1:3" x14ac:dyDescent="0.2">
      <c r="A23" s="3" t="s">
        <v>29</v>
      </c>
      <c r="B23" s="30">
        <v>123</v>
      </c>
      <c r="C23" s="30">
        <v>122</v>
      </c>
    </row>
    <row r="24" spans="1:3" x14ac:dyDescent="0.2">
      <c r="A24" s="3" t="s">
        <v>50</v>
      </c>
      <c r="B24" s="29">
        <v>122</v>
      </c>
      <c r="C24" s="29">
        <v>108</v>
      </c>
    </row>
    <row r="25" spans="1:3" x14ac:dyDescent="0.2">
      <c r="A25" s="3" t="s">
        <v>13</v>
      </c>
      <c r="B25" s="29">
        <v>89</v>
      </c>
      <c r="C25" s="29">
        <v>86</v>
      </c>
    </row>
    <row r="26" spans="1:3" x14ac:dyDescent="0.2">
      <c r="A26" s="3" t="s">
        <v>21</v>
      </c>
      <c r="B26" s="29">
        <v>89</v>
      </c>
      <c r="C26" s="29">
        <v>96</v>
      </c>
    </row>
    <row r="27" spans="1:3" x14ac:dyDescent="0.2">
      <c r="A27" s="3" t="s">
        <v>12</v>
      </c>
      <c r="B27" s="29">
        <v>48</v>
      </c>
      <c r="C27" s="29">
        <v>53</v>
      </c>
    </row>
    <row r="28" spans="1:3" x14ac:dyDescent="0.2">
      <c r="A28" s="3" t="s">
        <v>19</v>
      </c>
      <c r="B28" s="29">
        <v>35</v>
      </c>
      <c r="C28" s="29">
        <v>33</v>
      </c>
    </row>
    <row r="29" spans="1:3" x14ac:dyDescent="0.2">
      <c r="A29" s="3" t="s">
        <v>14</v>
      </c>
      <c r="B29" s="29">
        <v>32</v>
      </c>
      <c r="C29" s="29">
        <v>33</v>
      </c>
    </row>
    <row r="30" spans="1:3" x14ac:dyDescent="0.2">
      <c r="A30" s="3" t="s">
        <v>22</v>
      </c>
      <c r="B30" s="29">
        <v>31</v>
      </c>
      <c r="C30" s="29">
        <v>38</v>
      </c>
    </row>
    <row r="31" spans="1:3" x14ac:dyDescent="0.2">
      <c r="A31" s="3" t="s">
        <v>6</v>
      </c>
      <c r="B31" s="29">
        <v>19</v>
      </c>
      <c r="C31" s="29">
        <v>20</v>
      </c>
    </row>
    <row r="32" spans="1:3" x14ac:dyDescent="0.2">
      <c r="A32" s="3" t="s">
        <v>16</v>
      </c>
      <c r="B32" s="29">
        <v>11</v>
      </c>
      <c r="C32" s="29">
        <v>0</v>
      </c>
    </row>
    <row r="33" spans="1:6" ht="15" customHeight="1" x14ac:dyDescent="0.2">
      <c r="A33" s="3" t="s">
        <v>11</v>
      </c>
      <c r="B33" s="29">
        <v>0</v>
      </c>
      <c r="C33" s="29">
        <v>0</v>
      </c>
      <c r="F33" s="102" t="s">
        <v>59</v>
      </c>
    </row>
    <row r="34" spans="1:6" x14ac:dyDescent="0.2">
      <c r="F34" s="1" t="s">
        <v>55</v>
      </c>
    </row>
    <row r="35" spans="1:6" x14ac:dyDescent="0.2">
      <c r="F35" s="1" t="s">
        <v>45</v>
      </c>
    </row>
  </sheetData>
  <sortState ref="A6:C33">
    <sortCondition descending="1" ref="B6:B33"/>
  </sortState>
  <phoneticPr fontId="3" type="noConversion"/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G38"/>
  <sheetViews>
    <sheetView showGridLines="0" workbookViewId="0">
      <selection activeCell="B3" sqref="B3:D20"/>
    </sheetView>
  </sheetViews>
  <sheetFormatPr defaultRowHeight="12" x14ac:dyDescent="0.2"/>
  <cols>
    <col min="1" max="1" width="9.140625" style="1"/>
    <col min="2" max="2" width="9.140625" style="3"/>
    <col min="3" max="18" width="9.140625" style="1"/>
    <col min="19" max="20" width="6.7109375" style="1" customWidth="1"/>
    <col min="21" max="16384" width="9.140625" style="1"/>
  </cols>
  <sheetData>
    <row r="2" spans="2:7" x14ac:dyDescent="0.2">
      <c r="B2" s="3" t="s">
        <v>42</v>
      </c>
    </row>
    <row r="3" spans="2:7" x14ac:dyDescent="0.2">
      <c r="C3" s="28">
        <v>2017</v>
      </c>
      <c r="D3" s="28">
        <v>2016</v>
      </c>
    </row>
    <row r="4" spans="2:7" ht="15.75" x14ac:dyDescent="0.25">
      <c r="B4" s="3" t="s">
        <v>1</v>
      </c>
      <c r="C4" s="101">
        <v>1668.8409999999999</v>
      </c>
      <c r="D4" s="101">
        <v>1664.3040000000001</v>
      </c>
      <c r="G4" s="98" t="s">
        <v>85</v>
      </c>
    </row>
    <row r="5" spans="2:7" ht="12.75" x14ac:dyDescent="0.2">
      <c r="B5" s="108" t="s">
        <v>58</v>
      </c>
      <c r="C5" s="101">
        <v>1544.415</v>
      </c>
      <c r="D5" s="101">
        <v>1602.4590000000001</v>
      </c>
      <c r="G5" s="99" t="s">
        <v>80</v>
      </c>
    </row>
    <row r="6" spans="2:7" x14ac:dyDescent="0.2">
      <c r="B6" s="3" t="s">
        <v>30</v>
      </c>
      <c r="C6" s="101">
        <v>412.524</v>
      </c>
      <c r="D6" s="101">
        <v>383.12400000000002</v>
      </c>
    </row>
    <row r="7" spans="2:7" x14ac:dyDescent="0.2">
      <c r="B7" s="3" t="s">
        <v>5</v>
      </c>
      <c r="C7" s="101">
        <v>245.30799999999999</v>
      </c>
      <c r="D7" s="101">
        <v>267.49400000000003</v>
      </c>
    </row>
    <row r="8" spans="2:7" x14ac:dyDescent="0.2">
      <c r="B8" s="3" t="s">
        <v>10</v>
      </c>
      <c r="C8" s="101">
        <v>211.077</v>
      </c>
      <c r="D8" s="101">
        <v>220.333</v>
      </c>
    </row>
    <row r="9" spans="2:7" x14ac:dyDescent="0.2">
      <c r="B9" s="3" t="s">
        <v>2</v>
      </c>
      <c r="C9" s="101">
        <v>201.887</v>
      </c>
      <c r="D9" s="101">
        <v>188.018</v>
      </c>
    </row>
    <row r="10" spans="2:7" x14ac:dyDescent="0.2">
      <c r="B10" s="3" t="s">
        <v>17</v>
      </c>
      <c r="C10" s="101">
        <v>161.61000000000001</v>
      </c>
      <c r="D10" s="101">
        <v>165.27199999999999</v>
      </c>
    </row>
    <row r="11" spans="2:7" x14ac:dyDescent="0.2">
      <c r="B11" s="3" t="s">
        <v>9</v>
      </c>
      <c r="C11" s="101">
        <v>132.499</v>
      </c>
      <c r="D11" s="101">
        <v>112.91500000000001</v>
      </c>
    </row>
    <row r="12" spans="2:7" x14ac:dyDescent="0.2">
      <c r="B12" s="3" t="s">
        <v>15</v>
      </c>
      <c r="C12" s="101">
        <v>65.543000000000006</v>
      </c>
      <c r="D12" s="101">
        <v>66.545000000000002</v>
      </c>
    </row>
    <row r="13" spans="2:7" x14ac:dyDescent="0.2">
      <c r="B13" s="3" t="s">
        <v>50</v>
      </c>
      <c r="C13" s="101">
        <v>60.865000000000002</v>
      </c>
      <c r="D13" s="101">
        <v>67.353999999999999</v>
      </c>
    </row>
    <row r="14" spans="2:7" x14ac:dyDescent="0.2">
      <c r="B14" s="3" t="s">
        <v>41</v>
      </c>
      <c r="C14" s="101">
        <v>48.566000000000003</v>
      </c>
      <c r="D14" s="101">
        <v>45.726999999999997</v>
      </c>
    </row>
    <row r="15" spans="2:7" x14ac:dyDescent="0.2">
      <c r="B15" s="3" t="s">
        <v>4</v>
      </c>
      <c r="C15" s="101">
        <v>8.7759999999999998</v>
      </c>
      <c r="D15" s="101">
        <v>8.3829999999999991</v>
      </c>
    </row>
    <row r="16" spans="2:7" x14ac:dyDescent="0.2">
      <c r="B16" s="3" t="s">
        <v>20</v>
      </c>
      <c r="C16" s="101">
        <v>5.81</v>
      </c>
      <c r="D16" s="101">
        <v>3.7949999999999999</v>
      </c>
    </row>
    <row r="17" spans="2:4" x14ac:dyDescent="0.2">
      <c r="B17" s="3" t="s">
        <v>29</v>
      </c>
      <c r="C17" s="101">
        <v>2.82</v>
      </c>
      <c r="D17" s="101">
        <v>3.581</v>
      </c>
    </row>
    <row r="18" spans="2:4" x14ac:dyDescent="0.2">
      <c r="B18" s="3" t="s">
        <v>0</v>
      </c>
      <c r="C18" s="101">
        <v>2.1110000000000002</v>
      </c>
      <c r="D18" s="101">
        <v>1.5469999999999999</v>
      </c>
    </row>
    <row r="19" spans="2:4" x14ac:dyDescent="0.2">
      <c r="B19" s="3" t="s">
        <v>8</v>
      </c>
      <c r="C19" s="101">
        <v>1.4059999999999999</v>
      </c>
      <c r="D19" s="101">
        <v>2.2290000000000001</v>
      </c>
    </row>
    <row r="20" spans="2:4" x14ac:dyDescent="0.2">
      <c r="B20" s="3" t="s">
        <v>19</v>
      </c>
      <c r="C20" s="101">
        <v>0.16300000000000001</v>
      </c>
      <c r="D20" s="101">
        <v>0</v>
      </c>
    </row>
    <row r="36" spans="7:7" ht="15" customHeight="1" x14ac:dyDescent="0.2">
      <c r="G36" s="100" t="s">
        <v>59</v>
      </c>
    </row>
    <row r="37" spans="7:7" x14ac:dyDescent="0.2">
      <c r="G37" s="1" t="s">
        <v>55</v>
      </c>
    </row>
    <row r="38" spans="7:7" x14ac:dyDescent="0.2">
      <c r="G38" s="1" t="s">
        <v>45</v>
      </c>
    </row>
  </sheetData>
  <sortState ref="B4:D20">
    <sortCondition descending="1" ref="C4:C20"/>
  </sortState>
  <phoneticPr fontId="3" type="noConversion"/>
  <pageMargins left="0.75" right="0.75" top="1" bottom="1" header="0.5" footer="0.5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C50"/>
  <sheetViews>
    <sheetView showGridLines="0" tabSelected="1" topLeftCell="A10" workbookViewId="0">
      <selection activeCell="K14" sqref="K14"/>
    </sheetView>
  </sheetViews>
  <sheetFormatPr defaultRowHeight="12" x14ac:dyDescent="0.2"/>
  <cols>
    <col min="1" max="1" width="18.7109375" style="27" bestFit="1" customWidth="1"/>
    <col min="2" max="29" width="6.7109375" style="27" customWidth="1"/>
    <col min="30" max="16384" width="9.140625" style="27"/>
  </cols>
  <sheetData>
    <row r="3" spans="1:29" s="31" customFormat="1" ht="12.75" customHeight="1" x14ac:dyDescent="0.2">
      <c r="B3" s="32" t="s">
        <v>5</v>
      </c>
      <c r="C3" s="32" t="s">
        <v>10</v>
      </c>
      <c r="D3" s="32" t="s">
        <v>20</v>
      </c>
      <c r="E3" s="32" t="s">
        <v>0</v>
      </c>
      <c r="F3" s="32" t="s">
        <v>41</v>
      </c>
      <c r="G3" s="32" t="s">
        <v>1</v>
      </c>
      <c r="H3" s="32" t="s">
        <v>58</v>
      </c>
      <c r="I3" s="32" t="s">
        <v>3</v>
      </c>
      <c r="J3" s="32" t="s">
        <v>17</v>
      </c>
      <c r="K3" s="32" t="s">
        <v>8</v>
      </c>
      <c r="L3" s="32" t="s">
        <v>4</v>
      </c>
      <c r="M3" s="32" t="s">
        <v>29</v>
      </c>
      <c r="N3" s="32" t="s">
        <v>15</v>
      </c>
      <c r="O3" s="32" t="s">
        <v>18</v>
      </c>
      <c r="P3" s="32" t="s">
        <v>7</v>
      </c>
      <c r="Q3" s="32" t="s">
        <v>13</v>
      </c>
      <c r="R3" s="32" t="s">
        <v>21</v>
      </c>
      <c r="S3" s="32" t="s">
        <v>19</v>
      </c>
      <c r="T3" s="32" t="s">
        <v>50</v>
      </c>
      <c r="U3" s="32" t="s">
        <v>9</v>
      </c>
      <c r="V3" s="32" t="s">
        <v>12</v>
      </c>
      <c r="W3" s="32" t="s">
        <v>30</v>
      </c>
      <c r="X3" s="32" t="s">
        <v>14</v>
      </c>
      <c r="Y3" s="32" t="s">
        <v>22</v>
      </c>
      <c r="Z3" s="32" t="s">
        <v>2</v>
      </c>
      <c r="AA3" s="32" t="s">
        <v>6</v>
      </c>
      <c r="AB3" s="32" t="s">
        <v>16</v>
      </c>
      <c r="AC3" s="32" t="s">
        <v>11</v>
      </c>
    </row>
    <row r="4" spans="1:29" s="6" customFormat="1" ht="12.75" customHeight="1" x14ac:dyDescent="0.2">
      <c r="A4" s="33" t="s">
        <v>64</v>
      </c>
      <c r="B4" s="34">
        <v>5870.0290000000005</v>
      </c>
      <c r="C4" s="34">
        <v>2487.3609999999999</v>
      </c>
      <c r="D4" s="34">
        <v>2036.867</v>
      </c>
      <c r="E4" s="34">
        <v>1918.913</v>
      </c>
      <c r="F4" s="34">
        <v>1788.827</v>
      </c>
      <c r="G4" s="34">
        <v>1915.817</v>
      </c>
      <c r="H4" s="34">
        <v>1379.481</v>
      </c>
      <c r="I4" s="34">
        <v>1606.2439999999999</v>
      </c>
      <c r="J4" s="34">
        <v>1694.518</v>
      </c>
      <c r="K4" s="34">
        <v>1311.5730000000001</v>
      </c>
      <c r="L4" s="34">
        <v>1306.24</v>
      </c>
      <c r="M4" s="34">
        <v>676</v>
      </c>
      <c r="N4" s="34">
        <v>411.21</v>
      </c>
      <c r="O4" s="34">
        <v>215.38399999999999</v>
      </c>
      <c r="P4" s="34">
        <v>161.07300000000001</v>
      </c>
      <c r="Q4" s="34">
        <v>172.535</v>
      </c>
      <c r="R4" s="34">
        <v>95.570999999999998</v>
      </c>
      <c r="S4" s="34">
        <v>83.209000000000003</v>
      </c>
      <c r="T4" s="34">
        <v>51.347000000000001</v>
      </c>
      <c r="U4" s="34">
        <v>79.088999999999999</v>
      </c>
      <c r="V4" s="34">
        <v>59.106999999999999</v>
      </c>
      <c r="W4" s="34">
        <v>57.218000000000004</v>
      </c>
      <c r="X4" s="34">
        <v>32.988</v>
      </c>
      <c r="Y4" s="34">
        <v>38.024000000000001</v>
      </c>
      <c r="Z4" s="34">
        <v>28.465</v>
      </c>
      <c r="AA4" s="34">
        <v>19.922999999999998</v>
      </c>
      <c r="AB4" s="34">
        <v>0</v>
      </c>
      <c r="AC4" s="35">
        <v>0</v>
      </c>
    </row>
    <row r="5" spans="1:29" s="6" customFormat="1" ht="12.75" customHeight="1" x14ac:dyDescent="0.2">
      <c r="A5" s="36" t="s">
        <v>65</v>
      </c>
      <c r="B5" s="37">
        <v>5969.0339999999997</v>
      </c>
      <c r="C5" s="37">
        <v>2652.6</v>
      </c>
      <c r="D5" s="37">
        <v>2250.04</v>
      </c>
      <c r="E5" s="37">
        <v>1996.7929999999999</v>
      </c>
      <c r="F5" s="37">
        <v>1966.9549999999999</v>
      </c>
      <c r="G5" s="37">
        <v>1877.925</v>
      </c>
      <c r="H5" s="37">
        <v>1792.4159999999999</v>
      </c>
      <c r="I5" s="37">
        <v>1743.4960000000001</v>
      </c>
      <c r="J5" s="37">
        <v>1720.0409999999999</v>
      </c>
      <c r="K5" s="37">
        <v>1401.395</v>
      </c>
      <c r="L5" s="37">
        <v>1344.144</v>
      </c>
      <c r="M5" s="37">
        <v>746.21199999999999</v>
      </c>
      <c r="N5" s="37">
        <v>606.96500000000003</v>
      </c>
      <c r="O5" s="37">
        <v>256.86200000000002</v>
      </c>
      <c r="P5" s="37">
        <v>196.45500000000001</v>
      </c>
      <c r="Q5" s="37">
        <v>191.18600000000001</v>
      </c>
      <c r="R5" s="37">
        <v>89.275000000000006</v>
      </c>
      <c r="S5" s="37">
        <v>82.078000000000003</v>
      </c>
      <c r="T5" s="37">
        <v>71.73</v>
      </c>
      <c r="U5" s="37">
        <v>65.602999999999994</v>
      </c>
      <c r="V5" s="37">
        <v>59.155000000000001</v>
      </c>
      <c r="W5" s="37">
        <v>46.072000000000003</v>
      </c>
      <c r="X5" s="37">
        <v>32.244</v>
      </c>
      <c r="Y5" s="37">
        <v>31.277000000000001</v>
      </c>
      <c r="Z5" s="37">
        <v>21.594000000000001</v>
      </c>
      <c r="AA5" s="37">
        <v>18.923999999999999</v>
      </c>
      <c r="AB5" s="37">
        <v>11.843</v>
      </c>
      <c r="AC5" s="38">
        <v>0</v>
      </c>
    </row>
    <row r="6" spans="1:29" ht="12.75" customHeight="1" x14ac:dyDescent="0.2">
      <c r="A6" s="39" t="s">
        <v>66</v>
      </c>
      <c r="B6" s="40">
        <v>-2760.5659999999998</v>
      </c>
      <c r="C6" s="40">
        <v>-8.0779999999999994</v>
      </c>
      <c r="D6" s="40">
        <v>-1867.1759999999999</v>
      </c>
      <c r="E6" s="40">
        <v>-155.196</v>
      </c>
      <c r="F6" s="40">
        <v>-1499.82</v>
      </c>
      <c r="G6" s="40">
        <v>-411.45400000000001</v>
      </c>
      <c r="H6" s="40">
        <v>-1885.8130000000001</v>
      </c>
      <c r="I6" s="40">
        <v>-956.82500000000005</v>
      </c>
      <c r="J6" s="40">
        <v>-1163.126</v>
      </c>
      <c r="K6" s="40">
        <v>-161.363</v>
      </c>
      <c r="L6" s="40">
        <v>-993.85599999999999</v>
      </c>
      <c r="M6" s="40">
        <v>-558.79899999999998</v>
      </c>
      <c r="N6" s="40">
        <v>-116.624</v>
      </c>
      <c r="O6" s="40">
        <v>-9.9139999999999997</v>
      </c>
      <c r="P6" s="40">
        <v>0</v>
      </c>
      <c r="Q6" s="40">
        <v>-86.343999999999994</v>
      </c>
      <c r="R6" s="40">
        <v>0</v>
      </c>
      <c r="S6" s="40">
        <v>-49.817</v>
      </c>
      <c r="T6" s="40">
        <v>-14.298999999999999</v>
      </c>
      <c r="U6" s="40">
        <v>0</v>
      </c>
      <c r="V6" s="40">
        <v>-25.087</v>
      </c>
      <c r="W6" s="40">
        <v>-4.5999999999999999E-2</v>
      </c>
      <c r="X6" s="40">
        <v>0</v>
      </c>
      <c r="Y6" s="40">
        <v>0</v>
      </c>
      <c r="Z6" s="40">
        <v>-88.245999999999995</v>
      </c>
      <c r="AA6" s="40">
        <v>0</v>
      </c>
      <c r="AB6" s="40">
        <v>0</v>
      </c>
      <c r="AC6" s="41">
        <v>0</v>
      </c>
    </row>
    <row r="7" spans="1:29" ht="12.75" customHeight="1" x14ac:dyDescent="0.2">
      <c r="A7" s="42" t="s">
        <v>67</v>
      </c>
      <c r="B7" s="43">
        <v>-2676.453</v>
      </c>
      <c r="C7" s="43">
        <v>-10.326000000000001</v>
      </c>
      <c r="D7" s="43">
        <v>-2056.67</v>
      </c>
      <c r="E7" s="43">
        <v>-252.249</v>
      </c>
      <c r="F7" s="43">
        <v>-1639.8620000000001</v>
      </c>
      <c r="G7" s="43">
        <v>-448.51900000000001</v>
      </c>
      <c r="H7" s="43">
        <v>-1853.1590000000001</v>
      </c>
      <c r="I7" s="43">
        <v>-1098.5830000000001</v>
      </c>
      <c r="J7" s="43">
        <v>-1150.6110000000001</v>
      </c>
      <c r="K7" s="43">
        <v>-116.619</v>
      </c>
      <c r="L7" s="43">
        <v>-1002.931</v>
      </c>
      <c r="M7" s="43">
        <v>-625.87900000000002</v>
      </c>
      <c r="N7" s="43">
        <v>-224.49199999999999</v>
      </c>
      <c r="O7" s="43">
        <v>-1.6</v>
      </c>
      <c r="P7" s="43">
        <v>0</v>
      </c>
      <c r="Q7" s="43">
        <v>-102.642</v>
      </c>
      <c r="R7" s="43">
        <v>-0.24199999999999999</v>
      </c>
      <c r="S7" s="43">
        <v>-47.216000000000001</v>
      </c>
      <c r="T7" s="43">
        <v>-7.0759999999999996</v>
      </c>
      <c r="U7" s="43">
        <v>0</v>
      </c>
      <c r="V7" s="43">
        <v>-6.5919999999999996</v>
      </c>
      <c r="W7" s="43">
        <v>-1.0089999999999999</v>
      </c>
      <c r="X7" s="43">
        <v>0</v>
      </c>
      <c r="Y7" s="43">
        <v>0</v>
      </c>
      <c r="Z7" s="43">
        <v>-93.32</v>
      </c>
      <c r="AA7" s="43">
        <v>0</v>
      </c>
      <c r="AB7" s="43">
        <v>0</v>
      </c>
      <c r="AC7" s="44">
        <v>0</v>
      </c>
    </row>
    <row r="11" spans="1:29" ht="15.75" x14ac:dyDescent="0.25">
      <c r="C11" s="103" t="s">
        <v>88</v>
      </c>
    </row>
    <row r="12" spans="1:29" ht="12.75" x14ac:dyDescent="0.2">
      <c r="C12" s="109" t="s">
        <v>80</v>
      </c>
    </row>
    <row r="43" spans="3:3" ht="15" customHeight="1" x14ac:dyDescent="0.2"/>
    <row r="44" spans="3:3" ht="15" customHeight="1" x14ac:dyDescent="0.2"/>
    <row r="47" spans="3:3" x14ac:dyDescent="0.2">
      <c r="C47" s="102" t="s">
        <v>59</v>
      </c>
    </row>
    <row r="48" spans="3:3" x14ac:dyDescent="0.2">
      <c r="C48" s="106" t="s">
        <v>74</v>
      </c>
    </row>
    <row r="49" spans="3:3" x14ac:dyDescent="0.2">
      <c r="C49" s="1" t="s">
        <v>55</v>
      </c>
    </row>
    <row r="50" spans="3:3" x14ac:dyDescent="0.2">
      <c r="C50" s="1" t="s">
        <v>68</v>
      </c>
    </row>
  </sheetData>
  <sortState columnSort="1" ref="A3:AC7">
    <sortCondition descending="1" ref="A5:AC5"/>
  </sortState>
  <phoneticPr fontId="3" type="noConversion"/>
  <pageMargins left="0.75" right="0.75" top="1" bottom="1" header="0.5" footer="0.5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1</vt:lpstr>
      <vt:lpstr>Fig 2</vt:lpstr>
      <vt:lpstr>Tables 1-2</vt:lpstr>
      <vt:lpstr>Fig 3</vt:lpstr>
      <vt:lpstr>Fig 4</vt:lpstr>
      <vt:lpstr>Fig 5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ganeada</dc:creator>
  <cp:lastModifiedBy>FETIE Cristian (ESTAT)</cp:lastModifiedBy>
  <cp:lastPrinted>2012-05-29T06:59:33Z</cp:lastPrinted>
  <dcterms:created xsi:type="dcterms:W3CDTF">2011-07-26T07:55:24Z</dcterms:created>
  <dcterms:modified xsi:type="dcterms:W3CDTF">2018-08-30T12:36:40Z</dcterms:modified>
</cp:coreProperties>
</file>