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D:\PNG\"/>
    </mc:Choice>
  </mc:AlternateContent>
  <xr:revisionPtr revIDLastSave="0" documentId="13_ncr:1_{3489B942-E635-4098-98A0-EA24D34C7BDB}" xr6:coauthVersionLast="47" xr6:coauthVersionMax="47" xr10:uidLastSave="{00000000-0000-0000-0000-000000000000}"/>
  <bookViews>
    <workbookView xWindow="-38520" yWindow="480" windowWidth="38640" windowHeight="21240" tabRatio="918" activeTab="6" xr2:uid="{00000000-000D-0000-FFFF-FFFF00000000}"/>
  </bookViews>
  <sheets>
    <sheet name="Figure 1" sheetId="101" r:id="rId1"/>
    <sheet name="Figure 2" sheetId="102" r:id="rId2"/>
    <sheet name="Figure 3" sheetId="103" r:id="rId3"/>
    <sheet name="Table 1" sheetId="108" r:id="rId4"/>
    <sheet name="Table 2" sheetId="104" r:id="rId5"/>
    <sheet name="Table 3" sheetId="105" r:id="rId6"/>
    <sheet name="Table 4" sheetId="107" r:id="rId7"/>
  </sheets>
  <calcPr calcId="191029"/>
  <extLst>
    <ext xmlns:x15="http://schemas.microsoft.com/office/spreadsheetml/2010/11/main" uri="{FCE2AD5D-F65C-4FA6-A056-5C36A1767C68}">
      <x15:dataModel>
        <x15:modelTables>
          <x15:modelTable id="BulkList_31533b2d-753e-45a0-9ddf-00d7e84ef336"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07" l="1"/>
  <c r="S24" i="107"/>
  <c r="R24" i="107"/>
  <c r="Q24" i="107"/>
  <c r="P24" i="107"/>
  <c r="O24" i="107"/>
  <c r="N24" i="107"/>
  <c r="M24" i="107"/>
  <c r="L24" i="107"/>
  <c r="K24" i="107"/>
  <c r="J24" i="107"/>
  <c r="I24" i="107"/>
  <c r="H24" i="107"/>
  <c r="G24" i="107"/>
  <c r="F24" i="107"/>
  <c r="E24" i="107"/>
  <c r="N23" i="107"/>
  <c r="M23" i="107"/>
  <c r="L23" i="107"/>
  <c r="K23" i="107"/>
  <c r="J23" i="107"/>
  <c r="I23" i="107"/>
  <c r="H23" i="107"/>
  <c r="G23" i="107"/>
  <c r="F23" i="107"/>
  <c r="E23" i="107"/>
  <c r="D23" i="107"/>
  <c r="T22" i="107"/>
  <c r="S22" i="107"/>
  <c r="R22" i="107"/>
  <c r="Q22" i="107"/>
  <c r="P22" i="107"/>
  <c r="O22" i="107"/>
  <c r="N22" i="107"/>
  <c r="M22" i="107"/>
  <c r="L22" i="107"/>
  <c r="K22" i="107"/>
  <c r="J22" i="107"/>
  <c r="I22" i="107"/>
  <c r="H22" i="107"/>
  <c r="G22" i="107"/>
  <c r="F22" i="107"/>
  <c r="E22" i="107"/>
  <c r="D22" i="107"/>
  <c r="T21" i="107"/>
  <c r="S21" i="107"/>
  <c r="R21" i="107"/>
  <c r="Q21" i="107"/>
  <c r="P21" i="107"/>
  <c r="O21" i="107"/>
  <c r="N21" i="107"/>
  <c r="M21" i="107"/>
  <c r="L21" i="107"/>
  <c r="K21" i="107"/>
  <c r="J21" i="107"/>
  <c r="I21" i="107"/>
  <c r="H21" i="107"/>
  <c r="G21" i="107"/>
  <c r="F21" i="107"/>
  <c r="E21" i="107"/>
  <c r="D21" i="107"/>
  <c r="T20" i="107"/>
  <c r="S20" i="107"/>
  <c r="R20" i="107"/>
  <c r="Q20" i="107"/>
  <c r="P20" i="107"/>
  <c r="O20" i="107"/>
  <c r="N20" i="107"/>
  <c r="M20" i="107"/>
  <c r="L20" i="107"/>
  <c r="K20" i="107"/>
  <c r="J20" i="107"/>
  <c r="I20" i="107"/>
  <c r="H20" i="107"/>
  <c r="G20" i="107"/>
  <c r="F20" i="107"/>
  <c r="E20" i="107"/>
  <c r="D20" i="107"/>
  <c r="T19" i="107"/>
  <c r="S19" i="107"/>
  <c r="R19" i="107"/>
  <c r="Q19" i="107"/>
  <c r="P19" i="107"/>
  <c r="O19" i="107"/>
  <c r="N19" i="107"/>
  <c r="M19" i="107"/>
  <c r="L19" i="107"/>
  <c r="K19" i="107"/>
  <c r="J19" i="107"/>
  <c r="I19" i="107"/>
  <c r="H19" i="107"/>
  <c r="G19" i="107"/>
  <c r="F19" i="107"/>
  <c r="E19" i="107"/>
  <c r="D19" i="107"/>
  <c r="T18" i="107"/>
  <c r="S18" i="107"/>
  <c r="R18" i="107"/>
  <c r="Q18" i="107"/>
  <c r="P18" i="107"/>
  <c r="O18" i="107"/>
  <c r="N18" i="107"/>
  <c r="M18" i="107"/>
  <c r="L18" i="107"/>
  <c r="K18" i="107"/>
  <c r="J18" i="107"/>
  <c r="I18" i="107"/>
  <c r="H18" i="107"/>
  <c r="G18" i="107"/>
  <c r="F18" i="107"/>
  <c r="E18" i="107"/>
  <c r="D18" i="107"/>
  <c r="T17" i="107"/>
  <c r="S17" i="107"/>
  <c r="R17" i="107"/>
  <c r="Q17" i="107"/>
  <c r="P17" i="107"/>
  <c r="O17" i="107"/>
  <c r="N17" i="107"/>
  <c r="M17" i="107"/>
  <c r="L17" i="107"/>
  <c r="K17" i="107"/>
  <c r="J17" i="107"/>
  <c r="I17" i="107"/>
  <c r="H17" i="107"/>
  <c r="G17" i="107"/>
  <c r="F17" i="107"/>
  <c r="E17" i="107"/>
  <c r="D17" i="107"/>
  <c r="T16" i="107"/>
  <c r="S16" i="107"/>
  <c r="R16" i="107"/>
  <c r="Q16" i="107"/>
  <c r="P16" i="107"/>
  <c r="O16" i="107"/>
  <c r="N16" i="107"/>
  <c r="M16" i="107"/>
  <c r="L16" i="107"/>
  <c r="K16" i="107"/>
  <c r="J16" i="107"/>
  <c r="I16" i="107"/>
  <c r="H16" i="107"/>
  <c r="G16" i="107"/>
  <c r="F16" i="107"/>
  <c r="E16" i="107"/>
  <c r="D16" i="107"/>
  <c r="T15" i="107"/>
  <c r="S15" i="107"/>
  <c r="R15" i="107"/>
  <c r="Q15" i="107"/>
  <c r="P15" i="107"/>
  <c r="O15" i="107"/>
  <c r="N15" i="107"/>
  <c r="M15" i="107"/>
  <c r="L15" i="107"/>
  <c r="K15" i="107"/>
  <c r="J15" i="107"/>
  <c r="I15" i="107"/>
  <c r="H15" i="107"/>
  <c r="G15" i="107"/>
  <c r="F15" i="107"/>
  <c r="E15" i="107"/>
  <c r="D15" i="107"/>
  <c r="T14" i="107"/>
  <c r="S14" i="107"/>
  <c r="R14" i="107"/>
  <c r="Q14" i="107"/>
  <c r="P14" i="107"/>
  <c r="O14" i="107"/>
  <c r="N14" i="107"/>
  <c r="M14" i="107"/>
  <c r="L14" i="107"/>
  <c r="K14" i="107"/>
  <c r="J14" i="107"/>
  <c r="I14" i="107"/>
  <c r="H14" i="107"/>
  <c r="G14" i="107"/>
  <c r="F14" i="107"/>
  <c r="E14" i="107"/>
  <c r="D14" i="107"/>
  <c r="T13" i="107"/>
  <c r="S13" i="107"/>
  <c r="R13" i="107"/>
  <c r="Q13" i="107"/>
  <c r="P13" i="107"/>
  <c r="O13" i="107"/>
  <c r="N13" i="107"/>
  <c r="M13" i="107"/>
  <c r="L13" i="107"/>
  <c r="K13" i="107"/>
  <c r="J13" i="107"/>
  <c r="I13" i="107"/>
  <c r="H13" i="107"/>
  <c r="G13" i="107"/>
  <c r="F13" i="107"/>
  <c r="E13" i="107"/>
  <c r="D13" i="107"/>
  <c r="X30" i="107"/>
  <c r="X29" i="107"/>
  <c r="X28" i="107"/>
  <c r="AH25" i="107"/>
  <c r="AH27" i="107" s="1"/>
  <c r="AG25" i="107"/>
  <c r="M25" i="107" s="1"/>
  <c r="AF25" i="107"/>
  <c r="L25" i="107" s="1"/>
  <c r="AE25" i="107"/>
  <c r="AE27" i="107" s="1"/>
  <c r="AD25" i="107"/>
  <c r="J25" i="107" s="1"/>
  <c r="AC25" i="107"/>
  <c r="AC27" i="107" s="1"/>
  <c r="AB25" i="107"/>
  <c r="AB27" i="107" s="1"/>
  <c r="AA25" i="107"/>
  <c r="AA27" i="107" s="1"/>
  <c r="Z25" i="107"/>
  <c r="Z27" i="107" s="1"/>
  <c r="Y25" i="107"/>
  <c r="E25" i="107" s="1"/>
  <c r="X24" i="107"/>
  <c r="AO24" i="107" s="1"/>
  <c r="AO25" i="107" s="1"/>
  <c r="AN23" i="107"/>
  <c r="AN25" i="107" s="1"/>
  <c r="T25" i="107" s="1"/>
  <c r="AM23" i="107"/>
  <c r="AM25" i="107" s="1"/>
  <c r="S25" i="107" s="1"/>
  <c r="AL23" i="107"/>
  <c r="AL25" i="107" s="1"/>
  <c r="R25" i="107" s="1"/>
  <c r="AK23" i="107"/>
  <c r="AK25" i="107" s="1"/>
  <c r="Q25" i="107" s="1"/>
  <c r="AJ23" i="107"/>
  <c r="P23" i="107" s="1"/>
  <c r="AI23" i="107"/>
  <c r="AI25" i="107" s="1"/>
  <c r="O25" i="107" s="1"/>
  <c r="G25" i="107" l="1"/>
  <c r="Y32" i="107"/>
  <c r="Z32" i="107"/>
  <c r="Y27" i="107"/>
  <c r="Q23" i="107"/>
  <c r="AJ25" i="107"/>
  <c r="P25" i="107" s="1"/>
  <c r="AA32" i="107"/>
  <c r="R23" i="107"/>
  <c r="H25" i="107"/>
  <c r="S23" i="107"/>
  <c r="I25" i="107"/>
  <c r="AD27" i="107"/>
  <c r="T23" i="107"/>
  <c r="X25" i="107"/>
  <c r="X32" i="107" s="1"/>
  <c r="AF27" i="107"/>
  <c r="D24" i="107"/>
  <c r="K25" i="107"/>
  <c r="AG27" i="107"/>
  <c r="O23" i="107"/>
  <c r="F25" i="107"/>
  <c r="N25" i="107"/>
  <c r="D24" i="105"/>
  <c r="O23" i="105"/>
  <c r="O25" i="105" s="1"/>
  <c r="N23" i="105"/>
  <c r="N25" i="105" s="1"/>
  <c r="M23" i="105"/>
  <c r="M25" i="105" s="1"/>
  <c r="L23" i="105"/>
  <c r="L25" i="105" s="1"/>
  <c r="K23" i="105"/>
  <c r="K25" i="105" s="1"/>
  <c r="J23" i="105"/>
  <c r="J25" i="105" s="1"/>
  <c r="I23" i="105"/>
  <c r="I25" i="105" s="1"/>
  <c r="H23" i="105"/>
  <c r="H25" i="105" s="1"/>
  <c r="G23" i="105"/>
  <c r="G25" i="105" s="1"/>
  <c r="F23" i="105"/>
  <c r="F25" i="105" s="1"/>
  <c r="E23" i="105"/>
  <c r="E25" i="105" s="1"/>
  <c r="D22" i="105"/>
  <c r="P22" i="105" s="1"/>
  <c r="D21" i="105"/>
  <c r="P21" i="105" s="1"/>
  <c r="D20" i="105"/>
  <c r="P20" i="105" s="1"/>
  <c r="D19" i="105"/>
  <c r="P19" i="105" s="1"/>
  <c r="D18" i="105"/>
  <c r="P18" i="105" s="1"/>
  <c r="P17" i="105"/>
  <c r="D17" i="105"/>
  <c r="D16" i="105"/>
  <c r="P16" i="105" s="1"/>
  <c r="D15" i="105"/>
  <c r="D14" i="105"/>
  <c r="P14" i="105" s="1"/>
  <c r="D13" i="105"/>
  <c r="P13" i="105" s="1"/>
  <c r="N23" i="104"/>
  <c r="M23" i="104"/>
  <c r="L23" i="104"/>
  <c r="K23" i="104"/>
  <c r="J23" i="104"/>
  <c r="I23" i="104"/>
  <c r="H23" i="104"/>
  <c r="G23" i="104"/>
  <c r="F23" i="104"/>
  <c r="E23" i="104"/>
  <c r="D22" i="104"/>
  <c r="P22" i="104" s="1"/>
  <c r="D21" i="104"/>
  <c r="P21" i="104" s="1"/>
  <c r="D20" i="104"/>
  <c r="P20" i="104" s="1"/>
  <c r="D19" i="104"/>
  <c r="P19" i="104" s="1"/>
  <c r="D18" i="104"/>
  <c r="P18" i="104" s="1"/>
  <c r="D17" i="104"/>
  <c r="P17" i="104" s="1"/>
  <c r="D16" i="104"/>
  <c r="P16" i="104" s="1"/>
  <c r="D15" i="104"/>
  <c r="P15" i="104" s="1"/>
  <c r="D14" i="104"/>
  <c r="P14" i="104" s="1"/>
  <c r="D13" i="104"/>
  <c r="P13" i="104" s="1"/>
  <c r="O23" i="104"/>
  <c r="D23" i="105" l="1"/>
  <c r="D25" i="105"/>
  <c r="P23" i="105"/>
  <c r="P15" i="105"/>
  <c r="D25" i="107"/>
  <c r="X27" i="107"/>
  <c r="P23" i="104"/>
  <c r="F25" i="108" l="1"/>
  <c r="G25" i="108"/>
  <c r="E25" i="108"/>
  <c r="F21" i="108"/>
  <c r="G21" i="108"/>
  <c r="E21" i="108"/>
  <c r="F18" i="108"/>
  <c r="G18" i="108"/>
  <c r="G23" i="108" s="1"/>
  <c r="E18" i="108"/>
  <c r="F23" i="108" l="1"/>
  <c r="E23"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INFORMA</author>
  </authors>
  <commentList>
    <comment ref="C18" authorId="0" shapeId="0" xr:uid="{0A4E21C2-F2B0-4C82-A66C-B143A517732F}">
      <text>
        <r>
          <rPr>
            <b/>
            <sz val="9"/>
            <color indexed="81"/>
            <rFont val="Tahoma"/>
            <family val="2"/>
          </rPr>
          <t>INFORMA:</t>
        </r>
        <r>
          <rPr>
            <sz val="9"/>
            <color indexed="81"/>
            <rFont val="Tahoma"/>
            <family val="2"/>
          </rPr>
          <t xml:space="preserve">
if we make the bookmarks then the availability is poor and does not correspond to what is shown - looks like a lot of the information is estimated by ESTAT and then the estimates were not loaded to Ebase (e.g. lost of empty cells for 2021 and 2022).
When the data are available the values shown in the XLS file are somewhat different to those online
Conclusion - as in the original XLS provided by ESTAT, remove the information for bookmarks.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INFORMA</author>
  </authors>
  <commentList>
    <comment ref="U7" authorId="0" shapeId="0" xr:uid="{3DEE2D7D-5A0F-4534-AE10-ED8B897F96B8}">
      <text>
        <r>
          <rPr>
            <b/>
            <sz val="9"/>
            <color indexed="81"/>
            <rFont val="Tahoma"/>
            <family val="2"/>
          </rPr>
          <t>INFORMA:</t>
        </r>
        <r>
          <rPr>
            <sz val="9"/>
            <color indexed="81"/>
            <rFont val="Tahoma"/>
            <family val="2"/>
          </rPr>
          <t xml:space="preserve">
remade whole table as the original unit in the subtitle (%) did not match with the values shown in the body of the table (€ billion).
As most of the data in value terms are already shown in the previous worksheet - remade to show % shares of total use.</t>
        </r>
      </text>
    </comment>
    <comment ref="D26" authorId="0" shapeId="0" xr:uid="{BD8F9009-8F72-4E30-AA48-DAB98475EE58}">
      <text>
        <r>
          <rPr>
            <b/>
            <sz val="9"/>
            <color indexed="81"/>
            <rFont val="Tahoma"/>
            <family val="2"/>
          </rPr>
          <t>INFORMA:</t>
        </r>
        <r>
          <rPr>
            <sz val="9"/>
            <color indexed="81"/>
            <rFont val="Tahoma"/>
            <family val="2"/>
          </rPr>
          <t xml:space="preserve">
what to do with these values (in € billion)?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965AE7-69F5-428E-A272-892F870E1DD7}" name="Query - BulkList" description="Connection to the 'BulkList' query in the workbook." type="100" refreshedVersion="8" minRefreshableVersion="5">
    <extLst>
      <ext xmlns:x15="http://schemas.microsoft.com/office/spreadsheetml/2010/11/main" uri="{DE250136-89BD-433C-8126-D09CA5730AF9}">
        <x15:connection id="4d4c0c3f-cc7c-418f-8298-b0b70b6997f1"/>
      </ext>
    </extLst>
  </connection>
  <connection id="2" xr16:uid="{BFDDC71E-B406-49BB-B155-79565AB25602}"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4E918450-B895-4634-BFF0-A84B6C51FCC7}"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<sst xmlns="http://schemas.openxmlformats.org/spreadsheetml/2006/main" count="182" uniqueCount="99">
  <si>
    <t>Domestic production</t>
  </si>
  <si>
    <t>Intermediate consumption</t>
  </si>
  <si>
    <t>Gross capital formation</t>
  </si>
  <si>
    <t>Exports</t>
  </si>
  <si>
    <t>Construction</t>
  </si>
  <si>
    <t>Real estate activities</t>
  </si>
  <si>
    <t>Industry</t>
  </si>
  <si>
    <t>Information and communication services</t>
  </si>
  <si>
    <t>CPA product sections</t>
  </si>
  <si>
    <t>Industrial products</t>
  </si>
  <si>
    <t>Constructions and construction works</t>
  </si>
  <si>
    <t>Financial and insurance services</t>
  </si>
  <si>
    <t>Real estate services</t>
  </si>
  <si>
    <t>Business services</t>
  </si>
  <si>
    <t>Agricultural, forestry and fishing products</t>
  </si>
  <si>
    <t>Arts, entertainment; other services</t>
  </si>
  <si>
    <t>All activities</t>
  </si>
  <si>
    <t>All products</t>
  </si>
  <si>
    <t>Distributive trades, transport, accommodation and food services</t>
  </si>
  <si>
    <t>Arts, entertainment;
other services</t>
  </si>
  <si>
    <t>EU</t>
  </si>
  <si>
    <t>Distributive trades,
transport, accommodation
and food services</t>
  </si>
  <si>
    <t>Financial and
insurance activities</t>
  </si>
  <si>
    <t>Agriculture, forestry
and fishing</t>
  </si>
  <si>
    <t>Statistics Explained</t>
  </si>
  <si>
    <t>Final consumption expenditure</t>
  </si>
  <si>
    <r>
      <t>Source:</t>
    </r>
    <r>
      <rPr>
        <sz val="10"/>
        <rFont val="Arial"/>
        <family val="2"/>
      </rPr>
      <t xml:space="preserve"> Eurostat (online data codes: naio_10_cp16)</t>
    </r>
  </si>
  <si>
    <t>Producing activities (NACE sections)</t>
  </si>
  <si>
    <t>Exports of goods and services</t>
  </si>
  <si>
    <t>Taxes less subsidies on products</t>
  </si>
  <si>
    <t>Other taxes less subsidies on production</t>
  </si>
  <si>
    <r>
      <t>Source:</t>
    </r>
    <r>
      <rPr>
        <sz val="10"/>
        <rFont val="Arial"/>
        <family val="2"/>
      </rPr>
      <t xml:space="preserve"> Eurostat (online data code: naio_10_cp15)</t>
    </r>
  </si>
  <si>
    <r>
      <t>Source:</t>
    </r>
    <r>
      <rPr>
        <sz val="10"/>
        <rFont val="Arial"/>
        <family val="2"/>
      </rPr>
      <t xml:space="preserve"> Eurostat (online data code: naio_10_cp1610)</t>
    </r>
  </si>
  <si>
    <t>Gross fixed capital formation</t>
  </si>
  <si>
    <t>Gross value added</t>
  </si>
  <si>
    <t>Compensation of employees</t>
  </si>
  <si>
    <t>Gross operating surplus and mixed income</t>
  </si>
  <si>
    <t>Note: shaded cells show the production of a particular CPA product section (or sections) that is produced by the activity typically associated with the production of those products.</t>
  </si>
  <si>
    <t>(€ billion)</t>
  </si>
  <si>
    <t>Note: the y-axis has been cut to focus on the interval 88–94%.</t>
  </si>
  <si>
    <t>Euro area</t>
  </si>
  <si>
    <t>Figure 1: Domestic production, EU and euro area, 2010–22</t>
  </si>
  <si>
    <t>(% of total supply)</t>
  </si>
  <si>
    <t>Bookmark:</t>
  </si>
  <si>
    <t>naio_10_cp15</t>
  </si>
  <si>
    <t>Supply and use statistics by European aggregates</t>
  </si>
  <si>
    <t>(% of total use)</t>
  </si>
  <si>
    <t>(%)</t>
  </si>
  <si>
    <t>naio_10_cp16</t>
  </si>
  <si>
    <r>
      <t>Source:</t>
    </r>
    <r>
      <rPr>
        <sz val="10"/>
        <rFont val="Arial"/>
        <family val="2"/>
      </rPr>
      <t xml:space="preserve"> Eurostat (online data codes: naio_10_cp15 and naio_10_cp16)</t>
    </r>
  </si>
  <si>
    <t>Bookmarks:</t>
  </si>
  <si>
    <t>Change 2021–22</t>
  </si>
  <si>
    <t>Identity</t>
  </si>
  <si>
    <t>X</t>
  </si>
  <si>
    <t>=5+6+7</t>
  </si>
  <si>
    <t>=9+10</t>
  </si>
  <si>
    <t>=1+2</t>
  </si>
  <si>
    <t>1. Domestic production</t>
  </si>
  <si>
    <t>2. Imports of goods and services</t>
  </si>
  <si>
    <t>3. Total supply</t>
  </si>
  <si>
    <t>4. Intermediate consumption</t>
  </si>
  <si>
    <t>5. Final consumption expenditure of households</t>
  </si>
  <si>
    <t>6. Final consumption expenditure of government</t>
  </si>
  <si>
    <t>7. Final consumption expenditure of NPISH</t>
  </si>
  <si>
    <t>9. Gross fixed capital formation</t>
  </si>
  <si>
    <t>11. Gross capital formation</t>
  </si>
  <si>
    <t>12. Exports of goods and services</t>
  </si>
  <si>
    <t>13. Total use</t>
  </si>
  <si>
    <t>14. Taxes less subsidies on products</t>
  </si>
  <si>
    <t xml:space="preserve">15. Gross value added </t>
  </si>
  <si>
    <t>16. Compensation of employees</t>
  </si>
  <si>
    <t>17. Gross operating surplus and mixed income</t>
  </si>
  <si>
    <t>18. Other taxes less subsidies on production</t>
  </si>
  <si>
    <t>=1-4-14=16+17+18</t>
  </si>
  <si>
    <t>Total supply at 
basic prices</t>
  </si>
  <si>
    <t>Imports of goods
and services</t>
  </si>
  <si>
    <t>Information and
communication services</t>
  </si>
  <si>
    <t>Public administration, defence,
education, human health
and social work</t>
  </si>
  <si>
    <t>Distributive trades, transport, 
accommodation and food services</t>
  </si>
  <si>
    <t>Public administration, defence, education, 
human health &amp; social work</t>
  </si>
  <si>
    <t>of which, domestic</t>
  </si>
  <si>
    <t>of which, imports</t>
  </si>
  <si>
    <t>Table 2: Supply table by 10 CPA product categories and 10 NACE sections, EU, 2022</t>
  </si>
  <si>
    <t>Table 3: Intermediate consumption by 10 CPA product categories and 10 NACE sections, EU, 2022</t>
  </si>
  <si>
    <t>Table 4: Use table by 10 CPA product categories and 10 NACE sections, EU, 2022</t>
  </si>
  <si>
    <t>naio_10_cp1610</t>
  </si>
  <si>
    <t>Table 1: Overview of supply and use components, EU, 2021 and 2022</t>
  </si>
  <si>
    <t>10. Changes in inventories and acquisitions less disposals of valuables</t>
  </si>
  <si>
    <t>Final consumption
expenditure by NPISH</t>
  </si>
  <si>
    <t>Public administration, defence,
education, human health &amp; social work</t>
  </si>
  <si>
    <t>Final consumption
expenditure by households</t>
  </si>
  <si>
    <t>Final consumption 
expenditure by government</t>
  </si>
  <si>
    <t>Changes in inventories and acquisitions less disposals of valuables</t>
  </si>
  <si>
    <t>All products (purchasers' prices)</t>
  </si>
  <si>
    <t>Figure 3: Composition of total uses, euro area, 2010–22</t>
  </si>
  <si>
    <t>Figure 2: Composition of total uses, EU, 2010–22</t>
  </si>
  <si>
    <t>total use</t>
  </si>
  <si>
    <t>8. Final consumption expenditure</t>
  </si>
  <si>
    <t>=4+8+11+12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</si>
</sst>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0_i"/>
    <numFmt numFmtId="167" formatCode="0.0000"/>
    <numFmt numFmtId="168" formatCode="0.000"/>
    <numFmt numFmtId="169" formatCode="#,##0.0_i"/>
    <numFmt numFmtId="170" formatCode="#,##0_i"/>
  </numFmts>
  <fonts count="17" x14ac:knownFonts="1">
    <font>
      <sz val="9"/>
      <name val="Arial"/>
      <family val="2"/>
    </font>
    <font>
      <sz val="9"/>
      <name val="Arial"/>
      <family val="2"/>
    </font>
    <font>
      <sz val="11"/>
      <name val="Arial"/>
      <family val="2"/>
    </font>
    <font>
      <sz val="10"/>
      <name val="Arial"/>
      <family val="2"/>
    </font>
    <font>
      <sz val="11"/>
      <name val="Arial"/>
      <family val="2"/>
    </font>
    <font>
      <b/>
      <sz val="10"/>
      <name val="Arial"/>
      <family val="2"/>
    </font>
    <font>
      <b/>
      <sz val="10"/>
      <color indexed="14"/>
      <name val="Arial"/>
      <family val="2"/>
    </font>
    <font>
      <i/>
      <sz val="10"/>
      <name val="Arial"/>
      <family val="2"/>
    </font>
    <font>
      <b/>
      <sz val="10"/>
      <color rgb="FFFF0000"/>
      <name val="Arial"/>
      <family val="2"/>
    </font>
    <font>
      <b/>
      <sz val="10"/>
      <color theme="6"/>
      <name val="Arial"/>
      <family val="2"/>
    </font>
    <font>
      <b/>
      <sz val="12"/>
      <name val="Arial"/>
      <family val="2"/>
    </font>
    <font>
      <sz val="9"/>
      <color rgb="FFFF0000"/>
      <name val="Arial"/>
      <family val="2"/>
    </font>
    <font>
      <sz val="10"/>
      <color rgb="FFFF0000"/>
      <name val="Arial"/>
      <family val="2"/>
    </font>
    <font>
      <b/>
      <sz val="12"/>
      <color rgb="FFFF0000"/>
      <name val="Arial"/>
      <family val="2"/>
    </font>
    <font>
      <u/>
      <sz val="9"/>
      <color theme="10"/>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bgColor indexed="64"/>
      </patternFill>
    </fill>
  </fills>
  <borders count="47">
    <border>
      <left/>
      <right/>
      <top/>
      <bottom/>
      <diagonal/>
    </border>
    <border>
      <left/>
      <right/>
      <top/>
      <bottom style="hair">
        <color rgb="FFC0C0C0"/>
      </bottom>
      <diagonal/>
    </border>
    <border>
      <left/>
      <right/>
      <top style="hair">
        <color rgb="FFC0C0C0"/>
      </top>
      <bottom style="hair">
        <color rgb="FFC0C0C0"/>
      </bottom>
      <diagonal/>
    </border>
    <border>
      <left/>
      <right/>
      <top style="hair">
        <color rgb="FFC0C0C0"/>
      </top>
      <bottom style="thin">
        <color indexed="64"/>
      </bottom>
      <diagonal/>
    </border>
    <border>
      <left/>
      <right/>
      <top style="thin">
        <color rgb="FF000000"/>
      </top>
      <bottom/>
      <diagonal/>
    </border>
    <border>
      <left/>
      <right/>
      <top/>
      <bottom style="thin">
        <color rgb="FF000000"/>
      </bottom>
      <diagonal/>
    </border>
    <border>
      <left style="hair">
        <color rgb="FFA6A6A6"/>
      </left>
      <right/>
      <top/>
      <bottom style="thin">
        <color rgb="FF00000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bottom/>
      <diagonal/>
    </border>
    <border>
      <left style="hair">
        <color rgb="FFA6A6A6"/>
      </left>
      <right/>
      <top style="hair">
        <color rgb="FFC0C0C0"/>
      </top>
      <bottom style="thin">
        <color indexed="64"/>
      </bottom>
      <diagonal/>
    </border>
    <border>
      <left style="hair">
        <color rgb="FFA6A6A6"/>
      </left>
      <right/>
      <top style="hair">
        <color rgb="FFC0C0C0"/>
      </top>
      <bottom style="thin">
        <color rgb="FF000000"/>
      </bottom>
      <diagonal/>
    </border>
    <border>
      <left/>
      <right/>
      <top style="hair">
        <color rgb="FFC0C0C0"/>
      </top>
      <bottom style="thin">
        <color rgb="FF000000"/>
      </bottom>
      <diagonal/>
    </border>
    <border>
      <left style="hair">
        <color rgb="FFA6A6A6"/>
      </left>
      <right/>
      <top style="thin">
        <color auto="1"/>
      </top>
      <bottom/>
      <diagonal/>
    </border>
    <border>
      <left/>
      <right/>
      <top style="thin">
        <color auto="1"/>
      </top>
      <bottom/>
      <diagonal/>
    </border>
    <border>
      <left/>
      <right/>
      <top/>
      <bottom style="thin">
        <color indexed="64"/>
      </bottom>
      <diagonal/>
    </border>
    <border>
      <left/>
      <right/>
      <top style="hair">
        <color rgb="FFC0C0C0"/>
      </top>
      <bottom/>
      <diagonal/>
    </border>
    <border>
      <left style="hair">
        <color rgb="FFA6A6A6"/>
      </left>
      <right/>
      <top style="hair">
        <color rgb="FFC0C0C0"/>
      </top>
      <bottom/>
      <diagonal/>
    </border>
    <border>
      <left style="hair">
        <color rgb="FFA6A6A6"/>
      </left>
      <right/>
      <top/>
      <bottom style="thin">
        <color indexed="64"/>
      </bottom>
      <diagonal/>
    </border>
    <border>
      <left/>
      <right/>
      <top style="thin">
        <color rgb="FF000000"/>
      </top>
      <bottom style="thin">
        <color indexed="64"/>
      </bottom>
      <diagonal/>
    </border>
    <border>
      <left/>
      <right/>
      <top style="thin">
        <color rgb="FF000000"/>
      </top>
      <bottom style="thin">
        <color rgb="FF000000"/>
      </bottom>
      <diagonal/>
    </border>
    <border>
      <left/>
      <right/>
      <top style="thin">
        <color rgb="FF000000"/>
      </top>
      <bottom style="hair">
        <color rgb="FFC0C0C0"/>
      </bottom>
      <diagonal/>
    </border>
    <border>
      <left style="hair">
        <color rgb="FFA6A6A6"/>
      </left>
      <right/>
      <top style="thin">
        <color rgb="FF000000"/>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thin">
        <color auto="1"/>
      </top>
      <bottom style="hair">
        <color rgb="FFC0C0C0"/>
      </bottom>
      <diagonal/>
    </border>
    <border>
      <left/>
      <right/>
      <top style="thin">
        <color auto="1"/>
      </top>
      <bottom style="hair">
        <color rgb="FFC0C0C0"/>
      </bottom>
      <diagonal/>
    </border>
    <border>
      <left/>
      <right style="hair">
        <color rgb="FFA6A6A6"/>
      </right>
      <top style="thin">
        <color auto="1"/>
      </top>
      <bottom style="hair">
        <color rgb="FFC0C0C0"/>
      </bottom>
      <diagonal/>
    </border>
    <border>
      <left/>
      <right style="hair">
        <color rgb="FFA6A6A6"/>
      </right>
      <top style="hair">
        <color rgb="FFC0C0C0"/>
      </top>
      <bottom style="thin">
        <color rgb="FF000000"/>
      </bottom>
      <diagonal/>
    </border>
    <border>
      <left/>
      <right style="hair">
        <color rgb="FFA6A6A6"/>
      </right>
      <top/>
      <bottom style="hair">
        <color rgb="FFC0C0C0"/>
      </bottom>
      <diagonal/>
    </border>
    <border>
      <left/>
      <right style="hair">
        <color rgb="FFA6A6A6"/>
      </right>
      <top style="hair">
        <color rgb="FFC0C0C0"/>
      </top>
      <bottom style="hair">
        <color rgb="FFC0C0C0"/>
      </bottom>
      <diagonal/>
    </border>
    <border>
      <left/>
      <right style="hair">
        <color rgb="FFA6A6A6"/>
      </right>
      <top style="hair">
        <color rgb="FFC0C0C0"/>
      </top>
      <bottom/>
      <diagonal/>
    </border>
    <border>
      <left style="hair">
        <color rgb="FFA6A6A6"/>
      </left>
      <right style="hair">
        <color rgb="FFA6A6A6"/>
      </right>
      <top style="thin">
        <color auto="1"/>
      </top>
      <bottom/>
      <diagonal/>
    </border>
    <border>
      <left style="hair">
        <color rgb="FFA6A6A6"/>
      </left>
      <right style="hair">
        <color rgb="FFA6A6A6"/>
      </right>
      <top/>
      <bottom style="thin">
        <color rgb="FF000000"/>
      </bottom>
      <diagonal/>
    </border>
    <border>
      <left style="hair">
        <color rgb="FFA6A6A6"/>
      </left>
      <right style="hair">
        <color rgb="FFA6A6A6"/>
      </right>
      <top/>
      <bottom style="hair">
        <color rgb="FFC0C0C0"/>
      </bottom>
      <diagonal/>
    </border>
    <border>
      <left style="hair">
        <color rgb="FFA6A6A6"/>
      </left>
      <right style="hair">
        <color rgb="FFA6A6A6"/>
      </right>
      <top/>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hair">
        <color rgb="FFC0C0C0"/>
      </top>
      <bottom/>
      <diagonal/>
    </border>
    <border>
      <left style="hair">
        <color rgb="FFA6A6A6"/>
      </left>
      <right style="hair">
        <color rgb="FFA6A6A6"/>
      </right>
      <top style="thin">
        <color rgb="FF000000"/>
      </top>
      <bottom style="thin">
        <color rgb="FF000000"/>
      </bottom>
      <diagonal/>
    </border>
    <border>
      <left style="hair">
        <color rgb="FFA6A6A6"/>
      </left>
      <right style="hair">
        <color rgb="FFA6A6A6"/>
      </right>
      <top style="hair">
        <color rgb="FFC0C0C0"/>
      </top>
      <bottom style="thin">
        <color indexed="64"/>
      </bottom>
      <diagonal/>
    </border>
    <border>
      <left/>
      <right style="hair">
        <color rgb="FFA6A6A6"/>
      </right>
      <top style="thin">
        <color rgb="FF000000"/>
      </top>
      <bottom style="hair">
        <color rgb="FFC0C0C0"/>
      </bottom>
      <diagonal/>
    </border>
    <border>
      <left/>
      <right style="hair">
        <color rgb="FFA6A6A6"/>
      </right>
      <top style="thin">
        <color rgb="FF000000"/>
      </top>
      <bottom style="thin">
        <color indexed="64"/>
      </bottom>
      <diagonal/>
    </border>
    <border>
      <left/>
      <right style="hair">
        <color rgb="FFA6A6A6"/>
      </right>
      <top style="thin">
        <color rgb="FF000000"/>
      </top>
      <bottom style="thin">
        <color rgb="FF000000"/>
      </bottom>
      <diagonal/>
    </border>
    <border>
      <left/>
      <right style="hair">
        <color rgb="FFA6A6A6"/>
      </right>
      <top/>
      <bottom/>
      <diagonal/>
    </border>
    <border>
      <left/>
      <right style="hair">
        <color rgb="FFA6A6A6"/>
      </right>
      <top/>
      <bottom style="thin">
        <color indexed="64"/>
      </bottom>
      <diagonal/>
    </border>
    <border>
      <left/>
      <right style="hair">
        <color rgb="FFA6A6A6"/>
      </right>
      <top style="thin">
        <color auto="1"/>
      </top>
      <bottom/>
      <diagonal/>
    </border>
    <border>
      <left/>
      <right style="hair">
        <color rgb="FFA6A6A6"/>
      </right>
      <top/>
      <bottom style="thin">
        <color rgb="FF000000"/>
      </bottom>
      <diagonal/>
    </border>
  </borders>
  <cellStyleXfs count="10">
    <xf numFmtId="0" fontId="0" fillId="0" borderId="0" applyNumberFormat="0" applyFill="0" applyBorder="0" applyProtection="0">
      <alignment vertical="center"/>
    </xf>
    <xf numFmtId="0" fontId="2" fillId="0" borderId="0"/>
    <xf numFmtId="0" fontId="1" fillId="0" borderId="0" applyNumberFormat="0" applyFill="0" applyBorder="0" applyProtection="0">
      <alignment vertical="center"/>
    </xf>
    <xf numFmtId="0" fontId="4" fillId="0" borderId="0"/>
    <xf numFmtId="0" fontId="3" fillId="0" borderId="0"/>
    <xf numFmtId="0" fontId="1" fillId="0" borderId="0" applyNumberFormat="0" applyFill="0" applyBorder="0" applyProtection="0">
      <alignment vertical="center"/>
    </xf>
    <xf numFmtId="0" fontId="1" fillId="0" borderId="0" applyNumberFormat="0" applyFill="0" applyBorder="0" applyProtection="0">
      <alignment vertical="center"/>
    </xf>
    <xf numFmtId="0" fontId="2" fillId="0" borderId="0"/>
    <xf numFmtId="0" fontId="14" fillId="0" borderId="0" applyNumberFormat="0" applyFill="0" applyBorder="0" applyAlignment="0" applyProtection="0">
      <alignment vertical="center"/>
    </xf>
    <xf numFmtId="169" fontId="3" fillId="0" borderId="0" applyFill="0" applyBorder="0" applyProtection="0">
      <alignment horizontal="right" vertical="center"/>
    </xf>
  </cellStyleXfs>
  <cellXfs count="242">
    <xf numFmtId="0" fontId="0" fillId="0" borderId="0" xfId="0">
      <alignment vertical="center"/>
    </xf>
    <xf numFmtId="0" fontId="3" fillId="0" borderId="0" xfId="0" applyFont="1" applyFill="1" applyBorder="1" applyAlignment="1">
      <alignment horizontal="left"/>
    </xf>
    <xf numFmtId="0" fontId="3" fillId="0" borderId="0" xfId="0" applyFont="1">
      <alignment vertical="center"/>
    </xf>
    <xf numFmtId="0" fontId="3"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5" fillId="0" borderId="0" xfId="0" applyFont="1" applyFill="1" applyBorder="1" applyAlignment="1">
      <alignment horizontal="left"/>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right" vertical="center"/>
    </xf>
    <xf numFmtId="164" fontId="3" fillId="0" borderId="0" xfId="0" applyNumberFormat="1" applyFont="1" applyFill="1" applyBorder="1">
      <alignment vertical="center"/>
    </xf>
    <xf numFmtId="165" fontId="3" fillId="0" borderId="0" xfId="0" applyNumberFormat="1" applyFont="1" applyFill="1" applyBorder="1" applyAlignment="1">
      <alignment horizontal="right" vertical="center"/>
    </xf>
    <xf numFmtId="0" fontId="7" fillId="0" borderId="0" xfId="0" applyFont="1" applyFill="1" applyBorder="1">
      <alignment vertical="center"/>
    </xf>
    <xf numFmtId="164" fontId="5" fillId="0" borderId="0" xfId="0" applyNumberFormat="1" applyFont="1" applyFill="1" applyBorder="1">
      <alignment vertical="center"/>
    </xf>
    <xf numFmtId="0" fontId="5" fillId="0" borderId="2" xfId="0" applyFont="1" applyFill="1" applyBorder="1" applyAlignment="1">
      <alignment vertical="center" wrapText="1"/>
    </xf>
    <xf numFmtId="0" fontId="9" fillId="0" borderId="0" xfId="0" applyFont="1" applyFill="1" applyBorder="1">
      <alignment vertical="center"/>
    </xf>
    <xf numFmtId="164" fontId="8" fillId="0" borderId="0" xfId="0" applyNumberFormat="1" applyFont="1" applyFill="1" applyBorder="1">
      <alignment vertical="center"/>
    </xf>
    <xf numFmtId="0" fontId="5" fillId="2" borderId="11" xfId="0" applyFont="1" applyFill="1" applyBorder="1" applyAlignment="1">
      <alignment horizontal="center" textRotation="90" wrapText="1"/>
    </xf>
    <xf numFmtId="0" fontId="5" fillId="2" borderId="12" xfId="0" applyFont="1" applyFill="1" applyBorder="1" applyAlignment="1">
      <alignment horizontal="center" textRotation="90" wrapText="1"/>
    </xf>
    <xf numFmtId="0" fontId="5" fillId="0" borderId="1" xfId="0" applyFont="1" applyFill="1" applyBorder="1" applyAlignment="1">
      <alignment vertical="center" wrapText="1"/>
    </xf>
    <xf numFmtId="166" fontId="3" fillId="0" borderId="7" xfId="0" applyNumberFormat="1" applyFont="1" applyFill="1" applyBorder="1" applyAlignment="1">
      <alignment horizontal="right" vertical="center"/>
    </xf>
    <xf numFmtId="166" fontId="3" fillId="0" borderId="1" xfId="0" applyNumberFormat="1" applyFont="1" applyFill="1" applyBorder="1" applyAlignment="1">
      <alignment horizontal="right" vertical="center"/>
    </xf>
    <xf numFmtId="0" fontId="5" fillId="0" borderId="0" xfId="0" applyFont="1" applyFill="1" applyBorder="1" applyAlignment="1">
      <alignment vertical="center" wrapText="1"/>
    </xf>
    <xf numFmtId="0" fontId="5" fillId="0" borderId="3" xfId="0" applyFont="1" applyFill="1" applyBorder="1" applyAlignment="1">
      <alignment vertical="center" wrapText="1"/>
    </xf>
    <xf numFmtId="0" fontId="10" fillId="0" borderId="0" xfId="0" applyFont="1" applyFill="1" applyBorder="1" applyAlignment="1">
      <alignment horizontal="left"/>
    </xf>
    <xf numFmtId="0" fontId="2" fillId="0" borderId="0" xfId="0" applyFont="1" applyFill="1" applyBorder="1" applyAlignment="1">
      <alignment horizontal="left"/>
    </xf>
    <xf numFmtId="0" fontId="7" fillId="0" borderId="0" xfId="0" applyFont="1" applyFill="1" applyBorder="1" applyAlignment="1"/>
    <xf numFmtId="167" fontId="3" fillId="0" borderId="0" xfId="0" applyNumberFormat="1" applyFont="1" applyFill="1" applyBorder="1">
      <alignment vertical="center"/>
    </xf>
    <xf numFmtId="0" fontId="3" fillId="0" borderId="0"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164" fontId="3" fillId="0" borderId="0" xfId="4" applyNumberFormat="1"/>
    <xf numFmtId="164" fontId="3" fillId="0" borderId="0" xfId="0" applyNumberFormat="1" applyFont="1">
      <alignment vertical="center"/>
    </xf>
    <xf numFmtId="0" fontId="2" fillId="0" borderId="0" xfId="0" applyFont="1" applyAlignment="1">
      <alignment horizontal="left" vertical="center"/>
    </xf>
    <xf numFmtId="3" fontId="3" fillId="0" borderId="0" xfId="0" applyNumberFormat="1" applyFont="1" applyFill="1" applyBorder="1" applyAlignment="1">
      <alignment horizontal="right" vertical="center"/>
    </xf>
    <xf numFmtId="3" fontId="0" fillId="0" borderId="0" xfId="0" applyNumberFormat="1">
      <alignment vertical="center"/>
    </xf>
    <xf numFmtId="1" fontId="0" fillId="0" borderId="0" xfId="0" applyNumberFormat="1">
      <alignment vertical="center"/>
    </xf>
    <xf numFmtId="164" fontId="0" fillId="0" borderId="0" xfId="0" applyNumberFormat="1">
      <alignment vertical="center"/>
    </xf>
    <xf numFmtId="166" fontId="3" fillId="4" borderId="7" xfId="0" applyNumberFormat="1" applyFont="1" applyFill="1" applyBorder="1" applyAlignment="1">
      <alignment horizontal="right" vertical="center"/>
    </xf>
    <xf numFmtId="166" fontId="3" fillId="4" borderId="1" xfId="0" applyNumberFormat="1" applyFont="1" applyFill="1" applyBorder="1" applyAlignment="1">
      <alignment horizontal="right" vertical="center"/>
    </xf>
    <xf numFmtId="3" fontId="3" fillId="4" borderId="7" xfId="0" applyNumberFormat="1" applyFont="1" applyFill="1" applyBorder="1" applyAlignment="1">
      <alignment horizontal="right" vertical="center"/>
    </xf>
    <xf numFmtId="3" fontId="3" fillId="4" borderId="8" xfId="0" applyNumberFormat="1" applyFont="1" applyFill="1" applyBorder="1" applyAlignment="1">
      <alignment horizontal="right" vertical="center"/>
    </xf>
    <xf numFmtId="3" fontId="3" fillId="4" borderId="9" xfId="0" applyNumberFormat="1" applyFont="1" applyFill="1" applyBorder="1" applyAlignment="1">
      <alignment horizontal="right" vertical="center"/>
    </xf>
    <xf numFmtId="2" fontId="0" fillId="0" borderId="0" xfId="0" applyNumberFormat="1">
      <alignment vertical="center"/>
    </xf>
    <xf numFmtId="2" fontId="3" fillId="0" borderId="0" xfId="0" applyNumberFormat="1" applyFont="1" applyFill="1" applyBorder="1" applyAlignment="1">
      <alignment horizontal="left" vertical="center" wrapText="1"/>
    </xf>
    <xf numFmtId="168" fontId="3" fillId="0" borderId="0" xfId="0" applyNumberFormat="1" applyFont="1" applyFill="1" applyBorder="1" applyAlignment="1">
      <alignment horizontal="left" vertical="center" wrapText="1"/>
    </xf>
    <xf numFmtId="0" fontId="5" fillId="0" borderId="15" xfId="0" applyFont="1" applyFill="1" applyBorder="1" applyAlignment="1">
      <alignment vertical="center" wrapText="1"/>
    </xf>
    <xf numFmtId="3" fontId="5" fillId="0" borderId="3" xfId="0" applyNumberFormat="1" applyFont="1" applyFill="1" applyBorder="1" applyAlignment="1">
      <alignment vertical="center" wrapText="1"/>
    </xf>
    <xf numFmtId="0" fontId="5" fillId="0" borderId="16" xfId="0" applyFont="1" applyFill="1" applyBorder="1" applyAlignment="1">
      <alignment vertical="center" wrapText="1"/>
    </xf>
    <xf numFmtId="3" fontId="12" fillId="0" borderId="1" xfId="0" applyNumberFormat="1" applyFont="1" applyFill="1" applyBorder="1" applyAlignment="1">
      <alignment vertical="center" wrapText="1"/>
    </xf>
    <xf numFmtId="3" fontId="12" fillId="4" borderId="1" xfId="0" applyNumberFormat="1" applyFont="1" applyFill="1" applyBorder="1" applyAlignment="1">
      <alignment horizontal="right" vertical="center"/>
    </xf>
    <xf numFmtId="3" fontId="12" fillId="0" borderId="2" xfId="0" applyNumberFormat="1" applyFont="1" applyFill="1" applyBorder="1" applyAlignment="1">
      <alignment vertical="center" wrapText="1"/>
    </xf>
    <xf numFmtId="3" fontId="12" fillId="4" borderId="2" xfId="0" applyNumberFormat="1" applyFont="1" applyFill="1" applyBorder="1" applyAlignment="1">
      <alignment horizontal="right" vertical="center"/>
    </xf>
    <xf numFmtId="3" fontId="12" fillId="0" borderId="0" xfId="0" applyNumberFormat="1" applyFont="1" applyFill="1" applyBorder="1" applyAlignment="1">
      <alignment vertical="center" wrapText="1"/>
    </xf>
    <xf numFmtId="3" fontId="12" fillId="4" borderId="0" xfId="0" applyNumberFormat="1" applyFont="1" applyFill="1" applyBorder="1" applyAlignment="1">
      <alignment horizontal="right" vertical="center"/>
    </xf>
    <xf numFmtId="3" fontId="12" fillId="0" borderId="3" xfId="0" applyNumberFormat="1" applyFont="1" applyFill="1" applyBorder="1" applyAlignment="1">
      <alignment vertical="center" wrapText="1"/>
    </xf>
    <xf numFmtId="0" fontId="13" fillId="0" borderId="0" xfId="0" applyFont="1" applyFill="1" applyBorder="1" applyAlignment="1">
      <alignment horizontal="left" vertical="center"/>
    </xf>
    <xf numFmtId="0" fontId="14" fillId="0" borderId="0" xfId="8" applyFill="1" applyBorder="1">
      <alignment vertical="center"/>
    </xf>
    <xf numFmtId="0" fontId="0" fillId="5" borderId="0" xfId="0" applyFill="1">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readingOrder="1"/>
    </xf>
    <xf numFmtId="0" fontId="5" fillId="2" borderId="4" xfId="0" applyFont="1" applyFill="1" applyBorder="1" applyAlignment="1">
      <alignment horizontal="center" vertical="center" wrapText="1"/>
    </xf>
    <xf numFmtId="0" fontId="5" fillId="0" borderId="21" xfId="0" applyFont="1" applyFill="1" applyBorder="1" applyAlignment="1">
      <alignment horizontal="left" vertical="center" wrapText="1"/>
    </xf>
    <xf numFmtId="170" fontId="3" fillId="0" borderId="21" xfId="9" applyNumberFormat="1" applyFill="1" applyBorder="1">
      <alignment horizontal="right" vertical="center"/>
    </xf>
    <xf numFmtId="0" fontId="5" fillId="0" borderId="2" xfId="0" applyFont="1" applyFill="1" applyBorder="1" applyAlignment="1">
      <alignment horizontal="left" vertical="center" wrapText="1"/>
    </xf>
    <xf numFmtId="170" fontId="3" fillId="0" borderId="2" xfId="9" applyNumberFormat="1" applyFill="1" applyBorder="1">
      <alignment horizontal="right" vertical="center"/>
    </xf>
    <xf numFmtId="0" fontId="5" fillId="0" borderId="16" xfId="0" applyFont="1" applyFill="1" applyBorder="1" applyAlignment="1">
      <alignment horizontal="left" vertical="center" wrapText="1"/>
    </xf>
    <xf numFmtId="170" fontId="3" fillId="0" borderId="16" xfId="9" applyNumberFormat="1" applyFill="1" applyBorder="1">
      <alignment horizontal="right" vertical="center"/>
    </xf>
    <xf numFmtId="0" fontId="5" fillId="0" borderId="12" xfId="0" applyFont="1" applyFill="1" applyBorder="1" applyAlignment="1">
      <alignment horizontal="left" vertical="center" wrapText="1"/>
    </xf>
    <xf numFmtId="170" fontId="3" fillId="0" borderId="12" xfId="9" applyNumberFormat="1" applyFill="1" applyBorder="1">
      <alignment horizontal="right" vertical="center"/>
    </xf>
    <xf numFmtId="0" fontId="3" fillId="5" borderId="0" xfId="0" applyFont="1" applyFill="1">
      <alignment vertical="center"/>
    </xf>
    <xf numFmtId="170" fontId="3" fillId="0" borderId="21" xfId="0" applyNumberFormat="1" applyFont="1" applyFill="1" applyBorder="1" applyAlignment="1">
      <alignment horizontal="right" vertical="center" wrapText="1"/>
    </xf>
    <xf numFmtId="170" fontId="3" fillId="0" borderId="2" xfId="0" applyNumberFormat="1" applyFont="1" applyFill="1" applyBorder="1" applyAlignment="1">
      <alignment horizontal="right" vertical="center" wrapText="1"/>
    </xf>
    <xf numFmtId="170" fontId="3" fillId="0" borderId="16" xfId="0" applyNumberFormat="1" applyFont="1" applyFill="1" applyBorder="1" applyAlignment="1">
      <alignment horizontal="right" vertical="center" wrapText="1"/>
    </xf>
    <xf numFmtId="170" fontId="3" fillId="0" borderId="12" xfId="0" applyNumberFormat="1" applyFont="1" applyFill="1" applyBorder="1" applyAlignment="1">
      <alignment horizontal="right" vertical="center" wrapText="1"/>
    </xf>
    <xf numFmtId="170" fontId="3" fillId="0" borderId="2" xfId="9" quotePrefix="1" applyNumberFormat="1" applyFill="1" applyBorder="1">
      <alignment horizontal="right" vertical="center"/>
    </xf>
    <xf numFmtId="170" fontId="0" fillId="0" borderId="0" xfId="0" applyNumberFormat="1" applyFill="1" applyBorder="1">
      <alignment vertical="center"/>
    </xf>
    <xf numFmtId="170" fontId="0" fillId="0" borderId="0" xfId="0" applyNumberFormat="1">
      <alignment vertical="center"/>
    </xf>
    <xf numFmtId="0" fontId="3" fillId="0" borderId="0" xfId="4"/>
    <xf numFmtId="0" fontId="5" fillId="0" borderId="12" xfId="0" applyFont="1" applyFill="1" applyBorder="1" applyAlignment="1">
      <alignment vertical="center" wrapText="1"/>
    </xf>
    <xf numFmtId="170" fontId="3" fillId="0" borderId="7" xfId="0" applyNumberFormat="1" applyFont="1" applyFill="1" applyBorder="1" applyAlignment="1">
      <alignment horizontal="right" vertical="center"/>
    </xf>
    <xf numFmtId="170" fontId="3" fillId="3" borderId="7" xfId="0" applyNumberFormat="1" applyFont="1" applyFill="1" applyBorder="1" applyAlignment="1">
      <alignment horizontal="right" vertical="center"/>
    </xf>
    <xf numFmtId="170" fontId="3" fillId="0" borderId="1" xfId="0" applyNumberFormat="1" applyFont="1" applyFill="1" applyBorder="1" applyAlignment="1">
      <alignment horizontal="right" vertical="center"/>
    </xf>
    <xf numFmtId="170" fontId="3" fillId="0" borderId="8" xfId="0" applyNumberFormat="1" applyFont="1" applyFill="1" applyBorder="1" applyAlignment="1">
      <alignment horizontal="right" vertical="center"/>
    </xf>
    <xf numFmtId="170" fontId="3" fillId="3" borderId="2" xfId="0" applyNumberFormat="1" applyFont="1" applyFill="1" applyBorder="1" applyAlignment="1">
      <alignment horizontal="right" vertical="center"/>
    </xf>
    <xf numFmtId="170" fontId="3" fillId="0" borderId="2" xfId="0" applyNumberFormat="1" applyFont="1" applyFill="1" applyBorder="1" applyAlignment="1">
      <alignment horizontal="right" vertical="center"/>
    </xf>
    <xf numFmtId="170" fontId="3" fillId="0" borderId="17" xfId="0" applyNumberFormat="1" applyFont="1" applyFill="1" applyBorder="1" applyAlignment="1">
      <alignment horizontal="right" vertical="center"/>
    </xf>
    <xf numFmtId="170" fontId="3" fillId="0" borderId="16" xfId="0" applyNumberFormat="1" applyFont="1" applyFill="1" applyBorder="1" applyAlignment="1">
      <alignment horizontal="right" vertical="center"/>
    </xf>
    <xf numFmtId="170" fontId="3" fillId="3" borderId="16" xfId="0" applyNumberFormat="1" applyFont="1" applyFill="1" applyBorder="1" applyAlignment="1">
      <alignment horizontal="right" vertical="center"/>
    </xf>
    <xf numFmtId="170" fontId="3" fillId="0" borderId="11" xfId="0" applyNumberFormat="1" applyFont="1" applyFill="1" applyBorder="1" applyAlignment="1">
      <alignment horizontal="right" vertical="center"/>
    </xf>
    <xf numFmtId="170" fontId="3" fillId="0" borderId="12" xfId="0" applyNumberFormat="1" applyFont="1" applyFill="1" applyBorder="1" applyAlignment="1">
      <alignment horizontal="right" vertical="center"/>
    </xf>
    <xf numFmtId="170" fontId="5" fillId="0" borderId="18" xfId="0" applyNumberFormat="1" applyFont="1" applyFill="1" applyBorder="1" applyAlignment="1">
      <alignment horizontal="right" vertical="center"/>
    </xf>
    <xf numFmtId="170" fontId="5" fillId="0" borderId="15" xfId="0" applyNumberFormat="1" applyFont="1" applyFill="1" applyBorder="1" applyAlignment="1">
      <alignment horizontal="right" vertical="center"/>
    </xf>
    <xf numFmtId="0" fontId="5" fillId="2" borderId="28" xfId="0" applyFont="1" applyFill="1" applyBorder="1" applyAlignment="1">
      <alignment horizontal="center" textRotation="90" wrapText="1"/>
    </xf>
    <xf numFmtId="166" fontId="3" fillId="0" borderId="29" xfId="0" applyNumberFormat="1" applyFont="1" applyFill="1" applyBorder="1" applyAlignment="1">
      <alignment horizontal="right" vertical="center"/>
    </xf>
    <xf numFmtId="170" fontId="3" fillId="0" borderId="29" xfId="0" applyNumberFormat="1" applyFont="1" applyFill="1" applyBorder="1" applyAlignment="1">
      <alignment horizontal="right" vertical="center"/>
    </xf>
    <xf numFmtId="170" fontId="3" fillId="0" borderId="30" xfId="0" applyNumberFormat="1" applyFont="1" applyFill="1" applyBorder="1" applyAlignment="1">
      <alignment horizontal="right" vertical="center"/>
    </xf>
    <xf numFmtId="170" fontId="3" fillId="0" borderId="31" xfId="0" applyNumberFormat="1" applyFont="1" applyFill="1" applyBorder="1" applyAlignment="1">
      <alignment horizontal="right" vertical="center"/>
    </xf>
    <xf numFmtId="170" fontId="3" fillId="3" borderId="28" xfId="0" applyNumberFormat="1" applyFont="1" applyFill="1" applyBorder="1" applyAlignment="1">
      <alignment horizontal="right" vertical="center"/>
    </xf>
    <xf numFmtId="0" fontId="5" fillId="0" borderId="21" xfId="0" applyFont="1" applyFill="1" applyBorder="1" applyAlignment="1">
      <alignment vertical="center" wrapText="1"/>
    </xf>
    <xf numFmtId="166" fontId="3" fillId="4" borderId="24" xfId="0" applyNumberFormat="1" applyFont="1" applyFill="1" applyBorder="1" applyAlignment="1">
      <alignment horizontal="right" vertical="center"/>
    </xf>
    <xf numFmtId="166" fontId="3" fillId="4" borderId="21" xfId="0" applyNumberFormat="1" applyFont="1" applyFill="1" applyBorder="1" applyAlignment="1">
      <alignment horizontal="right" vertical="center"/>
    </xf>
    <xf numFmtId="0" fontId="5" fillId="0" borderId="2" xfId="0" applyFont="1" applyFill="1" applyBorder="1">
      <alignment vertical="center"/>
    </xf>
    <xf numFmtId="3" fontId="3" fillId="4" borderId="17" xfId="0" applyNumberFormat="1" applyFont="1" applyFill="1" applyBorder="1" applyAlignment="1">
      <alignment horizontal="right" vertical="center"/>
    </xf>
    <xf numFmtId="0" fontId="5" fillId="0" borderId="1" xfId="0" applyFont="1" applyFill="1" applyBorder="1">
      <alignment vertical="center"/>
    </xf>
    <xf numFmtId="0" fontId="5" fillId="0" borderId="20" xfId="0" applyFont="1" applyFill="1" applyBorder="1" applyAlignment="1">
      <alignment vertical="center" wrapText="1"/>
    </xf>
    <xf numFmtId="3" fontId="5" fillId="4" borderId="22" xfId="0" applyNumberFormat="1" applyFont="1" applyFill="1" applyBorder="1" applyAlignment="1">
      <alignment horizontal="right" vertical="center"/>
    </xf>
    <xf numFmtId="170" fontId="3" fillId="4" borderId="8" xfId="0" applyNumberFormat="1" applyFont="1" applyFill="1" applyBorder="1" applyAlignment="1">
      <alignment horizontal="right" vertical="center"/>
    </xf>
    <xf numFmtId="170" fontId="3" fillId="4" borderId="2" xfId="0" applyNumberFormat="1" applyFont="1" applyFill="1" applyBorder="1" applyAlignment="1">
      <alignment horizontal="right" vertical="center"/>
    </xf>
    <xf numFmtId="170" fontId="3" fillId="4" borderId="17" xfId="0" applyNumberFormat="1" applyFont="1" applyFill="1" applyBorder="1" applyAlignment="1">
      <alignment horizontal="right" vertical="center"/>
    </xf>
    <xf numFmtId="170" fontId="3" fillId="4" borderId="16" xfId="0" applyNumberFormat="1" applyFont="1" applyFill="1" applyBorder="1" applyAlignment="1">
      <alignment horizontal="right" vertical="center"/>
    </xf>
    <xf numFmtId="170" fontId="5" fillId="4" borderId="22" xfId="0" applyNumberFormat="1" applyFont="1" applyFill="1" applyBorder="1" applyAlignment="1">
      <alignment horizontal="right" vertical="center"/>
    </xf>
    <xf numFmtId="170" fontId="5" fillId="0" borderId="22" xfId="0" applyNumberFormat="1" applyFont="1" applyFill="1" applyBorder="1" applyAlignment="1">
      <alignment horizontal="right" vertical="center"/>
    </xf>
    <xf numFmtId="170" fontId="3" fillId="0" borderId="8" xfId="0" applyNumberFormat="1" applyFont="1" applyBorder="1" applyAlignment="1">
      <alignment horizontal="right" vertical="center"/>
    </xf>
    <xf numFmtId="170" fontId="3" fillId="0" borderId="10" xfId="0" applyNumberFormat="1" applyFont="1" applyBorder="1" applyAlignment="1">
      <alignment horizontal="right" vertical="center"/>
    </xf>
    <xf numFmtId="170" fontId="3" fillId="0" borderId="3" xfId="0" applyNumberFormat="1" applyFont="1" applyBorder="1" applyAlignment="1">
      <alignment horizontal="right" vertical="center"/>
    </xf>
    <xf numFmtId="170" fontId="3" fillId="0" borderId="2" xfId="0" applyNumberFormat="1" applyFont="1" applyBorder="1" applyAlignment="1">
      <alignment horizontal="right" vertical="center"/>
    </xf>
    <xf numFmtId="170" fontId="3" fillId="0" borderId="34" xfId="0" applyNumberFormat="1" applyFont="1" applyFill="1" applyBorder="1" applyAlignment="1">
      <alignment horizontal="right" vertical="center"/>
    </xf>
    <xf numFmtId="170" fontId="3" fillId="0" borderId="36" xfId="0" applyNumberFormat="1" applyFont="1" applyFill="1" applyBorder="1" applyAlignment="1">
      <alignment horizontal="right" vertical="center"/>
    </xf>
    <xf numFmtId="170" fontId="3" fillId="0" borderId="39" xfId="0" applyNumberFormat="1" applyFont="1" applyBorder="1" applyAlignment="1">
      <alignment horizontal="right" vertical="center"/>
    </xf>
    <xf numFmtId="170" fontId="5" fillId="4" borderId="38" xfId="0" applyNumberFormat="1" applyFont="1" applyFill="1" applyBorder="1" applyAlignment="1">
      <alignment horizontal="right" vertical="center"/>
    </xf>
    <xf numFmtId="170" fontId="5" fillId="4" borderId="20" xfId="0" applyNumberFormat="1" applyFont="1" applyFill="1" applyBorder="1" applyAlignment="1">
      <alignment horizontal="right" vertical="center"/>
    </xf>
    <xf numFmtId="3" fontId="3" fillId="0" borderId="8" xfId="0" applyNumberFormat="1" applyFont="1" applyFill="1" applyBorder="1" applyAlignment="1">
      <alignment vertical="center" wrapText="1"/>
    </xf>
    <xf numFmtId="3" fontId="12" fillId="4" borderId="7" xfId="0" applyNumberFormat="1" applyFont="1" applyFill="1" applyBorder="1" applyAlignment="1">
      <alignment horizontal="right" vertical="center"/>
    </xf>
    <xf numFmtId="3" fontId="12" fillId="4" borderId="8" xfId="0" applyNumberFormat="1" applyFont="1" applyFill="1" applyBorder="1" applyAlignment="1">
      <alignment horizontal="right" vertical="center"/>
    </xf>
    <xf numFmtId="3" fontId="12" fillId="4" borderId="9" xfId="0" applyNumberFormat="1" applyFont="1" applyFill="1" applyBorder="1" applyAlignment="1">
      <alignment horizontal="right" vertical="center"/>
    </xf>
    <xf numFmtId="3" fontId="12" fillId="4" borderId="16" xfId="0" applyNumberFormat="1" applyFont="1" applyFill="1" applyBorder="1" applyAlignment="1">
      <alignment horizontal="right" vertical="center"/>
    </xf>
    <xf numFmtId="3" fontId="12" fillId="0" borderId="12" xfId="0" applyNumberFormat="1" applyFont="1" applyFill="1" applyBorder="1" applyAlignment="1">
      <alignment vertical="center" wrapText="1"/>
    </xf>
    <xf numFmtId="3" fontId="12" fillId="0" borderId="8" xfId="0" applyNumberFormat="1" applyFont="1" applyFill="1" applyBorder="1" applyAlignment="1">
      <alignment vertical="center" wrapText="1"/>
    </xf>
    <xf numFmtId="3" fontId="12" fillId="0" borderId="8" xfId="0" applyNumberFormat="1" applyFont="1" applyFill="1" applyBorder="1" applyAlignment="1">
      <alignment horizontal="right" vertical="center"/>
    </xf>
    <xf numFmtId="3" fontId="12" fillId="0" borderId="2" xfId="0" applyNumberFormat="1" applyFont="1" applyFill="1" applyBorder="1" applyAlignment="1">
      <alignment horizontal="right" vertical="center"/>
    </xf>
    <xf numFmtId="0" fontId="11" fillId="0" borderId="8" xfId="0" applyFont="1" applyFill="1" applyBorder="1">
      <alignment vertical="center"/>
    </xf>
    <xf numFmtId="0" fontId="11" fillId="0" borderId="2"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165" fontId="0" fillId="0" borderId="0" xfId="0" applyNumberFormat="1" applyBorder="1">
      <alignment vertical="center"/>
    </xf>
    <xf numFmtId="170" fontId="5" fillId="0" borderId="19" xfId="0" applyNumberFormat="1" applyFont="1" applyFill="1" applyBorder="1" applyAlignment="1">
      <alignment horizontal="right" vertical="center"/>
    </xf>
    <xf numFmtId="170" fontId="5" fillId="0" borderId="41" xfId="0" applyNumberFormat="1" applyFont="1" applyFill="1" applyBorder="1" applyAlignment="1">
      <alignment horizontal="right" vertical="center"/>
    </xf>
    <xf numFmtId="170" fontId="5" fillId="4" borderId="42" xfId="0" applyNumberFormat="1" applyFont="1" applyFill="1" applyBorder="1" applyAlignment="1">
      <alignment horizontal="right" vertical="center"/>
    </xf>
    <xf numFmtId="170" fontId="3" fillId="0" borderId="34" xfId="0" applyNumberFormat="1" applyFont="1" applyBorder="1" applyAlignment="1">
      <alignment horizontal="right" vertical="center"/>
    </xf>
    <xf numFmtId="170" fontId="3" fillId="0" borderId="1" xfId="0" applyNumberFormat="1" applyFont="1" applyBorder="1" applyAlignment="1">
      <alignment horizontal="right" vertical="center"/>
    </xf>
    <xf numFmtId="170" fontId="3" fillId="0" borderId="7" xfId="0" applyNumberFormat="1" applyFont="1" applyBorder="1" applyAlignment="1">
      <alignment horizontal="right" vertical="center"/>
    </xf>
    <xf numFmtId="170" fontId="3" fillId="0" borderId="36" xfId="0" applyNumberFormat="1" applyFont="1" applyBorder="1" applyAlignment="1">
      <alignment horizontal="right" vertical="center"/>
    </xf>
    <xf numFmtId="170" fontId="3" fillId="0" borderId="37" xfId="0" applyNumberFormat="1" applyFont="1" applyBorder="1" applyAlignment="1">
      <alignment horizontal="right" vertical="center"/>
    </xf>
    <xf numFmtId="170" fontId="3" fillId="0" borderId="16" xfId="0" applyNumberFormat="1" applyFont="1" applyBorder="1" applyAlignment="1">
      <alignment horizontal="right" vertical="center"/>
    </xf>
    <xf numFmtId="170" fontId="3" fillId="0" borderId="17" xfId="0" applyNumberFormat="1" applyFont="1" applyBorder="1" applyAlignment="1">
      <alignment horizontal="right" vertical="center"/>
    </xf>
    <xf numFmtId="170" fontId="5" fillId="0" borderId="20" xfId="0" applyNumberFormat="1" applyFont="1" applyBorder="1" applyAlignment="1">
      <alignment horizontal="right" vertical="center"/>
    </xf>
    <xf numFmtId="0" fontId="3" fillId="0" borderId="21" xfId="0" applyFont="1" applyBorder="1">
      <alignment vertical="center"/>
    </xf>
    <xf numFmtId="170" fontId="3" fillId="0" borderId="12" xfId="0" applyNumberFormat="1" applyFont="1" applyBorder="1" applyAlignment="1">
      <alignment horizontal="right" vertical="center"/>
    </xf>
    <xf numFmtId="164" fontId="0" fillId="0" borderId="0" xfId="0" applyNumberFormat="1" applyBorder="1">
      <alignment vertical="center"/>
    </xf>
    <xf numFmtId="3" fontId="12" fillId="0" borderId="36" xfId="0" applyNumberFormat="1" applyFont="1" applyFill="1" applyBorder="1" applyAlignment="1">
      <alignment vertical="center" wrapText="1"/>
    </xf>
    <xf numFmtId="3" fontId="12" fillId="0" borderId="30" xfId="0" applyNumberFormat="1" applyFont="1" applyFill="1" applyBorder="1" applyAlignment="1">
      <alignment vertical="center" wrapText="1"/>
    </xf>
    <xf numFmtId="3" fontId="12" fillId="0" borderId="30" xfId="0" applyNumberFormat="1" applyFont="1" applyFill="1" applyBorder="1" applyAlignment="1">
      <alignment horizontal="right" vertical="center"/>
    </xf>
    <xf numFmtId="0" fontId="11" fillId="0" borderId="30" xfId="0" applyFont="1" applyFill="1" applyBorder="1">
      <alignment vertical="center"/>
    </xf>
    <xf numFmtId="0" fontId="11" fillId="0" borderId="28" xfId="0" applyFont="1" applyFill="1" applyBorder="1">
      <alignment vertical="center"/>
    </xf>
    <xf numFmtId="3" fontId="12" fillId="4" borderId="17" xfId="0" applyNumberFormat="1" applyFont="1" applyFill="1" applyBorder="1" applyAlignment="1">
      <alignment horizontal="right" vertical="center"/>
    </xf>
    <xf numFmtId="0" fontId="3" fillId="0" borderId="29" xfId="0" applyFont="1" applyFill="1" applyBorder="1" applyAlignment="1">
      <alignment vertical="center" wrapText="1"/>
    </xf>
    <xf numFmtId="3" fontId="12" fillId="0" borderId="29" xfId="0" applyNumberFormat="1" applyFont="1" applyFill="1" applyBorder="1" applyAlignment="1">
      <alignment vertical="center" wrapText="1"/>
    </xf>
    <xf numFmtId="3" fontId="12" fillId="0" borderId="43" xfId="0" applyNumberFormat="1" applyFont="1" applyFill="1" applyBorder="1" applyAlignment="1">
      <alignment vertical="center" wrapText="1"/>
    </xf>
    <xf numFmtId="3" fontId="12" fillId="0" borderId="28" xfId="0" applyNumberFormat="1" applyFont="1" applyFill="1" applyBorder="1" applyAlignment="1">
      <alignment vertical="center" wrapText="1"/>
    </xf>
    <xf numFmtId="0" fontId="3" fillId="0" borderId="34" xfId="0" applyFont="1" applyFill="1" applyBorder="1" applyAlignment="1">
      <alignment vertical="center" wrapText="1"/>
    </xf>
    <xf numFmtId="3" fontId="12" fillId="0" borderId="34" xfId="0" applyNumberFormat="1" applyFont="1" applyFill="1" applyBorder="1" applyAlignment="1">
      <alignment vertical="center" wrapText="1"/>
    </xf>
    <xf numFmtId="3" fontId="12" fillId="0" borderId="35" xfId="0" applyNumberFormat="1" applyFont="1" applyFill="1" applyBorder="1" applyAlignment="1">
      <alignment vertical="center" wrapText="1"/>
    </xf>
    <xf numFmtId="3" fontId="12" fillId="0" borderId="39" xfId="0" applyNumberFormat="1" applyFont="1" applyFill="1" applyBorder="1" applyAlignment="1">
      <alignment vertical="center" wrapText="1"/>
    </xf>
    <xf numFmtId="3" fontId="12" fillId="0" borderId="37" xfId="0" applyNumberFormat="1" applyFont="1" applyFill="1" applyBorder="1" applyAlignment="1">
      <alignment vertical="center" wrapText="1"/>
    </xf>
    <xf numFmtId="3" fontId="12" fillId="0" borderId="16" xfId="0" applyNumberFormat="1" applyFont="1" applyFill="1" applyBorder="1" applyAlignment="1">
      <alignment vertical="center" wrapText="1"/>
    </xf>
    <xf numFmtId="3" fontId="12" fillId="0" borderId="31" xfId="0" applyNumberFormat="1" applyFont="1" applyFill="1" applyBorder="1" applyAlignment="1">
      <alignment vertical="center" wrapText="1"/>
    </xf>
    <xf numFmtId="0" fontId="3" fillId="0" borderId="40" xfId="0" applyFont="1" applyBorder="1">
      <alignment vertical="center"/>
    </xf>
    <xf numFmtId="170" fontId="3" fillId="0" borderId="30" xfId="0" applyNumberFormat="1" applyFont="1" applyBorder="1" applyAlignment="1">
      <alignment horizontal="right" vertical="center"/>
    </xf>
    <xf numFmtId="170" fontId="3" fillId="0" borderId="29" xfId="0" applyNumberFormat="1" applyFont="1" applyBorder="1" applyAlignment="1">
      <alignment horizontal="right" vertical="center"/>
    </xf>
    <xf numFmtId="170" fontId="3" fillId="0" borderId="31" xfId="0" applyNumberFormat="1" applyFont="1" applyBorder="1" applyAlignment="1">
      <alignment horizontal="right" vertical="center"/>
    </xf>
    <xf numFmtId="170" fontId="3" fillId="0" borderId="28" xfId="0" applyNumberFormat="1" applyFont="1" applyBorder="1" applyAlignment="1">
      <alignment horizontal="right" vertical="center"/>
    </xf>
    <xf numFmtId="170" fontId="5" fillId="0" borderId="44" xfId="0" applyNumberFormat="1" applyFont="1" applyFill="1" applyBorder="1" applyAlignment="1">
      <alignment horizontal="right" vertical="center"/>
    </xf>
    <xf numFmtId="3" fontId="8" fillId="0" borderId="38" xfId="0" applyNumberFormat="1" applyFont="1" applyFill="1" applyBorder="1" applyAlignment="1">
      <alignment vertical="center" wrapText="1"/>
    </xf>
    <xf numFmtId="3" fontId="8" fillId="0" borderId="20" xfId="0" applyNumberFormat="1" applyFont="1" applyFill="1" applyBorder="1" applyAlignment="1">
      <alignment vertical="center" wrapText="1"/>
    </xf>
    <xf numFmtId="3" fontId="8" fillId="0" borderId="42" xfId="0" applyNumberFormat="1" applyFont="1" applyFill="1" applyBorder="1" applyAlignment="1">
      <alignment vertical="center" wrapText="1"/>
    </xf>
    <xf numFmtId="3" fontId="8" fillId="4" borderId="20" xfId="0" applyNumberFormat="1" applyFont="1" applyFill="1" applyBorder="1" applyAlignment="1">
      <alignment horizontal="right" vertical="center"/>
    </xf>
    <xf numFmtId="3" fontId="8" fillId="4" borderId="22" xfId="0" applyNumberFormat="1" applyFont="1" applyFill="1" applyBorder="1" applyAlignment="1">
      <alignment horizontal="right" vertical="center"/>
    </xf>
    <xf numFmtId="169" fontId="3" fillId="0" borderId="34" xfId="0" applyNumberFormat="1" applyFont="1" applyFill="1" applyBorder="1" applyAlignment="1">
      <alignment horizontal="right" vertical="center" wrapText="1"/>
    </xf>
    <xf numFmtId="169" fontId="3" fillId="0" borderId="1" xfId="0" applyNumberFormat="1" applyFont="1" applyFill="1" applyBorder="1" applyAlignment="1">
      <alignment horizontal="right" vertical="center" wrapText="1"/>
    </xf>
    <xf numFmtId="169" fontId="3" fillId="0" borderId="29" xfId="0" applyNumberFormat="1" applyFont="1" applyFill="1" applyBorder="1" applyAlignment="1">
      <alignment horizontal="right" vertical="center" wrapText="1"/>
    </xf>
    <xf numFmtId="169" fontId="3" fillId="4" borderId="1" xfId="0" applyNumberFormat="1" applyFont="1" applyFill="1" applyBorder="1" applyAlignment="1">
      <alignment horizontal="right" vertical="center"/>
    </xf>
    <xf numFmtId="169" fontId="3" fillId="4" borderId="7" xfId="0" applyNumberFormat="1" applyFont="1" applyFill="1" applyBorder="1" applyAlignment="1">
      <alignment horizontal="right" vertical="center"/>
    </xf>
    <xf numFmtId="169" fontId="3" fillId="4" borderId="8" xfId="0" applyNumberFormat="1" applyFont="1" applyFill="1" applyBorder="1" applyAlignment="1">
      <alignment horizontal="right" vertical="center"/>
    </xf>
    <xf numFmtId="169" fontId="3" fillId="0" borderId="36" xfId="0" applyNumberFormat="1" applyFont="1" applyFill="1" applyBorder="1" applyAlignment="1">
      <alignment horizontal="right" vertical="center" wrapText="1"/>
    </xf>
    <xf numFmtId="169" fontId="3" fillId="0" borderId="2" xfId="0" applyNumberFormat="1" applyFont="1" applyFill="1" applyBorder="1" applyAlignment="1">
      <alignment horizontal="right" vertical="center" wrapText="1"/>
    </xf>
    <xf numFmtId="169" fontId="3" fillId="0" borderId="30" xfId="0" applyNumberFormat="1" applyFont="1" applyFill="1" applyBorder="1" applyAlignment="1">
      <alignment horizontal="right" vertical="center" wrapText="1"/>
    </xf>
    <xf numFmtId="169" fontId="3" fillId="4" borderId="2" xfId="0" applyNumberFormat="1" applyFont="1" applyFill="1" applyBorder="1" applyAlignment="1">
      <alignment horizontal="right" vertical="center"/>
    </xf>
    <xf numFmtId="169" fontId="3" fillId="0" borderId="35" xfId="0" applyNumberFormat="1" applyFont="1" applyFill="1" applyBorder="1" applyAlignment="1">
      <alignment horizontal="right" vertical="center" wrapText="1"/>
    </xf>
    <xf numFmtId="169" fontId="3" fillId="0" borderId="0" xfId="0" applyNumberFormat="1" applyFont="1" applyFill="1" applyBorder="1" applyAlignment="1">
      <alignment horizontal="right" vertical="center" wrapText="1"/>
    </xf>
    <xf numFmtId="169" fontId="3" fillId="0" borderId="43" xfId="0" applyNumberFormat="1" applyFont="1" applyFill="1" applyBorder="1" applyAlignment="1">
      <alignment horizontal="right" vertical="center" wrapText="1"/>
    </xf>
    <xf numFmtId="169" fontId="3" fillId="4" borderId="0" xfId="0" applyNumberFormat="1" applyFont="1" applyFill="1" applyBorder="1" applyAlignment="1">
      <alignment horizontal="right" vertical="center"/>
    </xf>
    <xf numFmtId="169" fontId="3" fillId="4" borderId="9" xfId="0" applyNumberFormat="1" applyFont="1" applyFill="1" applyBorder="1" applyAlignment="1">
      <alignment horizontal="right" vertical="center"/>
    </xf>
    <xf numFmtId="169" fontId="3" fillId="4" borderId="17" xfId="0" applyNumberFormat="1" applyFont="1" applyFill="1" applyBorder="1" applyAlignment="1">
      <alignment horizontal="right" vertical="center"/>
    </xf>
    <xf numFmtId="169" fontId="3" fillId="0" borderId="37" xfId="0" applyNumberFormat="1" applyFont="1" applyFill="1" applyBorder="1" applyAlignment="1">
      <alignment horizontal="right" vertical="center" wrapText="1"/>
    </xf>
    <xf numFmtId="169" fontId="3" fillId="0" borderId="16" xfId="0" applyNumberFormat="1" applyFont="1" applyFill="1" applyBorder="1" applyAlignment="1">
      <alignment horizontal="right" vertical="center" wrapText="1"/>
    </xf>
    <xf numFmtId="169" fontId="3" fillId="0" borderId="31" xfId="0" applyNumberFormat="1" applyFont="1" applyFill="1" applyBorder="1" applyAlignment="1">
      <alignment horizontal="right" vertical="center" wrapText="1"/>
    </xf>
    <xf numFmtId="169" fontId="3" fillId="4" borderId="16" xfId="0" applyNumberFormat="1" applyFont="1" applyFill="1" applyBorder="1" applyAlignment="1">
      <alignment horizontal="right" vertical="center"/>
    </xf>
    <xf numFmtId="169" fontId="5" fillId="0" borderId="38" xfId="0" applyNumberFormat="1" applyFont="1" applyFill="1" applyBorder="1" applyAlignment="1">
      <alignment horizontal="right" vertical="center" wrapText="1"/>
    </xf>
    <xf numFmtId="169" fontId="5" fillId="0" borderId="20" xfId="0" applyNumberFormat="1" applyFont="1" applyFill="1" applyBorder="1" applyAlignment="1">
      <alignment horizontal="right" vertical="center" wrapText="1"/>
    </xf>
    <xf numFmtId="169" fontId="5" fillId="0" borderId="42" xfId="0" applyNumberFormat="1" applyFont="1" applyFill="1" applyBorder="1" applyAlignment="1">
      <alignment horizontal="right" vertical="center" wrapText="1"/>
    </xf>
    <xf numFmtId="169" fontId="5" fillId="4" borderId="20" xfId="0" applyNumberFormat="1" applyFont="1" applyFill="1" applyBorder="1" applyAlignment="1">
      <alignment horizontal="right" vertical="center"/>
    </xf>
    <xf numFmtId="169" fontId="5" fillId="4" borderId="22" xfId="0" applyNumberFormat="1" applyFont="1" applyFill="1" applyBorder="1" applyAlignment="1">
      <alignment horizontal="right" vertical="center"/>
    </xf>
    <xf numFmtId="169" fontId="3" fillId="0" borderId="9" xfId="0" applyNumberFormat="1" applyFont="1" applyFill="1" applyBorder="1" applyAlignment="1">
      <alignment horizontal="right" vertical="center" wrapText="1"/>
    </xf>
    <xf numFmtId="169" fontId="3" fillId="4" borderId="31" xfId="0" applyNumberFormat="1" applyFont="1" applyFill="1" applyBorder="1" applyAlignment="1">
      <alignment horizontal="right" vertical="center"/>
    </xf>
    <xf numFmtId="169" fontId="3" fillId="0" borderId="8" xfId="0" applyNumberFormat="1" applyFont="1" applyFill="1" applyBorder="1" applyAlignment="1">
      <alignment horizontal="right" vertical="center" wrapText="1"/>
    </xf>
    <xf numFmtId="169" fontId="0" fillId="0" borderId="0" xfId="0" applyNumberFormat="1" applyFill="1" applyBorder="1">
      <alignment vertical="center"/>
    </xf>
    <xf numFmtId="170" fontId="12" fillId="0" borderId="7" xfId="0" applyNumberFormat="1" applyFont="1" applyFill="1" applyBorder="1" applyAlignment="1">
      <alignment horizontal="right" vertical="center" wrapText="1"/>
    </xf>
    <xf numFmtId="170" fontId="12" fillId="0" borderId="8" xfId="0" applyNumberFormat="1" applyFont="1" applyFill="1" applyBorder="1" applyAlignment="1">
      <alignment horizontal="right" vertical="center" wrapText="1"/>
    </xf>
    <xf numFmtId="170" fontId="12" fillId="0" borderId="2" xfId="0" applyNumberFormat="1" applyFont="1" applyFill="1" applyBorder="1" applyAlignment="1">
      <alignment horizontal="right" vertical="center" wrapText="1"/>
    </xf>
    <xf numFmtId="170" fontId="12" fillId="0" borderId="30" xfId="0" applyNumberFormat="1" applyFont="1" applyFill="1" applyBorder="1" applyAlignment="1">
      <alignment horizontal="right" vertical="center" wrapText="1"/>
    </xf>
    <xf numFmtId="170" fontId="12" fillId="0" borderId="11" xfId="0" applyNumberFormat="1" applyFont="1" applyFill="1" applyBorder="1" applyAlignment="1">
      <alignment horizontal="right" vertical="center" wrapText="1"/>
    </xf>
    <xf numFmtId="170" fontId="12" fillId="0" borderId="12" xfId="0" applyNumberFormat="1" applyFont="1" applyFill="1" applyBorder="1" applyAlignment="1">
      <alignment horizontal="right" vertical="center" wrapText="1"/>
    </xf>
    <xf numFmtId="170" fontId="12" fillId="0" borderId="28" xfId="0" applyNumberFormat="1" applyFont="1" applyFill="1" applyBorder="1" applyAlignment="1">
      <alignment horizontal="right" vertical="center" wrapText="1"/>
    </xf>
    <xf numFmtId="0" fontId="5" fillId="2" borderId="45" xfId="0" applyFont="1" applyFill="1" applyBorder="1" applyAlignment="1">
      <alignment horizontal="center" textRotation="90" wrapText="1"/>
    </xf>
    <xf numFmtId="0" fontId="5" fillId="2" borderId="46" xfId="0" applyFont="1" applyFill="1" applyBorder="1" applyAlignment="1">
      <alignment horizontal="center" textRotation="90" wrapText="1"/>
    </xf>
    <xf numFmtId="0" fontId="5" fillId="2" borderId="14" xfId="0" applyFont="1" applyFill="1" applyBorder="1" applyAlignment="1">
      <alignment horizontal="center" textRotation="90" wrapText="1"/>
    </xf>
    <xf numFmtId="0" fontId="5" fillId="2" borderId="5" xfId="0" applyFont="1" applyFill="1" applyBorder="1" applyAlignment="1">
      <alignment horizontal="center" textRotation="90" wrapText="1"/>
    </xf>
    <xf numFmtId="0" fontId="5" fillId="2" borderId="13" xfId="0" applyFont="1" applyFill="1" applyBorder="1" applyAlignment="1">
      <alignment horizontal="center" textRotation="90"/>
    </xf>
    <xf numFmtId="0" fontId="5" fillId="2" borderId="6" xfId="0" applyFont="1" applyFill="1" applyBorder="1" applyAlignment="1">
      <alignment horizontal="center" textRotation="90"/>
    </xf>
    <xf numFmtId="0" fontId="5" fillId="2" borderId="4" xfId="0" applyFont="1" applyFill="1" applyBorder="1" applyAlignment="1">
      <alignment horizontal="left"/>
    </xf>
    <xf numFmtId="0" fontId="5" fillId="2" borderId="5" xfId="0" applyFont="1" applyFill="1" applyBorder="1" applyAlignment="1">
      <alignment horizontal="left"/>
    </xf>
    <xf numFmtId="0" fontId="3" fillId="0" borderId="0" xfId="0" applyFont="1" applyFill="1" applyBorder="1" applyAlignment="1">
      <alignment horizontal="left" wrapText="1"/>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2" borderId="27" xfId="0" applyFont="1" applyFill="1" applyBorder="1" applyAlignment="1">
      <alignment horizontal="center"/>
    </xf>
    <xf numFmtId="0" fontId="5" fillId="2" borderId="32" xfId="0" applyFont="1" applyFill="1" applyBorder="1" applyAlignment="1">
      <alignment horizontal="center" textRotation="90" wrapText="1"/>
    </xf>
    <xf numFmtId="0" fontId="5" fillId="2" borderId="33" xfId="0" applyFont="1" applyFill="1" applyBorder="1" applyAlignment="1">
      <alignment horizontal="center" textRotation="90" wrapText="1"/>
    </xf>
    <xf numFmtId="0" fontId="5" fillId="2" borderId="13" xfId="0" applyFont="1" applyFill="1" applyBorder="1" applyAlignment="1">
      <alignment horizontal="center" textRotation="90" wrapText="1"/>
    </xf>
    <xf numFmtId="0" fontId="5" fillId="2" borderId="6" xfId="0" applyFont="1" applyFill="1" applyBorder="1" applyAlignment="1">
      <alignment horizontal="center" textRotation="90" wrapText="1"/>
    </xf>
    <xf numFmtId="0" fontId="5" fillId="2" borderId="23" xfId="0" applyFont="1" applyFill="1" applyBorder="1" applyAlignment="1">
      <alignment horizontal="center" textRotation="90" wrapText="1"/>
    </xf>
    <xf numFmtId="0" fontId="5" fillId="2" borderId="32" xfId="0" applyFont="1" applyFill="1" applyBorder="1" applyAlignment="1">
      <alignment horizontal="center" textRotation="90"/>
    </xf>
    <xf numFmtId="0" fontId="5" fillId="2" borderId="33" xfId="0" applyFont="1" applyFill="1" applyBorder="1" applyAlignment="1">
      <alignment horizontal="center" textRotation="90"/>
    </xf>
    <xf numFmtId="0" fontId="5" fillId="2" borderId="4" xfId="0" applyFont="1" applyFill="1" applyBorder="1" applyAlignment="1">
      <alignment horizontal="center" textRotation="90" wrapText="1"/>
    </xf>
    <xf numFmtId="0" fontId="5" fillId="2" borderId="24" xfId="0" applyFont="1" applyFill="1" applyBorder="1" applyAlignment="1">
      <alignment horizontal="center" textRotation="90" wrapText="1"/>
    </xf>
    <xf numFmtId="0" fontId="5" fillId="2" borderId="11" xfId="0" applyFont="1" applyFill="1" applyBorder="1" applyAlignment="1">
      <alignment horizontal="center" textRotation="90" wrapText="1"/>
    </xf>
    <xf numFmtId="170" fontId="3" fillId="0" borderId="2" xfId="9" quotePrefix="1" applyNumberFormat="1" applyFont="1" applyFill="1" applyBorder="1">
      <alignment horizontal="right" vertical="center"/>
    </xf>
  </cellXfs>
  <cellStyles count="10">
    <cellStyle name="Hyperlink" xfId="8" builtinId="8"/>
    <cellStyle name="Normal" xfId="0" builtinId="0" customBuiltin="1"/>
    <cellStyle name="Normal 2" xfId="1" xr:uid="{00000000-0005-0000-0000-000002000000}"/>
    <cellStyle name="Normal 2 2" xfId="3" xr:uid="{00000000-0005-0000-0000-000003000000}"/>
    <cellStyle name="Normal 2 2 2" xfId="7" xr:uid="{00000000-0005-0000-0000-000004000000}"/>
    <cellStyle name="Normal 3" xfId="2" xr:uid="{00000000-0005-0000-0000-000005000000}"/>
    <cellStyle name="Normal 4" xfId="4" xr:uid="{00000000-0005-0000-0000-000006000000}"/>
    <cellStyle name="Normal 5" xfId="5" xr:uid="{00000000-0005-0000-0000-000007000000}"/>
    <cellStyle name="Normal 6" xfId="6" xr:uid="{00000000-0005-0000-0000-000008000000}"/>
    <cellStyle name="NumberCellStyle" xfId="9" xr:uid="{C24B4C5C-9B3F-42DD-84C9-98979B115899}"/>
  </cellStyles>
  <dxfs count="0"/>
  <tableStyles count="1" defaultTableStyle="TableStyleMedium2" defaultPivotStyle="PivotStyleLight16">
    <tableStyle name="Invisible" pivot="0" table="0" count="0" xr9:uid="{CD942703-A4FF-4B96-937D-B1AF1129CA17}"/>
  </tableStyles>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Domestic production, EU and euro area, 2010–22</a:t>
            </a:r>
          </a:p>
          <a:p>
            <a:pPr algn="l">
              <a:defRPr sz="1800" b="1"/>
            </a:pPr>
            <a:r>
              <a:rPr lang="en-US" sz="1600" b="0"/>
              <a:t>(% of total supply)</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1569028871391078E-2"/>
          <c:y val="0.11465044493382563"/>
          <c:w val="0.8477643044619424"/>
          <c:h val="0.70892839864428436"/>
        </c:manualLayout>
      </c:layout>
      <c:lineChart>
        <c:grouping val="standard"/>
        <c:varyColors val="0"/>
        <c:ser>
          <c:idx val="0"/>
          <c:order val="0"/>
          <c:tx>
            <c:strRef>
              <c:f>'Figure 1'!$C$11</c:f>
              <c:strCache>
                <c:ptCount val="1"/>
                <c:pt idx="0">
                  <c:v>EU</c:v>
                </c:pt>
              </c:strCache>
            </c:strRef>
          </c:tx>
          <c:spPr>
            <a:ln w="28575" cap="rnd" cmpd="sng" algn="ctr">
              <a:solidFill>
                <a:srgbClr val="2644A7">
                  <a:lumMod val="100000"/>
                </a:srgbClr>
              </a:solidFill>
              <a:prstDash val="solid"/>
              <a:round/>
              <a:headEnd type="none" w="med" len="med"/>
              <a:tailEnd type="none" w="med" len="med"/>
            </a:ln>
            <a:effectLst/>
          </c:spPr>
          <c:marker>
            <c:symbol val="square"/>
            <c:size val="8"/>
            <c:spPr>
              <a:solidFill>
                <a:srgbClr val="2644A7"/>
              </a:solidFill>
              <a:ln w="28575">
                <a:noFill/>
                <a:prstDash val="solid"/>
              </a:ln>
              <a:effectLst/>
            </c:spPr>
          </c:marker>
          <c:cat>
            <c:numRef>
              <c:f>'Figure 1'!$D$10:$P$10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1'!$D$11:$P$11</c:f>
              <c:numCache>
                <c:formatCode>0.0</c:formatCode>
                <c:ptCount val="13"/>
                <c:pt idx="0">
                  <c:v>92.772881682500284</c:v>
                </c:pt>
                <c:pt idx="1">
                  <c:v>92.537415120158428</c:v>
                </c:pt>
                <c:pt idx="2">
                  <c:v>92.347806837140197</c:v>
                </c:pt>
                <c:pt idx="3">
                  <c:v>92.536754054318919</c:v>
                </c:pt>
                <c:pt idx="4">
                  <c:v>92.538628177200309</c:v>
                </c:pt>
                <c:pt idx="5">
                  <c:v>92.37815551946089</c:v>
                </c:pt>
                <c:pt idx="6">
                  <c:v>92.619685949907563</c:v>
                </c:pt>
                <c:pt idx="7">
                  <c:v>92.33701123745152</c:v>
                </c:pt>
                <c:pt idx="8">
                  <c:v>92.149578647344839</c:v>
                </c:pt>
                <c:pt idx="9">
                  <c:v>91.8580763108707</c:v>
                </c:pt>
                <c:pt idx="10">
                  <c:v>92.443064815121105</c:v>
                </c:pt>
                <c:pt idx="11">
                  <c:v>92.13229021993358</c:v>
                </c:pt>
                <c:pt idx="12">
                  <c:v>91.069803251752575</c:v>
                </c:pt>
              </c:numCache>
            </c:numRef>
          </c:val>
          <c:smooth val="0"/>
          <c:extLst>
            <c:ext xmlns:c16="http://schemas.microsoft.com/office/drawing/2014/chart" uri="{C3380CC4-5D6E-409C-BE32-E72D297353CC}">
              <c16:uniqueId val="{00000002-B531-4076-B0B0-58DC14EC5406}"/>
            </c:ext>
          </c:extLst>
        </c:ser>
        <c:ser>
          <c:idx val="1"/>
          <c:order val="1"/>
          <c:tx>
            <c:strRef>
              <c:f>'Figure 1'!$C$12</c:f>
              <c:strCache>
                <c:ptCount val="1"/>
                <c:pt idx="0">
                  <c:v>Euro area</c:v>
                </c:pt>
              </c:strCache>
            </c:strRef>
          </c:tx>
          <c:spPr>
            <a:ln w="28575" cap="rnd" cmpd="sng" algn="ctr">
              <a:solidFill>
                <a:srgbClr val="B09120">
                  <a:lumMod val="100000"/>
                </a:srgbClr>
              </a:solidFill>
              <a:prstDash val="solid"/>
              <a:round/>
              <a:headEnd type="none" w="med" len="med"/>
              <a:tailEnd type="none" w="med" len="med"/>
            </a:ln>
            <a:effectLst/>
          </c:spPr>
          <c:marker>
            <c:symbol val="diamond"/>
            <c:size val="9"/>
            <c:spPr>
              <a:solidFill>
                <a:srgbClr val="B09120"/>
              </a:solidFill>
              <a:ln w="28575">
                <a:noFill/>
                <a:prstDash val="solid"/>
              </a:ln>
              <a:effectLst/>
            </c:spPr>
          </c:marker>
          <c:val>
            <c:numRef>
              <c:f>'Figure 1'!$D$12:$P$12</c:f>
              <c:numCache>
                <c:formatCode>0.0</c:formatCode>
                <c:ptCount val="13"/>
                <c:pt idx="0">
                  <c:v>91.511806360562957</c:v>
                </c:pt>
                <c:pt idx="1">
                  <c:v>91.264856321708166</c:v>
                </c:pt>
                <c:pt idx="2">
                  <c:v>91.081864376604997</c:v>
                </c:pt>
                <c:pt idx="3">
                  <c:v>91.24058942499299</c:v>
                </c:pt>
                <c:pt idx="4">
                  <c:v>91.194383085877035</c:v>
                </c:pt>
                <c:pt idx="5">
                  <c:v>90.93250732858148</c:v>
                </c:pt>
                <c:pt idx="6">
                  <c:v>91.122511727089815</c:v>
                </c:pt>
                <c:pt idx="7">
                  <c:v>90.787898653441346</c:v>
                </c:pt>
                <c:pt idx="8">
                  <c:v>90.562546954029486</c:v>
                </c:pt>
                <c:pt idx="9">
                  <c:v>90.219273381303125</c:v>
                </c:pt>
                <c:pt idx="10">
                  <c:v>90.851309300275091</c:v>
                </c:pt>
                <c:pt idx="11">
                  <c:v>90.531656643292635</c:v>
                </c:pt>
                <c:pt idx="12">
                  <c:v>89.372967879667314</c:v>
                </c:pt>
              </c:numCache>
            </c:numRef>
          </c:val>
          <c:smooth val="0"/>
          <c:extLst>
            <c:ext xmlns:c16="http://schemas.microsoft.com/office/drawing/2014/chart" uri="{C3380CC4-5D6E-409C-BE32-E72D297353CC}">
              <c16:uniqueId val="{00000003-B531-4076-B0B0-58DC14EC5406}"/>
            </c:ext>
          </c:extLst>
        </c:ser>
        <c:dLbls>
          <c:showLegendKey val="0"/>
          <c:showVal val="0"/>
          <c:showCatName val="0"/>
          <c:showSerName val="0"/>
          <c:showPercent val="0"/>
          <c:showBubbleSize val="0"/>
        </c:dLbls>
        <c:marker val="1"/>
        <c:smooth val="0"/>
        <c:axId val="384091295"/>
        <c:axId val="384139295"/>
      </c:lineChart>
      <c:catAx>
        <c:axId val="384091295"/>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384139295"/>
        <c:crosses val="autoZero"/>
        <c:auto val="1"/>
        <c:lblAlgn val="ctr"/>
        <c:lblOffset val="100"/>
        <c:tickMarkSkip val="1"/>
        <c:noMultiLvlLbl val="0"/>
      </c:catAx>
      <c:valAx>
        <c:axId val="384139295"/>
        <c:scaling>
          <c:orientation val="minMax"/>
          <c:min val="88"/>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84091295"/>
        <c:crosses val="autoZero"/>
        <c:crossBetween val="between"/>
        <c:majorUnit val="2"/>
      </c:valAx>
      <c:spPr>
        <a:noFill/>
        <a:ln>
          <a:noFill/>
        </a:ln>
        <a:effectLst/>
      </c:spPr>
    </c:plotArea>
    <c:legend>
      <c:legendPos val="b"/>
      <c:layout>
        <c:manualLayout>
          <c:xMode val="edge"/>
          <c:yMode val="edge"/>
          <c:x val="0.90559454068241474"/>
          <c:y val="0.52752829451870453"/>
          <c:w val="9.3389711286089236E-2"/>
          <c:h val="0.3666892941303091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Composition of total</a:t>
            </a:r>
            <a:r>
              <a:rPr lang="en-US" baseline="0"/>
              <a:t> </a:t>
            </a:r>
            <a:r>
              <a:rPr lang="en-US"/>
              <a:t>uses, EU, 2010–22</a:t>
            </a:r>
          </a:p>
          <a:p>
            <a:pPr algn="l">
              <a:defRPr sz="1800" b="1"/>
            </a:pPr>
            <a:r>
              <a:rPr lang="en-US" sz="1600" b="0"/>
              <a:t>(%)</a:t>
            </a:r>
          </a:p>
        </c:rich>
      </c:tx>
      <c:layout>
        <c:manualLayout>
          <c:xMode val="edge"/>
          <c:yMode val="edge"/>
          <c:x val="0"/>
          <c:y val="3.919753086419753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0235695538057746E-2"/>
          <c:y val="0.11695035148667765"/>
          <c:w val="0.75709763779527561"/>
          <c:h val="0.7247158866065514"/>
        </c:manualLayout>
      </c:layout>
      <c:lineChart>
        <c:grouping val="standard"/>
        <c:varyColors val="0"/>
        <c:ser>
          <c:idx val="0"/>
          <c:order val="0"/>
          <c:tx>
            <c:strRef>
              <c:f>'Figure 2'!$C$11</c:f>
              <c:strCache>
                <c:ptCount val="1"/>
                <c:pt idx="0">
                  <c:v>Intermediate consumption</c:v>
                </c:pt>
              </c:strCache>
            </c:strRef>
          </c:tx>
          <c:spPr>
            <a:ln w="28575" cap="rnd" cmpd="sng" algn="ctr">
              <a:solidFill>
                <a:srgbClr val="2644A7">
                  <a:lumMod val="100000"/>
                </a:srgbClr>
              </a:solidFill>
              <a:prstDash val="solid"/>
              <a:round/>
              <a:headEnd type="none" w="med" len="med"/>
              <a:tailEnd type="none" w="med" len="med"/>
            </a:ln>
            <a:effectLst/>
          </c:spPr>
          <c:marker>
            <c:symbol val="square"/>
            <c:size val="8"/>
            <c:spPr>
              <a:solidFill>
                <a:srgbClr val="2644A7"/>
              </a:solidFill>
              <a:ln w="28575">
                <a:noFill/>
                <a:prstDash val="solid"/>
              </a:ln>
              <a:effectLst/>
            </c:spPr>
          </c:marker>
          <c:cat>
            <c:numRef>
              <c:f>'Figure 2'!$D$10:$P$10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2'!$D$11:$P$11</c:f>
              <c:numCache>
                <c:formatCode>0.0</c:formatCode>
                <c:ptCount val="13"/>
                <c:pt idx="0">
                  <c:v>47.210854408937927</c:v>
                </c:pt>
                <c:pt idx="1">
                  <c:v>47.610466532418144</c:v>
                </c:pt>
                <c:pt idx="2">
                  <c:v>47.565477585560281</c:v>
                </c:pt>
                <c:pt idx="3">
                  <c:v>47.223415037629437</c:v>
                </c:pt>
                <c:pt idx="4">
                  <c:v>47.028353004173745</c:v>
                </c:pt>
                <c:pt idx="5">
                  <c:v>46.559359176378052</c:v>
                </c:pt>
                <c:pt idx="6">
                  <c:v>46.264751193934607</c:v>
                </c:pt>
                <c:pt idx="7">
                  <c:v>46.564504794259506</c:v>
                </c:pt>
                <c:pt idx="8">
                  <c:v>46.849081613534075</c:v>
                </c:pt>
                <c:pt idx="9">
                  <c:v>46.557069997558393</c:v>
                </c:pt>
                <c:pt idx="10">
                  <c:v>46.333238386520428</c:v>
                </c:pt>
                <c:pt idx="11">
                  <c:v>47.450526394517837</c:v>
                </c:pt>
                <c:pt idx="12">
                  <c:v>48.706045033290913</c:v>
                </c:pt>
              </c:numCache>
            </c:numRef>
          </c:val>
          <c:smooth val="0"/>
          <c:extLst>
            <c:ext xmlns:c16="http://schemas.microsoft.com/office/drawing/2014/chart" uri="{C3380CC4-5D6E-409C-BE32-E72D297353CC}">
              <c16:uniqueId val="{00000000-F676-4077-A43C-740CB46CA194}"/>
            </c:ext>
          </c:extLst>
        </c:ser>
        <c:ser>
          <c:idx val="1"/>
          <c:order val="1"/>
          <c:tx>
            <c:strRef>
              <c:f>'Figure 2'!$C$12</c:f>
              <c:strCache>
                <c:ptCount val="1"/>
                <c:pt idx="0">
                  <c:v>Final consumption expenditure</c:v>
                </c:pt>
              </c:strCache>
            </c:strRef>
          </c:tx>
          <c:spPr>
            <a:ln w="28575" cap="rnd" cmpd="sng" algn="ctr">
              <a:solidFill>
                <a:schemeClr val="accent1">
                  <a:lumMod val="60000"/>
                  <a:lumOff val="40000"/>
                </a:schemeClr>
              </a:solidFill>
              <a:prstDash val="solid"/>
              <a:round/>
              <a:headEnd type="none" w="med" len="med"/>
              <a:tailEnd type="none" w="med" len="med"/>
            </a:ln>
            <a:effectLst/>
          </c:spPr>
          <c:marker>
            <c:symbol val="diamond"/>
            <c:size val="9"/>
            <c:spPr>
              <a:solidFill>
                <a:schemeClr val="accent1">
                  <a:lumMod val="60000"/>
                  <a:lumOff val="40000"/>
                </a:schemeClr>
              </a:solidFill>
              <a:ln w="28575">
                <a:noFill/>
                <a:prstDash val="solid"/>
              </a:ln>
              <a:effectLst/>
            </c:spPr>
          </c:marker>
          <c:cat>
            <c:numRef>
              <c:f>'Figure 2'!$D$10:$P$10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2'!$D$12:$P$12</c:f>
              <c:numCache>
                <c:formatCode>0.0</c:formatCode>
                <c:ptCount val="13"/>
                <c:pt idx="0">
                  <c:v>35.252958327790353</c:v>
                </c:pt>
                <c:pt idx="1">
                  <c:v>34.252551742098873</c:v>
                </c:pt>
                <c:pt idx="2">
                  <c:v>34.497737816029137</c:v>
                </c:pt>
                <c:pt idx="3">
                  <c:v>34.798048980034316</c:v>
                </c:pt>
                <c:pt idx="4">
                  <c:v>34.612323539119238</c:v>
                </c:pt>
                <c:pt idx="5">
                  <c:v>34.33524882877024</c:v>
                </c:pt>
                <c:pt idx="6">
                  <c:v>34.651157382822504</c:v>
                </c:pt>
                <c:pt idx="7">
                  <c:v>34.02122583705048</c:v>
                </c:pt>
                <c:pt idx="8">
                  <c:v>33.594019721767587</c:v>
                </c:pt>
                <c:pt idx="9">
                  <c:v>33.419909391478633</c:v>
                </c:pt>
                <c:pt idx="10">
                  <c:v>34.010599072515525</c:v>
                </c:pt>
                <c:pt idx="11">
                  <c:v>32.420571515512258</c:v>
                </c:pt>
                <c:pt idx="12">
                  <c:v>31.248614462887538</c:v>
                </c:pt>
              </c:numCache>
            </c:numRef>
          </c:val>
          <c:smooth val="0"/>
          <c:extLst>
            <c:ext xmlns:c16="http://schemas.microsoft.com/office/drawing/2014/chart" uri="{C3380CC4-5D6E-409C-BE32-E72D297353CC}">
              <c16:uniqueId val="{00000001-F676-4077-A43C-740CB46CA194}"/>
            </c:ext>
          </c:extLst>
        </c:ser>
        <c:ser>
          <c:idx val="2"/>
          <c:order val="2"/>
          <c:tx>
            <c:strRef>
              <c:f>'Figure 2'!$C$13</c:f>
              <c:strCache>
                <c:ptCount val="1"/>
                <c:pt idx="0">
                  <c:v>Gross capital formation</c:v>
                </c:pt>
              </c:strCache>
            </c:strRef>
          </c:tx>
          <c:spPr>
            <a:ln w="28575" cap="rnd" cmpd="sng" algn="ctr">
              <a:solidFill>
                <a:schemeClr val="accent2"/>
              </a:solidFill>
              <a:prstDash val="solid"/>
              <a:round/>
              <a:headEnd type="none" w="med" len="med"/>
              <a:tailEnd type="none" w="med" len="med"/>
            </a:ln>
            <a:effectLst/>
          </c:spPr>
          <c:marker>
            <c:symbol val="circle"/>
            <c:size val="8"/>
            <c:spPr>
              <a:solidFill>
                <a:schemeClr val="accent2"/>
              </a:solidFill>
              <a:ln w="28575">
                <a:noFill/>
                <a:prstDash val="solid"/>
              </a:ln>
              <a:effectLst/>
            </c:spPr>
          </c:marker>
          <c:cat>
            <c:numRef>
              <c:f>'Figure 2'!$D$10:$P$10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2'!$D$13:$P$13</c:f>
              <c:numCache>
                <c:formatCode>0.0</c:formatCode>
                <c:ptCount val="13"/>
                <c:pt idx="0">
                  <c:v>9.7808245923343815</c:v>
                </c:pt>
                <c:pt idx="1">
                  <c:v>9.8444346552907867</c:v>
                </c:pt>
                <c:pt idx="2">
                  <c:v>9.1909290976818401</c:v>
                </c:pt>
                <c:pt idx="3">
                  <c:v>9.1098038172360916</c:v>
                </c:pt>
                <c:pt idx="4">
                  <c:v>9.3535087545352731</c:v>
                </c:pt>
                <c:pt idx="5">
                  <c:v>9.6327779272510412</c:v>
                </c:pt>
                <c:pt idx="6">
                  <c:v>9.8387383743040253</c:v>
                </c:pt>
                <c:pt idx="7">
                  <c:v>9.9867203156054529</c:v>
                </c:pt>
                <c:pt idx="8">
                  <c:v>10.173772064083648</c:v>
                </c:pt>
                <c:pt idx="9">
                  <c:v>10.504541761619809</c:v>
                </c:pt>
                <c:pt idx="10">
                  <c:v>10.408816529054887</c:v>
                </c:pt>
                <c:pt idx="11">
                  <c:v>10.565144872714379</c:v>
                </c:pt>
                <c:pt idx="12">
                  <c:v>10.582400587371911</c:v>
                </c:pt>
              </c:numCache>
            </c:numRef>
          </c:val>
          <c:smooth val="0"/>
          <c:extLst>
            <c:ext xmlns:c16="http://schemas.microsoft.com/office/drawing/2014/chart" uri="{C3380CC4-5D6E-409C-BE32-E72D297353CC}">
              <c16:uniqueId val="{00000002-F676-4077-A43C-740CB46CA194}"/>
            </c:ext>
          </c:extLst>
        </c:ser>
        <c:ser>
          <c:idx val="3"/>
          <c:order val="3"/>
          <c:tx>
            <c:strRef>
              <c:f>'Figure 2'!$C$14</c:f>
              <c:strCache>
                <c:ptCount val="1"/>
                <c:pt idx="0">
                  <c:v>Exports</c:v>
                </c:pt>
              </c:strCache>
            </c:strRef>
          </c:tx>
          <c:spPr>
            <a:ln w="28575" cap="rnd" cmpd="sng" algn="ctr">
              <a:solidFill>
                <a:schemeClr val="accent3"/>
              </a:solidFill>
              <a:prstDash val="solid"/>
              <a:round/>
              <a:headEnd type="none" w="med" len="med"/>
              <a:tailEnd type="none" w="med" len="med"/>
            </a:ln>
            <a:effectLst/>
          </c:spPr>
          <c:marker>
            <c:symbol val="x"/>
            <c:size val="8"/>
            <c:spPr>
              <a:noFill/>
              <a:ln w="28575">
                <a:solidFill>
                  <a:schemeClr val="accent3"/>
                </a:solidFill>
                <a:prstDash val="solid"/>
              </a:ln>
              <a:effectLst/>
              <a:extLst>
                <a:ext uri="{909E8E84-426E-40DD-AFC4-6F175D3DCCD1}">
                  <a14:hiddenFill xmlns:a14="http://schemas.microsoft.com/office/drawing/2010/main">
                    <a:solidFill>
                      <a:srgbClr val="208486"/>
                    </a:solidFill>
                  </a14:hiddenFill>
                </a:ext>
              </a:extLst>
            </c:spPr>
          </c:marker>
          <c:cat>
            <c:numRef>
              <c:f>'Figure 2'!$D$10:$P$10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2'!$D$14:$P$14</c:f>
              <c:numCache>
                <c:formatCode>0.0</c:formatCode>
                <c:ptCount val="13"/>
                <c:pt idx="0">
                  <c:v>7.755362670937342</c:v>
                </c:pt>
                <c:pt idx="1">
                  <c:v>8.2925470701921959</c:v>
                </c:pt>
                <c:pt idx="2">
                  <c:v>8.7458555007287515</c:v>
                </c:pt>
                <c:pt idx="3">
                  <c:v>8.8687321651001536</c:v>
                </c:pt>
                <c:pt idx="4">
                  <c:v>9.0058147021717367</c:v>
                </c:pt>
                <c:pt idx="5">
                  <c:v>9.4726140676006736</c:v>
                </c:pt>
                <c:pt idx="6">
                  <c:v>9.2453530489388651</c:v>
                </c:pt>
                <c:pt idx="7">
                  <c:v>9.4275490530845598</c:v>
                </c:pt>
                <c:pt idx="8">
                  <c:v>9.3831266006146841</c:v>
                </c:pt>
                <c:pt idx="9">
                  <c:v>9.5184788493431594</c:v>
                </c:pt>
                <c:pt idx="10">
                  <c:v>9.2473460119091637</c:v>
                </c:pt>
                <c:pt idx="11">
                  <c:v>9.5637572172555334</c:v>
                </c:pt>
                <c:pt idx="12">
                  <c:v>9.4629399164496295</c:v>
                </c:pt>
              </c:numCache>
            </c:numRef>
          </c:val>
          <c:smooth val="0"/>
          <c:extLst>
            <c:ext xmlns:c16="http://schemas.microsoft.com/office/drawing/2014/chart" uri="{C3380CC4-5D6E-409C-BE32-E72D297353CC}">
              <c16:uniqueId val="{00000003-F676-4077-A43C-740CB46CA194}"/>
            </c:ext>
          </c:extLst>
        </c:ser>
        <c:dLbls>
          <c:showLegendKey val="0"/>
          <c:showVal val="0"/>
          <c:showCatName val="0"/>
          <c:showSerName val="0"/>
          <c:showPercent val="0"/>
          <c:showBubbleSize val="0"/>
        </c:dLbls>
        <c:marker val="1"/>
        <c:smooth val="0"/>
        <c:axId val="384091295"/>
        <c:axId val="384139295"/>
      </c:lineChart>
      <c:catAx>
        <c:axId val="384091295"/>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384139295"/>
        <c:crosses val="autoZero"/>
        <c:auto val="1"/>
        <c:lblAlgn val="ctr"/>
        <c:lblOffset val="100"/>
        <c:tickMarkSkip val="1"/>
        <c:noMultiLvlLbl val="0"/>
      </c:catAx>
      <c:valAx>
        <c:axId val="384139295"/>
        <c:scaling>
          <c:orientation val="minMax"/>
          <c:max val="5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84091295"/>
        <c:crosses val="autoZero"/>
        <c:crossBetween val="between"/>
        <c:majorUnit val="5"/>
      </c:valAx>
      <c:spPr>
        <a:noFill/>
        <a:ln>
          <a:noFill/>
        </a:ln>
        <a:effectLst/>
      </c:spPr>
    </c:plotArea>
    <c:legend>
      <c:legendPos val="b"/>
      <c:layout>
        <c:manualLayout>
          <c:xMode val="edge"/>
          <c:yMode val="edge"/>
          <c:x val="0.82066666666666666"/>
          <c:y val="0.44385605845269488"/>
          <c:w val="0.17733333333333334"/>
          <c:h val="0.4522662090836833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Composition of total</a:t>
            </a:r>
            <a:r>
              <a:rPr lang="en-US" baseline="0"/>
              <a:t> </a:t>
            </a:r>
            <a:r>
              <a:rPr lang="en-US"/>
              <a:t>uses, euro area, 2010–22</a:t>
            </a:r>
          </a:p>
          <a:p>
            <a:pPr algn="l">
              <a:defRPr sz="1800" b="1"/>
            </a:pPr>
            <a:r>
              <a:rPr lang="en-US" sz="1600" b="0"/>
              <a:t>(%)</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0235695538057746E-2"/>
          <c:y val="0.11695035148667765"/>
          <c:w val="0.75709763779527561"/>
          <c:h val="0.7247158866065514"/>
        </c:manualLayout>
      </c:layout>
      <c:lineChart>
        <c:grouping val="standard"/>
        <c:varyColors val="0"/>
        <c:ser>
          <c:idx val="0"/>
          <c:order val="0"/>
          <c:tx>
            <c:strRef>
              <c:f>'Figure 3'!$C$11</c:f>
              <c:strCache>
                <c:ptCount val="1"/>
                <c:pt idx="0">
                  <c:v>Intermediate consumption</c:v>
                </c:pt>
              </c:strCache>
            </c:strRef>
          </c:tx>
          <c:spPr>
            <a:ln w="28575" cap="rnd" cmpd="sng" algn="ctr">
              <a:solidFill>
                <a:srgbClr val="2644A7">
                  <a:lumMod val="100000"/>
                </a:srgbClr>
              </a:solidFill>
              <a:prstDash val="solid"/>
              <a:round/>
              <a:headEnd type="none" w="med" len="med"/>
              <a:tailEnd type="none" w="med" len="med"/>
            </a:ln>
            <a:effectLst/>
          </c:spPr>
          <c:marker>
            <c:symbol val="square"/>
            <c:size val="8"/>
            <c:spPr>
              <a:solidFill>
                <a:srgbClr val="2644A7"/>
              </a:solidFill>
              <a:ln w="28575">
                <a:noFill/>
                <a:prstDash val="solid"/>
              </a:ln>
              <a:effectLst/>
            </c:spPr>
          </c:marker>
          <c:cat>
            <c:numRef>
              <c:f>'Figure 3'!$D$10:$P$10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3'!$D$11:$P$11</c:f>
              <c:numCache>
                <c:formatCode>0.0</c:formatCode>
                <c:ptCount val="13"/>
                <c:pt idx="0">
                  <c:v>46.261716949046935</c:v>
                </c:pt>
                <c:pt idx="1">
                  <c:v>46.640638457503549</c:v>
                </c:pt>
                <c:pt idx="2">
                  <c:v>46.601618401191324</c:v>
                </c:pt>
                <c:pt idx="3">
                  <c:v>46.240821325062427</c:v>
                </c:pt>
                <c:pt idx="4">
                  <c:v>46.0367412171165</c:v>
                </c:pt>
                <c:pt idx="5">
                  <c:v>45.532523340730734</c:v>
                </c:pt>
                <c:pt idx="6">
                  <c:v>45.196434945708781</c:v>
                </c:pt>
                <c:pt idx="7">
                  <c:v>45.475889273115563</c:v>
                </c:pt>
                <c:pt idx="8">
                  <c:v>45.725332365528743</c:v>
                </c:pt>
                <c:pt idx="9">
                  <c:v>45.415783849858329</c:v>
                </c:pt>
                <c:pt idx="10">
                  <c:v>45.268643021674187</c:v>
                </c:pt>
                <c:pt idx="11">
                  <c:v>46.40722299084932</c:v>
                </c:pt>
                <c:pt idx="12">
                  <c:v>47.616958317927178</c:v>
                </c:pt>
              </c:numCache>
            </c:numRef>
          </c:val>
          <c:smooth val="0"/>
          <c:extLst>
            <c:ext xmlns:c16="http://schemas.microsoft.com/office/drawing/2014/chart" uri="{C3380CC4-5D6E-409C-BE32-E72D297353CC}">
              <c16:uniqueId val="{00000000-EBDB-4004-B4EC-65CCA82F04D1}"/>
            </c:ext>
          </c:extLst>
        </c:ser>
        <c:ser>
          <c:idx val="1"/>
          <c:order val="1"/>
          <c:tx>
            <c:strRef>
              <c:f>'Figure 3'!$C$12</c:f>
              <c:strCache>
                <c:ptCount val="1"/>
                <c:pt idx="0">
                  <c:v>Final consumption expenditure</c:v>
                </c:pt>
              </c:strCache>
            </c:strRef>
          </c:tx>
          <c:spPr>
            <a:ln w="28575" cap="rnd" cmpd="sng" algn="ctr">
              <a:solidFill>
                <a:schemeClr val="accent1">
                  <a:lumMod val="60000"/>
                  <a:lumOff val="40000"/>
                </a:schemeClr>
              </a:solidFill>
              <a:prstDash val="solid"/>
              <a:round/>
              <a:headEnd type="none" w="med" len="med"/>
              <a:tailEnd type="none" w="med" len="med"/>
            </a:ln>
            <a:effectLst/>
          </c:spPr>
          <c:marker>
            <c:symbol val="diamond"/>
            <c:size val="9"/>
            <c:spPr>
              <a:solidFill>
                <a:schemeClr val="accent1">
                  <a:lumMod val="60000"/>
                  <a:lumOff val="40000"/>
                </a:schemeClr>
              </a:solidFill>
              <a:ln w="28575">
                <a:noFill/>
                <a:prstDash val="solid"/>
              </a:ln>
              <a:effectLst/>
            </c:spPr>
          </c:marker>
          <c:cat>
            <c:numRef>
              <c:f>'Figure 3'!$D$10:$P$10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3'!$D$12:$P$12</c:f>
              <c:numCache>
                <c:formatCode>0.0</c:formatCode>
                <c:ptCount val="13"/>
                <c:pt idx="0">
                  <c:v>35.127399364519704</c:v>
                </c:pt>
                <c:pt idx="1">
                  <c:v>34.172806453351264</c:v>
                </c:pt>
                <c:pt idx="2">
                  <c:v>34.399703169756187</c:v>
                </c:pt>
                <c:pt idx="3">
                  <c:v>34.709063043442498</c:v>
                </c:pt>
                <c:pt idx="4">
                  <c:v>34.497069492806339</c:v>
                </c:pt>
                <c:pt idx="5">
                  <c:v>34.188792231387431</c:v>
                </c:pt>
                <c:pt idx="6">
                  <c:v>34.47371359292778</c:v>
                </c:pt>
                <c:pt idx="7">
                  <c:v>33.790576297884705</c:v>
                </c:pt>
                <c:pt idx="8">
                  <c:v>33.343347509455199</c:v>
                </c:pt>
                <c:pt idx="9">
                  <c:v>33.14838984806817</c:v>
                </c:pt>
                <c:pt idx="10">
                  <c:v>33.735759888162008</c:v>
                </c:pt>
                <c:pt idx="11">
                  <c:v>32.119400774969101</c:v>
                </c:pt>
                <c:pt idx="12">
                  <c:v>30.987879397696751</c:v>
                </c:pt>
              </c:numCache>
            </c:numRef>
          </c:val>
          <c:smooth val="0"/>
          <c:extLst>
            <c:ext xmlns:c16="http://schemas.microsoft.com/office/drawing/2014/chart" uri="{C3380CC4-5D6E-409C-BE32-E72D297353CC}">
              <c16:uniqueId val="{00000001-EBDB-4004-B4EC-65CCA82F04D1}"/>
            </c:ext>
          </c:extLst>
        </c:ser>
        <c:ser>
          <c:idx val="3"/>
          <c:order val="2"/>
          <c:tx>
            <c:strRef>
              <c:f>'Figure 3'!$C$14</c:f>
              <c:strCache>
                <c:ptCount val="1"/>
                <c:pt idx="0">
                  <c:v>Exports</c:v>
                </c:pt>
              </c:strCache>
            </c:strRef>
          </c:tx>
          <c:spPr>
            <a:ln w="28575" cap="rnd" cmpd="sng" algn="ctr">
              <a:solidFill>
                <a:schemeClr val="accent3"/>
              </a:solidFill>
              <a:prstDash val="solid"/>
              <a:round/>
              <a:headEnd type="none" w="med" len="med"/>
              <a:tailEnd type="none" w="med" len="med"/>
            </a:ln>
            <a:effectLst/>
          </c:spPr>
          <c:marker>
            <c:symbol val="x"/>
            <c:size val="8"/>
            <c:spPr>
              <a:noFill/>
              <a:ln w="28575">
                <a:solidFill>
                  <a:schemeClr val="accent3"/>
                </a:solidFill>
                <a:prstDash val="solid"/>
              </a:ln>
              <a:effectLst/>
              <a:extLst>
                <a:ext uri="{909E8E84-426E-40DD-AFC4-6F175D3DCCD1}">
                  <a14:hiddenFill xmlns:a14="http://schemas.microsoft.com/office/drawing/2010/main">
                    <a:solidFill>
                      <a:srgbClr val="208486"/>
                    </a:solidFill>
                  </a14:hiddenFill>
                </a:ext>
              </a:extLst>
            </c:spPr>
          </c:marker>
          <c:cat>
            <c:numRef>
              <c:f>'Figure 3'!$D$10:$P$10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3'!$D$14:$P$14</c:f>
              <c:numCache>
                <c:formatCode>0.0</c:formatCode>
                <c:ptCount val="13"/>
                <c:pt idx="0">
                  <c:v>8.9904097806331169</c:v>
                </c:pt>
                <c:pt idx="1">
                  <c:v>9.518208662727945</c:v>
                </c:pt>
                <c:pt idx="2">
                  <c:v>10.024662223688232</c:v>
                </c:pt>
                <c:pt idx="3">
                  <c:v>10.141603810363415</c:v>
                </c:pt>
                <c:pt idx="4">
                  <c:v>10.363010139962119</c:v>
                </c:pt>
                <c:pt idx="5">
                  <c:v>10.921079474632959</c:v>
                </c:pt>
                <c:pt idx="6">
                  <c:v>10.724666031518709</c:v>
                </c:pt>
                <c:pt idx="7">
                  <c:v>10.975511041237505</c:v>
                </c:pt>
                <c:pt idx="8">
                  <c:v>11.013323783561296</c:v>
                </c:pt>
                <c:pt idx="9">
                  <c:v>11.112440998158513</c:v>
                </c:pt>
                <c:pt idx="10">
                  <c:v>10.773974456926927</c:v>
                </c:pt>
                <c:pt idx="11">
                  <c:v>11.198953571128824</c:v>
                </c:pt>
                <c:pt idx="12">
                  <c:v>11.125615662185966</c:v>
                </c:pt>
              </c:numCache>
            </c:numRef>
          </c:val>
          <c:smooth val="0"/>
          <c:extLst>
            <c:ext xmlns:c16="http://schemas.microsoft.com/office/drawing/2014/chart" uri="{C3380CC4-5D6E-409C-BE32-E72D297353CC}">
              <c16:uniqueId val="{00000003-EBDB-4004-B4EC-65CCA82F04D1}"/>
            </c:ext>
          </c:extLst>
        </c:ser>
        <c:ser>
          <c:idx val="2"/>
          <c:order val="3"/>
          <c:tx>
            <c:strRef>
              <c:f>'Figure 3'!$C$13</c:f>
              <c:strCache>
                <c:ptCount val="1"/>
                <c:pt idx="0">
                  <c:v>Gross capital formation</c:v>
                </c:pt>
              </c:strCache>
            </c:strRef>
          </c:tx>
          <c:spPr>
            <a:ln w="28575" cap="rnd" cmpd="sng" algn="ctr">
              <a:solidFill>
                <a:schemeClr val="accent2"/>
              </a:solidFill>
              <a:prstDash val="solid"/>
              <a:round/>
              <a:headEnd type="none" w="med" len="med"/>
              <a:tailEnd type="none" w="med" len="med"/>
            </a:ln>
            <a:effectLst/>
          </c:spPr>
          <c:marker>
            <c:symbol val="circle"/>
            <c:size val="8"/>
            <c:spPr>
              <a:solidFill>
                <a:schemeClr val="accent2"/>
              </a:solidFill>
              <a:ln w="28575">
                <a:noFill/>
                <a:prstDash val="solid"/>
              </a:ln>
              <a:effectLst/>
            </c:spPr>
          </c:marker>
          <c:cat>
            <c:numRef>
              <c:f>'Figure 3'!$D$10:$P$10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3'!$D$13:$P$13</c:f>
              <c:numCache>
                <c:formatCode>0.0</c:formatCode>
                <c:ptCount val="13"/>
                <c:pt idx="0">
                  <c:v>9.6204739058002477</c:v>
                </c:pt>
                <c:pt idx="1">
                  <c:v>9.6683464264172478</c:v>
                </c:pt>
                <c:pt idx="2">
                  <c:v>8.9740162053642436</c:v>
                </c:pt>
                <c:pt idx="3">
                  <c:v>8.9085118211316559</c:v>
                </c:pt>
                <c:pt idx="4">
                  <c:v>9.1031791501150412</c:v>
                </c:pt>
                <c:pt idx="5">
                  <c:v>9.3576049532488721</c:v>
                </c:pt>
                <c:pt idx="6">
                  <c:v>9.6051854298447328</c:v>
                </c:pt>
                <c:pt idx="7">
                  <c:v>9.7580233877622273</c:v>
                </c:pt>
                <c:pt idx="8">
                  <c:v>9.9179963414547583</c:v>
                </c:pt>
                <c:pt idx="9">
                  <c:v>10.323385303915</c:v>
                </c:pt>
                <c:pt idx="10">
                  <c:v>10.221622633236885</c:v>
                </c:pt>
                <c:pt idx="11">
                  <c:v>10.274422663052761</c:v>
                </c:pt>
                <c:pt idx="12">
                  <c:v>10.269546622190093</c:v>
                </c:pt>
              </c:numCache>
            </c:numRef>
          </c:val>
          <c:smooth val="0"/>
          <c:extLst>
            <c:ext xmlns:c16="http://schemas.microsoft.com/office/drawing/2014/chart" uri="{C3380CC4-5D6E-409C-BE32-E72D297353CC}">
              <c16:uniqueId val="{00000002-EBDB-4004-B4EC-65CCA82F04D1}"/>
            </c:ext>
          </c:extLst>
        </c:ser>
        <c:dLbls>
          <c:showLegendKey val="0"/>
          <c:showVal val="0"/>
          <c:showCatName val="0"/>
          <c:showSerName val="0"/>
          <c:showPercent val="0"/>
          <c:showBubbleSize val="0"/>
        </c:dLbls>
        <c:marker val="1"/>
        <c:smooth val="0"/>
        <c:axId val="384091295"/>
        <c:axId val="384139295"/>
      </c:lineChart>
      <c:catAx>
        <c:axId val="384091295"/>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384139295"/>
        <c:crosses val="autoZero"/>
        <c:auto val="1"/>
        <c:lblAlgn val="ctr"/>
        <c:lblOffset val="100"/>
        <c:tickMarkSkip val="1"/>
        <c:noMultiLvlLbl val="0"/>
      </c:catAx>
      <c:valAx>
        <c:axId val="384139295"/>
        <c:scaling>
          <c:orientation val="minMax"/>
          <c:max val="5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84091295"/>
        <c:crosses val="autoZero"/>
        <c:crossBetween val="between"/>
        <c:majorUnit val="5"/>
      </c:valAx>
      <c:spPr>
        <a:noFill/>
        <a:ln>
          <a:noFill/>
        </a:ln>
        <a:effectLst/>
      </c:spPr>
    </c:plotArea>
    <c:legend>
      <c:legendPos val="b"/>
      <c:layout>
        <c:manualLayout>
          <c:xMode val="edge"/>
          <c:yMode val="edge"/>
          <c:x val="0.82066666666666666"/>
          <c:y val="0.44385605845269488"/>
          <c:w val="0.17733333333333334"/>
          <c:h val="0.4287476851851851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523875</xdr:colOff>
      <xdr:row>20</xdr:row>
      <xdr:rowOff>152399</xdr:rowOff>
    </xdr:from>
    <xdr:to>
      <xdr:col>17</xdr:col>
      <xdr:colOff>295275</xdr:colOff>
      <xdr:row>60</xdr:row>
      <xdr:rowOff>136349</xdr:rowOff>
    </xdr:to>
    <xdr:graphicFrame macro="">
      <xdr:nvGraphicFramePr>
        <xdr:cNvPr id="2" name="Chart 1">
          <a:extLst>
            <a:ext uri="{FF2B5EF4-FFF2-40B4-BE49-F238E27FC236}">
              <a16:creationId xmlns:a16="http://schemas.microsoft.com/office/drawing/2014/main" id="{28A933B3-7C24-4A82-608D-60AEEAEA1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0.92016</cdr:y>
    </cdr:from>
    <cdr:ext cx="7995000" cy="517349"/>
    <cdr:sp macro="" textlink="">
      <cdr:nvSpPr>
        <cdr:cNvPr id="3" name="FootonotesShape">
          <a:extLst xmlns:a="http://schemas.openxmlformats.org/drawingml/2006/main">
            <a:ext uri="{FF2B5EF4-FFF2-40B4-BE49-F238E27FC236}">
              <a16:creationId xmlns:a16="http://schemas.microsoft.com/office/drawing/2014/main" id="{0C318076-C28A-8AE2-B370-776137023B8C}"/>
            </a:ext>
          </a:extLst>
        </cdr:cNvPr>
        <cdr:cNvSpPr txBox="1"/>
      </cdr:nvSpPr>
      <cdr:spPr>
        <a:xfrm xmlns:a="http://schemas.openxmlformats.org/drawingml/2006/main">
          <a:off x="0" y="5962651"/>
          <a:ext cx="7995000" cy="51734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y-axis has been cut to focus on the interval 88–94%.</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naio_10_cp15)</a:t>
          </a:r>
        </a:p>
      </cdr:txBody>
    </cdr:sp>
  </cdr:absSizeAnchor>
  <cdr:absSizeAnchor xmlns:cdr="http://schemas.openxmlformats.org/drawingml/2006/chartDrawing">
    <cdr:from>
      <cdr:x>0.83936</cdr:x>
      <cdr:y>0.93509</cdr:y>
    </cdr:from>
    <cdr:ext cx="1530099" cy="420625"/>
    <cdr:pic>
      <cdr:nvPicPr>
        <cdr:cNvPr id="6" name="LogoShape">
          <a:extLst xmlns:a="http://schemas.openxmlformats.org/drawingml/2006/main">
            <a:ext uri="{FF2B5EF4-FFF2-40B4-BE49-F238E27FC236}">
              <a16:creationId xmlns:a16="http://schemas.microsoft.com/office/drawing/2014/main" id="{3B53B54F-3A03-B3D7-AA7A-4A31C815589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68562"/>
          <a:ext cx="1530099"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2</xdr:col>
      <xdr:colOff>66675</xdr:colOff>
      <xdr:row>20</xdr:row>
      <xdr:rowOff>123825</xdr:rowOff>
    </xdr:from>
    <xdr:to>
      <xdr:col>12</xdr:col>
      <xdr:colOff>352425</xdr:colOff>
      <xdr:row>63</xdr:row>
      <xdr:rowOff>12525</xdr:rowOff>
    </xdr:to>
    <xdr:graphicFrame macro="">
      <xdr:nvGraphicFramePr>
        <xdr:cNvPr id="3" name="Chart 2">
          <a:extLst>
            <a:ext uri="{FF2B5EF4-FFF2-40B4-BE49-F238E27FC236}">
              <a16:creationId xmlns:a16="http://schemas.microsoft.com/office/drawing/2014/main" id="{DD4CD841-697C-4F87-8EE2-F1F2A26CC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0.95852</cdr:y>
    </cdr:from>
    <cdr:ext cx="7995000" cy="269368"/>
    <cdr:sp macro="" textlink="">
      <cdr:nvSpPr>
        <cdr:cNvPr id="3" name="FootonotesShape">
          <a:extLst xmlns:a="http://schemas.openxmlformats.org/drawingml/2006/main">
            <a:ext uri="{FF2B5EF4-FFF2-40B4-BE49-F238E27FC236}">
              <a16:creationId xmlns:a16="http://schemas.microsoft.com/office/drawing/2014/main" id="{A9150476-45FF-FCA4-BCA4-D8F41CEC61E6}"/>
            </a:ext>
          </a:extLst>
        </cdr:cNvPr>
        <cdr:cNvSpPr txBox="1"/>
      </cdr:nvSpPr>
      <cdr:spPr>
        <a:xfrm xmlns:a="http://schemas.openxmlformats.org/drawingml/2006/main">
          <a:off x="0" y="6225045"/>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naio_10_cp16)</a:t>
          </a:r>
        </a:p>
      </cdr:txBody>
    </cdr:sp>
  </cdr:absSizeAnchor>
  <cdr:absSizeAnchor xmlns:cdr="http://schemas.openxmlformats.org/drawingml/2006/chartDrawing">
    <cdr:from>
      <cdr:x>0.83936</cdr:x>
      <cdr:y>0.93509</cdr:y>
    </cdr:from>
    <cdr:ext cx="1530099" cy="420625"/>
    <cdr:pic>
      <cdr:nvPicPr>
        <cdr:cNvPr id="6" name="LogoShape">
          <a:extLst xmlns:a="http://schemas.openxmlformats.org/drawingml/2006/main">
            <a:ext uri="{FF2B5EF4-FFF2-40B4-BE49-F238E27FC236}">
              <a16:creationId xmlns:a16="http://schemas.microsoft.com/office/drawing/2014/main" id="{309E1D06-FDB2-FD38-525A-A5766C88EA1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60310"/>
          <a:ext cx="1530099" cy="42062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1</xdr:col>
      <xdr:colOff>600075</xdr:colOff>
      <xdr:row>22</xdr:row>
      <xdr:rowOff>38100</xdr:rowOff>
    </xdr:from>
    <xdr:to>
      <xdr:col>12</xdr:col>
      <xdr:colOff>276225</xdr:colOff>
      <xdr:row>64</xdr:row>
      <xdr:rowOff>117300</xdr:rowOff>
    </xdr:to>
    <xdr:graphicFrame macro="">
      <xdr:nvGraphicFramePr>
        <xdr:cNvPr id="2" name="Chart 1">
          <a:extLst>
            <a:ext uri="{FF2B5EF4-FFF2-40B4-BE49-F238E27FC236}">
              <a16:creationId xmlns:a16="http://schemas.microsoft.com/office/drawing/2014/main" id="{E3A1C34B-38D9-4136-96C6-519511962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0.95852</cdr:y>
    </cdr:from>
    <cdr:ext cx="7995000" cy="269368"/>
    <cdr:sp macro="" textlink="">
      <cdr:nvSpPr>
        <cdr:cNvPr id="3" name="FootonotesShape">
          <a:extLst xmlns:a="http://schemas.openxmlformats.org/drawingml/2006/main">
            <a:ext uri="{FF2B5EF4-FFF2-40B4-BE49-F238E27FC236}">
              <a16:creationId xmlns:a16="http://schemas.microsoft.com/office/drawing/2014/main" id="{A9150476-45FF-FCA4-BCA4-D8F41CEC61E6}"/>
            </a:ext>
          </a:extLst>
        </cdr:cNvPr>
        <cdr:cNvSpPr txBox="1"/>
      </cdr:nvSpPr>
      <cdr:spPr>
        <a:xfrm xmlns:a="http://schemas.openxmlformats.org/drawingml/2006/main">
          <a:off x="0" y="6225045"/>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naio_10_cp16)</a:t>
          </a:r>
        </a:p>
      </cdr:txBody>
    </cdr:sp>
  </cdr:absSizeAnchor>
  <cdr:absSizeAnchor xmlns:cdr="http://schemas.openxmlformats.org/drawingml/2006/chartDrawing">
    <cdr:from>
      <cdr:x>0.83936</cdr:x>
      <cdr:y>0.93509</cdr:y>
    </cdr:from>
    <cdr:ext cx="1530099" cy="420625"/>
    <cdr:pic>
      <cdr:nvPicPr>
        <cdr:cNvPr id="6" name="LogoShape">
          <a:extLst xmlns:a="http://schemas.openxmlformats.org/drawingml/2006/main">
            <a:ext uri="{FF2B5EF4-FFF2-40B4-BE49-F238E27FC236}">
              <a16:creationId xmlns:a16="http://schemas.microsoft.com/office/drawing/2014/main" id="{309E1D06-FDB2-FD38-525A-A5766C88EA1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60310"/>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9A8F-D2AB-4541-A871-4E8F3D77B0F0}">
  <dimension ref="A1:U27"/>
  <sheetViews>
    <sheetView showGridLines="0" zoomScaleNormal="100" workbookViewId="0">
      <selection activeCell="A31" sqref="A31"/>
    </sheetView>
  </sheetViews>
  <sheetFormatPr defaultRowHeight="12.75" x14ac:dyDescent="0.2"/>
  <cols>
    <col min="1" max="1" width="13.7109375" style="2" customWidth="1"/>
    <col min="2" max="16384" width="9.140625" style="2"/>
  </cols>
  <sheetData>
    <row r="1" spans="1:16" x14ac:dyDescent="0.2">
      <c r="A1" s="3"/>
      <c r="B1" s="3"/>
      <c r="C1" s="3"/>
      <c r="D1" s="3"/>
      <c r="E1" s="3"/>
      <c r="F1" s="3"/>
      <c r="G1" s="3"/>
      <c r="H1" s="3"/>
    </row>
    <row r="2" spans="1:16" x14ac:dyDescent="0.2">
      <c r="A2" s="3"/>
      <c r="B2" s="3"/>
      <c r="C2" s="3"/>
      <c r="D2" s="3"/>
      <c r="E2" s="3"/>
      <c r="F2" s="3"/>
      <c r="G2" s="3"/>
      <c r="H2" s="3"/>
    </row>
    <row r="3" spans="1:16" x14ac:dyDescent="0.2">
      <c r="A3" s="4"/>
      <c r="B3" s="4"/>
      <c r="C3" s="4" t="s">
        <v>24</v>
      </c>
      <c r="D3" s="4"/>
      <c r="E3" s="4"/>
      <c r="F3" s="4"/>
      <c r="G3" s="4"/>
      <c r="H3" s="4"/>
    </row>
    <row r="4" spans="1:16" x14ac:dyDescent="0.2">
      <c r="A4" s="4"/>
      <c r="B4" s="4"/>
      <c r="C4" s="4" t="s">
        <v>45</v>
      </c>
      <c r="D4" s="4"/>
      <c r="E4" s="4"/>
      <c r="F4" s="4"/>
      <c r="G4" s="4"/>
      <c r="H4" s="4"/>
    </row>
    <row r="5" spans="1:16" x14ac:dyDescent="0.2">
      <c r="A5" s="4"/>
      <c r="B5" s="4"/>
      <c r="C5" s="5"/>
      <c r="D5" s="4"/>
      <c r="E5" s="4"/>
      <c r="F5" s="4"/>
      <c r="G5" s="4"/>
      <c r="H5" s="4"/>
    </row>
    <row r="6" spans="1:16" ht="15.75" x14ac:dyDescent="0.25">
      <c r="A6" s="7"/>
      <c r="B6" s="7"/>
      <c r="C6" s="25" t="s">
        <v>41</v>
      </c>
      <c r="D6" s="6"/>
      <c r="E6" s="6"/>
      <c r="F6" s="7"/>
      <c r="G6" s="7"/>
      <c r="H6" s="7"/>
    </row>
    <row r="7" spans="1:16" ht="14.25" x14ac:dyDescent="0.2">
      <c r="A7" s="8"/>
      <c r="B7" s="8"/>
      <c r="C7" s="26" t="s">
        <v>42</v>
      </c>
      <c r="D7" s="1"/>
      <c r="E7" s="1"/>
      <c r="F7" s="8"/>
      <c r="G7" s="8"/>
      <c r="H7" s="8"/>
    </row>
    <row r="8" spans="1:16" x14ac:dyDescent="0.2">
      <c r="A8" s="3"/>
      <c r="B8" s="3"/>
      <c r="C8" s="3"/>
      <c r="D8" s="3"/>
      <c r="E8" s="3"/>
      <c r="F8" s="3"/>
      <c r="G8" s="3"/>
      <c r="H8" s="3"/>
    </row>
    <row r="9" spans="1:16" x14ac:dyDescent="0.2">
      <c r="A9" s="3"/>
      <c r="B9" s="3"/>
      <c r="C9" s="3"/>
      <c r="D9" s="3"/>
      <c r="E9" s="3"/>
      <c r="F9" s="3"/>
      <c r="G9" s="3"/>
      <c r="H9" s="3"/>
    </row>
    <row r="10" spans="1:16" x14ac:dyDescent="0.2">
      <c r="A10" s="3"/>
      <c r="B10" s="3"/>
      <c r="C10" s="9"/>
      <c r="D10" s="10">
        <v>2010</v>
      </c>
      <c r="E10" s="10">
        <v>2011</v>
      </c>
      <c r="F10" s="3">
        <v>2012</v>
      </c>
      <c r="G10" s="3">
        <v>2013</v>
      </c>
      <c r="H10" s="3">
        <v>2014</v>
      </c>
      <c r="I10" s="2">
        <v>2015</v>
      </c>
      <c r="J10" s="2">
        <v>2016</v>
      </c>
      <c r="K10" s="2">
        <v>2017</v>
      </c>
      <c r="L10" s="2">
        <v>2018</v>
      </c>
      <c r="M10" s="2">
        <v>2019</v>
      </c>
      <c r="N10" s="2">
        <v>2020</v>
      </c>
      <c r="O10" s="2">
        <v>2021</v>
      </c>
      <c r="P10" s="2">
        <v>2022</v>
      </c>
    </row>
    <row r="11" spans="1:16" x14ac:dyDescent="0.2">
      <c r="A11" s="3"/>
      <c r="B11" s="3"/>
      <c r="C11" s="3" t="s">
        <v>20</v>
      </c>
      <c r="D11" s="32">
        <v>92.772881682500284</v>
      </c>
      <c r="E11" s="32">
        <v>92.537415120158428</v>
      </c>
      <c r="F11" s="11">
        <v>92.347806837140197</v>
      </c>
      <c r="G11" s="11">
        <v>92.536754054318919</v>
      </c>
      <c r="H11" s="11">
        <v>92.538628177200309</v>
      </c>
      <c r="I11" s="33">
        <v>92.37815551946089</v>
      </c>
      <c r="J11" s="33">
        <v>92.619685949907563</v>
      </c>
      <c r="K11" s="33">
        <v>92.33701123745152</v>
      </c>
      <c r="L11" s="33">
        <v>92.149578647344839</v>
      </c>
      <c r="M11" s="33">
        <v>91.8580763108707</v>
      </c>
      <c r="N11" s="33">
        <v>92.443064815121105</v>
      </c>
      <c r="O11" s="33">
        <v>92.13229021993358</v>
      </c>
      <c r="P11" s="33">
        <v>91.069803251752575</v>
      </c>
    </row>
    <row r="12" spans="1:16" x14ac:dyDescent="0.2">
      <c r="A12" s="3"/>
      <c r="B12" s="3"/>
      <c r="C12" s="3" t="s">
        <v>40</v>
      </c>
      <c r="D12" s="32">
        <v>91.511806360562957</v>
      </c>
      <c r="E12" s="32">
        <v>91.264856321708166</v>
      </c>
      <c r="F12" s="11">
        <v>91.081864376604997</v>
      </c>
      <c r="G12" s="11">
        <v>91.24058942499299</v>
      </c>
      <c r="H12" s="11">
        <v>91.194383085877035</v>
      </c>
      <c r="I12" s="33">
        <v>90.93250732858148</v>
      </c>
      <c r="J12" s="33">
        <v>91.122511727089815</v>
      </c>
      <c r="K12" s="33">
        <v>90.787898653441346</v>
      </c>
      <c r="L12" s="33">
        <v>90.562546954029486</v>
      </c>
      <c r="M12" s="33">
        <v>90.219273381303125</v>
      </c>
      <c r="N12" s="33">
        <v>90.851309300275091</v>
      </c>
      <c r="O12" s="33">
        <v>90.531656643292635</v>
      </c>
      <c r="P12" s="33">
        <v>89.372967879667314</v>
      </c>
    </row>
    <row r="13" spans="1:16" x14ac:dyDescent="0.2">
      <c r="A13" s="3"/>
      <c r="B13" s="3"/>
      <c r="D13" s="32"/>
      <c r="E13" s="32"/>
      <c r="F13" s="3"/>
      <c r="G13" s="3"/>
      <c r="H13" s="3"/>
    </row>
    <row r="14" spans="1:16" x14ac:dyDescent="0.2">
      <c r="A14" s="3"/>
      <c r="B14" s="3"/>
      <c r="C14" s="2" t="s">
        <v>39</v>
      </c>
      <c r="D14" s="32"/>
      <c r="E14" s="11"/>
      <c r="F14" s="3"/>
      <c r="G14" s="3"/>
      <c r="H14" s="3"/>
    </row>
    <row r="15" spans="1:16" x14ac:dyDescent="0.2">
      <c r="A15" s="3"/>
      <c r="B15" s="3"/>
      <c r="C15" s="13" t="s">
        <v>31</v>
      </c>
      <c r="D15" s="32"/>
      <c r="E15" s="32"/>
      <c r="F15" s="3"/>
      <c r="G15" s="3"/>
      <c r="H15" s="3"/>
    </row>
    <row r="16" spans="1:16" x14ac:dyDescent="0.2">
      <c r="A16" s="3"/>
      <c r="B16" s="3"/>
      <c r="C16" s="83"/>
      <c r="D16" s="32"/>
      <c r="E16" s="32"/>
      <c r="F16" s="3"/>
      <c r="G16" s="3"/>
      <c r="H16" s="3"/>
    </row>
    <row r="17" spans="1:21" ht="15.75" x14ac:dyDescent="0.2">
      <c r="A17" s="4" t="s">
        <v>43</v>
      </c>
      <c r="B17" s="57"/>
      <c r="C17" s="3"/>
      <c r="D17" s="28"/>
      <c r="E17" s="28"/>
      <c r="F17" s="3"/>
      <c r="G17" s="3"/>
      <c r="H17" s="3"/>
    </row>
    <row r="18" spans="1:21" x14ac:dyDescent="0.2">
      <c r="A18" s="2" t="s">
        <v>44</v>
      </c>
      <c r="B18" s="58"/>
      <c r="C18" s="75"/>
      <c r="D18" s="3"/>
      <c r="E18" s="3"/>
      <c r="F18" s="3"/>
      <c r="G18" s="3"/>
      <c r="H18" s="3"/>
    </row>
    <row r="19" spans="1:21" x14ac:dyDescent="0.2">
      <c r="A19" s="3"/>
      <c r="B19" s="3"/>
      <c r="C19" s="13"/>
      <c r="D19" s="12"/>
      <c r="E19" s="12"/>
      <c r="F19" s="12"/>
      <c r="G19" s="12"/>
      <c r="H19" s="12"/>
    </row>
    <row r="20" spans="1:21" x14ac:dyDescent="0.2">
      <c r="A20" s="4"/>
      <c r="B20" s="3"/>
      <c r="C20" s="13"/>
      <c r="D20" s="1"/>
      <c r="E20" s="1"/>
      <c r="F20" s="1"/>
      <c r="G20" s="1"/>
      <c r="H20" s="1"/>
    </row>
    <row r="21" spans="1:21" x14ac:dyDescent="0.2">
      <c r="A21" s="3"/>
      <c r="B21" s="3"/>
      <c r="C21" s="3"/>
      <c r="D21" s="12"/>
      <c r="E21" s="12"/>
      <c r="F21" s="12"/>
      <c r="G21" s="12"/>
      <c r="H21" s="12"/>
    </row>
    <row r="22" spans="1:21" x14ac:dyDescent="0.2">
      <c r="A22" s="3"/>
      <c r="B22" s="3"/>
      <c r="C22" s="3"/>
      <c r="D22" s="3"/>
      <c r="E22" s="3"/>
      <c r="F22" s="3"/>
      <c r="G22" s="3"/>
      <c r="H22" s="3"/>
    </row>
    <row r="27" spans="1:21" ht="14.25" x14ac:dyDescent="0.2">
      <c r="U27" s="34"/>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5FF4-F0FB-4BF9-810A-A9061C6F9304}">
  <dimension ref="A1:P25"/>
  <sheetViews>
    <sheetView showGridLines="0" zoomScaleNormal="100" workbookViewId="0">
      <selection activeCell="C18" sqref="C18"/>
    </sheetView>
  </sheetViews>
  <sheetFormatPr defaultRowHeight="12" x14ac:dyDescent="0.2"/>
  <cols>
    <col min="1" max="1" width="13.7109375" customWidth="1"/>
    <col min="3" max="3" width="56.28515625" bestFit="1" customWidth="1"/>
  </cols>
  <sheetData>
    <row r="1" spans="1:16" ht="12.75" x14ac:dyDescent="0.2">
      <c r="A1" s="3"/>
      <c r="B1" s="3"/>
      <c r="C1" s="3"/>
      <c r="D1" s="3"/>
      <c r="E1" s="3"/>
      <c r="F1" s="3"/>
      <c r="G1" s="3"/>
      <c r="H1" s="3"/>
      <c r="I1" s="2"/>
      <c r="J1" s="2"/>
      <c r="K1" s="2"/>
      <c r="L1" s="2"/>
      <c r="M1" s="2"/>
      <c r="N1" s="2"/>
      <c r="O1" s="2"/>
      <c r="P1" s="2"/>
    </row>
    <row r="2" spans="1:16" ht="12.75" x14ac:dyDescent="0.2">
      <c r="A2" s="3"/>
      <c r="B2" s="3"/>
      <c r="C2" s="3"/>
      <c r="D2" s="3"/>
      <c r="E2" s="3"/>
      <c r="F2" s="3"/>
      <c r="G2" s="3"/>
      <c r="H2" s="3"/>
      <c r="I2" s="2"/>
      <c r="J2" s="2"/>
      <c r="K2" s="2"/>
      <c r="L2" s="2"/>
      <c r="M2" s="2"/>
      <c r="N2" s="2"/>
      <c r="O2" s="2"/>
      <c r="P2" s="2"/>
    </row>
    <row r="3" spans="1:16" ht="12.75" x14ac:dyDescent="0.2">
      <c r="A3" s="4"/>
      <c r="B3" s="4"/>
      <c r="C3" s="4" t="s">
        <v>24</v>
      </c>
      <c r="D3" s="4"/>
      <c r="E3" s="4"/>
      <c r="F3" s="4"/>
      <c r="G3" s="4"/>
      <c r="H3" s="4"/>
      <c r="I3" s="2"/>
      <c r="J3" s="2"/>
      <c r="K3" s="2"/>
      <c r="L3" s="2"/>
      <c r="M3" s="2"/>
      <c r="N3" s="2"/>
      <c r="O3" s="2"/>
      <c r="P3" s="2"/>
    </row>
    <row r="4" spans="1:16" ht="12.75" x14ac:dyDescent="0.2">
      <c r="A4" s="4"/>
      <c r="B4" s="4"/>
      <c r="C4" s="4" t="s">
        <v>45</v>
      </c>
      <c r="D4" s="4"/>
      <c r="E4" s="4"/>
      <c r="F4" s="4"/>
      <c r="G4" s="4"/>
      <c r="H4" s="4"/>
      <c r="I4" s="2"/>
      <c r="J4" s="2"/>
      <c r="K4" s="2"/>
      <c r="L4" s="2"/>
      <c r="M4" s="2"/>
      <c r="N4" s="2"/>
      <c r="O4" s="2"/>
      <c r="P4" s="2"/>
    </row>
    <row r="5" spans="1:16" ht="12.75" x14ac:dyDescent="0.2">
      <c r="A5" s="4"/>
      <c r="B5" s="4"/>
      <c r="C5" s="5"/>
      <c r="D5" s="4"/>
      <c r="E5" s="4"/>
      <c r="F5" s="4"/>
      <c r="G5" s="4"/>
      <c r="H5" s="4"/>
      <c r="I5" s="2"/>
      <c r="J5" s="2"/>
      <c r="K5" s="2"/>
      <c r="L5" s="2"/>
      <c r="M5" s="2"/>
      <c r="N5" s="2"/>
      <c r="O5" s="2"/>
      <c r="P5" s="2"/>
    </row>
    <row r="6" spans="1:16" ht="15.75" x14ac:dyDescent="0.25">
      <c r="A6" s="7"/>
      <c r="B6" s="7"/>
      <c r="C6" s="25" t="s">
        <v>95</v>
      </c>
      <c r="D6" s="6"/>
      <c r="E6" s="6"/>
      <c r="F6" s="7"/>
      <c r="G6" s="7"/>
      <c r="H6" s="7"/>
      <c r="I6" s="2"/>
      <c r="J6" s="2"/>
      <c r="K6" s="2"/>
      <c r="L6" s="2"/>
      <c r="M6" s="2"/>
      <c r="N6" s="2"/>
      <c r="O6" s="2"/>
      <c r="P6" s="2"/>
    </row>
    <row r="7" spans="1:16" ht="14.25" x14ac:dyDescent="0.2">
      <c r="A7" s="8"/>
      <c r="B7" s="8"/>
      <c r="C7" s="26" t="s">
        <v>47</v>
      </c>
      <c r="D7" s="1"/>
      <c r="E7" s="1"/>
      <c r="F7" s="8"/>
      <c r="G7" s="8"/>
      <c r="H7" s="8"/>
      <c r="I7" s="2"/>
      <c r="J7" s="2"/>
      <c r="K7" s="2"/>
      <c r="L7" s="2"/>
      <c r="M7" s="2"/>
      <c r="N7" s="2"/>
      <c r="O7" s="2"/>
      <c r="P7" s="2"/>
    </row>
    <row r="8" spans="1:16" ht="12.75" x14ac:dyDescent="0.2">
      <c r="A8" s="3"/>
      <c r="B8" s="3"/>
      <c r="C8" s="3"/>
      <c r="D8" s="3"/>
      <c r="E8" s="3"/>
      <c r="F8" s="3"/>
      <c r="G8" s="3"/>
      <c r="H8" s="3"/>
      <c r="I8" s="2"/>
      <c r="J8" s="2"/>
      <c r="K8" s="2"/>
      <c r="L8" s="2"/>
      <c r="M8" s="2"/>
      <c r="N8" s="2"/>
      <c r="O8" s="2"/>
      <c r="P8" s="2"/>
    </row>
    <row r="9" spans="1:16" ht="12.75" x14ac:dyDescent="0.2">
      <c r="A9" s="3"/>
      <c r="B9" s="3"/>
      <c r="C9" s="3"/>
      <c r="D9" s="3"/>
      <c r="E9" s="3"/>
      <c r="F9" s="3"/>
      <c r="G9" s="3"/>
      <c r="H9" s="3"/>
      <c r="I9" s="2"/>
      <c r="J9" s="2"/>
      <c r="K9" s="2"/>
      <c r="L9" s="2"/>
      <c r="M9" s="2"/>
      <c r="N9" s="2"/>
      <c r="O9" s="2"/>
      <c r="P9" s="2"/>
    </row>
    <row r="10" spans="1:16" ht="12.75" x14ac:dyDescent="0.2">
      <c r="A10" s="3"/>
      <c r="B10" s="3"/>
      <c r="C10" s="9"/>
      <c r="D10" s="10">
        <v>2010</v>
      </c>
      <c r="E10" s="10">
        <v>2011</v>
      </c>
      <c r="F10" s="3">
        <v>2012</v>
      </c>
      <c r="G10" s="3">
        <v>2013</v>
      </c>
      <c r="H10" s="3">
        <v>2014</v>
      </c>
      <c r="I10" s="2">
        <v>2015</v>
      </c>
      <c r="J10" s="2">
        <v>2016</v>
      </c>
      <c r="K10" s="2">
        <v>2017</v>
      </c>
      <c r="L10" s="2">
        <v>2018</v>
      </c>
      <c r="M10" s="2">
        <v>2019</v>
      </c>
      <c r="N10" s="2">
        <v>2020</v>
      </c>
      <c r="O10" s="2">
        <v>2021</v>
      </c>
      <c r="P10" s="2">
        <v>2022</v>
      </c>
    </row>
    <row r="11" spans="1:16" ht="12.75" x14ac:dyDescent="0.2">
      <c r="A11" s="3"/>
      <c r="B11" s="3"/>
      <c r="C11" s="3" t="s">
        <v>1</v>
      </c>
      <c r="D11" s="32">
        <v>47.210854408937927</v>
      </c>
      <c r="E11" s="32">
        <v>47.610466532418144</v>
      </c>
      <c r="F11" s="11">
        <v>47.565477585560281</v>
      </c>
      <c r="G11" s="11">
        <v>47.223415037629437</v>
      </c>
      <c r="H11" s="11">
        <v>47.028353004173745</v>
      </c>
      <c r="I11" s="33">
        <v>46.559359176378052</v>
      </c>
      <c r="J11" s="33">
        <v>46.264751193934607</v>
      </c>
      <c r="K11" s="33">
        <v>46.564504794259506</v>
      </c>
      <c r="L11" s="33">
        <v>46.849081613534075</v>
      </c>
      <c r="M11" s="33">
        <v>46.557069997558393</v>
      </c>
      <c r="N11" s="33">
        <v>46.333238386520428</v>
      </c>
      <c r="O11" s="33">
        <v>47.450526394517837</v>
      </c>
      <c r="P11" s="33">
        <v>48.706045033290913</v>
      </c>
    </row>
    <row r="12" spans="1:16" ht="12.75" x14ac:dyDescent="0.2">
      <c r="A12" s="3"/>
      <c r="B12" s="3"/>
      <c r="C12" s="3" t="s">
        <v>25</v>
      </c>
      <c r="D12" s="32">
        <v>35.252958327790353</v>
      </c>
      <c r="E12" s="32">
        <v>34.252551742098873</v>
      </c>
      <c r="F12" s="11">
        <v>34.497737816029137</v>
      </c>
      <c r="G12" s="11">
        <v>34.798048980034316</v>
      </c>
      <c r="H12" s="11">
        <v>34.612323539119238</v>
      </c>
      <c r="I12" s="33">
        <v>34.33524882877024</v>
      </c>
      <c r="J12" s="33">
        <v>34.651157382822504</v>
      </c>
      <c r="K12" s="33">
        <v>34.02122583705048</v>
      </c>
      <c r="L12" s="33">
        <v>33.594019721767587</v>
      </c>
      <c r="M12" s="33">
        <v>33.419909391478633</v>
      </c>
      <c r="N12" s="33">
        <v>34.010599072515525</v>
      </c>
      <c r="O12" s="33">
        <v>32.420571515512258</v>
      </c>
      <c r="P12" s="33">
        <v>31.248614462887538</v>
      </c>
    </row>
    <row r="13" spans="1:16" ht="12.75" x14ac:dyDescent="0.2">
      <c r="A13" s="3"/>
      <c r="B13" s="3"/>
      <c r="C13" s="3" t="s">
        <v>2</v>
      </c>
      <c r="D13" s="32">
        <v>9.7808245923343815</v>
      </c>
      <c r="E13" s="32">
        <v>9.8444346552907867</v>
      </c>
      <c r="F13" s="11">
        <v>9.1909290976818401</v>
      </c>
      <c r="G13" s="11">
        <v>9.1098038172360916</v>
      </c>
      <c r="H13" s="11">
        <v>9.3535087545352731</v>
      </c>
      <c r="I13" s="33">
        <v>9.6327779272510412</v>
      </c>
      <c r="J13" s="33">
        <v>9.8387383743040253</v>
      </c>
      <c r="K13" s="33">
        <v>9.9867203156054529</v>
      </c>
      <c r="L13" s="33">
        <v>10.173772064083648</v>
      </c>
      <c r="M13" s="33">
        <v>10.504541761619809</v>
      </c>
      <c r="N13" s="33">
        <v>10.408816529054887</v>
      </c>
      <c r="O13" s="33">
        <v>10.565144872714379</v>
      </c>
      <c r="P13" s="33">
        <v>10.582400587371911</v>
      </c>
    </row>
    <row r="14" spans="1:16" ht="12.75" x14ac:dyDescent="0.2">
      <c r="A14" s="3"/>
      <c r="B14" s="3"/>
      <c r="C14" s="3" t="s">
        <v>3</v>
      </c>
      <c r="D14" s="32">
        <v>7.755362670937342</v>
      </c>
      <c r="E14" s="32">
        <v>8.2925470701921959</v>
      </c>
      <c r="F14" s="11">
        <v>8.7458555007287515</v>
      </c>
      <c r="G14" s="11">
        <v>8.8687321651001536</v>
      </c>
      <c r="H14" s="11">
        <v>9.0058147021717367</v>
      </c>
      <c r="I14" s="33">
        <v>9.4726140676006736</v>
      </c>
      <c r="J14" s="33">
        <v>9.2453530489388651</v>
      </c>
      <c r="K14" s="33">
        <v>9.4275490530845598</v>
      </c>
      <c r="L14" s="33">
        <v>9.3831266006146841</v>
      </c>
      <c r="M14" s="33">
        <v>9.5184788493431594</v>
      </c>
      <c r="N14" s="33">
        <v>9.2473460119091637</v>
      </c>
      <c r="O14" s="33">
        <v>9.5637572172555334</v>
      </c>
      <c r="P14" s="33">
        <v>9.4629399164496295</v>
      </c>
    </row>
    <row r="15" spans="1:16" ht="12.75" x14ac:dyDescent="0.2">
      <c r="A15" s="3"/>
      <c r="B15" s="3"/>
      <c r="C15" s="2"/>
      <c r="D15" s="32"/>
      <c r="E15" s="32"/>
      <c r="F15" s="11"/>
      <c r="G15" s="11"/>
      <c r="H15" s="11"/>
      <c r="I15" s="33"/>
      <c r="J15" s="33"/>
      <c r="K15" s="33"/>
      <c r="L15" s="33"/>
      <c r="M15" s="33"/>
      <c r="N15" s="33"/>
      <c r="O15" s="33"/>
      <c r="P15" s="33"/>
    </row>
    <row r="16" spans="1:16" ht="12.75" x14ac:dyDescent="0.2">
      <c r="A16" s="3"/>
      <c r="B16" s="3"/>
      <c r="C16" s="13" t="s">
        <v>26</v>
      </c>
      <c r="D16" s="32"/>
      <c r="E16" s="11"/>
      <c r="F16" s="3"/>
      <c r="G16" s="3"/>
      <c r="H16" s="3"/>
      <c r="I16" s="2"/>
      <c r="J16" s="2"/>
      <c r="K16" s="2"/>
      <c r="L16" s="2"/>
      <c r="M16" s="2"/>
      <c r="N16" s="2"/>
      <c r="O16" s="2"/>
      <c r="P16" s="2"/>
    </row>
    <row r="18" spans="1:16" ht="15.75" x14ac:dyDescent="0.2">
      <c r="A18" s="4" t="s">
        <v>43</v>
      </c>
      <c r="B18" s="57"/>
    </row>
    <row r="19" spans="1:16" ht="12.75" x14ac:dyDescent="0.2">
      <c r="A19" s="2" t="s">
        <v>48</v>
      </c>
      <c r="B19" s="59"/>
    </row>
    <row r="22" spans="1:16" ht="12.75" x14ac:dyDescent="0.2">
      <c r="P22" s="3"/>
    </row>
    <row r="23" spans="1:16" ht="12.75" x14ac:dyDescent="0.2">
      <c r="P23" s="3"/>
    </row>
    <row r="24" spans="1:16" ht="12.75" x14ac:dyDescent="0.2">
      <c r="P24" s="3"/>
    </row>
    <row r="25" spans="1:16" ht="12.75" x14ac:dyDescent="0.2">
      <c r="P25"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2C0A-EA31-43B8-823A-1A65EEDC043B}">
  <dimension ref="A1:P19"/>
  <sheetViews>
    <sheetView showGridLines="0" zoomScaleNormal="100" workbookViewId="0">
      <selection activeCell="T53" sqref="T53"/>
    </sheetView>
  </sheetViews>
  <sheetFormatPr defaultRowHeight="12" x14ac:dyDescent="0.2"/>
  <cols>
    <col min="1" max="1" width="13.7109375" customWidth="1"/>
    <col min="3" max="3" width="56.28515625" bestFit="1" customWidth="1"/>
  </cols>
  <sheetData>
    <row r="1" spans="1:16" ht="12.75" x14ac:dyDescent="0.2">
      <c r="A1" s="3"/>
      <c r="B1" s="3"/>
      <c r="C1" s="3"/>
      <c r="D1" s="3"/>
      <c r="E1" s="3"/>
      <c r="F1" s="3"/>
      <c r="G1" s="3"/>
      <c r="H1" s="3"/>
      <c r="I1" s="2"/>
      <c r="J1" s="2"/>
      <c r="K1" s="2"/>
      <c r="L1" s="2"/>
      <c r="M1" s="2"/>
      <c r="N1" s="2"/>
      <c r="O1" s="2"/>
      <c r="P1" s="2"/>
    </row>
    <row r="2" spans="1:16" ht="12.75" x14ac:dyDescent="0.2">
      <c r="A2" s="3"/>
      <c r="B2" s="3"/>
      <c r="C2" s="3"/>
      <c r="D2" s="3"/>
      <c r="E2" s="3"/>
      <c r="F2" s="3"/>
      <c r="G2" s="3"/>
      <c r="H2" s="3"/>
      <c r="I2" s="2"/>
      <c r="J2" s="2"/>
      <c r="K2" s="2"/>
      <c r="L2" s="2"/>
      <c r="M2" s="2"/>
      <c r="N2" s="2"/>
      <c r="O2" s="2"/>
      <c r="P2" s="2"/>
    </row>
    <row r="3" spans="1:16" ht="12.75" x14ac:dyDescent="0.2">
      <c r="A3" s="4"/>
      <c r="B3" s="4"/>
      <c r="C3" s="4" t="s">
        <v>24</v>
      </c>
      <c r="D3" s="4"/>
      <c r="E3" s="4"/>
      <c r="F3" s="4"/>
      <c r="G3" s="4"/>
      <c r="H3" s="4"/>
      <c r="I3" s="2"/>
      <c r="J3" s="2"/>
      <c r="K3" s="2"/>
      <c r="L3" s="2"/>
      <c r="M3" s="2"/>
      <c r="N3" s="2"/>
      <c r="O3" s="2"/>
      <c r="P3" s="2"/>
    </row>
    <row r="4" spans="1:16" ht="12.75" x14ac:dyDescent="0.2">
      <c r="A4" s="4"/>
      <c r="B4" s="4"/>
      <c r="C4" s="4" t="s">
        <v>45</v>
      </c>
      <c r="D4" s="4"/>
      <c r="E4" s="4"/>
      <c r="F4" s="4"/>
      <c r="G4" s="4"/>
      <c r="H4" s="4"/>
      <c r="I4" s="2"/>
      <c r="J4" s="2"/>
      <c r="K4" s="2"/>
      <c r="L4" s="2"/>
      <c r="M4" s="2"/>
      <c r="N4" s="2"/>
      <c r="O4" s="2"/>
      <c r="P4" s="2"/>
    </row>
    <row r="5" spans="1:16" ht="12.75" x14ac:dyDescent="0.2">
      <c r="A5" s="4"/>
      <c r="B5" s="4"/>
      <c r="C5" s="5"/>
      <c r="D5" s="4"/>
      <c r="E5" s="4"/>
      <c r="F5" s="4"/>
      <c r="G5" s="4"/>
      <c r="H5" s="4"/>
      <c r="I5" s="2"/>
      <c r="J5" s="2"/>
      <c r="K5" s="2"/>
      <c r="L5" s="2"/>
      <c r="M5" s="2"/>
      <c r="N5" s="2"/>
      <c r="O5" s="2"/>
      <c r="P5" s="2"/>
    </row>
    <row r="6" spans="1:16" ht="15.75" x14ac:dyDescent="0.25">
      <c r="A6" s="7"/>
      <c r="B6" s="7"/>
      <c r="C6" s="25" t="s">
        <v>94</v>
      </c>
      <c r="D6" s="6"/>
      <c r="E6" s="6"/>
      <c r="F6" s="7"/>
      <c r="G6" s="7"/>
      <c r="H6" s="7"/>
      <c r="I6" s="2"/>
      <c r="J6" s="2"/>
      <c r="K6" s="2"/>
      <c r="L6" s="2"/>
      <c r="M6" s="2"/>
      <c r="N6" s="2"/>
      <c r="O6" s="2"/>
      <c r="P6" s="2"/>
    </row>
    <row r="7" spans="1:16" ht="14.25" x14ac:dyDescent="0.2">
      <c r="A7" s="8"/>
      <c r="B7" s="8"/>
      <c r="C7" s="26" t="s">
        <v>47</v>
      </c>
      <c r="D7" s="1"/>
      <c r="E7" s="1"/>
      <c r="F7" s="8"/>
      <c r="G7" s="8"/>
      <c r="H7" s="8"/>
      <c r="I7" s="2"/>
      <c r="J7" s="2"/>
      <c r="K7" s="2"/>
      <c r="L7" s="2"/>
      <c r="M7" s="2"/>
      <c r="N7" s="2"/>
      <c r="O7" s="2"/>
      <c r="P7" s="2"/>
    </row>
    <row r="8" spans="1:16" ht="12.75" x14ac:dyDescent="0.2">
      <c r="A8" s="3"/>
      <c r="B8" s="3"/>
      <c r="C8" s="3"/>
      <c r="D8" s="3"/>
      <c r="E8" s="3"/>
      <c r="F8" s="3"/>
      <c r="G8" s="3"/>
      <c r="H8" s="3"/>
      <c r="I8" s="2"/>
      <c r="J8" s="2"/>
      <c r="K8" s="2"/>
      <c r="L8" s="2"/>
      <c r="M8" s="2"/>
      <c r="N8" s="2"/>
      <c r="O8" s="2"/>
      <c r="P8" s="2"/>
    </row>
    <row r="9" spans="1:16" ht="12.75" x14ac:dyDescent="0.2">
      <c r="A9" s="3"/>
      <c r="B9" s="3"/>
      <c r="C9" s="3"/>
      <c r="D9" s="3"/>
      <c r="E9" s="3"/>
      <c r="F9" s="3"/>
      <c r="G9" s="3"/>
      <c r="H9" s="3"/>
      <c r="I9" s="2"/>
      <c r="J9" s="2"/>
      <c r="K9" s="2"/>
      <c r="L9" s="2"/>
      <c r="M9" s="2"/>
      <c r="N9" s="2"/>
      <c r="O9" s="2"/>
      <c r="P9" s="2"/>
    </row>
    <row r="10" spans="1:16" ht="12.75" x14ac:dyDescent="0.2">
      <c r="A10" s="3"/>
      <c r="B10" s="3"/>
      <c r="C10" s="9"/>
      <c r="D10" s="10">
        <v>2010</v>
      </c>
      <c r="E10" s="10">
        <v>2011</v>
      </c>
      <c r="F10" s="3">
        <v>2012</v>
      </c>
      <c r="G10" s="3">
        <v>2013</v>
      </c>
      <c r="H10" s="3">
        <v>2014</v>
      </c>
      <c r="I10" s="2">
        <v>2015</v>
      </c>
      <c r="J10" s="2">
        <v>2016</v>
      </c>
      <c r="K10" s="2">
        <v>2017</v>
      </c>
      <c r="L10" s="2">
        <v>2018</v>
      </c>
      <c r="M10" s="2">
        <v>2019</v>
      </c>
      <c r="N10" s="2">
        <v>2020</v>
      </c>
      <c r="O10" s="2">
        <v>2021</v>
      </c>
      <c r="P10" s="2">
        <v>2022</v>
      </c>
    </row>
    <row r="11" spans="1:16" ht="12.75" x14ac:dyDescent="0.2">
      <c r="A11" s="3"/>
      <c r="B11" s="3"/>
      <c r="C11" s="3" t="s">
        <v>1</v>
      </c>
      <c r="D11" s="32">
        <v>46.261716949046935</v>
      </c>
      <c r="E11" s="32">
        <v>46.640638457503549</v>
      </c>
      <c r="F11" s="11">
        <v>46.601618401191324</v>
      </c>
      <c r="G11" s="11">
        <v>46.240821325062427</v>
      </c>
      <c r="H11" s="11">
        <v>46.0367412171165</v>
      </c>
      <c r="I11" s="33">
        <v>45.532523340730734</v>
      </c>
      <c r="J11" s="33">
        <v>45.196434945708781</v>
      </c>
      <c r="K11" s="33">
        <v>45.475889273115563</v>
      </c>
      <c r="L11" s="33">
        <v>45.725332365528743</v>
      </c>
      <c r="M11" s="33">
        <v>45.415783849858329</v>
      </c>
      <c r="N11" s="33">
        <v>45.268643021674187</v>
      </c>
      <c r="O11" s="33">
        <v>46.40722299084932</v>
      </c>
      <c r="P11" s="33">
        <v>47.616958317927178</v>
      </c>
    </row>
    <row r="12" spans="1:16" ht="12.75" x14ac:dyDescent="0.2">
      <c r="A12" s="3"/>
      <c r="B12" s="3"/>
      <c r="C12" s="3" t="s">
        <v>25</v>
      </c>
      <c r="D12" s="32">
        <v>35.127399364519704</v>
      </c>
      <c r="E12" s="32">
        <v>34.172806453351264</v>
      </c>
      <c r="F12" s="11">
        <v>34.399703169756187</v>
      </c>
      <c r="G12" s="11">
        <v>34.709063043442498</v>
      </c>
      <c r="H12" s="11">
        <v>34.497069492806339</v>
      </c>
      <c r="I12" s="33">
        <v>34.188792231387431</v>
      </c>
      <c r="J12" s="33">
        <v>34.47371359292778</v>
      </c>
      <c r="K12" s="33">
        <v>33.790576297884705</v>
      </c>
      <c r="L12" s="33">
        <v>33.343347509455199</v>
      </c>
      <c r="M12" s="33">
        <v>33.14838984806817</v>
      </c>
      <c r="N12" s="33">
        <v>33.735759888162008</v>
      </c>
      <c r="O12" s="33">
        <v>32.119400774969101</v>
      </c>
      <c r="P12" s="33">
        <v>30.987879397696751</v>
      </c>
    </row>
    <row r="13" spans="1:16" ht="12.75" x14ac:dyDescent="0.2">
      <c r="A13" s="3"/>
      <c r="B13" s="3"/>
      <c r="C13" s="3" t="s">
        <v>2</v>
      </c>
      <c r="D13" s="32">
        <v>9.6204739058002477</v>
      </c>
      <c r="E13" s="32">
        <v>9.6683464264172478</v>
      </c>
      <c r="F13" s="11">
        <v>8.9740162053642436</v>
      </c>
      <c r="G13" s="11">
        <v>8.9085118211316559</v>
      </c>
      <c r="H13" s="11">
        <v>9.1031791501150412</v>
      </c>
      <c r="I13" s="33">
        <v>9.3576049532488721</v>
      </c>
      <c r="J13" s="33">
        <v>9.6051854298447328</v>
      </c>
      <c r="K13" s="33">
        <v>9.7580233877622273</v>
      </c>
      <c r="L13" s="33">
        <v>9.9179963414547583</v>
      </c>
      <c r="M13" s="33">
        <v>10.323385303915</v>
      </c>
      <c r="N13" s="33">
        <v>10.221622633236885</v>
      </c>
      <c r="O13" s="33">
        <v>10.274422663052761</v>
      </c>
      <c r="P13" s="33">
        <v>10.269546622190093</v>
      </c>
    </row>
    <row r="14" spans="1:16" ht="12.75" x14ac:dyDescent="0.2">
      <c r="A14" s="3"/>
      <c r="B14" s="3"/>
      <c r="C14" s="3" t="s">
        <v>3</v>
      </c>
      <c r="D14" s="32">
        <v>8.9904097806331169</v>
      </c>
      <c r="E14" s="32">
        <v>9.518208662727945</v>
      </c>
      <c r="F14" s="11">
        <v>10.024662223688232</v>
      </c>
      <c r="G14" s="11">
        <v>10.141603810363415</v>
      </c>
      <c r="H14" s="11">
        <v>10.363010139962119</v>
      </c>
      <c r="I14" s="33">
        <v>10.921079474632959</v>
      </c>
      <c r="J14" s="33">
        <v>10.724666031518709</v>
      </c>
      <c r="K14" s="33">
        <v>10.975511041237505</v>
      </c>
      <c r="L14" s="33">
        <v>11.013323783561296</v>
      </c>
      <c r="M14" s="33">
        <v>11.112440998158513</v>
      </c>
      <c r="N14" s="33">
        <v>10.773974456926927</v>
      </c>
      <c r="O14" s="33">
        <v>11.198953571128824</v>
      </c>
      <c r="P14" s="33">
        <v>11.125615662185966</v>
      </c>
    </row>
    <row r="15" spans="1:16" ht="12.75" x14ac:dyDescent="0.2">
      <c r="A15" s="3"/>
      <c r="B15" s="3"/>
      <c r="C15" s="2"/>
      <c r="D15" s="32"/>
      <c r="E15" s="32"/>
      <c r="F15" s="3"/>
      <c r="G15" s="3"/>
      <c r="H15" s="3"/>
      <c r="I15" s="2"/>
      <c r="J15" s="2"/>
      <c r="K15" s="2"/>
      <c r="L15" s="2"/>
      <c r="M15" s="2"/>
      <c r="N15" s="2"/>
      <c r="O15" s="2"/>
      <c r="P15" s="2"/>
    </row>
    <row r="16" spans="1:16" ht="12.75" x14ac:dyDescent="0.2">
      <c r="A16" s="3"/>
      <c r="B16" s="3"/>
      <c r="C16" s="13" t="s">
        <v>26</v>
      </c>
      <c r="D16" s="32"/>
      <c r="E16" s="11"/>
      <c r="F16" s="3"/>
      <c r="G16" s="3"/>
      <c r="H16" s="3"/>
      <c r="I16" s="2"/>
      <c r="J16" s="2"/>
      <c r="K16" s="2"/>
      <c r="L16" s="2"/>
      <c r="M16" s="2"/>
      <c r="N16" s="2"/>
      <c r="O16" s="2"/>
      <c r="P16" s="2"/>
    </row>
    <row r="18" spans="1:2" ht="15.75" x14ac:dyDescent="0.2">
      <c r="A18" s="4" t="s">
        <v>43</v>
      </c>
      <c r="B18" s="57"/>
    </row>
    <row r="19" spans="1:2" ht="12.75" x14ac:dyDescent="0.2">
      <c r="A19" s="2" t="s">
        <v>48</v>
      </c>
      <c r="B19" s="5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91C9B-1395-400F-9029-5981B294C36A}">
  <dimension ref="A1:J45"/>
  <sheetViews>
    <sheetView showGridLines="0" zoomScaleNormal="100" workbookViewId="0">
      <selection activeCell="P28" sqref="P28"/>
    </sheetView>
  </sheetViews>
  <sheetFormatPr defaultRowHeight="12" x14ac:dyDescent="0.2"/>
  <cols>
    <col min="1" max="1" width="13.7109375" customWidth="1"/>
    <col min="3" max="3" width="66.140625" customWidth="1"/>
    <col min="4" max="4" width="19.5703125" customWidth="1"/>
    <col min="5" max="7" width="19" customWidth="1"/>
  </cols>
  <sheetData>
    <row r="1" spans="1:10" ht="12.75" x14ac:dyDescent="0.2">
      <c r="A1" s="3"/>
      <c r="B1" s="3"/>
      <c r="C1" s="3"/>
      <c r="D1" s="3" t="s">
        <v>53</v>
      </c>
      <c r="E1" s="3"/>
      <c r="F1" s="3"/>
      <c r="G1" s="3"/>
    </row>
    <row r="2" spans="1:10" ht="12.75" x14ac:dyDescent="0.2">
      <c r="A2" s="3"/>
      <c r="B2" s="3"/>
      <c r="C2" s="3"/>
      <c r="D2" s="3"/>
      <c r="E2" s="3"/>
      <c r="F2" s="3"/>
      <c r="G2" s="3"/>
    </row>
    <row r="3" spans="1:10" ht="12.75" x14ac:dyDescent="0.2">
      <c r="A3" s="4"/>
      <c r="B3" s="4"/>
      <c r="C3" s="4" t="s">
        <v>24</v>
      </c>
      <c r="D3" s="4"/>
      <c r="E3" s="4"/>
      <c r="F3" s="4"/>
      <c r="G3" s="4"/>
    </row>
    <row r="4" spans="1:10" ht="12.75" x14ac:dyDescent="0.2">
      <c r="A4" s="4"/>
      <c r="B4" s="4"/>
      <c r="C4" s="4" t="s">
        <v>45</v>
      </c>
      <c r="D4" s="4"/>
      <c r="E4" s="4"/>
      <c r="F4" s="4"/>
      <c r="G4" s="4"/>
    </row>
    <row r="5" spans="1:10" ht="12.75" x14ac:dyDescent="0.2">
      <c r="A5" s="4"/>
      <c r="B5" s="4"/>
      <c r="C5" s="4"/>
      <c r="D5" s="4"/>
      <c r="E5" s="4"/>
      <c r="F5" s="4"/>
      <c r="G5" s="4"/>
    </row>
    <row r="6" spans="1:10" ht="15.75" x14ac:dyDescent="0.25">
      <c r="A6" s="7"/>
      <c r="B6" s="7"/>
      <c r="C6" s="25" t="s">
        <v>86</v>
      </c>
      <c r="D6" s="25"/>
      <c r="E6" s="6"/>
      <c r="F6" s="6"/>
      <c r="G6" s="6"/>
    </row>
    <row r="7" spans="1:10" ht="14.25" x14ac:dyDescent="0.2">
      <c r="A7" s="8"/>
      <c r="B7" s="8"/>
      <c r="C7" s="26" t="s">
        <v>38</v>
      </c>
      <c r="D7" s="26"/>
      <c r="E7" s="1"/>
      <c r="F7" s="1"/>
      <c r="G7" s="1"/>
    </row>
    <row r="8" spans="1:10" ht="12.75" x14ac:dyDescent="0.2">
      <c r="A8" s="3"/>
      <c r="B8" s="3"/>
      <c r="C8" s="3"/>
      <c r="D8" s="3"/>
      <c r="E8" s="3"/>
      <c r="F8" s="3"/>
      <c r="G8" s="3"/>
      <c r="H8" s="61"/>
      <c r="I8" s="61"/>
    </row>
    <row r="9" spans="1:10" ht="12.75" x14ac:dyDescent="0.2">
      <c r="A9" s="3"/>
      <c r="B9" s="3"/>
      <c r="C9" s="3"/>
      <c r="D9" s="3"/>
      <c r="E9" s="3"/>
      <c r="F9" s="3"/>
      <c r="G9" s="3"/>
      <c r="H9" s="62"/>
      <c r="I9" s="62"/>
      <c r="J9" s="63"/>
    </row>
    <row r="10" spans="1:10" ht="12.75" x14ac:dyDescent="0.2">
      <c r="A10" s="3"/>
      <c r="B10" s="3"/>
      <c r="C10" s="30"/>
      <c r="D10" s="30" t="s">
        <v>52</v>
      </c>
      <c r="E10" s="65">
        <v>2021</v>
      </c>
      <c r="F10" s="65">
        <v>2022</v>
      </c>
      <c r="G10" s="66" t="s">
        <v>51</v>
      </c>
      <c r="H10" s="62"/>
      <c r="I10" s="62"/>
      <c r="J10" s="63"/>
    </row>
    <row r="11" spans="1:10" ht="12.75" x14ac:dyDescent="0.2">
      <c r="A11" s="3"/>
      <c r="B11" s="3"/>
      <c r="C11" s="67" t="s">
        <v>57</v>
      </c>
      <c r="D11" s="76"/>
      <c r="E11" s="68">
        <v>27849.441806999999</v>
      </c>
      <c r="F11" s="68">
        <v>31673.589026999998</v>
      </c>
      <c r="G11" s="68">
        <v>3824.1472199999989</v>
      </c>
      <c r="H11" s="81"/>
      <c r="I11" s="81"/>
      <c r="J11" s="63"/>
    </row>
    <row r="12" spans="1:10" ht="12.75" x14ac:dyDescent="0.2">
      <c r="A12" s="3"/>
      <c r="B12" s="3"/>
      <c r="C12" s="69" t="s">
        <v>58</v>
      </c>
      <c r="D12" s="77"/>
      <c r="E12" s="70">
        <v>2378.2251060000003</v>
      </c>
      <c r="F12" s="70">
        <v>3105.874523</v>
      </c>
      <c r="G12" s="70">
        <v>727.64941699999986</v>
      </c>
      <c r="H12" s="211"/>
      <c r="I12" s="81"/>
      <c r="J12" s="63"/>
    </row>
    <row r="13" spans="1:10" ht="12.75" x14ac:dyDescent="0.2">
      <c r="A13" s="3"/>
      <c r="B13" s="3"/>
      <c r="C13" s="69" t="s">
        <v>59</v>
      </c>
      <c r="D13" s="80" t="s">
        <v>56</v>
      </c>
      <c r="E13" s="70">
        <v>30227.666912999997</v>
      </c>
      <c r="F13" s="70">
        <v>34779.46355</v>
      </c>
      <c r="G13" s="70">
        <v>4551.7966369999986</v>
      </c>
      <c r="H13" s="81"/>
      <c r="I13" s="81"/>
      <c r="J13" s="63"/>
    </row>
    <row r="14" spans="1:10" ht="12.75" x14ac:dyDescent="0.2">
      <c r="A14" s="3"/>
      <c r="B14" s="3"/>
      <c r="C14" s="69" t="s">
        <v>60</v>
      </c>
      <c r="D14" s="77"/>
      <c r="E14" s="70">
        <v>14343.187066999999</v>
      </c>
      <c r="F14" s="70">
        <v>16939.701179</v>
      </c>
      <c r="G14" s="70">
        <v>2596.5141120000017</v>
      </c>
      <c r="H14" s="81"/>
      <c r="I14" s="81"/>
      <c r="J14" s="63"/>
    </row>
    <row r="15" spans="1:10" ht="12.75" x14ac:dyDescent="0.2">
      <c r="A15" s="3"/>
      <c r="B15" s="3"/>
      <c r="C15" s="69" t="s">
        <v>61</v>
      </c>
      <c r="D15" s="70"/>
      <c r="E15" s="70">
        <v>6417.7202509999997</v>
      </c>
      <c r="F15" s="70">
        <v>7283.9499910000004</v>
      </c>
      <c r="G15" s="70">
        <v>866.22974000000022</v>
      </c>
      <c r="H15" s="81"/>
      <c r="I15" s="81"/>
      <c r="J15" s="63"/>
    </row>
    <row r="16" spans="1:10" ht="12.75" x14ac:dyDescent="0.2">
      <c r="A16" s="4"/>
      <c r="B16" s="11"/>
      <c r="C16" s="69" t="s">
        <v>62</v>
      </c>
      <c r="D16" s="77"/>
      <c r="E16" s="70">
        <v>3188.854351</v>
      </c>
      <c r="F16" s="70">
        <v>3375.4435079999998</v>
      </c>
      <c r="G16" s="70">
        <v>186.58915700000011</v>
      </c>
      <c r="H16" s="81"/>
      <c r="I16" s="81"/>
      <c r="J16" s="63"/>
    </row>
    <row r="17" spans="1:10" ht="12.75" x14ac:dyDescent="0.2">
      <c r="A17" s="4"/>
      <c r="B17" s="11"/>
      <c r="C17" s="69" t="s">
        <v>63</v>
      </c>
      <c r="D17" s="77"/>
      <c r="E17" s="70">
        <v>193.40776699999998</v>
      </c>
      <c r="F17" s="70">
        <v>208.70697799999999</v>
      </c>
      <c r="G17" s="70">
        <v>15.29921100000001</v>
      </c>
      <c r="H17" s="81"/>
      <c r="I17" s="81"/>
      <c r="J17" s="63"/>
    </row>
    <row r="18" spans="1:10" ht="12.75" x14ac:dyDescent="0.2">
      <c r="A18" s="4"/>
      <c r="B18" s="11"/>
      <c r="C18" s="69" t="s">
        <v>97</v>
      </c>
      <c r="D18" s="80" t="s">
        <v>54</v>
      </c>
      <c r="E18" s="70">
        <f>SUM(E15:E17)</f>
        <v>9799.9823690000012</v>
      </c>
      <c r="F18" s="70">
        <f t="shared" ref="F18:G18" si="0">SUM(F15:F17)</f>
        <v>10868.100477</v>
      </c>
      <c r="G18" s="70">
        <f t="shared" si="0"/>
        <v>1068.1181080000003</v>
      </c>
      <c r="H18" s="81"/>
      <c r="I18" s="81"/>
      <c r="J18" s="63"/>
    </row>
    <row r="19" spans="1:10" ht="12.75" x14ac:dyDescent="0.2">
      <c r="A19" s="4"/>
      <c r="B19" s="11"/>
      <c r="C19" s="69" t="s">
        <v>64</v>
      </c>
      <c r="D19" s="77"/>
      <c r="E19" s="70">
        <v>2973.6916540000002</v>
      </c>
      <c r="F19" s="70">
        <v>3320.2586970000002</v>
      </c>
      <c r="G19" s="70">
        <v>346.56704300000007</v>
      </c>
      <c r="H19" s="81"/>
      <c r="I19" s="81"/>
      <c r="J19" s="63"/>
    </row>
    <row r="20" spans="1:10" ht="12.75" customHeight="1" x14ac:dyDescent="0.2">
      <c r="A20" s="16"/>
      <c r="B20" s="11"/>
      <c r="C20" s="69" t="s">
        <v>87</v>
      </c>
      <c r="D20" s="77"/>
      <c r="E20" s="70">
        <v>219.905147</v>
      </c>
      <c r="F20" s="70">
        <v>360.24345799999998</v>
      </c>
      <c r="G20" s="70">
        <v>140.33831099999998</v>
      </c>
      <c r="H20" s="81"/>
      <c r="I20" s="81"/>
      <c r="J20" s="63"/>
    </row>
    <row r="21" spans="1:10" ht="12.75" x14ac:dyDescent="0.2">
      <c r="A21" s="16"/>
      <c r="B21" s="11"/>
      <c r="C21" s="69" t="s">
        <v>65</v>
      </c>
      <c r="D21" s="80" t="s">
        <v>55</v>
      </c>
      <c r="E21" s="70">
        <f>+E20+E19</f>
        <v>3193.5968010000001</v>
      </c>
      <c r="F21" s="70">
        <f t="shared" ref="F21:G21" si="1">+F20+F19</f>
        <v>3680.5021550000001</v>
      </c>
      <c r="G21" s="70">
        <f t="shared" si="1"/>
        <v>486.90535400000005</v>
      </c>
      <c r="H21" s="81"/>
      <c r="I21" s="81"/>
      <c r="J21" s="63"/>
    </row>
    <row r="22" spans="1:10" ht="12.75" x14ac:dyDescent="0.2">
      <c r="A22" s="16"/>
      <c r="B22" s="11"/>
      <c r="C22" s="69" t="s">
        <v>66</v>
      </c>
      <c r="D22" s="77"/>
      <c r="E22" s="70">
        <v>2890.9006760000002</v>
      </c>
      <c r="F22" s="70">
        <v>3291.1597390000002</v>
      </c>
      <c r="G22" s="70">
        <v>400.25906300000008</v>
      </c>
      <c r="H22" s="81"/>
      <c r="I22" s="81"/>
      <c r="J22" s="63"/>
    </row>
    <row r="23" spans="1:10" ht="12.75" x14ac:dyDescent="0.2">
      <c r="A23" s="16"/>
      <c r="B23" s="11"/>
      <c r="C23" s="69" t="s">
        <v>67</v>
      </c>
      <c r="D23" s="241" t="s">
        <v>98</v>
      </c>
      <c r="E23" s="70">
        <f>+E22+E18+E21+E14</f>
        <v>30227.666913000001</v>
      </c>
      <c r="F23" s="70">
        <f t="shared" ref="F23:G23" si="2">+F22+F18+F21+F14</f>
        <v>34779.46355</v>
      </c>
      <c r="G23" s="70">
        <f t="shared" si="2"/>
        <v>4551.7966370000022</v>
      </c>
      <c r="H23" s="81"/>
      <c r="I23" s="81"/>
      <c r="J23" s="63"/>
    </row>
    <row r="24" spans="1:10" ht="12.75" x14ac:dyDescent="0.2">
      <c r="A24" s="16"/>
      <c r="B24" s="11"/>
      <c r="C24" s="69" t="s">
        <v>68</v>
      </c>
      <c r="D24" s="80"/>
      <c r="E24" s="70">
        <v>406.78811999999999</v>
      </c>
      <c r="F24" s="70">
        <v>429.98870899999997</v>
      </c>
      <c r="G24" s="70">
        <v>23.200588999999979</v>
      </c>
      <c r="H24" s="81"/>
      <c r="I24" s="81"/>
      <c r="J24" s="63"/>
    </row>
    <row r="25" spans="1:10" ht="12.75" x14ac:dyDescent="0.2">
      <c r="A25" s="16"/>
      <c r="B25" s="11"/>
      <c r="C25" s="69" t="s">
        <v>69</v>
      </c>
      <c r="D25" s="80" t="s">
        <v>73</v>
      </c>
      <c r="E25" s="70">
        <f>+E11-(E14+E24)</f>
        <v>13099.466620000001</v>
      </c>
      <c r="F25" s="70">
        <f t="shared" ref="F25:G25" si="3">+F11-(F14+F24)</f>
        <v>14303.899138999997</v>
      </c>
      <c r="G25" s="70">
        <f t="shared" si="3"/>
        <v>1204.4325189999972</v>
      </c>
      <c r="H25" s="81"/>
      <c r="I25" s="81"/>
      <c r="J25" s="81"/>
    </row>
    <row r="26" spans="1:10" ht="12.75" x14ac:dyDescent="0.2">
      <c r="A26" s="16"/>
      <c r="B26" s="11"/>
      <c r="C26" s="69" t="s">
        <v>70</v>
      </c>
      <c r="D26" s="77"/>
      <c r="E26" s="70">
        <v>6954.3032299999904</v>
      </c>
      <c r="F26" s="70">
        <v>7447.0367929999993</v>
      </c>
      <c r="G26" s="70">
        <v>492.73356300000938</v>
      </c>
      <c r="H26" s="81"/>
      <c r="I26" s="81"/>
      <c r="J26" s="63"/>
    </row>
    <row r="27" spans="1:10" ht="12.75" x14ac:dyDescent="0.2">
      <c r="A27" s="16"/>
      <c r="B27" s="11"/>
      <c r="C27" s="71" t="s">
        <v>71</v>
      </c>
      <c r="D27" s="78"/>
      <c r="E27" s="72">
        <v>6113.383049</v>
      </c>
      <c r="F27" s="72">
        <v>6698.4271979999994</v>
      </c>
      <c r="G27" s="72">
        <v>585.04414900000017</v>
      </c>
      <c r="H27" s="81"/>
      <c r="I27" s="81"/>
      <c r="J27" s="63"/>
    </row>
    <row r="28" spans="1:10" ht="12.75" x14ac:dyDescent="0.2">
      <c r="A28" s="16"/>
      <c r="B28" s="11"/>
      <c r="C28" s="73" t="s">
        <v>72</v>
      </c>
      <c r="D28" s="79"/>
      <c r="E28" s="74">
        <v>31.780341</v>
      </c>
      <c r="F28" s="74">
        <v>158.435148</v>
      </c>
      <c r="G28" s="74">
        <v>126.65480699999999</v>
      </c>
      <c r="H28" s="81"/>
      <c r="I28" s="81"/>
      <c r="J28" s="63"/>
    </row>
    <row r="29" spans="1:10" ht="12.75" x14ac:dyDescent="0.2">
      <c r="A29" s="3"/>
      <c r="B29" s="3"/>
      <c r="C29" s="4"/>
      <c r="D29" s="4"/>
      <c r="E29" s="12"/>
      <c r="F29" s="12"/>
      <c r="G29" s="12"/>
      <c r="H29" s="63"/>
      <c r="I29" s="63"/>
      <c r="J29" s="63"/>
    </row>
    <row r="30" spans="1:10" ht="12.75" x14ac:dyDescent="0.2">
      <c r="A30" s="3"/>
      <c r="B30" s="3"/>
      <c r="C30" s="27" t="s">
        <v>49</v>
      </c>
      <c r="D30" s="27"/>
      <c r="E30" s="29"/>
      <c r="G30" s="29"/>
    </row>
    <row r="31" spans="1:10" ht="12.75" x14ac:dyDescent="0.2">
      <c r="A31" s="3"/>
      <c r="B31" s="3"/>
      <c r="E31" s="12"/>
      <c r="G31" s="12"/>
    </row>
    <row r="32" spans="1:10" ht="12.75" x14ac:dyDescent="0.2">
      <c r="A32" s="4" t="s">
        <v>50</v>
      </c>
      <c r="E32" s="82"/>
      <c r="F32" s="12"/>
    </row>
    <row r="33" spans="1:7" ht="12.75" x14ac:dyDescent="0.2">
      <c r="A33" s="2" t="s">
        <v>44</v>
      </c>
      <c r="B33" s="59"/>
      <c r="F33" s="12"/>
    </row>
    <row r="34" spans="1:7" ht="12.75" x14ac:dyDescent="0.2">
      <c r="A34" s="2" t="s">
        <v>48</v>
      </c>
      <c r="B34" s="59"/>
      <c r="E34" s="82"/>
      <c r="F34" s="12"/>
    </row>
    <row r="35" spans="1:7" ht="12.75" x14ac:dyDescent="0.2">
      <c r="E35" s="82"/>
      <c r="F35" s="12"/>
    </row>
    <row r="36" spans="1:7" ht="12.75" x14ac:dyDescent="0.2">
      <c r="F36" s="12"/>
      <c r="G36" s="140"/>
    </row>
    <row r="37" spans="1:7" ht="12.75" x14ac:dyDescent="0.2">
      <c r="E37" s="82"/>
      <c r="F37" s="12"/>
    </row>
    <row r="38" spans="1:7" ht="12.75" x14ac:dyDescent="0.2">
      <c r="E38" s="82"/>
      <c r="F38" s="12"/>
    </row>
    <row r="39" spans="1:7" ht="12.75" x14ac:dyDescent="0.2">
      <c r="F39" s="12"/>
    </row>
    <row r="40" spans="1:7" ht="12.75" x14ac:dyDescent="0.2">
      <c r="E40" s="82"/>
      <c r="F40" s="12"/>
    </row>
    <row r="41" spans="1:7" x14ac:dyDescent="0.2">
      <c r="E41" s="82"/>
      <c r="F41" s="82"/>
    </row>
    <row r="43" spans="1:7" x14ac:dyDescent="0.2">
      <c r="E43" s="82"/>
      <c r="F43" s="82"/>
    </row>
    <row r="44" spans="1:7" x14ac:dyDescent="0.2">
      <c r="E44" s="82"/>
      <c r="F44" s="82"/>
    </row>
    <row r="45" spans="1:7" x14ac:dyDescent="0.2">
      <c r="E45" s="82"/>
      <c r="F45" s="8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C2F0-9075-4147-B0A6-08E20B61C1D6}">
  <dimension ref="A1:W30"/>
  <sheetViews>
    <sheetView showGridLines="0" zoomScaleNormal="100" workbookViewId="0">
      <selection activeCell="S11" sqref="S11"/>
    </sheetView>
  </sheetViews>
  <sheetFormatPr defaultRowHeight="12" x14ac:dyDescent="0.2"/>
  <cols>
    <col min="1" max="1" width="13.7109375" customWidth="1"/>
    <col min="3" max="3" width="43.140625" customWidth="1"/>
    <col min="4" max="16" width="7.7109375" customWidth="1"/>
  </cols>
  <sheetData>
    <row r="1" spans="1:23" ht="12.75" x14ac:dyDescent="0.2">
      <c r="A1" s="3"/>
      <c r="B1" s="3"/>
      <c r="C1" s="3"/>
      <c r="D1" s="3"/>
      <c r="E1" s="3"/>
      <c r="F1" s="3"/>
      <c r="G1" s="3"/>
      <c r="H1" s="3"/>
      <c r="I1" s="3"/>
      <c r="J1" s="3"/>
      <c r="K1" s="3"/>
      <c r="L1" s="3"/>
      <c r="M1" s="3"/>
      <c r="N1" s="3"/>
    </row>
    <row r="2" spans="1:23" ht="12.75" x14ac:dyDescent="0.2">
      <c r="A2" s="3"/>
      <c r="B2" s="3"/>
      <c r="C2" s="3"/>
      <c r="D2" s="3"/>
      <c r="E2" s="3"/>
      <c r="F2" s="3"/>
      <c r="G2" s="3"/>
      <c r="H2" s="3"/>
      <c r="I2" s="3"/>
      <c r="J2" s="3"/>
      <c r="K2" s="3"/>
      <c r="L2" s="3"/>
      <c r="M2" s="3"/>
      <c r="N2" s="3"/>
    </row>
    <row r="3" spans="1:23" ht="12.75" x14ac:dyDescent="0.2">
      <c r="A3" s="4"/>
      <c r="B3" s="4"/>
      <c r="C3" s="4" t="s">
        <v>24</v>
      </c>
      <c r="D3" s="4"/>
      <c r="E3" s="4"/>
      <c r="F3" s="4"/>
      <c r="G3" s="4"/>
      <c r="H3" s="4"/>
      <c r="I3" s="4"/>
      <c r="J3" s="4"/>
      <c r="K3" s="4"/>
      <c r="L3" s="4"/>
      <c r="M3" s="4"/>
      <c r="N3" s="4"/>
    </row>
    <row r="4" spans="1:23" ht="12.75" x14ac:dyDescent="0.2">
      <c r="A4" s="4"/>
      <c r="B4" s="4"/>
      <c r="C4" s="4" t="s">
        <v>45</v>
      </c>
      <c r="D4" s="4"/>
      <c r="E4" s="4"/>
      <c r="F4" s="4"/>
      <c r="G4" s="4"/>
      <c r="H4" s="4"/>
      <c r="I4" s="4"/>
      <c r="J4" s="4"/>
      <c r="K4" s="4"/>
      <c r="L4" s="4"/>
      <c r="M4" s="4"/>
      <c r="N4" s="4"/>
    </row>
    <row r="5" spans="1:23" ht="12.75" x14ac:dyDescent="0.2">
      <c r="A5" s="4"/>
      <c r="B5" s="4"/>
      <c r="C5" s="4"/>
      <c r="D5" s="4"/>
      <c r="E5" s="4"/>
      <c r="F5" s="4"/>
      <c r="G5" s="4"/>
      <c r="H5" s="4"/>
      <c r="I5" s="4"/>
      <c r="J5" s="4"/>
      <c r="K5" s="4"/>
      <c r="L5" s="4"/>
      <c r="M5" s="4"/>
      <c r="N5" s="4"/>
    </row>
    <row r="6" spans="1:23" ht="15.75" x14ac:dyDescent="0.25">
      <c r="A6" s="7"/>
      <c r="B6" s="7"/>
      <c r="C6" s="25" t="s">
        <v>82</v>
      </c>
      <c r="D6" s="6"/>
      <c r="E6" s="6"/>
      <c r="F6" s="6"/>
      <c r="G6" s="6"/>
      <c r="H6" s="6"/>
      <c r="I6" s="6"/>
      <c r="J6" s="6"/>
      <c r="K6" s="6"/>
      <c r="L6" s="6"/>
      <c r="M6" s="6"/>
      <c r="N6" s="6"/>
    </row>
    <row r="7" spans="1:23" ht="14.25" x14ac:dyDescent="0.2">
      <c r="A7" s="8"/>
      <c r="B7" s="8"/>
      <c r="C7" s="26" t="s">
        <v>38</v>
      </c>
      <c r="D7" s="1"/>
      <c r="E7" s="1"/>
      <c r="F7" s="1"/>
      <c r="G7" s="1"/>
      <c r="H7" s="1"/>
      <c r="I7" s="1"/>
      <c r="J7" s="1"/>
      <c r="K7" s="1"/>
      <c r="L7" s="1"/>
      <c r="M7" s="1"/>
      <c r="N7" s="1"/>
    </row>
    <row r="8" spans="1:23" ht="12.75" x14ac:dyDescent="0.2">
      <c r="A8" s="3"/>
      <c r="B8" s="3"/>
      <c r="C8" s="3"/>
      <c r="D8" s="3"/>
      <c r="E8" s="3"/>
      <c r="F8" s="3"/>
      <c r="G8" s="3"/>
      <c r="H8" s="3"/>
      <c r="I8" s="3"/>
      <c r="J8" s="3"/>
      <c r="K8" s="3"/>
      <c r="L8" s="3"/>
      <c r="M8" s="3"/>
      <c r="N8" s="3"/>
    </row>
    <row r="9" spans="1:23" ht="12.75" x14ac:dyDescent="0.2">
      <c r="A9" s="3"/>
      <c r="B9" s="3"/>
      <c r="C9" s="3"/>
      <c r="D9" s="3"/>
      <c r="E9" s="3"/>
      <c r="F9" s="3"/>
      <c r="G9" s="3"/>
      <c r="H9" s="3"/>
      <c r="I9" s="3"/>
      <c r="J9" s="3"/>
      <c r="K9" s="3"/>
      <c r="L9" s="3"/>
      <c r="M9" s="3"/>
      <c r="N9" s="3"/>
    </row>
    <row r="10" spans="1:23" ht="12.75" x14ac:dyDescent="0.2">
      <c r="A10" s="3"/>
      <c r="B10" s="3"/>
      <c r="C10" s="225"/>
      <c r="D10" s="223" t="s">
        <v>16</v>
      </c>
      <c r="E10" s="228" t="s">
        <v>27</v>
      </c>
      <c r="F10" s="229"/>
      <c r="G10" s="229"/>
      <c r="H10" s="229"/>
      <c r="I10" s="229"/>
      <c r="J10" s="229"/>
      <c r="K10" s="229"/>
      <c r="L10" s="229"/>
      <c r="M10" s="229"/>
      <c r="N10" s="230"/>
      <c r="O10" s="219" t="s">
        <v>75</v>
      </c>
      <c r="P10" s="221" t="s">
        <v>74</v>
      </c>
    </row>
    <row r="11" spans="1:23" ht="132" x14ac:dyDescent="0.2">
      <c r="A11" s="3"/>
      <c r="B11" s="3"/>
      <c r="C11" s="226"/>
      <c r="D11" s="224"/>
      <c r="E11" s="18" t="s">
        <v>23</v>
      </c>
      <c r="F11" s="19" t="s">
        <v>6</v>
      </c>
      <c r="G11" s="19" t="s">
        <v>4</v>
      </c>
      <c r="H11" s="19" t="s">
        <v>21</v>
      </c>
      <c r="I11" s="19" t="s">
        <v>76</v>
      </c>
      <c r="J11" s="19" t="s">
        <v>22</v>
      </c>
      <c r="K11" s="19" t="s">
        <v>5</v>
      </c>
      <c r="L11" s="19" t="s">
        <v>13</v>
      </c>
      <c r="M11" s="19" t="s">
        <v>77</v>
      </c>
      <c r="N11" s="98" t="s">
        <v>19</v>
      </c>
      <c r="O11" s="220"/>
      <c r="P11" s="222"/>
    </row>
    <row r="12" spans="1:23" ht="12.75" x14ac:dyDescent="0.2">
      <c r="A12" s="3"/>
      <c r="B12" s="3"/>
      <c r="C12" s="20" t="s">
        <v>8</v>
      </c>
      <c r="D12" s="21"/>
      <c r="E12" s="21"/>
      <c r="F12" s="22"/>
      <c r="G12" s="22"/>
      <c r="H12" s="22"/>
      <c r="I12" s="22"/>
      <c r="J12" s="22"/>
      <c r="K12" s="22"/>
      <c r="L12" s="22"/>
      <c r="M12" s="22"/>
      <c r="N12" s="99"/>
      <c r="O12" s="172"/>
      <c r="P12" s="152"/>
    </row>
    <row r="13" spans="1:23" ht="12.75" x14ac:dyDescent="0.2">
      <c r="A13" s="3"/>
      <c r="B13" s="3"/>
      <c r="C13" s="20" t="s">
        <v>14</v>
      </c>
      <c r="D13" s="85">
        <f t="shared" ref="D13:D22" si="0">SUM(E13:N13)</f>
        <v>592.19999999999982</v>
      </c>
      <c r="E13" s="86">
        <v>582.9</v>
      </c>
      <c r="F13" s="87">
        <v>3.3</v>
      </c>
      <c r="G13" s="87">
        <v>0.3</v>
      </c>
      <c r="H13" s="87">
        <v>3</v>
      </c>
      <c r="I13" s="87">
        <v>0</v>
      </c>
      <c r="J13" s="87">
        <v>0</v>
      </c>
      <c r="K13" s="87">
        <v>0</v>
      </c>
      <c r="L13" s="87">
        <v>0.5</v>
      </c>
      <c r="M13" s="87">
        <v>1.9</v>
      </c>
      <c r="N13" s="100">
        <v>0.3</v>
      </c>
      <c r="O13" s="173">
        <v>69.7</v>
      </c>
      <c r="P13" s="145">
        <f t="shared" ref="P13:P22" si="1">+D13+O13</f>
        <v>661.89999999999986</v>
      </c>
      <c r="R13" s="37"/>
      <c r="T13" s="38"/>
      <c r="U13" s="38"/>
      <c r="W13" s="38"/>
    </row>
    <row r="14" spans="1:23" ht="12.75" x14ac:dyDescent="0.2">
      <c r="A14" s="3"/>
      <c r="B14" s="3"/>
      <c r="C14" s="15" t="s">
        <v>9</v>
      </c>
      <c r="D14" s="88">
        <f t="shared" si="0"/>
        <v>9796.9</v>
      </c>
      <c r="E14" s="88">
        <v>38</v>
      </c>
      <c r="F14" s="89">
        <v>9531.9</v>
      </c>
      <c r="G14" s="90">
        <v>41.6</v>
      </c>
      <c r="H14" s="90">
        <v>115.5</v>
      </c>
      <c r="I14" s="90">
        <v>10.3</v>
      </c>
      <c r="J14" s="90">
        <v>0.5</v>
      </c>
      <c r="K14" s="90">
        <v>2.7</v>
      </c>
      <c r="L14" s="90">
        <v>14.6</v>
      </c>
      <c r="M14" s="90">
        <v>37.299999999999997</v>
      </c>
      <c r="N14" s="101">
        <v>4.5</v>
      </c>
      <c r="O14" s="174">
        <v>1702.9</v>
      </c>
      <c r="P14" s="121">
        <f t="shared" si="1"/>
        <v>11499.8</v>
      </c>
      <c r="R14" s="37"/>
      <c r="T14" s="38"/>
      <c r="U14" s="38"/>
      <c r="W14" s="38"/>
    </row>
    <row r="15" spans="1:23" ht="12.75" x14ac:dyDescent="0.2">
      <c r="A15" s="3"/>
      <c r="B15" s="3"/>
      <c r="C15" s="15" t="s">
        <v>10</v>
      </c>
      <c r="D15" s="88">
        <f t="shared" si="0"/>
        <v>2213.7999999999993</v>
      </c>
      <c r="E15" s="88">
        <v>2.2000000000000002</v>
      </c>
      <c r="F15" s="90">
        <v>51.9</v>
      </c>
      <c r="G15" s="89">
        <v>2107</v>
      </c>
      <c r="H15" s="90">
        <v>13.5</v>
      </c>
      <c r="I15" s="90">
        <v>2.7</v>
      </c>
      <c r="J15" s="90">
        <v>0</v>
      </c>
      <c r="K15" s="90">
        <v>13.6</v>
      </c>
      <c r="L15" s="90">
        <v>14.2</v>
      </c>
      <c r="M15" s="90">
        <v>7.1</v>
      </c>
      <c r="N15" s="101">
        <v>1.6</v>
      </c>
      <c r="O15" s="174">
        <v>5.8</v>
      </c>
      <c r="P15" s="145">
        <f t="shared" si="1"/>
        <v>2219.5999999999995</v>
      </c>
      <c r="R15" s="37"/>
      <c r="T15" s="38"/>
      <c r="U15" s="38"/>
      <c r="W15" s="38"/>
    </row>
    <row r="16" spans="1:23" ht="25.5" x14ac:dyDescent="0.2">
      <c r="A16" s="3"/>
      <c r="B16" s="3"/>
      <c r="C16" s="15" t="s">
        <v>78</v>
      </c>
      <c r="D16" s="88">
        <f t="shared" si="0"/>
        <v>5958.3</v>
      </c>
      <c r="E16" s="88">
        <v>8.4</v>
      </c>
      <c r="F16" s="90">
        <v>237</v>
      </c>
      <c r="G16" s="90">
        <v>13.1</v>
      </c>
      <c r="H16" s="89">
        <v>5584.2</v>
      </c>
      <c r="I16" s="90">
        <v>37.9</v>
      </c>
      <c r="J16" s="90">
        <v>0.6</v>
      </c>
      <c r="K16" s="90">
        <v>4.3</v>
      </c>
      <c r="L16" s="90">
        <v>32.299999999999997</v>
      </c>
      <c r="M16" s="90">
        <v>23</v>
      </c>
      <c r="N16" s="101">
        <v>17.5</v>
      </c>
      <c r="O16" s="173">
        <v>617.5</v>
      </c>
      <c r="P16" s="121">
        <f t="shared" si="1"/>
        <v>6575.8</v>
      </c>
      <c r="R16" s="37"/>
      <c r="T16" s="38"/>
      <c r="U16" s="38"/>
      <c r="W16" s="38"/>
    </row>
    <row r="17" spans="1:23" ht="12.75" x14ac:dyDescent="0.2">
      <c r="A17" s="4"/>
      <c r="B17" s="14"/>
      <c r="C17" s="15" t="s">
        <v>7</v>
      </c>
      <c r="D17" s="88">
        <f t="shared" si="0"/>
        <v>1681.1000000000001</v>
      </c>
      <c r="E17" s="88">
        <v>0.1</v>
      </c>
      <c r="F17" s="90">
        <v>36.5</v>
      </c>
      <c r="G17" s="90">
        <v>1.6</v>
      </c>
      <c r="H17" s="90">
        <v>28.2</v>
      </c>
      <c r="I17" s="89">
        <v>1546.8</v>
      </c>
      <c r="J17" s="90">
        <v>8.3000000000000007</v>
      </c>
      <c r="K17" s="90">
        <v>0.5</v>
      </c>
      <c r="L17" s="90">
        <v>40</v>
      </c>
      <c r="M17" s="90">
        <v>14.4</v>
      </c>
      <c r="N17" s="101">
        <v>4.7</v>
      </c>
      <c r="O17" s="173">
        <v>148.4</v>
      </c>
      <c r="P17" s="121">
        <f t="shared" si="1"/>
        <v>1829.5000000000002</v>
      </c>
      <c r="R17" s="37"/>
      <c r="T17" s="38"/>
      <c r="U17" s="38"/>
      <c r="W17" s="38"/>
    </row>
    <row r="18" spans="1:23" ht="12.75" x14ac:dyDescent="0.2">
      <c r="A18" s="4"/>
      <c r="B18" s="14"/>
      <c r="C18" s="15" t="s">
        <v>11</v>
      </c>
      <c r="D18" s="88">
        <f t="shared" si="0"/>
        <v>1352.9</v>
      </c>
      <c r="E18" s="88">
        <v>0</v>
      </c>
      <c r="F18" s="90">
        <v>0.3</v>
      </c>
      <c r="G18" s="90">
        <v>0</v>
      </c>
      <c r="H18" s="90">
        <v>1.6</v>
      </c>
      <c r="I18" s="90">
        <v>0.3</v>
      </c>
      <c r="J18" s="89">
        <v>1339.2</v>
      </c>
      <c r="K18" s="90">
        <v>0.2</v>
      </c>
      <c r="L18" s="90">
        <v>9.8000000000000007</v>
      </c>
      <c r="M18" s="90">
        <v>1.5</v>
      </c>
      <c r="N18" s="101">
        <v>0</v>
      </c>
      <c r="O18" s="173">
        <v>146.4</v>
      </c>
      <c r="P18" s="121">
        <f t="shared" si="1"/>
        <v>1499.3000000000002</v>
      </c>
      <c r="R18" s="37"/>
      <c r="T18" s="38"/>
      <c r="U18" s="38"/>
      <c r="W18" s="38"/>
    </row>
    <row r="19" spans="1:23" ht="12.75" x14ac:dyDescent="0.2">
      <c r="A19" s="4"/>
      <c r="B19" s="14"/>
      <c r="C19" s="15" t="s">
        <v>12</v>
      </c>
      <c r="D19" s="88">
        <f t="shared" si="0"/>
        <v>2048.7000000000003</v>
      </c>
      <c r="E19" s="88">
        <v>1.5</v>
      </c>
      <c r="F19" s="90">
        <v>37.4</v>
      </c>
      <c r="G19" s="90">
        <v>10.8</v>
      </c>
      <c r="H19" s="90">
        <v>26.2</v>
      </c>
      <c r="I19" s="90">
        <v>1.1000000000000001</v>
      </c>
      <c r="J19" s="90">
        <v>15.9</v>
      </c>
      <c r="K19" s="89">
        <v>1922.3</v>
      </c>
      <c r="L19" s="90">
        <v>7.8</v>
      </c>
      <c r="M19" s="90">
        <v>22.4</v>
      </c>
      <c r="N19" s="101">
        <v>3.3</v>
      </c>
      <c r="O19" s="173">
        <v>7.1</v>
      </c>
      <c r="P19" s="121">
        <f t="shared" si="1"/>
        <v>2055.8000000000002</v>
      </c>
      <c r="R19" s="37"/>
      <c r="T19" s="38"/>
      <c r="U19" s="38"/>
      <c r="W19" s="38"/>
    </row>
    <row r="20" spans="1:23" ht="12.75" x14ac:dyDescent="0.2">
      <c r="A20" s="4"/>
      <c r="B20" s="14"/>
      <c r="C20" s="15" t="s">
        <v>13</v>
      </c>
      <c r="D20" s="88">
        <f t="shared" si="0"/>
        <v>3569.9</v>
      </c>
      <c r="E20" s="88">
        <v>3.2</v>
      </c>
      <c r="F20" s="90">
        <v>286.5</v>
      </c>
      <c r="G20" s="90">
        <v>25.6</v>
      </c>
      <c r="H20" s="90">
        <v>116.5</v>
      </c>
      <c r="I20" s="90">
        <v>56.8</v>
      </c>
      <c r="J20" s="90">
        <v>22.5</v>
      </c>
      <c r="K20" s="90">
        <v>5.4</v>
      </c>
      <c r="L20" s="89">
        <v>2961</v>
      </c>
      <c r="M20" s="90">
        <v>78.8</v>
      </c>
      <c r="N20" s="101">
        <v>13.6</v>
      </c>
      <c r="O20" s="173">
        <v>365.1</v>
      </c>
      <c r="P20" s="121">
        <f t="shared" si="1"/>
        <v>3935</v>
      </c>
      <c r="R20" s="37"/>
      <c r="T20" s="38"/>
      <c r="U20" s="38"/>
      <c r="W20" s="38"/>
    </row>
    <row r="21" spans="1:23" ht="25.5" x14ac:dyDescent="0.2">
      <c r="A21" s="16"/>
      <c r="B21" s="17"/>
      <c r="C21" s="23" t="s">
        <v>79</v>
      </c>
      <c r="D21" s="91">
        <f t="shared" si="0"/>
        <v>3712</v>
      </c>
      <c r="E21" s="91">
        <v>0.3</v>
      </c>
      <c r="F21" s="92">
        <v>3.5</v>
      </c>
      <c r="G21" s="92">
        <v>0</v>
      </c>
      <c r="H21" s="92">
        <v>5.8</v>
      </c>
      <c r="I21" s="92">
        <v>1.7</v>
      </c>
      <c r="J21" s="92">
        <v>0.3</v>
      </c>
      <c r="K21" s="92">
        <v>0.7</v>
      </c>
      <c r="L21" s="92">
        <v>16.3</v>
      </c>
      <c r="M21" s="93">
        <v>3677.4</v>
      </c>
      <c r="N21" s="102">
        <v>6</v>
      </c>
      <c r="O21" s="175">
        <v>37.200000000000003</v>
      </c>
      <c r="P21" s="149">
        <f t="shared" si="1"/>
        <v>3749.2</v>
      </c>
      <c r="R21" s="37"/>
      <c r="T21" s="38"/>
      <c r="U21" s="38"/>
      <c r="W21" s="38"/>
    </row>
    <row r="22" spans="1:23" ht="12.75" x14ac:dyDescent="0.2">
      <c r="A22" s="16"/>
      <c r="B22" s="17"/>
      <c r="C22" s="84" t="s">
        <v>15</v>
      </c>
      <c r="D22" s="94">
        <f t="shared" si="0"/>
        <v>747.19999999999993</v>
      </c>
      <c r="E22" s="94">
        <v>1.3</v>
      </c>
      <c r="F22" s="95">
        <v>9.1</v>
      </c>
      <c r="G22" s="95">
        <v>0.2</v>
      </c>
      <c r="H22" s="95">
        <v>16.5</v>
      </c>
      <c r="I22" s="95">
        <v>4.9000000000000004</v>
      </c>
      <c r="J22" s="95">
        <v>0</v>
      </c>
      <c r="K22" s="95">
        <v>0.7</v>
      </c>
      <c r="L22" s="95">
        <v>2.7</v>
      </c>
      <c r="M22" s="95">
        <v>11.5</v>
      </c>
      <c r="N22" s="103">
        <v>700.3</v>
      </c>
      <c r="O22" s="176">
        <v>5.7</v>
      </c>
      <c r="P22" s="153">
        <f t="shared" si="1"/>
        <v>752.9</v>
      </c>
      <c r="R22" s="37"/>
      <c r="T22" s="38"/>
      <c r="U22" s="38"/>
      <c r="W22" s="38"/>
    </row>
    <row r="23" spans="1:23" ht="12.75" x14ac:dyDescent="0.2">
      <c r="A23" s="16"/>
      <c r="B23" s="17"/>
      <c r="C23" s="47" t="s">
        <v>17</v>
      </c>
      <c r="D23" s="96">
        <v>31674</v>
      </c>
      <c r="E23" s="96">
        <f t="shared" ref="E23:P23" si="2">SUM(E13:E22)</f>
        <v>637.9</v>
      </c>
      <c r="F23" s="141">
        <f t="shared" si="2"/>
        <v>10197.399999999998</v>
      </c>
      <c r="G23" s="141">
        <f t="shared" si="2"/>
        <v>2200.1999999999998</v>
      </c>
      <c r="H23" s="141">
        <f t="shared" si="2"/>
        <v>5911</v>
      </c>
      <c r="I23" s="141">
        <f t="shared" si="2"/>
        <v>1662.5</v>
      </c>
      <c r="J23" s="141">
        <f t="shared" si="2"/>
        <v>1387.3000000000002</v>
      </c>
      <c r="K23" s="141">
        <f t="shared" si="2"/>
        <v>1950.4</v>
      </c>
      <c r="L23" s="141">
        <f t="shared" si="2"/>
        <v>3099.2</v>
      </c>
      <c r="M23" s="141">
        <f t="shared" si="2"/>
        <v>3875.3</v>
      </c>
      <c r="N23" s="142">
        <f t="shared" si="2"/>
        <v>751.8</v>
      </c>
      <c r="O23" s="177">
        <f t="shared" si="2"/>
        <v>3105.7999999999997</v>
      </c>
      <c r="P23" s="97">
        <f t="shared" si="2"/>
        <v>34778.799999999996</v>
      </c>
      <c r="R23" s="37"/>
      <c r="T23" s="38"/>
      <c r="U23" s="38"/>
    </row>
    <row r="24" spans="1:23" ht="12.75" x14ac:dyDescent="0.2">
      <c r="A24" s="3"/>
      <c r="B24" s="3"/>
      <c r="C24" s="4"/>
      <c r="D24" s="12"/>
      <c r="E24" s="12"/>
      <c r="F24" s="12"/>
      <c r="G24" s="12"/>
      <c r="H24" s="12"/>
      <c r="I24" s="12"/>
      <c r="J24" s="12"/>
      <c r="K24" s="12"/>
      <c r="L24" s="12"/>
      <c r="M24" s="12"/>
      <c r="N24" s="12"/>
    </row>
    <row r="25" spans="1:23" ht="27" customHeight="1" x14ac:dyDescent="0.2">
      <c r="A25" s="3"/>
      <c r="B25" s="3"/>
      <c r="C25" s="227" t="s">
        <v>37</v>
      </c>
      <c r="D25" s="227"/>
      <c r="E25" s="227"/>
      <c r="F25" s="227"/>
      <c r="G25" s="227"/>
      <c r="H25" s="227"/>
      <c r="I25" s="227"/>
      <c r="J25" s="227"/>
      <c r="K25" s="227"/>
      <c r="L25" s="227"/>
      <c r="M25" s="227"/>
      <c r="N25" s="227"/>
    </row>
    <row r="26" spans="1:23" ht="15.75" customHeight="1" x14ac:dyDescent="0.2">
      <c r="A26" s="3"/>
      <c r="B26" s="3"/>
      <c r="C26" s="27" t="s">
        <v>31</v>
      </c>
      <c r="D26" s="12"/>
      <c r="E26" s="12"/>
      <c r="F26" s="35"/>
      <c r="G26" s="12"/>
      <c r="H26" s="12"/>
      <c r="I26" s="12"/>
      <c r="J26" s="12"/>
      <c r="K26" s="12"/>
      <c r="L26" s="12"/>
      <c r="M26" s="12"/>
      <c r="N26" s="12"/>
    </row>
    <row r="27" spans="1:23" x14ac:dyDescent="0.2">
      <c r="E27" s="82"/>
      <c r="F27" s="36"/>
    </row>
    <row r="28" spans="1:23" ht="12.75" x14ac:dyDescent="0.2">
      <c r="A28" s="4" t="s">
        <v>43</v>
      </c>
    </row>
    <row r="29" spans="1:23" ht="12.75" x14ac:dyDescent="0.2">
      <c r="A29" s="2" t="s">
        <v>44</v>
      </c>
      <c r="B29" s="59"/>
    </row>
    <row r="30" spans="1:23" ht="12.75" x14ac:dyDescent="0.2">
      <c r="A30" s="2"/>
    </row>
  </sheetData>
  <mergeCells count="6">
    <mergeCell ref="O10:O11"/>
    <mergeCell ref="P10:P11"/>
    <mergeCell ref="D10:D11"/>
    <mergeCell ref="C10:C11"/>
    <mergeCell ref="C25:N25"/>
    <mergeCell ref="E10:N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1DC0-4A63-44B3-81B9-A33F96F77889}">
  <dimension ref="A1:Z31"/>
  <sheetViews>
    <sheetView showGridLines="0" zoomScaleNormal="100" workbookViewId="0">
      <selection activeCell="I37" sqref="I37"/>
    </sheetView>
  </sheetViews>
  <sheetFormatPr defaultRowHeight="12" x14ac:dyDescent="0.2"/>
  <cols>
    <col min="1" max="1" width="13.7109375" customWidth="1"/>
    <col min="3" max="3" width="43.140625" customWidth="1"/>
    <col min="4" max="17" width="7.140625" customWidth="1"/>
  </cols>
  <sheetData>
    <row r="1" spans="1:24" ht="12.75" x14ac:dyDescent="0.2">
      <c r="A1" s="3"/>
      <c r="B1" s="3"/>
      <c r="C1" s="3"/>
      <c r="D1" s="3"/>
      <c r="E1" s="3"/>
      <c r="F1" s="3"/>
      <c r="G1" s="3"/>
      <c r="H1" s="3"/>
      <c r="I1" s="3"/>
      <c r="J1" s="3"/>
      <c r="K1" s="3"/>
      <c r="L1" s="3"/>
      <c r="M1" s="3"/>
      <c r="N1" s="3"/>
    </row>
    <row r="2" spans="1:24" ht="12.75" x14ac:dyDescent="0.2">
      <c r="A2" s="3"/>
      <c r="B2" s="3"/>
      <c r="C2" s="3"/>
      <c r="D2" s="3"/>
      <c r="E2" s="3"/>
      <c r="F2" s="3"/>
      <c r="G2" s="3"/>
      <c r="H2" s="3"/>
      <c r="I2" s="3"/>
      <c r="J2" s="3"/>
      <c r="K2" s="3"/>
      <c r="L2" s="3"/>
      <c r="M2" s="3"/>
      <c r="N2" s="3"/>
    </row>
    <row r="3" spans="1:24" ht="12.75" x14ac:dyDescent="0.2">
      <c r="A3" s="4"/>
      <c r="B3" s="4"/>
      <c r="C3" s="4" t="s">
        <v>24</v>
      </c>
      <c r="D3" s="4"/>
      <c r="E3" s="4"/>
      <c r="F3" s="4"/>
      <c r="G3" s="4"/>
      <c r="H3" s="4"/>
      <c r="I3" s="4"/>
      <c r="J3" s="4"/>
      <c r="K3" s="4"/>
      <c r="L3" s="4"/>
      <c r="M3" s="4"/>
      <c r="N3" s="4"/>
    </row>
    <row r="4" spans="1:24" ht="12.75" x14ac:dyDescent="0.2">
      <c r="A4" s="4"/>
      <c r="B4" s="4"/>
      <c r="C4" s="4" t="s">
        <v>45</v>
      </c>
      <c r="D4" s="4"/>
      <c r="E4" s="4"/>
      <c r="F4" s="4"/>
      <c r="G4" s="4"/>
      <c r="H4" s="4"/>
      <c r="I4" s="4"/>
      <c r="J4" s="4"/>
      <c r="K4" s="4"/>
      <c r="L4" s="4"/>
      <c r="M4" s="4"/>
      <c r="N4" s="4"/>
    </row>
    <row r="5" spans="1:24" ht="12.75" x14ac:dyDescent="0.2">
      <c r="A5" s="4"/>
      <c r="B5" s="4"/>
      <c r="C5" s="4"/>
      <c r="D5" s="4"/>
      <c r="E5" s="4"/>
      <c r="F5" s="4"/>
      <c r="G5" s="4"/>
      <c r="H5" s="4"/>
      <c r="I5" s="4"/>
      <c r="J5" s="4"/>
      <c r="K5" s="4"/>
      <c r="L5" s="4"/>
      <c r="M5" s="4"/>
      <c r="N5" s="4"/>
    </row>
    <row r="6" spans="1:24" ht="15.75" x14ac:dyDescent="0.25">
      <c r="A6" s="7"/>
      <c r="B6" s="7"/>
      <c r="C6" s="25" t="s">
        <v>83</v>
      </c>
      <c r="D6" s="6"/>
      <c r="E6" s="6"/>
      <c r="F6" s="6"/>
      <c r="G6" s="6"/>
      <c r="H6" s="6"/>
      <c r="I6" s="6"/>
      <c r="J6" s="6"/>
      <c r="K6" s="6"/>
      <c r="L6" s="6"/>
      <c r="M6" s="6"/>
      <c r="N6" s="6"/>
    </row>
    <row r="7" spans="1:24" ht="14.25" x14ac:dyDescent="0.2">
      <c r="A7" s="8"/>
      <c r="B7" s="8"/>
      <c r="C7" s="26" t="s">
        <v>38</v>
      </c>
      <c r="D7" s="1"/>
      <c r="E7" s="1"/>
      <c r="F7" s="1"/>
      <c r="G7" s="1"/>
      <c r="H7" s="1"/>
      <c r="I7" s="1"/>
      <c r="J7" s="1"/>
      <c r="K7" s="1"/>
      <c r="L7" s="1"/>
      <c r="M7" s="1"/>
      <c r="N7" s="1"/>
    </row>
    <row r="8" spans="1:24" ht="12.75" x14ac:dyDescent="0.2">
      <c r="A8" s="3"/>
      <c r="B8" s="3"/>
      <c r="C8" s="3"/>
      <c r="D8" s="3"/>
      <c r="E8" s="3"/>
      <c r="F8" s="3"/>
      <c r="G8" s="3"/>
      <c r="H8" s="3"/>
      <c r="I8" s="3"/>
      <c r="J8" s="3"/>
      <c r="K8" s="3"/>
      <c r="L8" s="3"/>
      <c r="M8" s="3"/>
      <c r="N8" s="3"/>
    </row>
    <row r="9" spans="1:24" ht="12.75" x14ac:dyDescent="0.2">
      <c r="A9" s="3"/>
      <c r="B9" s="3"/>
      <c r="C9" s="3"/>
      <c r="D9" s="3"/>
      <c r="E9" s="3"/>
      <c r="F9" s="3"/>
      <c r="G9" s="3"/>
      <c r="H9" s="3"/>
      <c r="I9" s="3"/>
      <c r="J9" s="3"/>
      <c r="K9" s="3"/>
      <c r="L9" s="3"/>
      <c r="M9" s="3"/>
      <c r="N9" s="3"/>
    </row>
    <row r="10" spans="1:24" ht="12.75" customHeight="1" x14ac:dyDescent="0.2">
      <c r="A10" s="3"/>
      <c r="B10" s="3"/>
      <c r="C10" s="30"/>
      <c r="D10" s="223" t="s">
        <v>16</v>
      </c>
      <c r="E10" s="228" t="s">
        <v>27</v>
      </c>
      <c r="F10" s="229"/>
      <c r="G10" s="229"/>
      <c r="H10" s="229"/>
      <c r="I10" s="229"/>
      <c r="J10" s="229"/>
      <c r="K10" s="229"/>
      <c r="L10" s="229"/>
      <c r="M10" s="229"/>
      <c r="N10" s="229"/>
      <c r="O10" s="231" t="s">
        <v>81</v>
      </c>
      <c r="P10" s="221" t="s">
        <v>80</v>
      </c>
      <c r="Q10" s="233" t="s">
        <v>0</v>
      </c>
    </row>
    <row r="11" spans="1:24" ht="157.5" x14ac:dyDescent="0.2">
      <c r="A11" s="3"/>
      <c r="B11" s="3"/>
      <c r="C11" s="64"/>
      <c r="D11" s="224"/>
      <c r="E11" s="18" t="s">
        <v>23</v>
      </c>
      <c r="F11" s="19" t="s">
        <v>6</v>
      </c>
      <c r="G11" s="19" t="s">
        <v>4</v>
      </c>
      <c r="H11" s="19" t="s">
        <v>21</v>
      </c>
      <c r="I11" s="19" t="s">
        <v>76</v>
      </c>
      <c r="J11" s="19" t="s">
        <v>22</v>
      </c>
      <c r="K11" s="19" t="s">
        <v>5</v>
      </c>
      <c r="L11" s="19" t="s">
        <v>13</v>
      </c>
      <c r="M11" s="19" t="s">
        <v>77</v>
      </c>
      <c r="N11" s="19" t="s">
        <v>19</v>
      </c>
      <c r="O11" s="232"/>
      <c r="P11" s="222"/>
      <c r="Q11" s="234"/>
      <c r="R11" s="63"/>
    </row>
    <row r="12" spans="1:24" ht="12.75" x14ac:dyDescent="0.2">
      <c r="A12" s="3"/>
      <c r="B12" s="3"/>
      <c r="C12" s="104" t="s">
        <v>8</v>
      </c>
      <c r="D12" s="105"/>
      <c r="E12" s="105"/>
      <c r="F12" s="106"/>
      <c r="G12" s="106"/>
      <c r="H12" s="106"/>
      <c r="I12" s="106"/>
      <c r="J12" s="106"/>
      <c r="K12" s="106"/>
      <c r="L12" s="106"/>
      <c r="M12" s="106"/>
      <c r="N12" s="106"/>
      <c r="O12" s="144"/>
      <c r="P12" s="145"/>
      <c r="Q12" s="146"/>
      <c r="R12" s="63"/>
    </row>
    <row r="13" spans="1:24" ht="12.75" x14ac:dyDescent="0.2">
      <c r="A13" s="3"/>
      <c r="B13" s="3"/>
      <c r="C13" s="20" t="s">
        <v>14</v>
      </c>
      <c r="D13" s="112">
        <f t="shared" ref="D13:D22" si="0">SUM(E13:N13)</f>
        <v>435.6</v>
      </c>
      <c r="E13" s="112">
        <v>86.6</v>
      </c>
      <c r="F13" s="113">
        <v>312.2</v>
      </c>
      <c r="G13" s="113">
        <v>1.1000000000000001</v>
      </c>
      <c r="H13" s="113">
        <v>26.1</v>
      </c>
      <c r="I13" s="113">
        <v>0.1</v>
      </c>
      <c r="J13" s="113">
        <v>0</v>
      </c>
      <c r="K13" s="113">
        <v>0.1</v>
      </c>
      <c r="L13" s="113">
        <v>4.5999999999999996</v>
      </c>
      <c r="M13" s="113">
        <v>3.9</v>
      </c>
      <c r="N13" s="113">
        <v>0.9</v>
      </c>
      <c r="O13" s="147">
        <v>40.200000000000003</v>
      </c>
      <c r="P13" s="121">
        <f t="shared" ref="P13:P23" si="1">+D13-O13</f>
        <v>395.40000000000003</v>
      </c>
      <c r="Q13" s="118">
        <v>592.20000000000005</v>
      </c>
      <c r="R13" s="154"/>
      <c r="S13" s="37"/>
      <c r="T13" s="38"/>
      <c r="U13" s="38"/>
      <c r="V13" s="38"/>
      <c r="X13" s="38"/>
    </row>
    <row r="14" spans="1:24" ht="12.75" x14ac:dyDescent="0.2">
      <c r="A14" s="3"/>
      <c r="B14" s="3"/>
      <c r="C14" s="15" t="s">
        <v>9</v>
      </c>
      <c r="D14" s="112">
        <f t="shared" si="0"/>
        <v>6258.7999999999993</v>
      </c>
      <c r="E14" s="112">
        <v>147.4</v>
      </c>
      <c r="F14" s="113">
        <v>4299.5</v>
      </c>
      <c r="G14" s="113">
        <v>511.2</v>
      </c>
      <c r="H14" s="113">
        <v>617.6</v>
      </c>
      <c r="I14" s="113">
        <v>88.4</v>
      </c>
      <c r="J14" s="113">
        <v>21.4</v>
      </c>
      <c r="K14" s="113">
        <v>55.6</v>
      </c>
      <c r="L14" s="113">
        <v>159</v>
      </c>
      <c r="M14" s="113">
        <v>304.39999999999998</v>
      </c>
      <c r="N14" s="113">
        <v>54.3</v>
      </c>
      <c r="O14" s="147">
        <v>1047.8</v>
      </c>
      <c r="P14" s="121">
        <f t="shared" si="1"/>
        <v>5210.9999999999991</v>
      </c>
      <c r="Q14" s="118">
        <v>9796.9</v>
      </c>
      <c r="R14" s="154"/>
      <c r="S14" s="37"/>
      <c r="T14" s="38"/>
      <c r="U14" s="38"/>
      <c r="V14" s="38"/>
      <c r="X14" s="38"/>
    </row>
    <row r="15" spans="1:24" ht="12.75" x14ac:dyDescent="0.2">
      <c r="A15" s="3"/>
      <c r="B15" s="3"/>
      <c r="C15" s="15" t="s">
        <v>10</v>
      </c>
      <c r="D15" s="112">
        <f t="shared" si="0"/>
        <v>805.30000000000007</v>
      </c>
      <c r="E15" s="112">
        <v>6.4</v>
      </c>
      <c r="F15" s="113">
        <v>93.5</v>
      </c>
      <c r="G15" s="113">
        <v>416.2</v>
      </c>
      <c r="H15" s="113">
        <v>57.7</v>
      </c>
      <c r="I15" s="113">
        <v>9.5</v>
      </c>
      <c r="J15" s="113">
        <v>6.4</v>
      </c>
      <c r="K15" s="113">
        <v>115.6</v>
      </c>
      <c r="L15" s="113">
        <v>29</v>
      </c>
      <c r="M15" s="113">
        <v>62.2</v>
      </c>
      <c r="N15" s="113">
        <v>8.8000000000000007</v>
      </c>
      <c r="O15" s="147">
        <v>3.9</v>
      </c>
      <c r="P15" s="121">
        <f t="shared" si="1"/>
        <v>801.40000000000009</v>
      </c>
      <c r="Q15" s="118">
        <v>2213.8000000000002</v>
      </c>
      <c r="R15" s="154"/>
      <c r="S15" s="37"/>
      <c r="T15" s="38"/>
      <c r="U15" s="38"/>
      <c r="V15" s="38"/>
      <c r="X15" s="38"/>
    </row>
    <row r="16" spans="1:24" ht="25.5" x14ac:dyDescent="0.2">
      <c r="A16" s="3"/>
      <c r="B16" s="3"/>
      <c r="C16" s="15" t="s">
        <v>78</v>
      </c>
      <c r="D16" s="112">
        <f t="shared" si="0"/>
        <v>3544.1</v>
      </c>
      <c r="E16" s="112">
        <v>60.5</v>
      </c>
      <c r="F16" s="113">
        <v>1316.4</v>
      </c>
      <c r="G16" s="113">
        <v>184.7</v>
      </c>
      <c r="H16" s="113">
        <v>1333.3</v>
      </c>
      <c r="I16" s="113">
        <v>150.4</v>
      </c>
      <c r="J16" s="113">
        <v>39.4</v>
      </c>
      <c r="K16" s="113">
        <v>18.7</v>
      </c>
      <c r="L16" s="113">
        <v>184.2</v>
      </c>
      <c r="M16" s="113">
        <v>208</v>
      </c>
      <c r="N16" s="113">
        <v>48.5</v>
      </c>
      <c r="O16" s="147">
        <v>530.6</v>
      </c>
      <c r="P16" s="121">
        <f t="shared" si="1"/>
        <v>3013.5</v>
      </c>
      <c r="Q16" s="118">
        <v>5958.3</v>
      </c>
      <c r="R16" s="154"/>
      <c r="S16" s="37"/>
      <c r="T16" s="38"/>
      <c r="U16" s="38"/>
      <c r="V16" s="38"/>
      <c r="X16" s="38"/>
    </row>
    <row r="17" spans="1:26" ht="12.75" x14ac:dyDescent="0.2">
      <c r="A17" s="4"/>
      <c r="B17" s="14"/>
      <c r="C17" s="15" t="s">
        <v>7</v>
      </c>
      <c r="D17" s="112">
        <f t="shared" si="0"/>
        <v>946.09999999999991</v>
      </c>
      <c r="E17" s="112">
        <v>1.6</v>
      </c>
      <c r="F17" s="113">
        <v>121.6</v>
      </c>
      <c r="G17" s="113">
        <v>14.4</v>
      </c>
      <c r="H17" s="113">
        <v>125.6</v>
      </c>
      <c r="I17" s="113">
        <v>363.3</v>
      </c>
      <c r="J17" s="113">
        <v>63</v>
      </c>
      <c r="K17" s="113">
        <v>9.4</v>
      </c>
      <c r="L17" s="113">
        <v>142.19999999999999</v>
      </c>
      <c r="M17" s="113">
        <v>79.3</v>
      </c>
      <c r="N17" s="113">
        <v>25.7</v>
      </c>
      <c r="O17" s="147">
        <v>101.2</v>
      </c>
      <c r="P17" s="121">
        <f t="shared" si="1"/>
        <v>844.89999999999986</v>
      </c>
      <c r="Q17" s="118">
        <v>1681.1</v>
      </c>
      <c r="R17" s="154"/>
      <c r="S17" s="37"/>
      <c r="T17" s="38"/>
      <c r="U17" s="38"/>
      <c r="V17" s="38"/>
      <c r="X17" s="38"/>
    </row>
    <row r="18" spans="1:26" ht="12.75" x14ac:dyDescent="0.2">
      <c r="A18" s="4"/>
      <c r="B18" s="14"/>
      <c r="C18" s="15" t="s">
        <v>11</v>
      </c>
      <c r="D18" s="112">
        <f t="shared" si="0"/>
        <v>1001.3999999999999</v>
      </c>
      <c r="E18" s="112">
        <v>12.9</v>
      </c>
      <c r="F18" s="113">
        <v>131.69999999999999</v>
      </c>
      <c r="G18" s="113">
        <v>31.6</v>
      </c>
      <c r="H18" s="113">
        <v>132.1</v>
      </c>
      <c r="I18" s="113">
        <v>26.3</v>
      </c>
      <c r="J18" s="113">
        <v>429.5</v>
      </c>
      <c r="K18" s="113">
        <v>106.3</v>
      </c>
      <c r="L18" s="113">
        <v>66.900000000000006</v>
      </c>
      <c r="M18" s="113">
        <v>50.7</v>
      </c>
      <c r="N18" s="113">
        <v>13.4</v>
      </c>
      <c r="O18" s="147">
        <v>119.9</v>
      </c>
      <c r="P18" s="121">
        <f t="shared" si="1"/>
        <v>881.49999999999989</v>
      </c>
      <c r="Q18" s="118">
        <v>1352.9</v>
      </c>
      <c r="R18" s="154"/>
      <c r="S18" s="37"/>
      <c r="T18" s="38"/>
      <c r="U18" s="38"/>
      <c r="V18" s="38"/>
      <c r="X18" s="38"/>
    </row>
    <row r="19" spans="1:26" ht="12.75" x14ac:dyDescent="0.2">
      <c r="A19" s="4"/>
      <c r="B19" s="14"/>
      <c r="C19" s="15" t="s">
        <v>12</v>
      </c>
      <c r="D19" s="112">
        <f t="shared" si="0"/>
        <v>604.30000000000007</v>
      </c>
      <c r="E19" s="112">
        <v>2.2999999999999998</v>
      </c>
      <c r="F19" s="113">
        <v>81.099999999999994</v>
      </c>
      <c r="G19" s="113">
        <v>38.299999999999997</v>
      </c>
      <c r="H19" s="113">
        <v>205.7</v>
      </c>
      <c r="I19" s="113">
        <v>29.9</v>
      </c>
      <c r="J19" s="113">
        <v>32.5</v>
      </c>
      <c r="K19" s="113">
        <v>50.6</v>
      </c>
      <c r="L19" s="113">
        <v>82.7</v>
      </c>
      <c r="M19" s="113">
        <v>62.6</v>
      </c>
      <c r="N19" s="113">
        <v>18.600000000000001</v>
      </c>
      <c r="O19" s="147">
        <v>6.6</v>
      </c>
      <c r="P19" s="121">
        <f t="shared" si="1"/>
        <v>597.70000000000005</v>
      </c>
      <c r="Q19" s="118">
        <v>2048.6999999999998</v>
      </c>
      <c r="R19" s="154"/>
      <c r="S19" s="37"/>
      <c r="T19" s="38"/>
      <c r="U19" s="38"/>
      <c r="V19" s="38"/>
      <c r="X19" s="38"/>
    </row>
    <row r="20" spans="1:26" ht="12.75" x14ac:dyDescent="0.2">
      <c r="A20" s="4"/>
      <c r="B20" s="14"/>
      <c r="C20" s="15" t="s">
        <v>13</v>
      </c>
      <c r="D20" s="112">
        <f t="shared" si="0"/>
        <v>2833.4</v>
      </c>
      <c r="E20" s="112">
        <v>25</v>
      </c>
      <c r="F20" s="113">
        <v>672.9</v>
      </c>
      <c r="G20" s="113">
        <v>194.8</v>
      </c>
      <c r="H20" s="113">
        <v>547.5</v>
      </c>
      <c r="I20" s="113">
        <v>198.8</v>
      </c>
      <c r="J20" s="113">
        <v>127.2</v>
      </c>
      <c r="K20" s="113">
        <v>79.7</v>
      </c>
      <c r="L20" s="113">
        <v>728</v>
      </c>
      <c r="M20" s="113">
        <v>196.8</v>
      </c>
      <c r="N20" s="113">
        <v>62.7</v>
      </c>
      <c r="O20" s="147">
        <v>279.39999999999998</v>
      </c>
      <c r="P20" s="121">
        <f t="shared" si="1"/>
        <v>2554</v>
      </c>
      <c r="Q20" s="118">
        <v>3569.9</v>
      </c>
      <c r="R20" s="154"/>
      <c r="S20" s="37"/>
      <c r="T20" s="38"/>
      <c r="U20" s="38"/>
      <c r="V20" s="38"/>
      <c r="X20" s="38"/>
    </row>
    <row r="21" spans="1:26" ht="25.5" x14ac:dyDescent="0.2">
      <c r="A21" s="16"/>
      <c r="B21" s="17"/>
      <c r="C21" s="23" t="s">
        <v>79</v>
      </c>
      <c r="D21" s="114">
        <f t="shared" si="0"/>
        <v>316.10000000000002</v>
      </c>
      <c r="E21" s="114">
        <v>1.7</v>
      </c>
      <c r="F21" s="115">
        <v>63.1</v>
      </c>
      <c r="G21" s="115">
        <v>10.1</v>
      </c>
      <c r="H21" s="115">
        <v>30.9</v>
      </c>
      <c r="I21" s="115">
        <v>11.1</v>
      </c>
      <c r="J21" s="115">
        <v>7.3</v>
      </c>
      <c r="K21" s="115">
        <v>5.3</v>
      </c>
      <c r="L21" s="115">
        <v>35.700000000000003</v>
      </c>
      <c r="M21" s="115">
        <v>143.30000000000001</v>
      </c>
      <c r="N21" s="115">
        <v>7.6</v>
      </c>
      <c r="O21" s="148">
        <v>21.7</v>
      </c>
      <c r="P21" s="149">
        <f t="shared" si="1"/>
        <v>294.40000000000003</v>
      </c>
      <c r="Q21" s="150">
        <v>3712</v>
      </c>
      <c r="R21" s="154"/>
      <c r="S21" s="37"/>
      <c r="T21" s="38"/>
      <c r="U21" s="38"/>
      <c r="V21" s="38"/>
      <c r="X21" s="38"/>
    </row>
    <row r="22" spans="1:26" ht="12.75" x14ac:dyDescent="0.2">
      <c r="A22" s="16"/>
      <c r="B22" s="17"/>
      <c r="C22" s="49" t="s">
        <v>15</v>
      </c>
      <c r="D22" s="114">
        <f t="shared" si="0"/>
        <v>194.5</v>
      </c>
      <c r="E22" s="114">
        <v>1.2</v>
      </c>
      <c r="F22" s="115">
        <v>30.2</v>
      </c>
      <c r="G22" s="115">
        <v>5.2</v>
      </c>
      <c r="H22" s="115">
        <v>30.5</v>
      </c>
      <c r="I22" s="115">
        <v>12.7</v>
      </c>
      <c r="J22" s="115">
        <v>4.8</v>
      </c>
      <c r="K22" s="115">
        <v>2.2000000000000002</v>
      </c>
      <c r="L22" s="115">
        <v>22.1</v>
      </c>
      <c r="M22" s="115">
        <v>28.1</v>
      </c>
      <c r="N22" s="115">
        <v>57.5</v>
      </c>
      <c r="O22" s="148">
        <v>2.8</v>
      </c>
      <c r="P22" s="149">
        <f t="shared" si="1"/>
        <v>191.7</v>
      </c>
      <c r="Q22" s="150">
        <v>747.2</v>
      </c>
      <c r="R22" s="154"/>
      <c r="S22" s="37"/>
      <c r="T22" s="38"/>
      <c r="U22" s="38"/>
      <c r="V22" s="38"/>
      <c r="X22" s="38"/>
    </row>
    <row r="23" spans="1:26" ht="12.75" x14ac:dyDescent="0.2">
      <c r="A23" s="16"/>
      <c r="B23" s="17"/>
      <c r="C23" s="110" t="s">
        <v>17</v>
      </c>
      <c r="D23" s="116">
        <f t="shared" ref="D23:O23" si="2">SUM(D13:D22)</f>
        <v>16939.599999999999</v>
      </c>
      <c r="E23" s="116">
        <f t="shared" si="2"/>
        <v>345.59999999999997</v>
      </c>
      <c r="F23" s="126">
        <f t="shared" si="2"/>
        <v>7122.2000000000007</v>
      </c>
      <c r="G23" s="126">
        <f t="shared" si="2"/>
        <v>1407.6</v>
      </c>
      <c r="H23" s="126">
        <f t="shared" si="2"/>
        <v>3107</v>
      </c>
      <c r="I23" s="126">
        <f t="shared" si="2"/>
        <v>890.50000000000011</v>
      </c>
      <c r="J23" s="126">
        <f t="shared" si="2"/>
        <v>731.5</v>
      </c>
      <c r="K23" s="126">
        <f t="shared" si="2"/>
        <v>443.5</v>
      </c>
      <c r="L23" s="126">
        <f t="shared" si="2"/>
        <v>1454.3999999999999</v>
      </c>
      <c r="M23" s="126">
        <f t="shared" si="2"/>
        <v>1139.3</v>
      </c>
      <c r="N23" s="143">
        <f t="shared" si="2"/>
        <v>298</v>
      </c>
      <c r="O23" s="125">
        <f t="shared" si="2"/>
        <v>2154.1</v>
      </c>
      <c r="P23" s="151">
        <f t="shared" si="1"/>
        <v>14785.499999999998</v>
      </c>
      <c r="Q23" s="117">
        <v>31673</v>
      </c>
      <c r="R23" s="154"/>
      <c r="S23" s="38"/>
      <c r="T23" s="38"/>
      <c r="U23" s="38"/>
      <c r="V23" s="38"/>
      <c r="Z23" s="38"/>
    </row>
    <row r="24" spans="1:26" ht="12.75" x14ac:dyDescent="0.2">
      <c r="A24" s="3"/>
      <c r="B24" s="3"/>
      <c r="C24" s="109" t="s">
        <v>81</v>
      </c>
      <c r="D24" s="85">
        <f>SUM(E24:N24)</f>
        <v>2154.1</v>
      </c>
      <c r="E24" s="85">
        <v>26.8</v>
      </c>
      <c r="F24" s="87">
        <v>1208</v>
      </c>
      <c r="G24" s="87">
        <v>97.7</v>
      </c>
      <c r="H24" s="87">
        <v>308.3</v>
      </c>
      <c r="I24" s="87">
        <v>150</v>
      </c>
      <c r="J24" s="87">
        <v>84.4</v>
      </c>
      <c r="K24" s="87">
        <v>13.8</v>
      </c>
      <c r="L24" s="87">
        <v>144.5</v>
      </c>
      <c r="M24" s="87">
        <v>96.2</v>
      </c>
      <c r="N24" s="87">
        <v>24.4</v>
      </c>
      <c r="O24" s="122">
        <v>24.4</v>
      </c>
      <c r="P24" s="87"/>
      <c r="Q24" s="146"/>
      <c r="R24" s="63"/>
    </row>
    <row r="25" spans="1:26" ht="12.75" x14ac:dyDescent="0.2">
      <c r="A25" s="3"/>
      <c r="B25" s="3"/>
      <c r="C25" s="107" t="s">
        <v>80</v>
      </c>
      <c r="D25" s="88">
        <f t="shared" ref="D25:O25" si="3">+D23-D24</f>
        <v>14785.499999999998</v>
      </c>
      <c r="E25" s="88">
        <f t="shared" si="3"/>
        <v>318.79999999999995</v>
      </c>
      <c r="F25" s="90">
        <f t="shared" si="3"/>
        <v>5914.2000000000007</v>
      </c>
      <c r="G25" s="90">
        <f t="shared" si="3"/>
        <v>1309.8999999999999</v>
      </c>
      <c r="H25" s="90">
        <f t="shared" si="3"/>
        <v>2798.7</v>
      </c>
      <c r="I25" s="90">
        <f t="shared" si="3"/>
        <v>740.50000000000011</v>
      </c>
      <c r="J25" s="90">
        <f t="shared" si="3"/>
        <v>647.1</v>
      </c>
      <c r="K25" s="90">
        <f t="shared" si="3"/>
        <v>429.7</v>
      </c>
      <c r="L25" s="90">
        <f t="shared" si="3"/>
        <v>1309.8999999999999</v>
      </c>
      <c r="M25" s="90">
        <f t="shared" si="3"/>
        <v>1043.0999999999999</v>
      </c>
      <c r="N25" s="90">
        <f t="shared" si="3"/>
        <v>273.60000000000002</v>
      </c>
      <c r="O25" s="123">
        <f t="shared" si="3"/>
        <v>2129.6999999999998</v>
      </c>
      <c r="P25" s="90"/>
      <c r="Q25" s="118"/>
      <c r="R25" s="63"/>
    </row>
    <row r="26" spans="1:26" ht="12.75" x14ac:dyDescent="0.2">
      <c r="A26" s="3"/>
      <c r="B26" s="3"/>
      <c r="C26" s="48" t="s">
        <v>0</v>
      </c>
      <c r="D26" s="119">
        <v>31673</v>
      </c>
      <c r="E26" s="119">
        <v>637.9</v>
      </c>
      <c r="F26" s="120">
        <v>10197.4</v>
      </c>
      <c r="G26" s="120">
        <v>2200.1999999999998</v>
      </c>
      <c r="H26" s="120">
        <v>5911</v>
      </c>
      <c r="I26" s="120">
        <v>1662.5</v>
      </c>
      <c r="J26" s="120">
        <v>1387.3</v>
      </c>
      <c r="K26" s="120">
        <v>1950.4</v>
      </c>
      <c r="L26" s="120">
        <v>3099.2</v>
      </c>
      <c r="M26" s="120">
        <v>3875.3</v>
      </c>
      <c r="N26" s="120">
        <v>751.8</v>
      </c>
      <c r="O26" s="124">
        <v>751.8</v>
      </c>
      <c r="P26" s="120"/>
      <c r="Q26" s="119"/>
      <c r="R26" s="63"/>
    </row>
    <row r="27" spans="1:26" ht="12.75" x14ac:dyDescent="0.2">
      <c r="A27" s="3"/>
      <c r="B27" s="3"/>
      <c r="C27" s="23"/>
      <c r="R27" s="63"/>
    </row>
    <row r="28" spans="1:26" ht="12.75" customHeight="1" x14ac:dyDescent="0.2">
      <c r="A28" s="3"/>
      <c r="B28" s="3"/>
      <c r="C28" s="27" t="s">
        <v>32</v>
      </c>
      <c r="D28" s="46"/>
      <c r="E28" s="46"/>
      <c r="F28" s="46"/>
      <c r="G28" s="46"/>
      <c r="H28" s="46"/>
      <c r="I28" s="46"/>
      <c r="J28" s="46"/>
      <c r="K28" s="46"/>
      <c r="L28" s="46"/>
      <c r="M28" s="46"/>
      <c r="N28" s="46"/>
      <c r="O28" s="45"/>
      <c r="P28" s="45"/>
    </row>
    <row r="29" spans="1:26" ht="12.75" x14ac:dyDescent="0.2">
      <c r="D29" s="12"/>
      <c r="E29" s="12"/>
      <c r="F29" s="12"/>
      <c r="G29" s="12"/>
      <c r="H29" s="12"/>
      <c r="I29" s="12"/>
      <c r="J29" s="12"/>
      <c r="K29" s="12"/>
      <c r="L29" s="12"/>
      <c r="M29" s="12"/>
      <c r="N29" s="12"/>
    </row>
    <row r="30" spans="1:26" ht="12.75" x14ac:dyDescent="0.2">
      <c r="A30" s="4" t="s">
        <v>43</v>
      </c>
      <c r="D30" s="44"/>
      <c r="E30" s="44"/>
      <c r="F30" s="44"/>
      <c r="G30" s="44"/>
      <c r="H30" s="44"/>
      <c r="I30" s="44"/>
      <c r="J30" s="44"/>
      <c r="K30" s="44"/>
      <c r="L30" s="44"/>
      <c r="M30" s="44"/>
      <c r="N30" s="44"/>
    </row>
    <row r="31" spans="1:26" ht="12.75" x14ac:dyDescent="0.2">
      <c r="A31" s="2" t="s">
        <v>85</v>
      </c>
      <c r="B31" s="59"/>
    </row>
  </sheetData>
  <mergeCells count="5">
    <mergeCell ref="E10:N10"/>
    <mergeCell ref="D10:D11"/>
    <mergeCell ref="O10:O11"/>
    <mergeCell ref="P10:P11"/>
    <mergeCell ref="Q10: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34237-BD9C-4F39-8EDD-1893A55AD32C}">
  <sheetPr>
    <tabColor rgb="FFFF0000"/>
  </sheetPr>
  <dimension ref="A1:AO35"/>
  <sheetViews>
    <sheetView showGridLines="0" tabSelected="1" zoomScaleNormal="100" workbookViewId="0">
      <selection activeCell="D13" sqref="D12:D13"/>
    </sheetView>
  </sheetViews>
  <sheetFormatPr defaultRowHeight="12" x14ac:dyDescent="0.2"/>
  <cols>
    <col min="1" max="1" width="13.7109375" customWidth="1"/>
    <col min="3" max="3" width="42.7109375" customWidth="1"/>
    <col min="4" max="20" width="5.85546875" customWidth="1"/>
  </cols>
  <sheetData>
    <row r="1" spans="1:41" ht="12.75" x14ac:dyDescent="0.2">
      <c r="A1" s="3"/>
      <c r="B1" s="3"/>
      <c r="C1" s="3"/>
      <c r="D1" s="3"/>
      <c r="E1" s="3"/>
      <c r="F1" s="3"/>
      <c r="G1" s="3"/>
      <c r="H1" s="3"/>
      <c r="I1" s="3"/>
      <c r="J1" s="3"/>
      <c r="K1" s="3"/>
      <c r="L1" s="3"/>
      <c r="M1" s="3"/>
      <c r="N1" s="3"/>
      <c r="O1" s="3"/>
      <c r="P1" s="3"/>
      <c r="Q1" s="3"/>
      <c r="R1" s="3"/>
      <c r="S1" s="3"/>
      <c r="T1" s="3"/>
    </row>
    <row r="2" spans="1:41" ht="12.75" x14ac:dyDescent="0.2">
      <c r="A2" s="3"/>
      <c r="B2" s="3"/>
      <c r="C2" s="3"/>
      <c r="D2" s="3"/>
      <c r="E2" s="3"/>
      <c r="F2" s="3"/>
      <c r="G2" s="3"/>
      <c r="H2" s="3"/>
      <c r="I2" s="3"/>
      <c r="J2" s="3"/>
      <c r="K2" s="3"/>
      <c r="L2" s="3"/>
      <c r="M2" s="3"/>
      <c r="N2" s="3"/>
      <c r="O2" s="3"/>
      <c r="P2" s="3"/>
      <c r="Q2" s="3"/>
      <c r="R2" s="3"/>
      <c r="S2" s="3"/>
      <c r="T2" s="3"/>
    </row>
    <row r="3" spans="1:41" ht="12.75" x14ac:dyDescent="0.2">
      <c r="A3" s="4"/>
      <c r="B3" s="4"/>
      <c r="C3" s="4" t="s">
        <v>24</v>
      </c>
      <c r="D3" s="4"/>
      <c r="E3" s="4"/>
      <c r="F3" s="4"/>
      <c r="G3" s="4"/>
      <c r="H3" s="4"/>
      <c r="I3" s="4"/>
      <c r="J3" s="4"/>
      <c r="K3" s="4"/>
      <c r="L3" s="4"/>
      <c r="M3" s="4"/>
      <c r="N3" s="4"/>
      <c r="O3" s="4"/>
      <c r="P3" s="4"/>
      <c r="Q3" s="4"/>
      <c r="R3" s="4"/>
      <c r="S3" s="4"/>
      <c r="T3" s="4"/>
    </row>
    <row r="4" spans="1:41" ht="12.75" x14ac:dyDescent="0.2">
      <c r="A4" s="4"/>
      <c r="B4" s="4"/>
      <c r="C4" s="4" t="s">
        <v>45</v>
      </c>
      <c r="D4" s="4"/>
      <c r="E4" s="4"/>
      <c r="F4" s="4"/>
      <c r="G4" s="4"/>
      <c r="H4" s="4"/>
      <c r="I4" s="4"/>
      <c r="J4" s="4"/>
      <c r="K4" s="4"/>
      <c r="L4" s="4"/>
      <c r="M4" s="4"/>
      <c r="N4" s="4"/>
      <c r="O4" s="4"/>
      <c r="P4" s="4"/>
      <c r="Q4" s="4"/>
      <c r="R4" s="4"/>
      <c r="S4" s="4"/>
      <c r="T4" s="4"/>
    </row>
    <row r="5" spans="1:41" ht="12.75" x14ac:dyDescent="0.2">
      <c r="A5" s="4"/>
      <c r="B5" s="4"/>
      <c r="C5" s="4"/>
      <c r="D5" s="4"/>
      <c r="E5" s="4"/>
      <c r="F5" s="4"/>
      <c r="G5" s="4"/>
      <c r="H5" s="4"/>
      <c r="I5" s="4"/>
      <c r="J5" s="4"/>
      <c r="K5" s="4"/>
      <c r="L5" s="4"/>
      <c r="M5" s="4"/>
      <c r="N5" s="4"/>
      <c r="O5" s="4"/>
      <c r="P5" s="4"/>
      <c r="Q5" s="4"/>
      <c r="R5" s="4"/>
      <c r="S5" s="4"/>
      <c r="T5" s="4"/>
    </row>
    <row r="6" spans="1:41" ht="15.75" x14ac:dyDescent="0.25">
      <c r="A6" s="7"/>
      <c r="B6" s="7"/>
      <c r="C6" s="25" t="s">
        <v>84</v>
      </c>
      <c r="D6" s="6"/>
      <c r="E6" s="6"/>
      <c r="F6" s="6"/>
      <c r="G6" s="6"/>
      <c r="H6" s="6"/>
      <c r="I6" s="6"/>
      <c r="J6" s="6"/>
      <c r="K6" s="6"/>
      <c r="L6" s="6"/>
      <c r="M6" s="6"/>
      <c r="N6" s="6"/>
      <c r="O6" s="6"/>
      <c r="P6" s="6"/>
      <c r="Q6" s="6"/>
      <c r="R6" s="6"/>
      <c r="S6" s="6"/>
      <c r="T6" s="6"/>
    </row>
    <row r="7" spans="1:41" ht="14.25" x14ac:dyDescent="0.2">
      <c r="A7" s="8"/>
      <c r="B7" s="8"/>
      <c r="C7" s="26" t="s">
        <v>46</v>
      </c>
      <c r="D7" s="1"/>
      <c r="E7" s="1"/>
      <c r="F7" s="1"/>
      <c r="G7" s="1"/>
      <c r="H7" s="1"/>
      <c r="I7" s="1"/>
      <c r="J7" s="1"/>
      <c r="K7" s="1"/>
      <c r="L7" s="1"/>
      <c r="M7" s="1"/>
      <c r="N7" s="1"/>
      <c r="O7" s="1"/>
      <c r="P7" s="1"/>
      <c r="Q7" s="1"/>
      <c r="R7" s="1"/>
      <c r="S7" s="1"/>
      <c r="T7" s="1"/>
    </row>
    <row r="8" spans="1:41" ht="12.75" x14ac:dyDescent="0.2">
      <c r="A8" s="3"/>
      <c r="B8" s="3"/>
      <c r="C8" s="3"/>
      <c r="D8" s="3"/>
      <c r="E8" s="3"/>
      <c r="F8" s="3"/>
      <c r="G8" s="3"/>
      <c r="H8" s="3"/>
      <c r="I8" s="3"/>
      <c r="J8" s="3"/>
      <c r="K8" s="3"/>
      <c r="L8" s="3"/>
      <c r="M8" s="3"/>
      <c r="N8" s="3"/>
      <c r="O8" s="3"/>
      <c r="P8" s="3"/>
      <c r="Q8" s="3"/>
      <c r="R8" s="3"/>
      <c r="S8" s="3"/>
      <c r="T8" s="3"/>
    </row>
    <row r="9" spans="1:41" ht="12.75" x14ac:dyDescent="0.2">
      <c r="A9" s="3"/>
      <c r="B9" s="3"/>
      <c r="C9" s="3"/>
      <c r="D9" s="3"/>
      <c r="E9" s="3"/>
      <c r="F9" s="3"/>
      <c r="G9" s="3"/>
      <c r="H9" s="3"/>
      <c r="I9" s="3"/>
      <c r="J9" s="3"/>
      <c r="K9" s="3"/>
      <c r="L9" s="3"/>
      <c r="M9" s="3"/>
      <c r="N9" s="3"/>
      <c r="O9" s="3"/>
      <c r="P9" s="3"/>
      <c r="Q9" s="3"/>
      <c r="R9" s="3"/>
      <c r="S9" s="3"/>
      <c r="T9" s="3"/>
    </row>
    <row r="10" spans="1:41" ht="12.75" x14ac:dyDescent="0.2">
      <c r="A10" s="3"/>
      <c r="B10" s="3"/>
      <c r="C10" s="30"/>
      <c r="D10" s="236" t="s">
        <v>16</v>
      </c>
      <c r="E10" s="229" t="s">
        <v>27</v>
      </c>
      <c r="F10" s="229"/>
      <c r="G10" s="229"/>
      <c r="H10" s="229"/>
      <c r="I10" s="229"/>
      <c r="J10" s="229"/>
      <c r="K10" s="229"/>
      <c r="L10" s="229"/>
      <c r="M10" s="229"/>
      <c r="N10" s="230"/>
      <c r="O10" s="238" t="s">
        <v>90</v>
      </c>
      <c r="P10" s="235" t="s">
        <v>91</v>
      </c>
      <c r="Q10" s="235" t="s">
        <v>88</v>
      </c>
      <c r="R10" s="239" t="s">
        <v>33</v>
      </c>
      <c r="S10" s="235" t="s">
        <v>92</v>
      </c>
      <c r="T10" s="235" t="s">
        <v>28</v>
      </c>
    </row>
    <row r="11" spans="1:41" ht="195.75" customHeight="1" x14ac:dyDescent="0.2">
      <c r="A11" s="3"/>
      <c r="B11" s="3"/>
      <c r="C11" s="31"/>
      <c r="D11" s="237"/>
      <c r="E11" s="19" t="s">
        <v>23</v>
      </c>
      <c r="F11" s="19" t="s">
        <v>6</v>
      </c>
      <c r="G11" s="19" t="s">
        <v>4</v>
      </c>
      <c r="H11" s="19" t="s">
        <v>18</v>
      </c>
      <c r="I11" s="19" t="s">
        <v>76</v>
      </c>
      <c r="J11" s="19" t="s">
        <v>22</v>
      </c>
      <c r="K11" s="19" t="s">
        <v>5</v>
      </c>
      <c r="L11" s="19" t="s">
        <v>13</v>
      </c>
      <c r="M11" s="19" t="s">
        <v>89</v>
      </c>
      <c r="N11" s="98" t="s">
        <v>15</v>
      </c>
      <c r="O11" s="222"/>
      <c r="P11" s="234"/>
      <c r="Q11" s="234"/>
      <c r="R11" s="240"/>
      <c r="S11" s="234"/>
      <c r="T11" s="234"/>
      <c r="V11" t="s">
        <v>96</v>
      </c>
    </row>
    <row r="12" spans="1:41" ht="12.75" x14ac:dyDescent="0.2">
      <c r="A12" s="3"/>
      <c r="B12" s="3"/>
      <c r="C12" s="20" t="s">
        <v>8</v>
      </c>
      <c r="D12" s="165"/>
      <c r="E12" s="60"/>
      <c r="F12" s="60"/>
      <c r="G12" s="60"/>
      <c r="H12" s="60"/>
      <c r="I12" s="60"/>
      <c r="J12" s="60"/>
      <c r="K12" s="60"/>
      <c r="L12" s="60"/>
      <c r="M12" s="60"/>
      <c r="N12" s="161"/>
      <c r="O12" s="40"/>
      <c r="P12" s="39"/>
      <c r="Q12" s="39"/>
      <c r="R12" s="39"/>
      <c r="S12" s="39"/>
      <c r="T12" s="39"/>
    </row>
    <row r="13" spans="1:41" ht="12.75" x14ac:dyDescent="0.2">
      <c r="A13" s="3"/>
      <c r="B13" s="3"/>
      <c r="C13" s="20" t="s">
        <v>14</v>
      </c>
      <c r="D13" s="183">
        <f t="shared" ref="D13:D25" si="0">+X13/$V13*100</f>
        <v>65.800604229607245</v>
      </c>
      <c r="E13" s="184">
        <f t="shared" ref="E13:E25" si="1">+Y13/$V13*100</f>
        <v>13.081570996978851</v>
      </c>
      <c r="F13" s="184">
        <f t="shared" ref="F13:F25" si="2">+Z13/$V13*100</f>
        <v>47.160120845921448</v>
      </c>
      <c r="G13" s="184">
        <f t="shared" ref="G13:G25" si="3">+AA13/$V13*100</f>
        <v>0.16616314199395774</v>
      </c>
      <c r="H13" s="184">
        <f t="shared" ref="H13:H25" si="4">+AB13/$V13*100</f>
        <v>3.9425981873111784</v>
      </c>
      <c r="I13" s="184">
        <f t="shared" ref="I13:I25" si="5">+AC13/$V13*100</f>
        <v>1.5105740181268881E-2</v>
      </c>
      <c r="J13" s="184">
        <f t="shared" ref="J13:J25" si="6">+AD13/$V13*100</f>
        <v>0</v>
      </c>
      <c r="K13" s="184">
        <f t="shared" ref="K13:K25" si="7">+AE13/$V13*100</f>
        <v>1.5105740181268881E-2</v>
      </c>
      <c r="L13" s="184">
        <f t="shared" ref="L13:L25" si="8">+AF13/$V13*100</f>
        <v>0.69486404833836857</v>
      </c>
      <c r="M13" s="184">
        <f t="shared" ref="M13:M25" si="9">+AG13/$V13*100</f>
        <v>0.58912386706948638</v>
      </c>
      <c r="N13" s="185">
        <f t="shared" ref="N13:N25" si="10">+AH13/$V13*100</f>
        <v>0.13595166163141995</v>
      </c>
      <c r="O13" s="186">
        <f t="shared" ref="O13:O25" si="11">+AI13/$V13*100</f>
        <v>24.305135951661633</v>
      </c>
      <c r="P13" s="187">
        <f t="shared" ref="P13:P25" si="12">+AJ13/$V13*100</f>
        <v>0.392749244712991</v>
      </c>
      <c r="Q13" s="187">
        <f t="shared" ref="Q13:Q25" si="13">+AK13/$V13*100</f>
        <v>0</v>
      </c>
      <c r="R13" s="188">
        <f t="shared" ref="R13:R25" si="14">+AL13/$V13*100</f>
        <v>1.2084592145015105</v>
      </c>
      <c r="S13" s="187">
        <f t="shared" ref="S13:S25" si="15">+AM13/$V13*100</f>
        <v>3.2477341389728096</v>
      </c>
      <c r="T13" s="187">
        <f t="shared" ref="T13:T25" si="16">+AN13/$V13*100</f>
        <v>5.045317220543807</v>
      </c>
      <c r="U13" s="38"/>
      <c r="V13" s="41">
        <v>662</v>
      </c>
      <c r="W13" s="38"/>
      <c r="X13" s="166">
        <v>435.6</v>
      </c>
      <c r="Y13" s="50">
        <v>86.6</v>
      </c>
      <c r="Z13" s="50">
        <v>312.2</v>
      </c>
      <c r="AA13" s="50">
        <v>1.1000000000000001</v>
      </c>
      <c r="AB13" s="50">
        <v>26.1</v>
      </c>
      <c r="AC13" s="50">
        <v>0.1</v>
      </c>
      <c r="AD13" s="50">
        <v>0</v>
      </c>
      <c r="AE13" s="50">
        <v>0.1</v>
      </c>
      <c r="AF13" s="50">
        <v>4.5999999999999996</v>
      </c>
      <c r="AG13" s="50">
        <v>3.9</v>
      </c>
      <c r="AH13" s="162">
        <v>0.9</v>
      </c>
      <c r="AI13" s="51">
        <v>160.9</v>
      </c>
      <c r="AJ13" s="128">
        <v>2.6</v>
      </c>
      <c r="AK13" s="128">
        <v>0</v>
      </c>
      <c r="AL13" s="129">
        <v>8</v>
      </c>
      <c r="AM13" s="128">
        <v>21.5</v>
      </c>
      <c r="AN13" s="128">
        <v>33.4</v>
      </c>
      <c r="AO13" s="128">
        <v>662</v>
      </c>
    </row>
    <row r="14" spans="1:41" ht="12.75" x14ac:dyDescent="0.2">
      <c r="A14" s="3"/>
      <c r="B14" s="3"/>
      <c r="C14" s="15" t="s">
        <v>9</v>
      </c>
      <c r="D14" s="189">
        <f t="shared" si="0"/>
        <v>54.425294352945265</v>
      </c>
      <c r="E14" s="190">
        <f t="shared" si="1"/>
        <v>1.2817614219377729</v>
      </c>
      <c r="F14" s="190">
        <f t="shared" si="2"/>
        <v>37.387606740986797</v>
      </c>
      <c r="G14" s="190">
        <f t="shared" si="3"/>
        <v>4.4452947007774055</v>
      </c>
      <c r="H14" s="190">
        <f t="shared" si="4"/>
        <v>5.3705281830988367</v>
      </c>
      <c r="I14" s="190">
        <f t="shared" si="5"/>
        <v>0.76870902102645278</v>
      </c>
      <c r="J14" s="190">
        <f t="shared" si="6"/>
        <v>0.18609019287291953</v>
      </c>
      <c r="K14" s="190">
        <f t="shared" si="7"/>
        <v>0.48348666933337975</v>
      </c>
      <c r="L14" s="190">
        <f t="shared" si="8"/>
        <v>1.3826327414389816</v>
      </c>
      <c r="M14" s="190">
        <f t="shared" si="9"/>
        <v>2.6470025565662012</v>
      </c>
      <c r="N14" s="191">
        <f t="shared" si="10"/>
        <v>0.47218212490652012</v>
      </c>
      <c r="O14" s="192">
        <f t="shared" si="11"/>
        <v>18.022922137776309</v>
      </c>
      <c r="P14" s="188">
        <f t="shared" si="12"/>
        <v>1.025235221482113</v>
      </c>
      <c r="Q14" s="188">
        <f t="shared" si="13"/>
        <v>4.3479017026383073E-3</v>
      </c>
      <c r="R14" s="188">
        <f t="shared" si="14"/>
        <v>7.6931772726482199</v>
      </c>
      <c r="S14" s="188">
        <f t="shared" si="15"/>
        <v>2.2339518948155619</v>
      </c>
      <c r="T14" s="188">
        <f t="shared" si="16"/>
        <v>16.595071218629894</v>
      </c>
      <c r="U14" s="38"/>
      <c r="V14" s="42">
        <v>11499.8</v>
      </c>
      <c r="W14" s="38"/>
      <c r="X14" s="155">
        <v>6258.7999999999993</v>
      </c>
      <c r="Y14" s="52">
        <v>147.4</v>
      </c>
      <c r="Z14" s="52">
        <v>4299.5</v>
      </c>
      <c r="AA14" s="52">
        <v>511.2</v>
      </c>
      <c r="AB14" s="52">
        <v>617.6</v>
      </c>
      <c r="AC14" s="52">
        <v>88.4</v>
      </c>
      <c r="AD14" s="52">
        <v>21.4</v>
      </c>
      <c r="AE14" s="52">
        <v>55.6</v>
      </c>
      <c r="AF14" s="52">
        <v>159</v>
      </c>
      <c r="AG14" s="52">
        <v>304.39999999999998</v>
      </c>
      <c r="AH14" s="156">
        <v>54.3</v>
      </c>
      <c r="AI14" s="53">
        <v>2072.6</v>
      </c>
      <c r="AJ14" s="129">
        <v>117.9</v>
      </c>
      <c r="AK14" s="129">
        <v>0.5</v>
      </c>
      <c r="AL14" s="129">
        <v>884.7</v>
      </c>
      <c r="AM14" s="129">
        <v>256.89999999999998</v>
      </c>
      <c r="AN14" s="129">
        <v>1908.4</v>
      </c>
      <c r="AO14" s="129">
        <v>11499.8</v>
      </c>
    </row>
    <row r="15" spans="1:41" ht="12.75" x14ac:dyDescent="0.2">
      <c r="A15" s="3"/>
      <c r="B15" s="3"/>
      <c r="C15" s="15" t="s">
        <v>10</v>
      </c>
      <c r="D15" s="189">
        <f t="shared" si="0"/>
        <v>36.284581418401373</v>
      </c>
      <c r="E15" s="190">
        <f t="shared" si="1"/>
        <v>0.28836622510588444</v>
      </c>
      <c r="F15" s="190">
        <f t="shared" si="2"/>
        <v>4.2128503199062806</v>
      </c>
      <c r="G15" s="190">
        <f t="shared" si="3"/>
        <v>18.752816076417048</v>
      </c>
      <c r="H15" s="190">
        <f t="shared" si="4"/>
        <v>2.5998017482202398</v>
      </c>
      <c r="I15" s="190">
        <f t="shared" si="5"/>
        <v>0.42804361539154728</v>
      </c>
      <c r="J15" s="190">
        <f t="shared" si="6"/>
        <v>0.28836622510588444</v>
      </c>
      <c r="K15" s="190">
        <f t="shared" si="7"/>
        <v>5.2086149409750382</v>
      </c>
      <c r="L15" s="190">
        <f t="shared" si="8"/>
        <v>1.3066594575110388</v>
      </c>
      <c r="M15" s="190">
        <f t="shared" si="9"/>
        <v>2.8025592502478149</v>
      </c>
      <c r="N15" s="191">
        <f t="shared" si="10"/>
        <v>0.39650355952059119</v>
      </c>
      <c r="O15" s="192">
        <f t="shared" si="11"/>
        <v>2.6223303595566372</v>
      </c>
      <c r="P15" s="188">
        <f t="shared" si="12"/>
        <v>0.32441200324412006</v>
      </c>
      <c r="Q15" s="188">
        <f t="shared" si="13"/>
        <v>0</v>
      </c>
      <c r="R15" s="188">
        <f t="shared" si="14"/>
        <v>59.051996034964397</v>
      </c>
      <c r="S15" s="188">
        <f t="shared" si="15"/>
        <v>0.92367306479228617</v>
      </c>
      <c r="T15" s="188">
        <f t="shared" si="16"/>
        <v>0.79300711904118237</v>
      </c>
      <c r="U15" s="38"/>
      <c r="V15" s="42">
        <v>2219.4</v>
      </c>
      <c r="W15" s="38"/>
      <c r="X15" s="155">
        <v>805.30000000000007</v>
      </c>
      <c r="Y15" s="52">
        <v>6.4</v>
      </c>
      <c r="Z15" s="52">
        <v>93.5</v>
      </c>
      <c r="AA15" s="52">
        <v>416.2</v>
      </c>
      <c r="AB15" s="52">
        <v>57.7</v>
      </c>
      <c r="AC15" s="52">
        <v>9.5</v>
      </c>
      <c r="AD15" s="52">
        <v>6.4</v>
      </c>
      <c r="AE15" s="52">
        <v>115.6</v>
      </c>
      <c r="AF15" s="52">
        <v>29</v>
      </c>
      <c r="AG15" s="52">
        <v>62.2</v>
      </c>
      <c r="AH15" s="156">
        <v>8.8000000000000007</v>
      </c>
      <c r="AI15" s="53">
        <v>58.2</v>
      </c>
      <c r="AJ15" s="129">
        <v>7.2</v>
      </c>
      <c r="AK15" s="129">
        <v>0</v>
      </c>
      <c r="AL15" s="129">
        <v>1310.5999999999999</v>
      </c>
      <c r="AM15" s="129">
        <v>20.5</v>
      </c>
      <c r="AN15" s="129">
        <v>17.600000000000001</v>
      </c>
      <c r="AO15" s="129">
        <v>2219.4</v>
      </c>
    </row>
    <row r="16" spans="1:41" ht="25.5" x14ac:dyDescent="0.2">
      <c r="A16" s="3"/>
      <c r="B16" s="3"/>
      <c r="C16" s="15" t="s">
        <v>78</v>
      </c>
      <c r="D16" s="189">
        <f t="shared" si="0"/>
        <v>53.895284295685762</v>
      </c>
      <c r="E16" s="190">
        <f t="shared" si="1"/>
        <v>0.92002615611551275</v>
      </c>
      <c r="F16" s="190">
        <f t="shared" si="2"/>
        <v>20.018552593561338</v>
      </c>
      <c r="G16" s="190">
        <f t="shared" si="3"/>
        <v>2.8087410088352924</v>
      </c>
      <c r="H16" s="190">
        <f t="shared" si="4"/>
        <v>20.275551635517573</v>
      </c>
      <c r="I16" s="190">
        <f t="shared" si="5"/>
        <v>2.2871394029714569</v>
      </c>
      <c r="J16" s="190">
        <f t="shared" si="6"/>
        <v>0.59915752976778847</v>
      </c>
      <c r="K16" s="190">
        <f t="shared" si="7"/>
        <v>0.28437172098115848</v>
      </c>
      <c r="L16" s="190">
        <f t="shared" si="8"/>
        <v>2.8011374868839245</v>
      </c>
      <c r="M16" s="190">
        <f t="shared" si="9"/>
        <v>3.1630651317690357</v>
      </c>
      <c r="N16" s="191">
        <f t="shared" si="10"/>
        <v>0.73754162928268374</v>
      </c>
      <c r="O16" s="192">
        <f t="shared" si="11"/>
        <v>31.359965936221656</v>
      </c>
      <c r="P16" s="188">
        <f t="shared" si="12"/>
        <v>2.2536839063854375</v>
      </c>
      <c r="Q16" s="188">
        <f t="shared" si="13"/>
        <v>4.1059018537386527E-2</v>
      </c>
      <c r="R16" s="188">
        <f t="shared" si="14"/>
        <v>2.9684149698140176</v>
      </c>
      <c r="S16" s="188">
        <f t="shared" si="15"/>
        <v>0.61132316488997707</v>
      </c>
      <c r="T16" s="188">
        <f t="shared" si="16"/>
        <v>8.8702687084657619</v>
      </c>
      <c r="U16" s="38"/>
      <c r="V16" s="42">
        <v>6575.9</v>
      </c>
      <c r="W16" s="38"/>
      <c r="X16" s="155">
        <v>3544.1</v>
      </c>
      <c r="Y16" s="52">
        <v>60.5</v>
      </c>
      <c r="Z16" s="52">
        <v>1316.4</v>
      </c>
      <c r="AA16" s="52">
        <v>184.7</v>
      </c>
      <c r="AB16" s="52">
        <v>1333.3</v>
      </c>
      <c r="AC16" s="52">
        <v>150.4</v>
      </c>
      <c r="AD16" s="52">
        <v>39.4</v>
      </c>
      <c r="AE16" s="52">
        <v>18.7</v>
      </c>
      <c r="AF16" s="52">
        <v>184.2</v>
      </c>
      <c r="AG16" s="52">
        <v>208</v>
      </c>
      <c r="AH16" s="156">
        <v>48.5</v>
      </c>
      <c r="AI16" s="53">
        <v>2062.1999999999998</v>
      </c>
      <c r="AJ16" s="129">
        <v>148.19999999999999</v>
      </c>
      <c r="AK16" s="129">
        <v>2.7</v>
      </c>
      <c r="AL16" s="129">
        <v>195.2</v>
      </c>
      <c r="AM16" s="129">
        <v>40.200000000000003</v>
      </c>
      <c r="AN16" s="129">
        <v>583.29999999999995</v>
      </c>
      <c r="AO16" s="129">
        <v>6575.9</v>
      </c>
    </row>
    <row r="17" spans="1:41" ht="12.75" x14ac:dyDescent="0.2">
      <c r="A17" s="4"/>
      <c r="B17" s="14"/>
      <c r="C17" s="15" t="s">
        <v>7</v>
      </c>
      <c r="D17" s="189">
        <f t="shared" si="0"/>
        <v>51.713582946160152</v>
      </c>
      <c r="E17" s="190">
        <f t="shared" si="1"/>
        <v>8.74555889587319E-2</v>
      </c>
      <c r="F17" s="190">
        <f t="shared" si="2"/>
        <v>6.6466247608636229</v>
      </c>
      <c r="G17" s="190">
        <f t="shared" si="3"/>
        <v>0.78710030062858705</v>
      </c>
      <c r="H17" s="190">
        <f t="shared" si="4"/>
        <v>6.8652637332604529</v>
      </c>
      <c r="I17" s="190">
        <f t="shared" si="5"/>
        <v>19.857884667942059</v>
      </c>
      <c r="J17" s="190">
        <f t="shared" si="6"/>
        <v>3.4435638152500685</v>
      </c>
      <c r="K17" s="190">
        <f t="shared" si="7"/>
        <v>0.51380158513254992</v>
      </c>
      <c r="L17" s="190">
        <f t="shared" si="8"/>
        <v>7.7726154687072961</v>
      </c>
      <c r="M17" s="190">
        <f t="shared" si="9"/>
        <v>4.3345176277671493</v>
      </c>
      <c r="N17" s="191">
        <f t="shared" si="10"/>
        <v>1.404755397649631</v>
      </c>
      <c r="O17" s="192">
        <f t="shared" si="11"/>
        <v>12.35310194042088</v>
      </c>
      <c r="P17" s="188">
        <f t="shared" si="12"/>
        <v>1.4812790379885215</v>
      </c>
      <c r="Q17" s="188">
        <f t="shared" si="13"/>
        <v>3.8261820169445203E-2</v>
      </c>
      <c r="R17" s="188">
        <f t="shared" si="14"/>
        <v>19.26755944247062</v>
      </c>
      <c r="S17" s="188">
        <f t="shared" si="15"/>
        <v>0.16944520360754306</v>
      </c>
      <c r="T17" s="188">
        <f t="shared" si="16"/>
        <v>14.976769609182835</v>
      </c>
      <c r="U17" s="38"/>
      <c r="V17" s="42">
        <v>1829.5</v>
      </c>
      <c r="W17" s="38"/>
      <c r="X17" s="155">
        <v>946.09999999999991</v>
      </c>
      <c r="Y17" s="52">
        <v>1.6</v>
      </c>
      <c r="Z17" s="52">
        <v>121.6</v>
      </c>
      <c r="AA17" s="52">
        <v>14.4</v>
      </c>
      <c r="AB17" s="52">
        <v>125.6</v>
      </c>
      <c r="AC17" s="52">
        <v>363.3</v>
      </c>
      <c r="AD17" s="52">
        <v>63</v>
      </c>
      <c r="AE17" s="52">
        <v>9.4</v>
      </c>
      <c r="AF17" s="52">
        <v>142.19999999999999</v>
      </c>
      <c r="AG17" s="52">
        <v>79.3</v>
      </c>
      <c r="AH17" s="156">
        <v>25.7</v>
      </c>
      <c r="AI17" s="53">
        <v>226</v>
      </c>
      <c r="AJ17" s="129">
        <v>27.1</v>
      </c>
      <c r="AK17" s="129">
        <v>0.7</v>
      </c>
      <c r="AL17" s="129">
        <v>352.5</v>
      </c>
      <c r="AM17" s="129">
        <v>3.1</v>
      </c>
      <c r="AN17" s="129">
        <v>274</v>
      </c>
      <c r="AO17" s="129">
        <v>1829.5</v>
      </c>
    </row>
    <row r="18" spans="1:41" ht="12.75" x14ac:dyDescent="0.2">
      <c r="A18" s="4"/>
      <c r="B18" s="14"/>
      <c r="C18" s="15" t="s">
        <v>11</v>
      </c>
      <c r="D18" s="189">
        <f t="shared" si="0"/>
        <v>66.791169212299067</v>
      </c>
      <c r="E18" s="190">
        <f t="shared" si="1"/>
        <v>0.86040152070966469</v>
      </c>
      <c r="F18" s="190">
        <f t="shared" si="2"/>
        <v>8.7840992463149483</v>
      </c>
      <c r="G18" s="190">
        <f t="shared" si="3"/>
        <v>2.1076502367771632</v>
      </c>
      <c r="H18" s="190">
        <f t="shared" si="4"/>
        <v>8.810778363236178</v>
      </c>
      <c r="I18" s="190">
        <f t="shared" si="5"/>
        <v>1.7541519375708667</v>
      </c>
      <c r="J18" s="190">
        <f t="shared" si="6"/>
        <v>28.646701794170621</v>
      </c>
      <c r="K18" s="190">
        <f t="shared" si="7"/>
        <v>7.0899753218168495</v>
      </c>
      <c r="L18" s="190">
        <f t="shared" si="8"/>
        <v>4.462082305075703</v>
      </c>
      <c r="M18" s="190">
        <f t="shared" si="9"/>
        <v>3.3815780697658915</v>
      </c>
      <c r="N18" s="191">
        <f t="shared" si="10"/>
        <v>0.89375041686120205</v>
      </c>
      <c r="O18" s="192">
        <f t="shared" si="11"/>
        <v>25.071700126725808</v>
      </c>
      <c r="P18" s="188">
        <f t="shared" si="12"/>
        <v>0.19342359767891684</v>
      </c>
      <c r="Q18" s="188">
        <f t="shared" si="13"/>
        <v>4.0018675381844865E-2</v>
      </c>
      <c r="R18" s="188">
        <f t="shared" si="14"/>
        <v>0.25345161075168415</v>
      </c>
      <c r="S18" s="188">
        <f t="shared" si="15"/>
        <v>4.668845461215234E-2</v>
      </c>
      <c r="T18" s="188">
        <f t="shared" si="16"/>
        <v>7.6035483225505258</v>
      </c>
      <c r="U18" s="38"/>
      <c r="V18" s="42">
        <v>1499.2999999999997</v>
      </c>
      <c r="W18" s="38"/>
      <c r="X18" s="155">
        <v>1001.3999999999999</v>
      </c>
      <c r="Y18" s="52">
        <v>12.9</v>
      </c>
      <c r="Z18" s="52">
        <v>131.69999999999999</v>
      </c>
      <c r="AA18" s="52">
        <v>31.6</v>
      </c>
      <c r="AB18" s="52">
        <v>132.1</v>
      </c>
      <c r="AC18" s="52">
        <v>26.3</v>
      </c>
      <c r="AD18" s="52">
        <v>429.5</v>
      </c>
      <c r="AE18" s="52">
        <v>106.3</v>
      </c>
      <c r="AF18" s="52">
        <v>66.900000000000006</v>
      </c>
      <c r="AG18" s="52">
        <v>50.7</v>
      </c>
      <c r="AH18" s="156">
        <v>13.4</v>
      </c>
      <c r="AI18" s="53">
        <v>375.9</v>
      </c>
      <c r="AJ18" s="129">
        <v>2.9</v>
      </c>
      <c r="AK18" s="129">
        <v>0.6</v>
      </c>
      <c r="AL18" s="129">
        <v>3.8</v>
      </c>
      <c r="AM18" s="129">
        <v>0.7</v>
      </c>
      <c r="AN18" s="129">
        <v>114</v>
      </c>
      <c r="AO18" s="129">
        <v>1499.2999999999997</v>
      </c>
    </row>
    <row r="19" spans="1:41" ht="12.75" x14ac:dyDescent="0.2">
      <c r="A19" s="4"/>
      <c r="B19" s="14"/>
      <c r="C19" s="15" t="s">
        <v>12</v>
      </c>
      <c r="D19" s="189">
        <f t="shared" si="0"/>
        <v>29.38773525263824</v>
      </c>
      <c r="E19" s="190">
        <f t="shared" si="1"/>
        <v>0.11185138355298352</v>
      </c>
      <c r="F19" s="190">
        <f t="shared" si="2"/>
        <v>3.9439770461508541</v>
      </c>
      <c r="G19" s="190">
        <f t="shared" si="3"/>
        <v>1.8625686913388124</v>
      </c>
      <c r="H19" s="190">
        <f t="shared" si="4"/>
        <v>10.003404172542918</v>
      </c>
      <c r="I19" s="190">
        <f t="shared" si="5"/>
        <v>1.454067986188786</v>
      </c>
      <c r="J19" s="190">
        <f t="shared" si="6"/>
        <v>1.5805086806399846</v>
      </c>
      <c r="K19" s="190">
        <f t="shared" si="7"/>
        <v>2.4607304381656379</v>
      </c>
      <c r="L19" s="190">
        <f t="shared" si="8"/>
        <v>4.0217867042746684</v>
      </c>
      <c r="M19" s="190">
        <f t="shared" si="9"/>
        <v>3.0443028740942473</v>
      </c>
      <c r="N19" s="191">
        <f t="shared" si="10"/>
        <v>0.90453727568934517</v>
      </c>
      <c r="O19" s="192">
        <f t="shared" si="11"/>
        <v>67.310217380732382</v>
      </c>
      <c r="P19" s="188">
        <f t="shared" si="12"/>
        <v>1.220639011817342</v>
      </c>
      <c r="Q19" s="188">
        <f t="shared" si="13"/>
        <v>2.9178621796430486E-2</v>
      </c>
      <c r="R19" s="188">
        <f t="shared" si="14"/>
        <v>1.8868842095025047</v>
      </c>
      <c r="S19" s="188">
        <f t="shared" si="15"/>
        <v>4.8631036327384143E-3</v>
      </c>
      <c r="T19" s="188">
        <f t="shared" si="16"/>
        <v>0.16048241988036765</v>
      </c>
      <c r="U19" s="38"/>
      <c r="V19" s="42">
        <v>2056.2999999999997</v>
      </c>
      <c r="W19" s="38"/>
      <c r="X19" s="155">
        <v>604.30000000000007</v>
      </c>
      <c r="Y19" s="52">
        <v>2.2999999999999998</v>
      </c>
      <c r="Z19" s="52">
        <v>81.099999999999994</v>
      </c>
      <c r="AA19" s="52">
        <v>38.299999999999997</v>
      </c>
      <c r="AB19" s="52">
        <v>205.7</v>
      </c>
      <c r="AC19" s="52">
        <v>29.9</v>
      </c>
      <c r="AD19" s="52">
        <v>32.5</v>
      </c>
      <c r="AE19" s="52">
        <v>50.6</v>
      </c>
      <c r="AF19" s="52">
        <v>82.7</v>
      </c>
      <c r="AG19" s="52">
        <v>62.6</v>
      </c>
      <c r="AH19" s="156">
        <v>18.600000000000001</v>
      </c>
      <c r="AI19" s="53">
        <v>1384.1</v>
      </c>
      <c r="AJ19" s="129">
        <v>25.1</v>
      </c>
      <c r="AK19" s="129">
        <v>0.6</v>
      </c>
      <c r="AL19" s="129">
        <v>38.799999999999997</v>
      </c>
      <c r="AM19" s="129">
        <v>0.1</v>
      </c>
      <c r="AN19" s="129">
        <v>3.3</v>
      </c>
      <c r="AO19" s="129">
        <v>2056.2999999999997</v>
      </c>
    </row>
    <row r="20" spans="1:41" ht="12.75" x14ac:dyDescent="0.2">
      <c r="A20" s="4"/>
      <c r="B20" s="14"/>
      <c r="C20" s="15" t="s">
        <v>13</v>
      </c>
      <c r="D20" s="189">
        <f t="shared" si="0"/>
        <v>72.00508259212198</v>
      </c>
      <c r="E20" s="190">
        <f t="shared" si="1"/>
        <v>0.63532401524777637</v>
      </c>
      <c r="F20" s="190">
        <f t="shared" si="2"/>
        <v>17.100381194409149</v>
      </c>
      <c r="G20" s="190">
        <f t="shared" si="3"/>
        <v>4.9504447268106739</v>
      </c>
      <c r="H20" s="190">
        <f t="shared" si="4"/>
        <v>13.913595933926304</v>
      </c>
      <c r="I20" s="190">
        <f t="shared" si="5"/>
        <v>5.0520965692503177</v>
      </c>
      <c r="J20" s="190">
        <f t="shared" si="6"/>
        <v>3.2325285895806863</v>
      </c>
      <c r="K20" s="190">
        <f t="shared" si="7"/>
        <v>2.0254129606099109</v>
      </c>
      <c r="L20" s="190">
        <f t="shared" si="8"/>
        <v>18.500635324015246</v>
      </c>
      <c r="M20" s="190">
        <f t="shared" si="9"/>
        <v>5.0012706480304958</v>
      </c>
      <c r="N20" s="191">
        <f t="shared" si="10"/>
        <v>1.5933926302414234</v>
      </c>
      <c r="O20" s="192">
        <f t="shared" si="11"/>
        <v>4.6861499364675989</v>
      </c>
      <c r="P20" s="188">
        <f t="shared" si="12"/>
        <v>1.5095298602287166</v>
      </c>
      <c r="Q20" s="188">
        <f t="shared" si="13"/>
        <v>9.6569250317662003E-2</v>
      </c>
      <c r="R20" s="188">
        <f t="shared" si="14"/>
        <v>13.07750952986023</v>
      </c>
      <c r="S20" s="188">
        <f t="shared" si="15"/>
        <v>0.14231257941550191</v>
      </c>
      <c r="T20" s="188">
        <f t="shared" si="16"/>
        <v>8.4828462515883114</v>
      </c>
      <c r="U20" s="38"/>
      <c r="V20" s="42">
        <v>3935</v>
      </c>
      <c r="W20" s="38"/>
      <c r="X20" s="155">
        <v>2833.4</v>
      </c>
      <c r="Y20" s="52">
        <v>25</v>
      </c>
      <c r="Z20" s="52">
        <v>672.9</v>
      </c>
      <c r="AA20" s="52">
        <v>194.8</v>
      </c>
      <c r="AB20" s="52">
        <v>547.5</v>
      </c>
      <c r="AC20" s="52">
        <v>198.8</v>
      </c>
      <c r="AD20" s="52">
        <v>127.2</v>
      </c>
      <c r="AE20" s="52">
        <v>79.7</v>
      </c>
      <c r="AF20" s="52">
        <v>728</v>
      </c>
      <c r="AG20" s="52">
        <v>196.8</v>
      </c>
      <c r="AH20" s="156">
        <v>62.7</v>
      </c>
      <c r="AI20" s="53">
        <v>184.4</v>
      </c>
      <c r="AJ20" s="129">
        <v>59.4</v>
      </c>
      <c r="AK20" s="129">
        <v>3.8</v>
      </c>
      <c r="AL20" s="129">
        <v>514.6</v>
      </c>
      <c r="AM20" s="129">
        <v>5.6</v>
      </c>
      <c r="AN20" s="129">
        <v>333.8</v>
      </c>
      <c r="AO20" s="129">
        <v>3935</v>
      </c>
    </row>
    <row r="21" spans="1:41" ht="25.5" x14ac:dyDescent="0.2">
      <c r="A21" s="16"/>
      <c r="B21" s="17"/>
      <c r="C21" s="23" t="s">
        <v>79</v>
      </c>
      <c r="D21" s="193">
        <f t="shared" si="0"/>
        <v>8.4309071026591624</v>
      </c>
      <c r="E21" s="194">
        <f t="shared" si="1"/>
        <v>4.5341797135465281E-2</v>
      </c>
      <c r="F21" s="194">
        <f t="shared" si="2"/>
        <v>1.6829808230869763</v>
      </c>
      <c r="G21" s="194">
        <f t="shared" si="3"/>
        <v>0.26938361827541135</v>
      </c>
      <c r="H21" s="194">
        <f t="shared" si="4"/>
        <v>0.82415384205051601</v>
      </c>
      <c r="I21" s="194">
        <f t="shared" si="5"/>
        <v>0.29605526364921447</v>
      </c>
      <c r="J21" s="194">
        <f t="shared" si="6"/>
        <v>0.19470301122876268</v>
      </c>
      <c r="K21" s="194">
        <f t="shared" si="7"/>
        <v>0.14135972048115647</v>
      </c>
      <c r="L21" s="194">
        <f t="shared" si="8"/>
        <v>0.95217773984477105</v>
      </c>
      <c r="M21" s="194">
        <f t="shared" si="9"/>
        <v>3.822046782065986</v>
      </c>
      <c r="N21" s="195">
        <f t="shared" si="10"/>
        <v>0.20270450484090363</v>
      </c>
      <c r="O21" s="196">
        <f t="shared" si="11"/>
        <v>11.599498573066972</v>
      </c>
      <c r="P21" s="197">
        <f t="shared" si="12"/>
        <v>76.827674499239848</v>
      </c>
      <c r="Q21" s="197">
        <f t="shared" si="13"/>
        <v>2.6644973728429306</v>
      </c>
      <c r="R21" s="198">
        <f t="shared" si="14"/>
        <v>0.11468807510735335</v>
      </c>
      <c r="S21" s="197">
        <f t="shared" si="15"/>
        <v>8.0014936121409318E-3</v>
      </c>
      <c r="T21" s="197">
        <f t="shared" si="16"/>
        <v>0.35473288347158138</v>
      </c>
      <c r="U21" s="38"/>
      <c r="V21" s="43">
        <v>3749.3</v>
      </c>
      <c r="W21" s="38"/>
      <c r="X21" s="167">
        <v>316.10000000000002</v>
      </c>
      <c r="Y21" s="54">
        <v>1.7</v>
      </c>
      <c r="Z21" s="54">
        <v>63.1</v>
      </c>
      <c r="AA21" s="54">
        <v>10.1</v>
      </c>
      <c r="AB21" s="54">
        <v>30.9</v>
      </c>
      <c r="AC21" s="54">
        <v>11.1</v>
      </c>
      <c r="AD21" s="54">
        <v>7.3</v>
      </c>
      <c r="AE21" s="54">
        <v>5.3</v>
      </c>
      <c r="AF21" s="54">
        <v>35.700000000000003</v>
      </c>
      <c r="AG21" s="54">
        <v>143.30000000000001</v>
      </c>
      <c r="AH21" s="163">
        <v>7.6</v>
      </c>
      <c r="AI21" s="55">
        <v>434.9</v>
      </c>
      <c r="AJ21" s="130">
        <v>2880.5</v>
      </c>
      <c r="AK21" s="130">
        <v>99.9</v>
      </c>
      <c r="AL21" s="160">
        <v>4.3</v>
      </c>
      <c r="AM21" s="130">
        <v>0.3</v>
      </c>
      <c r="AN21" s="130">
        <v>13.3</v>
      </c>
      <c r="AO21" s="130">
        <v>3749.3</v>
      </c>
    </row>
    <row r="22" spans="1:41" ht="12.75" x14ac:dyDescent="0.2">
      <c r="A22" s="16"/>
      <c r="B22" s="17"/>
      <c r="C22" s="84" t="s">
        <v>15</v>
      </c>
      <c r="D22" s="199">
        <f t="shared" si="0"/>
        <v>25.82658345505245</v>
      </c>
      <c r="E22" s="200">
        <f t="shared" si="1"/>
        <v>0.15934138892577346</v>
      </c>
      <c r="F22" s="200">
        <f t="shared" si="2"/>
        <v>4.0100916212986322</v>
      </c>
      <c r="G22" s="200">
        <f t="shared" si="3"/>
        <v>0.69047935201168498</v>
      </c>
      <c r="H22" s="200">
        <f t="shared" si="4"/>
        <v>4.0499269685300758</v>
      </c>
      <c r="I22" s="200">
        <f t="shared" si="5"/>
        <v>1.686363032797769</v>
      </c>
      <c r="J22" s="200">
        <f t="shared" si="6"/>
        <v>0.63736555570309383</v>
      </c>
      <c r="K22" s="200">
        <f t="shared" si="7"/>
        <v>0.2921258796972514</v>
      </c>
      <c r="L22" s="200">
        <f t="shared" si="8"/>
        <v>2.9345372460496613</v>
      </c>
      <c r="M22" s="200">
        <f t="shared" si="9"/>
        <v>3.7312441906785287</v>
      </c>
      <c r="N22" s="201">
        <f t="shared" si="10"/>
        <v>7.6351082193599789</v>
      </c>
      <c r="O22" s="202">
        <f t="shared" si="11"/>
        <v>43.128402602576024</v>
      </c>
      <c r="P22" s="198">
        <f t="shared" si="12"/>
        <v>13.889257734696587</v>
      </c>
      <c r="Q22" s="198">
        <f t="shared" si="13"/>
        <v>13.278449077147789</v>
      </c>
      <c r="R22" s="198">
        <f t="shared" si="14"/>
        <v>1.0357190280175277</v>
      </c>
      <c r="S22" s="198">
        <f t="shared" si="15"/>
        <v>1.5004647457177003</v>
      </c>
      <c r="T22" s="198">
        <f t="shared" si="16"/>
        <v>1.3411233567919267</v>
      </c>
      <c r="U22" s="38"/>
      <c r="V22" s="108">
        <v>753.1</v>
      </c>
      <c r="W22" s="38"/>
      <c r="X22" s="169">
        <v>194.5</v>
      </c>
      <c r="Y22" s="170">
        <v>1.2</v>
      </c>
      <c r="Z22" s="170">
        <v>30.2</v>
      </c>
      <c r="AA22" s="170">
        <v>5.2</v>
      </c>
      <c r="AB22" s="170">
        <v>30.5</v>
      </c>
      <c r="AC22" s="170">
        <v>12.7</v>
      </c>
      <c r="AD22" s="170">
        <v>4.8</v>
      </c>
      <c r="AE22" s="170">
        <v>2.2000000000000002</v>
      </c>
      <c r="AF22" s="170">
        <v>22.1</v>
      </c>
      <c r="AG22" s="170">
        <v>28.1</v>
      </c>
      <c r="AH22" s="171">
        <v>57.5</v>
      </c>
      <c r="AI22" s="131">
        <v>324.8</v>
      </c>
      <c r="AJ22" s="160">
        <v>104.6</v>
      </c>
      <c r="AK22" s="160">
        <v>100</v>
      </c>
      <c r="AL22" s="160">
        <v>7.8</v>
      </c>
      <c r="AM22" s="160">
        <v>11.3</v>
      </c>
      <c r="AN22" s="160">
        <v>10.1</v>
      </c>
      <c r="AO22" s="160">
        <v>753.1</v>
      </c>
    </row>
    <row r="23" spans="1:41" ht="12.75" x14ac:dyDescent="0.2">
      <c r="A23" s="16"/>
      <c r="B23" s="17"/>
      <c r="C23" s="47" t="s">
        <v>17</v>
      </c>
      <c r="D23" s="203">
        <f t="shared" si="0"/>
        <v>48.705563031202196</v>
      </c>
      <c r="E23" s="204">
        <f t="shared" si="1"/>
        <v>0.99368595383500669</v>
      </c>
      <c r="F23" s="204">
        <f t="shared" si="2"/>
        <v>20.478096355334742</v>
      </c>
      <c r="G23" s="204">
        <f t="shared" si="3"/>
        <v>4.047200082807163</v>
      </c>
      <c r="H23" s="204">
        <f t="shared" si="4"/>
        <v>8.9333977389044161</v>
      </c>
      <c r="I23" s="204">
        <f t="shared" si="5"/>
        <v>2.5604089753763706</v>
      </c>
      <c r="J23" s="204">
        <f t="shared" si="6"/>
        <v>2.103244430643251</v>
      </c>
      <c r="K23" s="204">
        <f t="shared" si="7"/>
        <v>1.2751728024474118</v>
      </c>
      <c r="L23" s="204">
        <f t="shared" si="8"/>
        <v>4.1817617223889867</v>
      </c>
      <c r="M23" s="204">
        <f t="shared" si="9"/>
        <v>3.2757708541788868</v>
      </c>
      <c r="N23" s="205">
        <f t="shared" si="10"/>
        <v>0.85682411528597224</v>
      </c>
      <c r="O23" s="206">
        <f t="shared" si="11"/>
        <v>20.943311596453089</v>
      </c>
      <c r="P23" s="207">
        <f t="shared" si="12"/>
        <v>9.7054020172744941</v>
      </c>
      <c r="Q23" s="207">
        <f t="shared" si="13"/>
        <v>0.60035193044198332</v>
      </c>
      <c r="R23" s="207">
        <f t="shared" si="14"/>
        <v>9.5466882885369593</v>
      </c>
      <c r="S23" s="207">
        <f t="shared" si="15"/>
        <v>1.0356645849866015</v>
      </c>
      <c r="T23" s="207">
        <f t="shared" si="16"/>
        <v>9.4630185511046712</v>
      </c>
      <c r="U23" s="38"/>
      <c r="V23" s="111">
        <v>34779.599999999999</v>
      </c>
      <c r="W23" s="38"/>
      <c r="X23" s="178">
        <v>16939.599999999999</v>
      </c>
      <c r="Y23" s="179">
        <v>345.59999999999997</v>
      </c>
      <c r="Z23" s="179">
        <v>7122.2000000000007</v>
      </c>
      <c r="AA23" s="179">
        <v>1407.6</v>
      </c>
      <c r="AB23" s="179">
        <v>3107</v>
      </c>
      <c r="AC23" s="179">
        <v>890.50000000000011</v>
      </c>
      <c r="AD23" s="179">
        <v>731.5</v>
      </c>
      <c r="AE23" s="179">
        <v>443.5</v>
      </c>
      <c r="AF23" s="179">
        <v>1454.3999999999999</v>
      </c>
      <c r="AG23" s="179">
        <v>1139.3</v>
      </c>
      <c r="AH23" s="180">
        <v>298</v>
      </c>
      <c r="AI23" s="181">
        <f t="shared" ref="AI23:AN23" si="17">SUM(AI13:AI22)</f>
        <v>7283.9999999999991</v>
      </c>
      <c r="AJ23" s="182">
        <f t="shared" si="17"/>
        <v>3375.5</v>
      </c>
      <c r="AK23" s="182">
        <f t="shared" si="17"/>
        <v>208.8</v>
      </c>
      <c r="AL23" s="182">
        <f t="shared" si="17"/>
        <v>3320.3000000000006</v>
      </c>
      <c r="AM23" s="182">
        <f t="shared" si="17"/>
        <v>360.20000000000005</v>
      </c>
      <c r="AN23" s="182">
        <f t="shared" si="17"/>
        <v>3291.2000000000003</v>
      </c>
      <c r="AO23" s="182">
        <v>34779.599999999999</v>
      </c>
    </row>
    <row r="24" spans="1:41" ht="12.75" x14ac:dyDescent="0.2">
      <c r="A24" s="16"/>
      <c r="B24" s="17"/>
      <c r="C24" s="20" t="s">
        <v>29</v>
      </c>
      <c r="D24" s="183">
        <f t="shared" si="0"/>
        <v>26.680320238316884</v>
      </c>
      <c r="E24" s="194">
        <f t="shared" si="1"/>
        <v>0.76335877862595414</v>
      </c>
      <c r="F24" s="194">
        <f t="shared" si="2"/>
        <v>3.5499286290572827</v>
      </c>
      <c r="G24" s="194">
        <f t="shared" si="3"/>
        <v>1.1357289145410538</v>
      </c>
      <c r="H24" s="194">
        <f t="shared" si="4"/>
        <v>4.9773474833984981</v>
      </c>
      <c r="I24" s="194">
        <f t="shared" si="5"/>
        <v>0.50890585241730268</v>
      </c>
      <c r="J24" s="194">
        <f t="shared" si="6"/>
        <v>3.1465276484825915</v>
      </c>
      <c r="K24" s="194">
        <f t="shared" si="7"/>
        <v>1.8122013281201512</v>
      </c>
      <c r="L24" s="194">
        <f t="shared" si="8"/>
        <v>1.5701607397753365</v>
      </c>
      <c r="M24" s="194">
        <f t="shared" si="9"/>
        <v>7.9563085707192931</v>
      </c>
      <c r="N24" s="195">
        <f t="shared" si="10"/>
        <v>1.2598522931794203</v>
      </c>
      <c r="O24" s="196">
        <f t="shared" si="11"/>
        <v>55.929994414447961</v>
      </c>
      <c r="P24" s="187">
        <f t="shared" si="12"/>
        <v>1.1171104077452987</v>
      </c>
      <c r="Q24" s="187">
        <f t="shared" si="13"/>
        <v>6.2061689319183261E-3</v>
      </c>
      <c r="R24" s="187">
        <f t="shared" si="14"/>
        <v>15.906410972506672</v>
      </c>
      <c r="S24" s="187">
        <f t="shared" si="15"/>
        <v>0.35995779805126293</v>
      </c>
      <c r="T24" s="187">
        <f t="shared" si="16"/>
        <v>0</v>
      </c>
      <c r="U24" s="38"/>
      <c r="V24" s="41">
        <v>1611.3000000000002</v>
      </c>
      <c r="W24" s="38"/>
      <c r="X24" s="166">
        <f>SUM(Y24:AH24)</f>
        <v>429.9</v>
      </c>
      <c r="Y24" s="50">
        <v>12.3</v>
      </c>
      <c r="Z24" s="50">
        <v>57.2</v>
      </c>
      <c r="AA24" s="50">
        <v>18.3</v>
      </c>
      <c r="AB24" s="50">
        <v>80.2</v>
      </c>
      <c r="AC24" s="50">
        <v>8.1999999999999993</v>
      </c>
      <c r="AD24" s="50">
        <v>50.7</v>
      </c>
      <c r="AE24" s="50">
        <v>29.2</v>
      </c>
      <c r="AF24" s="50">
        <v>25.3</v>
      </c>
      <c r="AG24" s="50">
        <v>128.19999999999999</v>
      </c>
      <c r="AH24" s="162">
        <v>20.3</v>
      </c>
      <c r="AI24" s="51">
        <v>901.2</v>
      </c>
      <c r="AJ24" s="128">
        <v>18</v>
      </c>
      <c r="AK24" s="128">
        <v>0.1</v>
      </c>
      <c r="AL24" s="128">
        <v>256.3</v>
      </c>
      <c r="AM24" s="128">
        <v>5.8</v>
      </c>
      <c r="AN24" s="128">
        <v>0</v>
      </c>
      <c r="AO24" s="128">
        <f>X24+SUM(AI24:AN24)</f>
        <v>1611.3000000000002</v>
      </c>
    </row>
    <row r="25" spans="1:41" ht="12.75" x14ac:dyDescent="0.2">
      <c r="A25" s="16"/>
      <c r="B25" s="17"/>
      <c r="C25" s="15" t="s">
        <v>93</v>
      </c>
      <c r="D25" s="208">
        <f t="shared" si="0"/>
        <v>47.730339178201142</v>
      </c>
      <c r="E25" s="210">
        <f t="shared" si="1"/>
        <v>0.98348763014929552</v>
      </c>
      <c r="F25" s="190">
        <f t="shared" si="2"/>
        <v>19.728558513254686</v>
      </c>
      <c r="G25" s="190">
        <f t="shared" si="3"/>
        <v>3.9182872641237232</v>
      </c>
      <c r="H25" s="190">
        <f t="shared" si="4"/>
        <v>8.758233514422562</v>
      </c>
      <c r="I25" s="190">
        <f t="shared" si="5"/>
        <v>2.4695734373153733</v>
      </c>
      <c r="J25" s="190">
        <f t="shared" si="6"/>
        <v>2.149438458515728</v>
      </c>
      <c r="K25" s="190">
        <f t="shared" si="7"/>
        <v>1.2989511114042247</v>
      </c>
      <c r="L25" s="190">
        <f t="shared" si="8"/>
        <v>4.0661264217153184</v>
      </c>
      <c r="M25" s="190">
        <f t="shared" si="9"/>
        <v>3.4830136105454934</v>
      </c>
      <c r="N25" s="191">
        <f t="shared" si="10"/>
        <v>0.87466921675473808</v>
      </c>
      <c r="O25" s="209">
        <f t="shared" si="11"/>
        <v>22.492436295887156</v>
      </c>
      <c r="P25" s="196">
        <f t="shared" si="12"/>
        <v>9.3251334811724895</v>
      </c>
      <c r="Q25" s="197">
        <f t="shared" si="13"/>
        <v>0.57404461005361229</v>
      </c>
      <c r="R25" s="198">
        <f t="shared" si="14"/>
        <v>9.8282812461357114</v>
      </c>
      <c r="S25" s="197">
        <f t="shared" si="15"/>
        <v>1.0057459419800008</v>
      </c>
      <c r="T25" s="197">
        <f t="shared" si="16"/>
        <v>9.044019246569885</v>
      </c>
      <c r="U25" s="38"/>
      <c r="V25" s="127">
        <v>36390.9</v>
      </c>
      <c r="W25" s="38"/>
      <c r="X25" s="155">
        <f>+X24+X23</f>
        <v>17369.5</v>
      </c>
      <c r="Y25" s="52">
        <f t="shared" ref="Y25:AO25" si="18">+Y24+Y23</f>
        <v>357.9</v>
      </c>
      <c r="Z25" s="52">
        <f t="shared" si="18"/>
        <v>7179.4000000000005</v>
      </c>
      <c r="AA25" s="52">
        <f t="shared" si="18"/>
        <v>1425.8999999999999</v>
      </c>
      <c r="AB25" s="52">
        <f t="shared" si="18"/>
        <v>3187.2</v>
      </c>
      <c r="AC25" s="52">
        <f t="shared" si="18"/>
        <v>898.70000000000016</v>
      </c>
      <c r="AD25" s="52">
        <f t="shared" si="18"/>
        <v>782.2</v>
      </c>
      <c r="AE25" s="52">
        <f t="shared" si="18"/>
        <v>472.7</v>
      </c>
      <c r="AF25" s="52">
        <f t="shared" si="18"/>
        <v>1479.6999999999998</v>
      </c>
      <c r="AG25" s="52">
        <f t="shared" si="18"/>
        <v>1267.5</v>
      </c>
      <c r="AH25" s="156">
        <f t="shared" si="18"/>
        <v>318.3</v>
      </c>
      <c r="AI25" s="52">
        <f t="shared" si="18"/>
        <v>8185.1999999999989</v>
      </c>
      <c r="AJ25" s="133">
        <f t="shared" si="18"/>
        <v>3393.5</v>
      </c>
      <c r="AK25" s="133">
        <f t="shared" si="18"/>
        <v>208.9</v>
      </c>
      <c r="AL25" s="133">
        <f t="shared" si="18"/>
        <v>3576.6000000000008</v>
      </c>
      <c r="AM25" s="133">
        <f t="shared" si="18"/>
        <v>366.00000000000006</v>
      </c>
      <c r="AN25" s="133">
        <f t="shared" si="18"/>
        <v>3291.2000000000003</v>
      </c>
      <c r="AO25" s="133">
        <f t="shared" si="18"/>
        <v>36390.9</v>
      </c>
    </row>
    <row r="26" spans="1:41" ht="12.75" x14ac:dyDescent="0.2">
      <c r="A26" s="16"/>
      <c r="B26" s="17"/>
      <c r="C26" s="15" t="s">
        <v>0</v>
      </c>
      <c r="D26" s="212">
        <v>31673</v>
      </c>
      <c r="E26" s="213">
        <v>637.9</v>
      </c>
      <c r="F26" s="214">
        <v>10197.399999999998</v>
      </c>
      <c r="G26" s="214">
        <v>2200.1999999999998</v>
      </c>
      <c r="H26" s="214">
        <v>5911</v>
      </c>
      <c r="I26" s="214">
        <v>1662.5</v>
      </c>
      <c r="J26" s="214">
        <v>1387.3000000000002</v>
      </c>
      <c r="K26" s="214">
        <v>1950.4</v>
      </c>
      <c r="L26" s="214">
        <v>3099.2</v>
      </c>
      <c r="M26" s="214">
        <v>3875.3</v>
      </c>
      <c r="N26" s="215">
        <v>751.8</v>
      </c>
      <c r="O26" s="157"/>
      <c r="P26" s="135"/>
      <c r="Q26" s="134"/>
      <c r="R26" s="134"/>
      <c r="S26" s="134"/>
      <c r="T26" s="134"/>
      <c r="U26" s="38"/>
      <c r="V26" s="38"/>
      <c r="W26" s="38"/>
      <c r="X26" s="155">
        <v>31673</v>
      </c>
      <c r="Y26" s="52">
        <v>637.9</v>
      </c>
      <c r="Z26" s="52">
        <v>10197.399999999998</v>
      </c>
      <c r="AA26" s="52">
        <v>2200.1999999999998</v>
      </c>
      <c r="AB26" s="52">
        <v>5911</v>
      </c>
      <c r="AC26" s="52">
        <v>1662.5</v>
      </c>
      <c r="AD26" s="52">
        <v>1387.3000000000002</v>
      </c>
      <c r="AE26" s="52">
        <v>1950.4</v>
      </c>
      <c r="AF26" s="52">
        <v>3099.2</v>
      </c>
      <c r="AG26" s="52">
        <v>3875.3</v>
      </c>
      <c r="AH26" s="156">
        <v>751.8</v>
      </c>
      <c r="AI26" s="135"/>
      <c r="AJ26" s="134"/>
      <c r="AK26" s="134"/>
      <c r="AL26" s="134"/>
      <c r="AM26" s="134"/>
      <c r="AN26" s="134"/>
      <c r="AO26" s="134"/>
    </row>
    <row r="27" spans="1:41" ht="12.75" x14ac:dyDescent="0.2">
      <c r="A27" s="16"/>
      <c r="B27" s="17"/>
      <c r="C27" s="15" t="s">
        <v>34</v>
      </c>
      <c r="D27" s="213">
        <v>14303.5</v>
      </c>
      <c r="E27" s="213">
        <v>280</v>
      </c>
      <c r="F27" s="214">
        <v>3017.9999999999973</v>
      </c>
      <c r="G27" s="214">
        <v>774.3</v>
      </c>
      <c r="H27" s="214">
        <v>2723.8</v>
      </c>
      <c r="I27" s="214">
        <v>763.79999999999984</v>
      </c>
      <c r="J27" s="214">
        <v>605.10000000000014</v>
      </c>
      <c r="K27" s="214">
        <v>1477.7</v>
      </c>
      <c r="L27" s="214">
        <v>1619.5</v>
      </c>
      <c r="M27" s="214">
        <v>2607.8000000000002</v>
      </c>
      <c r="N27" s="215">
        <v>433.49999999999994</v>
      </c>
      <c r="O27" s="157"/>
      <c r="P27" s="135"/>
      <c r="Q27" s="134"/>
      <c r="R27" s="134"/>
      <c r="S27" s="134"/>
      <c r="T27" s="134"/>
      <c r="U27" s="38"/>
      <c r="V27" s="38"/>
      <c r="W27" s="38"/>
      <c r="X27" s="155">
        <f>+X26-X25</f>
        <v>14303.5</v>
      </c>
      <c r="Y27" s="52">
        <f t="shared" ref="Y27:AH27" si="19">+Y26-Y25</f>
        <v>280</v>
      </c>
      <c r="Z27" s="52">
        <f t="shared" si="19"/>
        <v>3017.9999999999973</v>
      </c>
      <c r="AA27" s="52">
        <f t="shared" si="19"/>
        <v>774.3</v>
      </c>
      <c r="AB27" s="52">
        <f t="shared" si="19"/>
        <v>2723.8</v>
      </c>
      <c r="AC27" s="52">
        <f t="shared" si="19"/>
        <v>763.79999999999984</v>
      </c>
      <c r="AD27" s="52">
        <f t="shared" si="19"/>
        <v>605.10000000000014</v>
      </c>
      <c r="AE27" s="52">
        <f t="shared" si="19"/>
        <v>1477.7</v>
      </c>
      <c r="AF27" s="52">
        <f t="shared" si="19"/>
        <v>1619.5</v>
      </c>
      <c r="AG27" s="52">
        <f t="shared" si="19"/>
        <v>2607.8000000000002</v>
      </c>
      <c r="AH27" s="156">
        <f t="shared" si="19"/>
        <v>433.49999999999994</v>
      </c>
      <c r="AI27" s="135"/>
      <c r="AJ27" s="134"/>
      <c r="AK27" s="134"/>
      <c r="AL27" s="134"/>
      <c r="AM27" s="134"/>
      <c r="AN27" s="134"/>
      <c r="AO27" s="134"/>
    </row>
    <row r="28" spans="1:41" ht="12.75" x14ac:dyDescent="0.2">
      <c r="A28" s="16"/>
      <c r="B28" s="17"/>
      <c r="C28" s="15" t="s">
        <v>35</v>
      </c>
      <c r="D28" s="213">
        <v>7447.0999999999995</v>
      </c>
      <c r="E28" s="213">
        <v>67.099999999999994</v>
      </c>
      <c r="F28" s="214">
        <v>1467</v>
      </c>
      <c r="G28" s="214">
        <v>413.3</v>
      </c>
      <c r="H28" s="214">
        <v>1505</v>
      </c>
      <c r="I28" s="214">
        <v>378.4</v>
      </c>
      <c r="J28" s="214">
        <v>290.3</v>
      </c>
      <c r="K28" s="214">
        <v>67</v>
      </c>
      <c r="L28" s="214">
        <v>951.4</v>
      </c>
      <c r="M28" s="214">
        <v>2035</v>
      </c>
      <c r="N28" s="215">
        <v>272.60000000000002</v>
      </c>
      <c r="O28" s="157"/>
      <c r="P28" s="135"/>
      <c r="Q28" s="134"/>
      <c r="R28" s="134"/>
      <c r="S28" s="134"/>
      <c r="T28" s="134"/>
      <c r="U28" s="38"/>
      <c r="V28" s="38"/>
      <c r="W28" s="38"/>
      <c r="X28" s="155">
        <f>SUM(Y28:AH28)</f>
        <v>7447.0999999999995</v>
      </c>
      <c r="Y28" s="52">
        <v>67.099999999999994</v>
      </c>
      <c r="Z28" s="52">
        <v>1467</v>
      </c>
      <c r="AA28" s="52">
        <v>413.3</v>
      </c>
      <c r="AB28" s="52">
        <v>1505</v>
      </c>
      <c r="AC28" s="52">
        <v>378.4</v>
      </c>
      <c r="AD28" s="52">
        <v>290.3</v>
      </c>
      <c r="AE28" s="52">
        <v>67</v>
      </c>
      <c r="AF28" s="52">
        <v>951.4</v>
      </c>
      <c r="AG28" s="52">
        <v>2035</v>
      </c>
      <c r="AH28" s="156">
        <v>272.60000000000002</v>
      </c>
      <c r="AI28" s="135"/>
      <c r="AJ28" s="134"/>
      <c r="AK28" s="134"/>
      <c r="AL28" s="134"/>
      <c r="AM28" s="134"/>
      <c r="AN28" s="134"/>
      <c r="AO28" s="134"/>
    </row>
    <row r="29" spans="1:41" ht="12.75" x14ac:dyDescent="0.2">
      <c r="A29" s="3"/>
      <c r="B29" s="3"/>
      <c r="C29" s="15" t="s">
        <v>36</v>
      </c>
      <c r="D29" s="213">
        <v>6698.4</v>
      </c>
      <c r="E29" s="213">
        <v>248.1</v>
      </c>
      <c r="F29" s="214">
        <v>1511.5</v>
      </c>
      <c r="G29" s="214">
        <v>352.9</v>
      </c>
      <c r="H29" s="214">
        <v>1219</v>
      </c>
      <c r="I29" s="214">
        <v>379.5</v>
      </c>
      <c r="J29" s="214">
        <v>267.60000000000002</v>
      </c>
      <c r="K29" s="214">
        <v>1320.3</v>
      </c>
      <c r="L29" s="214">
        <v>665.9</v>
      </c>
      <c r="M29" s="214">
        <v>561.6</v>
      </c>
      <c r="N29" s="215">
        <v>172</v>
      </c>
      <c r="O29" s="158"/>
      <c r="P29" s="137"/>
      <c r="Q29" s="136"/>
      <c r="R29" s="136"/>
      <c r="S29" s="136"/>
      <c r="T29" s="136"/>
      <c r="X29" s="155">
        <f t="shared" ref="X29:X30" si="20">SUM(Y29:AH29)</f>
        <v>6698.4</v>
      </c>
      <c r="Y29" s="52">
        <v>248.1</v>
      </c>
      <c r="Z29" s="52">
        <v>1511.5</v>
      </c>
      <c r="AA29" s="52">
        <v>352.9</v>
      </c>
      <c r="AB29" s="52">
        <v>1219</v>
      </c>
      <c r="AC29" s="52">
        <v>379.5</v>
      </c>
      <c r="AD29" s="52">
        <v>267.60000000000002</v>
      </c>
      <c r="AE29" s="52">
        <v>1320.3</v>
      </c>
      <c r="AF29" s="52">
        <v>665.9</v>
      </c>
      <c r="AG29" s="52">
        <v>561.6</v>
      </c>
      <c r="AH29" s="156">
        <v>172</v>
      </c>
      <c r="AI29" s="137"/>
      <c r="AJ29" s="136"/>
      <c r="AK29" s="136"/>
      <c r="AL29" s="136"/>
      <c r="AM29" s="136"/>
      <c r="AN29" s="136"/>
      <c r="AO29" s="136"/>
    </row>
    <row r="30" spans="1:41" ht="12.75" x14ac:dyDescent="0.2">
      <c r="A30" s="3"/>
      <c r="B30" s="3"/>
      <c r="C30" s="24" t="s">
        <v>30</v>
      </c>
      <c r="D30" s="216">
        <v>158.39999999999998</v>
      </c>
      <c r="E30" s="216">
        <v>-35</v>
      </c>
      <c r="F30" s="217">
        <v>39.4</v>
      </c>
      <c r="G30" s="217">
        <v>8.1999999999999993</v>
      </c>
      <c r="H30" s="217">
        <v>-0.1</v>
      </c>
      <c r="I30" s="217">
        <v>6</v>
      </c>
      <c r="J30" s="217">
        <v>47.1</v>
      </c>
      <c r="K30" s="217">
        <v>90.3</v>
      </c>
      <c r="L30" s="217">
        <v>2.4</v>
      </c>
      <c r="M30" s="217">
        <v>11.2</v>
      </c>
      <c r="N30" s="218">
        <v>-11.1</v>
      </c>
      <c r="O30" s="159"/>
      <c r="P30" s="139"/>
      <c r="Q30" s="138"/>
      <c r="R30" s="138"/>
      <c r="S30" s="138"/>
      <c r="T30" s="138"/>
      <c r="X30" s="168">
        <f t="shared" si="20"/>
        <v>158.39999999999998</v>
      </c>
      <c r="Y30" s="56">
        <v>-35</v>
      </c>
      <c r="Z30" s="56">
        <v>39.4</v>
      </c>
      <c r="AA30" s="56">
        <v>8.1999999999999993</v>
      </c>
      <c r="AB30" s="56">
        <v>-0.1</v>
      </c>
      <c r="AC30" s="56">
        <v>6</v>
      </c>
      <c r="AD30" s="56">
        <v>47.1</v>
      </c>
      <c r="AE30" s="56">
        <v>90.3</v>
      </c>
      <c r="AF30" s="56">
        <v>2.4</v>
      </c>
      <c r="AG30" s="132">
        <v>11.2</v>
      </c>
      <c r="AH30" s="164">
        <v>-11.1</v>
      </c>
      <c r="AI30" s="139"/>
      <c r="AJ30" s="138"/>
      <c r="AK30" s="138"/>
      <c r="AL30" s="138"/>
      <c r="AM30" s="138"/>
      <c r="AN30" s="138"/>
      <c r="AO30" s="138"/>
    </row>
    <row r="31" spans="1:41" ht="12.75" x14ac:dyDescent="0.2">
      <c r="A31" s="3"/>
      <c r="B31" s="3"/>
      <c r="C31" s="23"/>
      <c r="D31" s="23"/>
      <c r="E31" s="23"/>
      <c r="F31" s="23"/>
      <c r="G31" s="23"/>
      <c r="H31" s="23"/>
      <c r="I31" s="23"/>
      <c r="J31" s="23"/>
      <c r="K31" s="23"/>
      <c r="L31" s="23"/>
      <c r="M31" s="23"/>
      <c r="N31" s="23"/>
    </row>
    <row r="32" spans="1:41" ht="12.75" customHeight="1" x14ac:dyDescent="0.2">
      <c r="A32" s="3"/>
      <c r="B32" s="3"/>
      <c r="C32" s="27" t="s">
        <v>32</v>
      </c>
      <c r="D32" s="29"/>
      <c r="E32" s="29"/>
      <c r="F32" s="29"/>
      <c r="G32" s="29"/>
      <c r="H32" s="29"/>
      <c r="I32" s="29"/>
      <c r="J32" s="29"/>
      <c r="K32" s="29"/>
      <c r="L32" s="29"/>
      <c r="M32" s="29"/>
      <c r="N32" s="29"/>
      <c r="O32" s="46"/>
      <c r="P32" s="46"/>
      <c r="Q32" s="46"/>
      <c r="R32" s="46"/>
      <c r="S32" s="46"/>
      <c r="T32" s="46"/>
      <c r="X32" s="36">
        <f>+X26-X25</f>
        <v>14303.5</v>
      </c>
      <c r="Y32" s="36">
        <f>+Y26-Y25</f>
        <v>280</v>
      </c>
      <c r="Z32" s="36">
        <f>+Z26-Z25</f>
        <v>3017.9999999999973</v>
      </c>
      <c r="AA32" s="36">
        <f>+AA26-AA25</f>
        <v>774.3</v>
      </c>
    </row>
    <row r="33" spans="1:27" ht="12.75" x14ac:dyDescent="0.2">
      <c r="D33" s="12"/>
      <c r="E33" s="12"/>
      <c r="F33" s="12"/>
      <c r="G33" s="12"/>
      <c r="H33" s="12"/>
      <c r="I33" s="12"/>
      <c r="J33" s="12"/>
      <c r="K33" s="12"/>
      <c r="L33" s="12"/>
      <c r="M33" s="12"/>
      <c r="N33" s="12"/>
      <c r="O33" s="12"/>
      <c r="P33" s="12"/>
      <c r="Q33" s="12"/>
      <c r="R33" s="12"/>
      <c r="S33" s="12"/>
      <c r="T33" s="12"/>
      <c r="X33" s="36"/>
      <c r="Y33" s="36"/>
      <c r="Z33" s="36"/>
      <c r="AA33" s="36"/>
    </row>
    <row r="34" spans="1:27" ht="12.75" x14ac:dyDescent="0.2">
      <c r="A34" s="4" t="s">
        <v>43</v>
      </c>
      <c r="O34" s="44"/>
      <c r="P34" s="44"/>
      <c r="Q34" s="44"/>
      <c r="R34" s="44"/>
      <c r="S34" s="44"/>
      <c r="T34" s="44"/>
      <c r="X34" s="36"/>
      <c r="Y34" s="36"/>
    </row>
    <row r="35" spans="1:27" ht="12.75" x14ac:dyDescent="0.2">
      <c r="A35" s="2" t="s">
        <v>85</v>
      </c>
      <c r="B35" s="59"/>
      <c r="D35" s="36"/>
      <c r="E35" s="36"/>
      <c r="F35" s="36"/>
      <c r="G35" s="36"/>
      <c r="H35" s="36"/>
      <c r="I35" s="36"/>
      <c r="J35" s="36"/>
      <c r="K35" s="36"/>
      <c r="L35" s="36"/>
      <c r="M35" s="36"/>
      <c r="N35" s="36"/>
    </row>
  </sheetData>
  <mergeCells count="8">
    <mergeCell ref="S10:S11"/>
    <mergeCell ref="T10:T11"/>
    <mergeCell ref="D10:D11"/>
    <mergeCell ref="E10:N10"/>
    <mergeCell ref="O10:O11"/>
    <mergeCell ref="P10:P11"/>
    <mergeCell ref="Q10:Q11"/>
    <mergeCell ref="R10:R1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E929F8-4084-41EC-BDF1-A330ED9807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Figure 1</vt:lpstr>
      <vt:lpstr>Figure 2</vt:lpstr>
      <vt:lpstr>Figure 3</vt:lpstr>
      <vt:lpstr>Table 1</vt:lpstr>
      <vt:lpstr>Table 2</vt:lpstr>
      <vt:lpstr>Table 3</vt:lpstr>
      <vt:lpstr>Table 4</vt:lpstr>
    </vt:vector>
  </TitlesOfParts>
  <Company>INFORMA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cp:lastPrinted>2011-11-25T15:05:26Z</cp:lastPrinted>
  <dcterms:created xsi:type="dcterms:W3CDTF">2006-08-21T13:09:34Z</dcterms:created>
  <dcterms:modified xsi:type="dcterms:W3CDTF">2024-10-03T17:29:38Z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d9ddd1-4d20-43f6-abfa-fc3c07406f94_Enabled">
    <vt:lpwstr>true</vt:lpwstr>
  </property>
  <property fmtid="{D5CDD505-2E9C-101B-9397-08002B2CF9AE}" pid="4" name="MSIP_Label_6bd9ddd1-4d20-43f6-abfa-fc3c07406f94_SetDate">
    <vt:lpwstr>2024-09-17T14:26:38Z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321606ab-11f2-480f-a9a8-161bef8233ff</vt:lpwstr>
  </property>
  <property fmtid="{D5CDD505-2E9C-101B-9397-08002B2CF9AE}" pid="9" name="MSIP_Label_6bd9ddd1-4d20-43f6-abfa-fc3c07406f94_ContentBits">
    <vt:lpwstr>0</vt:lpwstr>
  </property>
</Properties>
</file>