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M:\Projet\FWC Editing &amp; pre-print\2019\SC092-Transport_Energy_Environment\Transport\SE_Articles\Freight\"/>
    </mc:Choice>
  </mc:AlternateContent>
  <bookViews>
    <workbookView xWindow="16395" yWindow="450" windowWidth="20700" windowHeight="11340" tabRatio="882" activeTab="5"/>
  </bookViews>
  <sheets>
    <sheet name="Figure 1" sheetId="100" r:id="rId1"/>
    <sheet name="Figure 2" sheetId="93" r:id="rId2"/>
    <sheet name="Table 1" sheetId="97" r:id="rId3"/>
    <sheet name="Figure 3" sheetId="98" r:id="rId4"/>
    <sheet name="Figure 4" sheetId="102" r:id="rId5"/>
    <sheet name="Figure 5" sheetId="96" r:id="rId6"/>
  </sheets>
  <calcPr calcId="152511"/>
</workbook>
</file>

<file path=xl/calcChain.xml><?xml version="1.0" encoding="utf-8"?>
<calcChain xmlns="http://schemas.openxmlformats.org/spreadsheetml/2006/main">
  <c r="I14" i="96" l="1"/>
  <c r="I13" i="96"/>
  <c r="I12" i="96"/>
  <c r="I8" i="96"/>
  <c r="I11" i="96" l="1"/>
  <c r="I10" i="96"/>
  <c r="F12" i="102"/>
  <c r="F11" i="102"/>
  <c r="F10" i="102"/>
  <c r="F8" i="102"/>
  <c r="E8" i="96" l="1"/>
  <c r="E38" i="96" l="1"/>
  <c r="D38" i="96"/>
  <c r="E37" i="96"/>
  <c r="D37" i="96"/>
  <c r="E35" i="96"/>
  <c r="D35" i="96"/>
  <c r="E34" i="96"/>
  <c r="D34" i="96"/>
  <c r="D11" i="96"/>
  <c r="E11" i="96"/>
  <c r="D12" i="96"/>
  <c r="E12" i="96"/>
  <c r="D13" i="96"/>
  <c r="E13" i="96"/>
  <c r="D14" i="96"/>
  <c r="E14" i="96"/>
  <c r="D15" i="96"/>
  <c r="E15" i="96"/>
  <c r="D16" i="96"/>
  <c r="E16" i="96"/>
  <c r="D17" i="96"/>
  <c r="E17" i="96"/>
  <c r="D18" i="96"/>
  <c r="E18" i="96"/>
  <c r="D19" i="96"/>
  <c r="E19" i="96"/>
  <c r="D20" i="96"/>
  <c r="E20" i="96"/>
  <c r="D21" i="96"/>
  <c r="E21" i="96"/>
  <c r="D22" i="96"/>
  <c r="E22" i="96"/>
  <c r="D23" i="96"/>
  <c r="E23" i="96"/>
  <c r="D24" i="96"/>
  <c r="E24" i="96"/>
  <c r="D25" i="96"/>
  <c r="E25" i="96"/>
  <c r="D26" i="96"/>
  <c r="E26" i="96"/>
  <c r="D27" i="96"/>
  <c r="E27" i="96"/>
  <c r="D28" i="96"/>
  <c r="E28" i="96"/>
  <c r="D29" i="96"/>
  <c r="E29" i="96"/>
  <c r="D30" i="96"/>
  <c r="E30" i="96"/>
  <c r="D31" i="96"/>
  <c r="E31" i="96"/>
  <c r="D32" i="96"/>
  <c r="E32" i="96"/>
  <c r="E10" i="96"/>
  <c r="D10" i="96"/>
  <c r="D8" i="96"/>
  <c r="D8" i="102"/>
  <c r="D11" i="102"/>
  <c r="D12" i="102"/>
  <c r="D13" i="102"/>
  <c r="D14" i="102"/>
  <c r="D15" i="102"/>
  <c r="D16" i="102"/>
  <c r="D17" i="102"/>
  <c r="D19" i="102"/>
  <c r="D21" i="102"/>
  <c r="D22" i="102"/>
  <c r="D23" i="102"/>
  <c r="D24" i="102"/>
  <c r="D25" i="102"/>
  <c r="D26" i="102"/>
  <c r="D27" i="102"/>
  <c r="D28" i="102"/>
  <c r="D29" i="102"/>
  <c r="D30" i="102"/>
  <c r="D31" i="102"/>
  <c r="D32" i="102"/>
  <c r="D33" i="102"/>
  <c r="D34" i="102"/>
  <c r="D35" i="102"/>
  <c r="D36" i="102"/>
  <c r="D37" i="102"/>
  <c r="D38" i="102"/>
  <c r="D39" i="102"/>
  <c r="D40" i="102"/>
  <c r="D42" i="102"/>
  <c r="D43" i="102"/>
  <c r="D45" i="102"/>
  <c r="D46" i="102"/>
  <c r="D10" i="102"/>
</calcChain>
</file>

<file path=xl/sharedStrings.xml><?xml version="1.0" encoding="utf-8"?>
<sst xmlns="http://schemas.openxmlformats.org/spreadsheetml/2006/main" count="342" uniqueCount="96">
  <si>
    <t>:</t>
  </si>
  <si>
    <t>National</t>
  </si>
  <si>
    <t>International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</si>
  <si>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</si>
  <si>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</si>
  <si>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</si>
  <si>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</si>
  <si>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</si>
  <si>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</si>
  <si>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</si>
  <si>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</si>
  <si>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</si>
  <si>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</si>
  <si>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</si>
  <si>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</si>
  <si>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</si>
  <si>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</si>
  <si>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</si>
  <si>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</si>
  <si>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</si>
  <si>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</si>
  <si>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</si>
  <si>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</si>
  <si>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</si>
  <si>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</si>
  <si>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</si>
  <si>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</si>
  <si>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</si>
  <si>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</si>
  <si>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Iceland</t>
  </si>
  <si>
    <t>Norway</t>
  </si>
  <si>
    <t>Turkey</t>
  </si>
  <si>
    <t>Croatia</t>
  </si>
  <si>
    <t>Switzerland</t>
  </si>
  <si>
    <t>(% based on million tkm of laden transport)</t>
  </si>
  <si>
    <t>(% of total inland tkm)</t>
  </si>
  <si>
    <t>Bookmark:</t>
  </si>
  <si>
    <t>Bookmarks:</t>
  </si>
  <si>
    <t>Inland waterways</t>
  </si>
  <si>
    <r>
      <t>Source:</t>
    </r>
    <r>
      <rPr>
        <sz val="9"/>
        <color indexed="62"/>
        <rFont val="Arial"/>
        <family val="2"/>
      </rPr>
      <t xml:space="preserve"> Eurostat (online data code: road_go_ta_tott)</t>
    </r>
  </si>
  <si>
    <r>
      <t>Source:</t>
    </r>
    <r>
      <rPr>
        <sz val="9"/>
        <color indexed="62"/>
        <rFont val="Arial"/>
        <family val="2"/>
      </rPr>
      <t xml:space="preserve"> Eurostat (online data code: mar_go_aa)</t>
    </r>
  </si>
  <si>
    <t>Montenegro</t>
  </si>
  <si>
    <t>EU-28</t>
  </si>
  <si>
    <t>Road</t>
  </si>
  <si>
    <t>Rail</t>
  </si>
  <si>
    <t>IWW</t>
  </si>
  <si>
    <t>Population</t>
  </si>
  <si>
    <t>Road (¹)</t>
  </si>
  <si>
    <r>
      <t>Source:</t>
    </r>
    <r>
      <rPr>
        <sz val="9"/>
        <color indexed="62"/>
        <rFont val="Arial"/>
        <family val="2"/>
      </rPr>
      <t xml:space="preserve"> Eurostat (online data code: tran_hv_frtra)</t>
    </r>
  </si>
  <si>
    <t>(%)</t>
  </si>
  <si>
    <t>Figure 1: Modal split of inland freight transport, 2013 (¹)</t>
  </si>
  <si>
    <t>Figure 2: Change in the index of inland freight transport relative to GDP, 2003–13 (¹)</t>
  </si>
  <si>
    <t>Table 1: Inland freight transport, 2014</t>
  </si>
  <si>
    <t>Figure 3: National and international road transport of goods, 2014 (¹)</t>
  </si>
  <si>
    <t>Figure 4: Air freight transport, 2014 (¹)</t>
  </si>
  <si>
    <t>Figure 5: Gross weight of seaborne goods handled in ports, 2014 (¹)</t>
  </si>
  <si>
    <t>Inland 
waterways</t>
  </si>
  <si>
    <t>(thousand tonnes)</t>
  </si>
  <si>
    <t>(million tonnes)</t>
  </si>
  <si>
    <t>http://appsso.eurostat.ec.europa.eu/nui/show.do?query=BOOKMARK_DS-063371_QID_-ABE533C_UID_-3F171EB0&amp;layout=TIME,C,X,0;GEO,L,Y,0;CARRIAGE,L,Z,0;TRA_OPER,L,Z,1;UNIT,L,Z,2;INDICATORS,C,Z,3;&amp;zSelection=DS-063371CARRIAGE,TOT;DS-063371UNIT,MIO_TKM;DS-063371TRA_OPER,TOTAL;DS-063371INDICATORS,OBS_FLAG;&amp;rankName1=UNIT_1_2_-1_2&amp;rankName2=TRA-OPER_1_2_-1_2&amp;rankName3=INDICATORS_1_2_-1_2&amp;rankName4=CARRIAGE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</si>
  <si>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-054722_QID_-60C194E0_UID_-3F171EB0&amp;layout=TIME,C,X,0;GEO,L,Y,0;INDIC_DE,L,Z,0;INDICATORS,C,Z,1;&amp;zSelection=DS-054722INDICATORS,OBS_FLAG;DS-054722INDIC_DE,AVG;&amp;rankName1=INDICATORS_1_2_-1_2&amp;rankName2=INDIC-DE_1_2_-1_2&amp;rankName3=TIME_1_0_0_0&amp;rankName4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</si>
  <si>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-062834_QID_75444DA0_UID_-3F171EB0&amp;layout=TIME,C,X,0;TRA_MODE,L,X,1;GEO,L,Y,0;UNIT,L,Z,0;INDICATORS,C,Z,1;&amp;zSelection=DS-062834INDICATORS,OBS_FLAG;DS-062834UNIT,PC;&amp;rankName1=UNIT_1_2_-1_2&amp;rankName2=INDICATORS_1_2_-1_2&amp;rankName3=TIME_1_0_0_0&amp;rankName4=TRA-MODE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</si>
  <si>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color indexed="62"/>
        <rFont val="Arial"/>
        <family val="2"/>
      </rPr>
      <t xml:space="preserve"> Eurostat (online data code: avia_gooc)</t>
    </r>
  </si>
  <si>
    <t>http://appsso.eurostat.ec.europa.eu/nui/show.do?query=BOOKMARK_DS-064753_QID_-4142ABBB_UID_-3F171EB0&amp;layout=TIME,C,X,0;REP_MAR,L,Y,0;DIRECT,L,Z,0;UNIT,L,Z,1;INDICATORS,C,Z,2;&amp;zSelection=DS-064753DIRECT,TOTAL;DS-064753INDICATORS,OBS_FLAG;DS-064753UNIT,THS_T;&amp;rankName1=UNIT_1_2_-1_2&amp;rankName2=DIRECT_1_2_-1_2&amp;rankName3=INDICATORS_1_2_-1_2&amp;rankName4=TIME_1_0_0_0&amp;rankName5=REP-MAR_1_2_0_1&amp;sortC=ASC_-1_FIRST&amp;rStp=&amp;cStp=&amp;rDCh=&amp;cDCh=&amp;rDM=true&amp;cDM=true&amp;footnes=false&amp;empty=false&amp;wai=false&amp;time_mode=ROLLING&amp;time_most_recent=true&amp;lang=EN&amp;cfo=%23%23%23.%23%23%23%2C%23%23%23</t>
  </si>
  <si>
    <t>EU-28 (¹)</t>
  </si>
  <si>
    <t>(¹) Road transport is based on movements all over the world of vehicles registered in the reporting country.</t>
  </si>
  <si>
    <t>(²) Estimates.</t>
  </si>
  <si>
    <t>-</t>
  </si>
  <si>
    <t>http://appsso.eurostat.ec.europa.eu/nui/show.do?query=BOOKMARK_DS-053956_QID_5DF538A_UID_-3F171EB0&amp;layout=TIME,C,X,0;GEO,L,Y,0;UNIT,L,Z,0;TRA_MEAS,L,Z,1;SCHEDULE,L,Z,2;TRA_COV,L,Z,3;INDICATORS,C,Z,4;&amp;zSelection=DS-053956SCHEDULE,TOT;DS-053956UNIT,T;DS-053956TRA_COV,TOTAL;DS-053956INDICATORS,OBS_FLAG;DS-053956TRA_MEAS,FRM_LD_NLD;&amp;rankName1=UNIT_1_2_-1_2&amp;rankName2=INDICATORS_1_2_-1_2&amp;rankName3=SCHEDULE_1_2_-1_2&amp;rankName4=TRA-COV_1_2_-1_2&amp;rankName5=TRA-MEAS_1_2_-1_2&amp;rankName6=TIME_1_0_0_0&amp;rankName7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</si>
  <si>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:c</t>
  </si>
  <si>
    <r>
      <t>Source:</t>
    </r>
    <r>
      <rPr>
        <sz val="9"/>
        <color indexed="62"/>
        <rFont val="Arial"/>
        <family val="2"/>
      </rPr>
      <t xml:space="preserve"> Eurostat (online data code: tran_hv_frmod)</t>
    </r>
  </si>
  <si>
    <t>(million tonne-kilometres)</t>
  </si>
  <si>
    <t>(tonne-kilometres per inhabitant)</t>
  </si>
  <si>
    <t>Railway</t>
  </si>
  <si>
    <t>(% share in tonne-kilometres)</t>
  </si>
  <si>
    <t>Figure 1: Modal split of inland freight transport, 2017</t>
  </si>
  <si>
    <t>Belgium (²)</t>
  </si>
  <si>
    <t>Czechia</t>
  </si>
  <si>
    <t>Finland (²)</t>
  </si>
  <si>
    <t>(¹)  EU-28 includes rail transport estimates for Belgium, road freight transport for Malta and inland waterways trasnport for Finland.</t>
  </si>
  <si>
    <t>http://appsso.eurostat.ec.europa.eu/nui/show.do?query=BOOKMARK_DS-1011197_QID_492551F_UID_-3F171EB0&amp;layout=TIME,C,X,0;GEO,L,Y,0;UNIT,L,Z,0;INDICATORS,C,Z,1;&amp;zSelection=DS-1011197UNIT,MIO_TKM;DS-1011197INDICATORS,OBS_FLAG;&amp;rankName1=UNIT_1_2_-1_2&amp;rankName2=INDICATORS_1_2_-1_2&amp;rankName3=TIME_1_0_0_0&amp;rankName4=GEO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</si>
  <si>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color indexed="62"/>
        <rFont val="Arial"/>
        <family val="2"/>
      </rPr>
      <t xml:space="preserve"> Eurostat (online data codes: road_go_ta_tott, rail_go_total, iww_go_atygo and demo_gind)</t>
    </r>
  </si>
  <si>
    <t>http://appsso.eurostat.ec.europa.eu/nui/show.do?query=BOOKMARK_DS-053354_QID_-6F86F5ED_UID_-3F171EB0&amp;layout=TIME,C,X,0;GEO,L,Y,0;TRA_COV,L,Z,0;NST07,L,Z,1;TYPPACK,L,Z,2;UNIT,L,Z,3;INDICATORS,C,Z,4;&amp;zSelection=DS-053354INDICATORS,OBS_FLAG;DS-053354UNIT,MIO_TKM;DS-053354NST07,TOTAL;DS-053354TRA_COV,TOTAL;DS-053354TYPPACK,TOTAL;&amp;rankName1=UNIT_1_2_-1_2&amp;rankName2=NST07_1_2_-1_2&amp;rankName3=INDICATORS_1_2_-1_2&amp;rankName4=TYPPACK_1_2_-1_2&amp;rankName5=TRA-COV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</si>
  <si>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-053502_QID_2E72849B_UID_-3F171EB0&amp;layout=TIME,C,X,0;GEO,L,Y,0;UNIT,L,Z,0;INDICATORS,C,Z,1;&amp;zSelection=DS-053502INDICATORS,OBS_FLAG;DS-053502UNIT,I10;&amp;rankName1=UNIT_1_2_-1_2&amp;rankName2=INDICATORS_1_2_-1_2&amp;rankName3=TIME_1_0_0_0&amp;rankName4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</si>
  <si>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-063371_QID_-3538C06B_UID_-3F171EB0&amp;layout=TIME,C,X,0;TRA_OPER,L,X,1;GEO,L,Y,0;CARRIAGE,L,Z,0;UNIT,L,Z,1;INDICATORS,C,Z,2;&amp;zSelection=DS-063371CARRIAGE,TOT;DS-063371UNIT,MIO_TKM;DS-063371INDICATORS,OBS_FLAG;&amp;rankName1=UNIT_1_2_-1_2&amp;rankName2=INDICATORS_1_2_-1_2&amp;rankName3=CARRIAGE_1_2_-1_2&amp;rankName4=TIME_1_0_0_0&amp;rankName5=TRA-OPER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</si>
  <si>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North Macedonia</t>
  </si>
  <si>
    <t>Note: (-) not applicable (:) not available. (c) confidential.</t>
  </si>
  <si>
    <t>Table 1: Inland freight transport, 2017</t>
  </si>
  <si>
    <t>Figure 3: National and international laden road freight transport, 2017</t>
  </si>
  <si>
    <t>Figure 4: Air freight transport, 2017</t>
  </si>
  <si>
    <t>Figure 5: Gross weight of seaborne goods handled in ports, 2007 and 2017</t>
  </si>
  <si>
    <t>Figure 2: Change rate of the index on inland freight transport relative to GDP between 2017 and 2007</t>
  </si>
  <si>
    <t>Note: Figures may not add up to 100% due to rounding.</t>
  </si>
  <si>
    <t>Note: Data for Malta are not available.</t>
  </si>
  <si>
    <t>Note: Different scales are used in the two parts of the figure.</t>
  </si>
  <si>
    <t>Note: Czechia, Luxembourg, Hungary, Austria, Slovakia and the EFTA countries Liechtenstein and Switzerland have no maritime ports. 2007 data are not available for Montenegro and Turkey.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</si>
</sst>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0.0_i"/>
    <numFmt numFmtId="167" formatCode="@_i"/>
    <numFmt numFmtId="168" formatCode="#,##0_i"/>
    <numFmt numFmtId="169" formatCode="0.0%"/>
    <numFmt numFmtId="170" formatCode="#\ ###\ ###"/>
  </numFmts>
  <fonts count="16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sz val="9"/>
      <color indexed="63"/>
      <name val="Arial"/>
      <family val="2"/>
    </font>
    <font>
      <i/>
      <sz val="9"/>
      <color indexed="62"/>
      <name val="Arial"/>
      <family val="2"/>
    </font>
    <font>
      <sz val="9"/>
      <color theme="0"/>
      <name val="Arial"/>
      <family val="2"/>
    </font>
    <font>
      <b/>
      <sz val="11"/>
      <color indexed="62"/>
      <name val="Arial"/>
      <family val="2"/>
    </font>
    <font>
      <sz val="7"/>
      <color rgb="FF000000"/>
      <name val="Verdana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</borders>
  <cellStyleXfs count="29">
    <xf numFmtId="0" fontId="0" fillId="0" borderId="0" applyNumberFormat="0" applyFill="0" applyBorder="0" applyProtection="0">
      <alignment vertical="center"/>
    </xf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2" fillId="0" borderId="0" applyFill="0" applyBorder="0" applyProtection="0">
      <alignment horizontal="right"/>
    </xf>
    <xf numFmtId="9" fontId="12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7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Fill="1" applyBorder="1">
      <alignment vertical="center"/>
    </xf>
    <xf numFmtId="165" fontId="7" fillId="0" borderId="0" xfId="0" applyNumberFormat="1" applyFont="1" applyFill="1" applyBorder="1">
      <alignment vertical="center"/>
    </xf>
    <xf numFmtId="164" fontId="4" fillId="0" borderId="0" xfId="0" applyNumberFormat="1" applyFont="1" applyFill="1" applyBorder="1">
      <alignment vertical="center"/>
    </xf>
    <xf numFmtId="4" fontId="4" fillId="0" borderId="0" xfId="0" applyNumberFormat="1" applyFont="1" applyFill="1" applyBorder="1">
      <alignment vertical="center"/>
    </xf>
    <xf numFmtId="0" fontId="5" fillId="3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/>
    <xf numFmtId="0" fontId="0" fillId="0" borderId="0" xfId="0" applyFont="1" applyFill="1" applyBorder="1">
      <alignment vertical="center"/>
    </xf>
    <xf numFmtId="168" fontId="4" fillId="0" borderId="0" xfId="0" applyNumberFormat="1" applyFont="1" applyFill="1" applyBorder="1" applyAlignment="1">
      <alignment horizontal="left"/>
    </xf>
    <xf numFmtId="165" fontId="4" fillId="0" borderId="0" xfId="0" applyNumberFormat="1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Fill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165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right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/>
    </xf>
    <xf numFmtId="169" fontId="4" fillId="0" borderId="0" xfId="28" applyNumberFormat="1" applyFont="1" applyFill="1" applyBorder="1" applyAlignment="1">
      <alignment vertical="center"/>
    </xf>
    <xf numFmtId="170" fontId="6" fillId="3" borderId="1" xfId="0" applyNumberFormat="1" applyFont="1" applyFill="1" applyBorder="1" applyAlignment="1">
      <alignment horizontal="right" vertical="center"/>
    </xf>
    <xf numFmtId="170" fontId="0" fillId="0" borderId="2" xfId="0" applyNumberFormat="1" applyFont="1" applyFill="1" applyBorder="1" applyAlignment="1">
      <alignment horizontal="right" vertical="center"/>
    </xf>
    <xf numFmtId="170" fontId="0" fillId="0" borderId="7" xfId="0" applyNumberFormat="1" applyFont="1" applyFill="1" applyBorder="1" applyAlignment="1">
      <alignment horizontal="right" vertical="center"/>
    </xf>
    <xf numFmtId="170" fontId="0" fillId="0" borderId="3" xfId="0" applyNumberFormat="1" applyFont="1" applyFill="1" applyBorder="1" applyAlignment="1">
      <alignment horizontal="right" vertical="center"/>
    </xf>
    <xf numFmtId="170" fontId="0" fillId="0" borderId="11" xfId="0" applyNumberFormat="1" applyFont="1" applyFill="1" applyBorder="1" applyAlignment="1">
      <alignment horizontal="right" vertical="center"/>
    </xf>
    <xf numFmtId="170" fontId="0" fillId="0" borderId="5" xfId="0" applyNumberFormat="1" applyFont="1" applyFill="1" applyBorder="1" applyAlignment="1">
      <alignment horizontal="right" vertical="center"/>
    </xf>
    <xf numFmtId="170" fontId="0" fillId="0" borderId="6" xfId="0" applyNumberFormat="1" applyFont="1" applyFill="1" applyBorder="1" applyAlignment="1">
      <alignment horizontal="right" vertical="center"/>
    </xf>
    <xf numFmtId="170" fontId="0" fillId="0" borderId="9" xfId="0" applyNumberFormat="1" applyFont="1" applyFill="1" applyBorder="1" applyAlignment="1">
      <alignment horizontal="right" vertical="center"/>
    </xf>
    <xf numFmtId="170" fontId="0" fillId="0" borderId="8" xfId="0" applyNumberFormat="1" applyFont="1" applyFill="1" applyBorder="1" applyAlignment="1">
      <alignment horizontal="right" vertical="center"/>
    </xf>
    <xf numFmtId="170" fontId="0" fillId="0" borderId="10" xfId="0" applyNumberFormat="1" applyFont="1" applyFill="1" applyBorder="1" applyAlignment="1">
      <alignment horizontal="right" vertical="center"/>
    </xf>
    <xf numFmtId="170" fontId="0" fillId="0" borderId="4" xfId="0" applyNumberFormat="1" applyFont="1" applyFill="1" applyBorder="1" applyAlignment="1">
      <alignment horizontal="right" vertical="center"/>
    </xf>
    <xf numFmtId="1" fontId="0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>
      <alignment vertical="center"/>
    </xf>
    <xf numFmtId="0" fontId="15" fillId="4" borderId="0" xfId="0" applyFont="1" applyFill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170" fontId="6" fillId="3" borderId="15" xfId="0" applyNumberFormat="1" applyFont="1" applyFill="1" applyBorder="1" applyAlignment="1">
      <alignment horizontal="right" vertical="center"/>
    </xf>
    <xf numFmtId="170" fontId="0" fillId="0" borderId="16" xfId="0" applyNumberFormat="1" applyFont="1" applyFill="1" applyBorder="1" applyAlignment="1">
      <alignment horizontal="right" vertical="center"/>
    </xf>
    <xf numFmtId="170" fontId="0" fillId="0" borderId="17" xfId="0" applyNumberFormat="1" applyFont="1" applyFill="1" applyBorder="1" applyAlignment="1">
      <alignment horizontal="right" vertical="center"/>
    </xf>
    <xf numFmtId="170" fontId="0" fillId="0" borderId="18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170" fontId="0" fillId="0" borderId="14" xfId="0" applyNumberFormat="1" applyFont="1" applyFill="1" applyBorder="1" applyAlignment="1">
      <alignment horizontal="right" vertical="center"/>
    </xf>
    <xf numFmtId="170" fontId="0" fillId="0" borderId="13" xfId="0" applyNumberFormat="1" applyFont="1" applyFill="1" applyBorder="1" applyAlignment="1">
      <alignment horizontal="right" vertical="center"/>
    </xf>
    <xf numFmtId="170" fontId="0" fillId="0" borderId="19" xfId="0" applyNumberFormat="1" applyFont="1" applyFill="1" applyBorder="1" applyAlignment="1">
      <alignment horizontal="right" vertical="center"/>
    </xf>
    <xf numFmtId="9" fontId="4" fillId="0" borderId="0" xfId="28" applyFont="1" applyFill="1" applyBorder="1" applyAlignment="1">
      <alignment vertical="center"/>
    </xf>
    <xf numFmtId="170" fontId="4" fillId="0" borderId="0" xfId="0" applyNumberFormat="1" applyFont="1" applyFill="1" applyBorder="1">
      <alignment vertical="center"/>
    </xf>
    <xf numFmtId="9" fontId="4" fillId="0" borderId="0" xfId="0" applyNumberFormat="1" applyFont="1" applyFill="1" applyBorder="1">
      <alignment vertical="center"/>
    </xf>
    <xf numFmtId="0" fontId="0" fillId="0" borderId="0" xfId="2" applyFont="1" applyFill="1" applyBorder="1" applyAlignment="1">
      <alignment horizontal="left" wrapText="1"/>
    </xf>
    <xf numFmtId="0" fontId="12" fillId="0" borderId="0" xfId="2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29">
    <cellStyle name="Normal" xfId="0" builtinId="0" customBuiltin="1"/>
    <cellStyle name="Normal 10" xfId="3"/>
    <cellStyle name="Normal 10 2" xfId="4"/>
    <cellStyle name="Normal 11" xfId="5"/>
    <cellStyle name="Normal 12" xfId="6"/>
    <cellStyle name="Normal 2" xfId="1"/>
    <cellStyle name="Normal 2 2" xfId="2"/>
    <cellStyle name="Normal 2 2 2" xfId="7"/>
    <cellStyle name="Normal 3" xfId="8"/>
    <cellStyle name="Normal 3 2" xfId="9"/>
    <cellStyle name="Normal 3 2 2" xfId="10"/>
    <cellStyle name="Normal 4" xfId="11"/>
    <cellStyle name="Normal 4 2" xfId="12"/>
    <cellStyle name="Normal 4 2 2" xfId="13"/>
    <cellStyle name="Normal 4 3" xfId="14"/>
    <cellStyle name="Normal 5" xfId="15"/>
    <cellStyle name="Normal 5 2" xfId="16"/>
    <cellStyle name="Normal 5 2 2" xfId="17"/>
    <cellStyle name="Normal 5 3" xfId="18"/>
    <cellStyle name="Normal 6" xfId="19"/>
    <cellStyle name="Normal 7" xfId="20"/>
    <cellStyle name="Normal 7 2" xfId="21"/>
    <cellStyle name="Normal 8" xfId="22"/>
    <cellStyle name="Normal 8 2" xfId="23"/>
    <cellStyle name="Normal 9" xfId="24"/>
    <cellStyle name="Normal 9 2" xfId="25"/>
    <cellStyle name="Normal 9 3" xfId="26"/>
    <cellStyle name="NumberCellStyle" xfId="27"/>
    <cellStyle name="Percent" xfId="28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Modal split of inland freight transport,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share in tonne-kilometres)</a:t>
            </a:r>
          </a:p>
        </c:rich>
      </c:tx>
      <c:layout>
        <c:manualLayout>
          <c:xMode val="edge"/>
          <c:yMode val="edge"/>
          <c:x val="5.0528972696251848E-3"/>
          <c:y val="1.02171136653895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0.12000905534181114"/>
          <c:w val="0.93629619447209056"/>
          <c:h val="0.577126580967451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1'!$D$5</c:f>
              <c:strCache>
                <c:ptCount val="1"/>
                <c:pt idx="0">
                  <c:v>Road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1'!$C$6:$C$38</c:f>
              <c:strCache>
                <c:ptCount val="33"/>
                <c:pt idx="0">
                  <c:v>EU-28 (¹)</c:v>
                </c:pt>
                <c:pt idx="2">
                  <c:v>Cyprus</c:v>
                </c:pt>
                <c:pt idx="3">
                  <c:v>Malta</c:v>
                </c:pt>
                <c:pt idx="4">
                  <c:v>Ireland</c:v>
                </c:pt>
                <c:pt idx="5">
                  <c:v>Greece</c:v>
                </c:pt>
                <c:pt idx="6">
                  <c:v>Spain</c:v>
                </c:pt>
                <c:pt idx="7">
                  <c:v>United Kingdom</c:v>
                </c:pt>
                <c:pt idx="8">
                  <c:v>Denmark</c:v>
                </c:pt>
                <c:pt idx="9">
                  <c:v>Luxembourg</c:v>
                </c:pt>
                <c:pt idx="10">
                  <c:v>France</c:v>
                </c:pt>
                <c:pt idx="11">
                  <c:v>Italy</c:v>
                </c:pt>
                <c:pt idx="12">
                  <c:v>Portugal</c:v>
                </c:pt>
                <c:pt idx="13">
                  <c:v>Poland</c:v>
                </c:pt>
                <c:pt idx="14">
                  <c:v>Belgium (²)</c:v>
                </c:pt>
                <c:pt idx="15">
                  <c:v>Croatia</c:v>
                </c:pt>
                <c:pt idx="16">
                  <c:v>Germany</c:v>
                </c:pt>
                <c:pt idx="17">
                  <c:v>Czechia</c:v>
                </c:pt>
                <c:pt idx="18">
                  <c:v>Finland (²)</c:v>
                </c:pt>
                <c:pt idx="19">
                  <c:v>Sweden</c:v>
                </c:pt>
                <c:pt idx="20">
                  <c:v>Austria</c:v>
                </c:pt>
                <c:pt idx="21">
                  <c:v>Slovenia</c:v>
                </c:pt>
                <c:pt idx="22">
                  <c:v>Slovakia</c:v>
                </c:pt>
                <c:pt idx="23">
                  <c:v>Hungary</c:v>
                </c:pt>
                <c:pt idx="24">
                  <c:v>Bulgaria</c:v>
                </c:pt>
                <c:pt idx="25">
                  <c:v>Estonia</c:v>
                </c:pt>
                <c:pt idx="26">
                  <c:v>Netherlands</c:v>
                </c:pt>
                <c:pt idx="27">
                  <c:v>Romania</c:v>
                </c:pt>
                <c:pt idx="28">
                  <c:v>Lithuania</c:v>
                </c:pt>
                <c:pt idx="29">
                  <c:v>Latvia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1'!$D$6:$D$38</c:f>
              <c:numCache>
                <c:formatCode>#,##0.0_i</c:formatCode>
                <c:ptCount val="33"/>
                <c:pt idx="0">
                  <c:v>76.70463743815084</c:v>
                </c:pt>
                <c:pt idx="2">
                  <c:v>100</c:v>
                </c:pt>
                <c:pt idx="3">
                  <c:v>100</c:v>
                </c:pt>
                <c:pt idx="4">
                  <c:v>99.062720398581902</c:v>
                </c:pt>
                <c:pt idx="5">
                  <c:v>98.21844576049719</c:v>
                </c:pt>
                <c:pt idx="6">
                  <c:v>95.077964820863585</c:v>
                </c:pt>
                <c:pt idx="7">
                  <c:v>90.355292977569988</c:v>
                </c:pt>
                <c:pt idx="8">
                  <c:v>88.464076096680941</c:v>
                </c:pt>
                <c:pt idx="9">
                  <c:v>87.947291110637366</c:v>
                </c:pt>
                <c:pt idx="10">
                  <c:v>87.168719290425145</c:v>
                </c:pt>
                <c:pt idx="11">
                  <c:v>86.384249011654973</c:v>
                </c:pt>
                <c:pt idx="12">
                  <c:v>85.890455596358592</c:v>
                </c:pt>
                <c:pt idx="13">
                  <c:v>76.010687638475005</c:v>
                </c:pt>
                <c:pt idx="14">
                  <c:v>73.691354528649597</c:v>
                </c:pt>
                <c:pt idx="15">
                  <c:v>73.554606426205595</c:v>
                </c:pt>
                <c:pt idx="16">
                  <c:v>73.416156204934765</c:v>
                </c:pt>
                <c:pt idx="17">
                  <c:v>73.0781993966622</c:v>
                </c:pt>
                <c:pt idx="18">
                  <c:v>72.355303725066278</c:v>
                </c:pt>
                <c:pt idx="19">
                  <c:v>69.778648491014764</c:v>
                </c:pt>
                <c:pt idx="20">
                  <c:v>65.356727878486666</c:v>
                </c:pt>
                <c:pt idx="21">
                  <c:v>64.542049108314828</c:v>
                </c:pt>
                <c:pt idx="22">
                  <c:v>63.485632837409334</c:v>
                </c:pt>
                <c:pt idx="23">
                  <c:v>62.713545080434407</c:v>
                </c:pt>
                <c:pt idx="24">
                  <c:v>56.646736432448343</c:v>
                </c:pt>
                <c:pt idx="25">
                  <c:v>55.611751276694356</c:v>
                </c:pt>
                <c:pt idx="26">
                  <c:v>49.396311035084203</c:v>
                </c:pt>
                <c:pt idx="27">
                  <c:v>42.441749595296898</c:v>
                </c:pt>
                <c:pt idx="28">
                  <c:v>33.315344530264753</c:v>
                </c:pt>
                <c:pt idx="29">
                  <c:v>26.005953861050163</c:v>
                </c:pt>
                <c:pt idx="31">
                  <c:v>84.832413510772767</c:v>
                </c:pt>
                <c:pt idx="32">
                  <c:v>65.138786605281851</c:v>
                </c:pt>
              </c:numCache>
            </c:numRef>
          </c:val>
        </c:ser>
        <c:ser>
          <c:idx val="1"/>
          <c:order val="1"/>
          <c:tx>
            <c:strRef>
              <c:f>'Figure 1'!$E$5</c:f>
              <c:strCache>
                <c:ptCount val="1"/>
                <c:pt idx="0">
                  <c:v>Railway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1'!$C$6:$C$38</c:f>
              <c:strCache>
                <c:ptCount val="33"/>
                <c:pt idx="0">
                  <c:v>EU-28 (¹)</c:v>
                </c:pt>
                <c:pt idx="2">
                  <c:v>Cyprus</c:v>
                </c:pt>
                <c:pt idx="3">
                  <c:v>Malta</c:v>
                </c:pt>
                <c:pt idx="4">
                  <c:v>Ireland</c:v>
                </c:pt>
                <c:pt idx="5">
                  <c:v>Greece</c:v>
                </c:pt>
                <c:pt idx="6">
                  <c:v>Spain</c:v>
                </c:pt>
                <c:pt idx="7">
                  <c:v>United Kingdom</c:v>
                </c:pt>
                <c:pt idx="8">
                  <c:v>Denmark</c:v>
                </c:pt>
                <c:pt idx="9">
                  <c:v>Luxembourg</c:v>
                </c:pt>
                <c:pt idx="10">
                  <c:v>France</c:v>
                </c:pt>
                <c:pt idx="11">
                  <c:v>Italy</c:v>
                </c:pt>
                <c:pt idx="12">
                  <c:v>Portugal</c:v>
                </c:pt>
                <c:pt idx="13">
                  <c:v>Poland</c:v>
                </c:pt>
                <c:pt idx="14">
                  <c:v>Belgium (²)</c:v>
                </c:pt>
                <c:pt idx="15">
                  <c:v>Croatia</c:v>
                </c:pt>
                <c:pt idx="16">
                  <c:v>Germany</c:v>
                </c:pt>
                <c:pt idx="17">
                  <c:v>Czechia</c:v>
                </c:pt>
                <c:pt idx="18">
                  <c:v>Finland (²)</c:v>
                </c:pt>
                <c:pt idx="19">
                  <c:v>Sweden</c:v>
                </c:pt>
                <c:pt idx="20">
                  <c:v>Austria</c:v>
                </c:pt>
                <c:pt idx="21">
                  <c:v>Slovenia</c:v>
                </c:pt>
                <c:pt idx="22">
                  <c:v>Slovakia</c:v>
                </c:pt>
                <c:pt idx="23">
                  <c:v>Hungary</c:v>
                </c:pt>
                <c:pt idx="24">
                  <c:v>Bulgaria</c:v>
                </c:pt>
                <c:pt idx="25">
                  <c:v>Estonia</c:v>
                </c:pt>
                <c:pt idx="26">
                  <c:v>Netherlands</c:v>
                </c:pt>
                <c:pt idx="27">
                  <c:v>Romania</c:v>
                </c:pt>
                <c:pt idx="28">
                  <c:v>Lithuania</c:v>
                </c:pt>
                <c:pt idx="29">
                  <c:v>Latvia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1'!$E$6:$E$38</c:f>
              <c:numCache>
                <c:formatCode>#,##0.0_i</c:formatCode>
                <c:ptCount val="33"/>
                <c:pt idx="0">
                  <c:v>17.252999144820741</c:v>
                </c:pt>
                <c:pt idx="2" formatCode="@_i">
                  <c:v>0</c:v>
                </c:pt>
                <c:pt idx="3" formatCode="@_i">
                  <c:v>0</c:v>
                </c:pt>
                <c:pt idx="4">
                  <c:v>0.9372796014181034</c:v>
                </c:pt>
                <c:pt idx="5">
                  <c:v>1.7815542395028194</c:v>
                </c:pt>
                <c:pt idx="6">
                  <c:v>4.9220351791364125</c:v>
                </c:pt>
                <c:pt idx="7">
                  <c:v>9.5891344454299663</c:v>
                </c:pt>
                <c:pt idx="8">
                  <c:v>11.535923903319063</c:v>
                </c:pt>
                <c:pt idx="9">
                  <c:v>6.2952720250526575</c:v>
                </c:pt>
                <c:pt idx="10">
                  <c:v>10.477404021111585</c:v>
                </c:pt>
                <c:pt idx="11">
                  <c:v>13.578815906956478</c:v>
                </c:pt>
                <c:pt idx="12">
                  <c:v>14.109544403641404</c:v>
                </c:pt>
                <c:pt idx="13">
                  <c:v>23.938972968714371</c:v>
                </c:pt>
                <c:pt idx="14">
                  <c:v>10.70054389892948</c:v>
                </c:pt>
                <c:pt idx="15">
                  <c:v>20.129389268017121</c:v>
                </c:pt>
                <c:pt idx="16">
                  <c:v>17.785677523394604</c:v>
                </c:pt>
                <c:pt idx="17">
                  <c:v>26.878649480005183</c:v>
                </c:pt>
                <c:pt idx="18">
                  <c:v>27.300089356711815</c:v>
                </c:pt>
                <c:pt idx="19">
                  <c:v>30.215034738706457</c:v>
                </c:pt>
                <c:pt idx="20">
                  <c:v>31.757623757583158</c:v>
                </c:pt>
                <c:pt idx="21">
                  <c:v>35.457950891685179</c:v>
                </c:pt>
                <c:pt idx="22">
                  <c:v>32.892442633861144</c:v>
                </c:pt>
                <c:pt idx="23">
                  <c:v>32.446377396659614</c:v>
                </c:pt>
                <c:pt idx="24">
                  <c:v>18.502959542798205</c:v>
                </c:pt>
                <c:pt idx="25">
                  <c:v>44.388248723305644</c:v>
                </c:pt>
                <c:pt idx="26">
                  <c:v>5.8983312129518906</c:v>
                </c:pt>
                <c:pt idx="27">
                  <c:v>30.163224136206313</c:v>
                </c:pt>
                <c:pt idx="28">
                  <c:v>66.684572515944652</c:v>
                </c:pt>
                <c:pt idx="29">
                  <c:v>73.994046138949827</c:v>
                </c:pt>
                <c:pt idx="31">
                  <c:v>15.167586489227237</c:v>
                </c:pt>
                <c:pt idx="32">
                  <c:v>34.736517152666558</c:v>
                </c:pt>
              </c:numCache>
            </c:numRef>
          </c:val>
        </c:ser>
        <c:ser>
          <c:idx val="2"/>
          <c:order val="2"/>
          <c:tx>
            <c:strRef>
              <c:f>'Figure 1'!$F$5</c:f>
              <c:strCache>
                <c:ptCount val="1"/>
                <c:pt idx="0">
                  <c:v>Inland waterways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1'!$C$6:$C$38</c:f>
              <c:strCache>
                <c:ptCount val="33"/>
                <c:pt idx="0">
                  <c:v>EU-28 (¹)</c:v>
                </c:pt>
                <c:pt idx="2">
                  <c:v>Cyprus</c:v>
                </c:pt>
                <c:pt idx="3">
                  <c:v>Malta</c:v>
                </c:pt>
                <c:pt idx="4">
                  <c:v>Ireland</c:v>
                </c:pt>
                <c:pt idx="5">
                  <c:v>Greece</c:v>
                </c:pt>
                <c:pt idx="6">
                  <c:v>Spain</c:v>
                </c:pt>
                <c:pt idx="7">
                  <c:v>United Kingdom</c:v>
                </c:pt>
                <c:pt idx="8">
                  <c:v>Denmark</c:v>
                </c:pt>
                <c:pt idx="9">
                  <c:v>Luxembourg</c:v>
                </c:pt>
                <c:pt idx="10">
                  <c:v>France</c:v>
                </c:pt>
                <c:pt idx="11">
                  <c:v>Italy</c:v>
                </c:pt>
                <c:pt idx="12">
                  <c:v>Portugal</c:v>
                </c:pt>
                <c:pt idx="13">
                  <c:v>Poland</c:v>
                </c:pt>
                <c:pt idx="14">
                  <c:v>Belgium (²)</c:v>
                </c:pt>
                <c:pt idx="15">
                  <c:v>Croatia</c:v>
                </c:pt>
                <c:pt idx="16">
                  <c:v>Germany</c:v>
                </c:pt>
                <c:pt idx="17">
                  <c:v>Czechia</c:v>
                </c:pt>
                <c:pt idx="18">
                  <c:v>Finland (²)</c:v>
                </c:pt>
                <c:pt idx="19">
                  <c:v>Sweden</c:v>
                </c:pt>
                <c:pt idx="20">
                  <c:v>Austria</c:v>
                </c:pt>
                <c:pt idx="21">
                  <c:v>Slovenia</c:v>
                </c:pt>
                <c:pt idx="22">
                  <c:v>Slovakia</c:v>
                </c:pt>
                <c:pt idx="23">
                  <c:v>Hungary</c:v>
                </c:pt>
                <c:pt idx="24">
                  <c:v>Bulgaria</c:v>
                </c:pt>
                <c:pt idx="25">
                  <c:v>Estonia</c:v>
                </c:pt>
                <c:pt idx="26">
                  <c:v>Netherlands</c:v>
                </c:pt>
                <c:pt idx="27">
                  <c:v>Romania</c:v>
                </c:pt>
                <c:pt idx="28">
                  <c:v>Lithuania</c:v>
                </c:pt>
                <c:pt idx="29">
                  <c:v>Latvia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1'!$F$6:$F$38</c:f>
              <c:numCache>
                <c:formatCode>#,##0.0_i</c:formatCode>
                <c:ptCount val="33"/>
                <c:pt idx="0">
                  <c:v>6.0423634170284233</c:v>
                </c:pt>
                <c:pt idx="2" formatCode="@_i">
                  <c:v>0</c:v>
                </c:pt>
                <c:pt idx="3" formatCode="@_i">
                  <c:v>0</c:v>
                </c:pt>
                <c:pt idx="4" formatCode="@_i">
                  <c:v>0</c:v>
                </c:pt>
                <c:pt idx="5" formatCode="@_i">
                  <c:v>0</c:v>
                </c:pt>
                <c:pt idx="6" formatCode="@_i">
                  <c:v>0</c:v>
                </c:pt>
                <c:pt idx="7">
                  <c:v>5.5572577000041201E-2</c:v>
                </c:pt>
                <c:pt idx="8" formatCode="@_i">
                  <c:v>0</c:v>
                </c:pt>
                <c:pt idx="9">
                  <c:v>5.757436864309966</c:v>
                </c:pt>
                <c:pt idx="10">
                  <c:v>2.3538766884632714</c:v>
                </c:pt>
                <c:pt idx="11">
                  <c:v>3.6935081388533825E-2</c:v>
                </c:pt>
                <c:pt idx="12">
                  <c:v>0</c:v>
                </c:pt>
                <c:pt idx="13">
                  <c:v>5.0339392810619832E-2</c:v>
                </c:pt>
                <c:pt idx="14">
                  <c:v>15.608101572420916</c:v>
                </c:pt>
                <c:pt idx="15">
                  <c:v>6.316004305777291</c:v>
                </c:pt>
                <c:pt idx="16">
                  <c:v>8.7981662716706204</c:v>
                </c:pt>
                <c:pt idx="17">
                  <c:v>4.3151123332606893E-2</c:v>
                </c:pt>
                <c:pt idx="18">
                  <c:v>0.3446069182219077</c:v>
                </c:pt>
                <c:pt idx="19">
                  <c:v>6.3167702787798917E-3</c:v>
                </c:pt>
                <c:pt idx="20">
                  <c:v>2.885648363930168</c:v>
                </c:pt>
                <c:pt idx="21">
                  <c:v>0</c:v>
                </c:pt>
                <c:pt idx="22">
                  <c:v>3.6219245287295294</c:v>
                </c:pt>
                <c:pt idx="23">
                  <c:v>4.8400775229059789</c:v>
                </c:pt>
                <c:pt idx="24">
                  <c:v>24.850304024753438</c:v>
                </c:pt>
                <c:pt idx="25">
                  <c:v>0</c:v>
                </c:pt>
                <c:pt idx="26">
                  <c:v>44.705357751963916</c:v>
                </c:pt>
                <c:pt idx="27">
                  <c:v>27.395026268496796</c:v>
                </c:pt>
                <c:pt idx="28">
                  <c:v>8.2953790598573984E-5</c:v>
                </c:pt>
                <c:pt idx="29" formatCode="@_i">
                  <c:v>0</c:v>
                </c:pt>
                <c:pt idx="31" formatCode="@_i">
                  <c:v>0</c:v>
                </c:pt>
                <c:pt idx="32">
                  <c:v>0.12469624205159037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2091360"/>
        <c:axId val="422095672"/>
      </c:barChart>
      <c:catAx>
        <c:axId val="42209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22095672"/>
        <c:crosses val="autoZero"/>
        <c:auto val="1"/>
        <c:lblAlgn val="ctr"/>
        <c:lblOffset val="100"/>
        <c:noMultiLvlLbl val="0"/>
      </c:catAx>
      <c:valAx>
        <c:axId val="4220956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22091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477755905511813"/>
          <c:y val="0.94249605080444709"/>
          <c:w val="0.3504448818897638"/>
          <c:h val="5.112580194086617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Change rate of the index on inland freight transport relative to GDP between 2017 and 2007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1754808943760763E-3"/>
          <c:y val="8.2177709296353367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cat>
            <c:strRef>
              <c:f>'Figure 2'!$C$8:$C$40</c:f>
              <c:strCache>
                <c:ptCount val="33"/>
                <c:pt idx="0">
                  <c:v>EU-28</c:v>
                </c:pt>
                <c:pt idx="2">
                  <c:v>Slovenia</c:v>
                </c:pt>
                <c:pt idx="3">
                  <c:v>Poland</c:v>
                </c:pt>
                <c:pt idx="4">
                  <c:v>Greece</c:v>
                </c:pt>
                <c:pt idx="5">
                  <c:v>Denmark</c:v>
                </c:pt>
                <c:pt idx="6">
                  <c:v>Austria</c:v>
                </c:pt>
                <c:pt idx="7">
                  <c:v>Finland</c:v>
                </c:pt>
                <c:pt idx="8">
                  <c:v>Czechia</c:v>
                </c:pt>
                <c:pt idx="9">
                  <c:v>Lithuania</c:v>
                </c:pt>
                <c:pt idx="10">
                  <c:v>Luxembourg</c:v>
                </c:pt>
                <c:pt idx="11">
                  <c:v>Netherlands</c:v>
                </c:pt>
                <c:pt idx="12">
                  <c:v>Hungary</c:v>
                </c:pt>
                <c:pt idx="13">
                  <c:v>Belgium</c:v>
                </c:pt>
                <c:pt idx="14">
                  <c:v>Germany</c:v>
                </c:pt>
                <c:pt idx="15">
                  <c:v>Slovakia</c:v>
                </c:pt>
                <c:pt idx="16">
                  <c:v>Latvia</c:v>
                </c:pt>
                <c:pt idx="17">
                  <c:v>Sweden</c:v>
                </c:pt>
                <c:pt idx="18">
                  <c:v>Croatia</c:v>
                </c:pt>
                <c:pt idx="19">
                  <c:v>Italy</c:v>
                </c:pt>
                <c:pt idx="20">
                  <c:v>Spain</c:v>
                </c:pt>
                <c:pt idx="21">
                  <c:v>France</c:v>
                </c:pt>
                <c:pt idx="22">
                  <c:v>United Kingdom</c:v>
                </c:pt>
                <c:pt idx="23">
                  <c:v>Bulgaria</c:v>
                </c:pt>
                <c:pt idx="24">
                  <c:v>Portugal</c:v>
                </c:pt>
                <c:pt idx="25">
                  <c:v>Malta</c:v>
                </c:pt>
                <c:pt idx="26">
                  <c:v>Cyprus</c:v>
                </c:pt>
                <c:pt idx="27">
                  <c:v>Romania</c:v>
                </c:pt>
                <c:pt idx="28">
                  <c:v>Ireland</c:v>
                </c:pt>
                <c:pt idx="29">
                  <c:v>Estonia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2'!$D$8:$D$40</c:f>
              <c:numCache>
                <c:formatCode>#,##0.0_i</c:formatCode>
                <c:ptCount val="33"/>
                <c:pt idx="0">
                  <c:v>-9.889094269870613</c:v>
                </c:pt>
                <c:pt idx="2">
                  <c:v>13.5813953488372</c:v>
                </c:pt>
                <c:pt idx="3">
                  <c:v>9.8311817279046476</c:v>
                </c:pt>
                <c:pt idx="4">
                  <c:v>7.6537013801756482</c:v>
                </c:pt>
                <c:pt idx="5">
                  <c:v>6.545820745216524</c:v>
                </c:pt>
                <c:pt idx="6">
                  <c:v>2.1256038647343045</c:v>
                </c:pt>
                <c:pt idx="7">
                  <c:v>0.40609137055838129</c:v>
                </c:pt>
                <c:pt idx="8">
                  <c:v>9.0334236675704283E-2</c:v>
                </c:pt>
                <c:pt idx="9">
                  <c:v>0</c:v>
                </c:pt>
                <c:pt idx="10">
                  <c:v>-1.7357762777241992</c:v>
                </c:pt>
                <c:pt idx="11">
                  <c:v>-2.8515240904621542</c:v>
                </c:pt>
                <c:pt idx="12">
                  <c:v>-3.6607142857142838</c:v>
                </c:pt>
                <c:pt idx="13">
                  <c:v>-4.0145985401459754</c:v>
                </c:pt>
                <c:pt idx="14">
                  <c:v>-5.6640625000000107</c:v>
                </c:pt>
                <c:pt idx="15">
                  <c:v>-10.915492957746476</c:v>
                </c:pt>
                <c:pt idx="16">
                  <c:v>-11.265969802555153</c:v>
                </c:pt>
                <c:pt idx="17">
                  <c:v>-12.696941612604263</c:v>
                </c:pt>
                <c:pt idx="18">
                  <c:v>-16.19273301737757</c:v>
                </c:pt>
                <c:pt idx="19">
                  <c:v>-18.336673346693388</c:v>
                </c:pt>
                <c:pt idx="20">
                  <c:v>-18.421052631578949</c:v>
                </c:pt>
                <c:pt idx="21">
                  <c:v>-19.499568593615191</c:v>
                </c:pt>
                <c:pt idx="22">
                  <c:v>-19.595782073813705</c:v>
                </c:pt>
                <c:pt idx="23">
                  <c:v>-22.31595092024541</c:v>
                </c:pt>
                <c:pt idx="24">
                  <c:v>-31.070889894419295</c:v>
                </c:pt>
                <c:pt idx="25">
                  <c:v>-34.961685823754785</c:v>
                </c:pt>
                <c:pt idx="26">
                  <c:v>-34.99562554680665</c:v>
                </c:pt>
                <c:pt idx="27">
                  <c:v>-46.563904945407828</c:v>
                </c:pt>
                <c:pt idx="28">
                  <c:v>-56.20578778135048</c:v>
                </c:pt>
                <c:pt idx="29">
                  <c:v>-57.008466603951078</c:v>
                </c:pt>
                <c:pt idx="31">
                  <c:v>11.158342189160475</c:v>
                </c:pt>
                <c:pt idx="32">
                  <c:v>-14.565826330532206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093320"/>
        <c:axId val="421994808"/>
      </c:barChart>
      <c:catAx>
        <c:axId val="422093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21994808"/>
        <c:crosses val="autoZero"/>
        <c:auto val="1"/>
        <c:lblAlgn val="ctr"/>
        <c:lblOffset val="100"/>
        <c:noMultiLvlLbl val="0"/>
      </c:catAx>
      <c:valAx>
        <c:axId val="421994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22093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National and international laden road freight transport,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share in tonne-kilometres)</a:t>
            </a:r>
          </a:p>
        </c:rich>
      </c:tx>
      <c:layout>
        <c:manualLayout>
          <c:xMode val="edge"/>
          <c:yMode val="edge"/>
          <c:x val="5.3547517782677398E-3"/>
          <c:y val="9.913255114888382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402834645669295E-2"/>
          <c:y val="0.12711635566419985"/>
          <c:w val="0.93565789361713492"/>
          <c:h val="0.624513232466511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3'!$D$7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3'!$C$8:$C$39</c:f>
              <c:strCache>
                <c:ptCount val="32"/>
                <c:pt idx="0">
                  <c:v>EU-28</c:v>
                </c:pt>
                <c:pt idx="2">
                  <c:v>Cyprus</c:v>
                </c:pt>
                <c:pt idx="3">
                  <c:v>United Kingdom</c:v>
                </c:pt>
                <c:pt idx="4">
                  <c:v>Finland</c:v>
                </c:pt>
                <c:pt idx="5">
                  <c:v>France</c:v>
                </c:pt>
                <c:pt idx="6">
                  <c:v>Sweden</c:v>
                </c:pt>
                <c:pt idx="7">
                  <c:v>Italy</c:v>
                </c:pt>
                <c:pt idx="8">
                  <c:v>Germany</c:v>
                </c:pt>
                <c:pt idx="9">
                  <c:v>Denmark</c:v>
                </c:pt>
                <c:pt idx="10">
                  <c:v>Ireland</c:v>
                </c:pt>
                <c:pt idx="11">
                  <c:v>Spain</c:v>
                </c:pt>
                <c:pt idx="12">
                  <c:v>Austria</c:v>
                </c:pt>
                <c:pt idx="13">
                  <c:v>Belgium</c:v>
                </c:pt>
                <c:pt idx="14">
                  <c:v>Greece</c:v>
                </c:pt>
                <c:pt idx="15">
                  <c:v>Czechia</c:v>
                </c:pt>
                <c:pt idx="16">
                  <c:v>Netherlands</c:v>
                </c:pt>
                <c:pt idx="17">
                  <c:v>Poland</c:v>
                </c:pt>
                <c:pt idx="18">
                  <c:v>Croatia</c:v>
                </c:pt>
                <c:pt idx="19">
                  <c:v>Portugal</c:v>
                </c:pt>
                <c:pt idx="20">
                  <c:v>Hungary</c:v>
                </c:pt>
                <c:pt idx="21">
                  <c:v>Estonia</c:v>
                </c:pt>
                <c:pt idx="22">
                  <c:v>Romania</c:v>
                </c:pt>
                <c:pt idx="23">
                  <c:v>Bulgaria</c:v>
                </c:pt>
                <c:pt idx="24">
                  <c:v>Latvia</c:v>
                </c:pt>
                <c:pt idx="25">
                  <c:v>Slovakia</c:v>
                </c:pt>
                <c:pt idx="26">
                  <c:v>Luxembourg</c:v>
                </c:pt>
                <c:pt idx="27">
                  <c:v>Slovenia</c:v>
                </c:pt>
                <c:pt idx="28">
                  <c:v>Lithuania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3'!$D$8:$D$39</c:f>
              <c:numCache>
                <c:formatCode>#,##0.0</c:formatCode>
                <c:ptCount val="32"/>
                <c:pt idx="0">
                  <c:v>63.450106814855467</c:v>
                </c:pt>
                <c:pt idx="2">
                  <c:v>97.094430992736079</c:v>
                </c:pt>
                <c:pt idx="3">
                  <c:v>95.719083533087783</c:v>
                </c:pt>
                <c:pt idx="4">
                  <c:v>94.150039333476357</c:v>
                </c:pt>
                <c:pt idx="5">
                  <c:v>92.954302854655282</c:v>
                </c:pt>
                <c:pt idx="6">
                  <c:v>92.126830900097971</c:v>
                </c:pt>
                <c:pt idx="7">
                  <c:v>89.158388129036567</c:v>
                </c:pt>
                <c:pt idx="8">
                  <c:v>86.752951470386307</c:v>
                </c:pt>
                <c:pt idx="9">
                  <c:v>81.131466907495806</c:v>
                </c:pt>
                <c:pt idx="10">
                  <c:v>78.793511321392359</c:v>
                </c:pt>
                <c:pt idx="11">
                  <c:v>66.923399781055693</c:v>
                </c:pt>
                <c:pt idx="12">
                  <c:v>64.681653706982829</c:v>
                </c:pt>
                <c:pt idx="13">
                  <c:v>60.292226767971947</c:v>
                </c:pt>
                <c:pt idx="14">
                  <c:v>54.519505233111325</c:v>
                </c:pt>
                <c:pt idx="15">
                  <c:v>49.462438451461352</c:v>
                </c:pt>
                <c:pt idx="16">
                  <c:v>49.104882057660696</c:v>
                </c:pt>
                <c:pt idx="17">
                  <c:v>35.808126006801501</c:v>
                </c:pt>
                <c:pt idx="18">
                  <c:v>35.482508027716747</c:v>
                </c:pt>
                <c:pt idx="19">
                  <c:v>31.749839115427367</c:v>
                </c:pt>
                <c:pt idx="20">
                  <c:v>30.087692772905957</c:v>
                </c:pt>
                <c:pt idx="21">
                  <c:v>26.353207303280012</c:v>
                </c:pt>
                <c:pt idx="22">
                  <c:v>24.766013454226382</c:v>
                </c:pt>
                <c:pt idx="23">
                  <c:v>23.692745376955902</c:v>
                </c:pt>
                <c:pt idx="24">
                  <c:v>21.640395404755544</c:v>
                </c:pt>
                <c:pt idx="25">
                  <c:v>17.864505379684278</c:v>
                </c:pt>
                <c:pt idx="26">
                  <c:v>12.863819842787338</c:v>
                </c:pt>
                <c:pt idx="27">
                  <c:v>11.098299221677717</c:v>
                </c:pt>
                <c:pt idx="28">
                  <c:v>8.1434307782807753</c:v>
                </c:pt>
                <c:pt idx="30">
                  <c:v>87.6361935936404</c:v>
                </c:pt>
                <c:pt idx="31">
                  <c:v>85.695153595044786</c:v>
                </c:pt>
              </c:numCache>
            </c:numRef>
          </c:val>
        </c:ser>
        <c:ser>
          <c:idx val="0"/>
          <c:order val="1"/>
          <c:tx>
            <c:strRef>
              <c:f>'Figure 3'!$E$7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3'!$C$8:$C$39</c:f>
              <c:strCache>
                <c:ptCount val="32"/>
                <c:pt idx="0">
                  <c:v>EU-28</c:v>
                </c:pt>
                <c:pt idx="2">
                  <c:v>Cyprus</c:v>
                </c:pt>
                <c:pt idx="3">
                  <c:v>United Kingdom</c:v>
                </c:pt>
                <c:pt idx="4">
                  <c:v>Finland</c:v>
                </c:pt>
                <c:pt idx="5">
                  <c:v>France</c:v>
                </c:pt>
                <c:pt idx="6">
                  <c:v>Sweden</c:v>
                </c:pt>
                <c:pt idx="7">
                  <c:v>Italy</c:v>
                </c:pt>
                <c:pt idx="8">
                  <c:v>Germany</c:v>
                </c:pt>
                <c:pt idx="9">
                  <c:v>Denmark</c:v>
                </c:pt>
                <c:pt idx="10">
                  <c:v>Ireland</c:v>
                </c:pt>
                <c:pt idx="11">
                  <c:v>Spain</c:v>
                </c:pt>
                <c:pt idx="12">
                  <c:v>Austria</c:v>
                </c:pt>
                <c:pt idx="13">
                  <c:v>Belgium</c:v>
                </c:pt>
                <c:pt idx="14">
                  <c:v>Greece</c:v>
                </c:pt>
                <c:pt idx="15">
                  <c:v>Czechia</c:v>
                </c:pt>
                <c:pt idx="16">
                  <c:v>Netherlands</c:v>
                </c:pt>
                <c:pt idx="17">
                  <c:v>Poland</c:v>
                </c:pt>
                <c:pt idx="18">
                  <c:v>Croatia</c:v>
                </c:pt>
                <c:pt idx="19">
                  <c:v>Portugal</c:v>
                </c:pt>
                <c:pt idx="20">
                  <c:v>Hungary</c:v>
                </c:pt>
                <c:pt idx="21">
                  <c:v>Estonia</c:v>
                </c:pt>
                <c:pt idx="22">
                  <c:v>Romania</c:v>
                </c:pt>
                <c:pt idx="23">
                  <c:v>Bulgaria</c:v>
                </c:pt>
                <c:pt idx="24">
                  <c:v>Latvia</c:v>
                </c:pt>
                <c:pt idx="25">
                  <c:v>Slovakia</c:v>
                </c:pt>
                <c:pt idx="26">
                  <c:v>Luxembourg</c:v>
                </c:pt>
                <c:pt idx="27">
                  <c:v>Slovenia</c:v>
                </c:pt>
                <c:pt idx="28">
                  <c:v>Lithuania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3'!$E$8:$E$39</c:f>
              <c:numCache>
                <c:formatCode>#,##0.0</c:formatCode>
                <c:ptCount val="32"/>
                <c:pt idx="0">
                  <c:v>36.549893185144533</c:v>
                </c:pt>
                <c:pt idx="2">
                  <c:v>2.9055690072639209</c:v>
                </c:pt>
                <c:pt idx="3">
                  <c:v>4.2809164669122168</c:v>
                </c:pt>
                <c:pt idx="4">
                  <c:v>5.8499606665236428</c:v>
                </c:pt>
                <c:pt idx="5">
                  <c:v>7.0456971453447181</c:v>
                </c:pt>
                <c:pt idx="6">
                  <c:v>7.8731690999020287</c:v>
                </c:pt>
                <c:pt idx="7">
                  <c:v>10.841611870963433</c:v>
                </c:pt>
                <c:pt idx="8">
                  <c:v>13.247048529613693</c:v>
                </c:pt>
                <c:pt idx="9">
                  <c:v>18.868533092504194</c:v>
                </c:pt>
                <c:pt idx="10">
                  <c:v>21.206488678607641</c:v>
                </c:pt>
                <c:pt idx="11">
                  <c:v>33.076600218944307</c:v>
                </c:pt>
                <c:pt idx="12">
                  <c:v>35.318346293017171</c:v>
                </c:pt>
                <c:pt idx="13">
                  <c:v>39.707773232028053</c:v>
                </c:pt>
                <c:pt idx="14">
                  <c:v>45.480494766888675</c:v>
                </c:pt>
                <c:pt idx="15">
                  <c:v>50.537561548538648</c:v>
                </c:pt>
                <c:pt idx="16">
                  <c:v>50.895117942339304</c:v>
                </c:pt>
                <c:pt idx="17">
                  <c:v>64.191873993198499</c:v>
                </c:pt>
                <c:pt idx="18">
                  <c:v>64.517491972283253</c:v>
                </c:pt>
                <c:pt idx="19">
                  <c:v>68.250160884572637</c:v>
                </c:pt>
                <c:pt idx="20">
                  <c:v>69.912307227094047</c:v>
                </c:pt>
                <c:pt idx="21">
                  <c:v>73.646792696719984</c:v>
                </c:pt>
                <c:pt idx="22">
                  <c:v>75.233986545773618</c:v>
                </c:pt>
                <c:pt idx="23">
                  <c:v>76.307254623044102</c:v>
                </c:pt>
                <c:pt idx="24">
                  <c:v>78.359604595244463</c:v>
                </c:pt>
                <c:pt idx="25">
                  <c:v>82.135494620315725</c:v>
                </c:pt>
                <c:pt idx="26">
                  <c:v>87.136180157212664</c:v>
                </c:pt>
                <c:pt idx="27">
                  <c:v>88.901700778322279</c:v>
                </c:pt>
                <c:pt idx="28">
                  <c:v>91.856569221719226</c:v>
                </c:pt>
                <c:pt idx="30">
                  <c:v>12.3638064063596</c:v>
                </c:pt>
                <c:pt idx="31">
                  <c:v>14.304846404955214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1993632"/>
        <c:axId val="421988144"/>
      </c:barChart>
      <c:catAx>
        <c:axId val="4219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21988144"/>
        <c:crosses val="autoZero"/>
        <c:auto val="1"/>
        <c:lblAlgn val="ctr"/>
        <c:lblOffset val="100"/>
        <c:noMultiLvlLbl val="0"/>
      </c:catAx>
      <c:valAx>
        <c:axId val="4219881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21993632"/>
        <c:crosses val="autoZero"/>
        <c:crossBetween val="between"/>
        <c:majorUnit val="2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18386491557224E-2"/>
          <c:y val="1.5802346463889051E-2"/>
          <c:w val="0.83333008736128034"/>
          <c:h val="0.81571854758564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8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cat>
            <c:strRef>
              <c:f>'Figure 4'!$C$8:$C$19</c:f>
              <c:strCache>
                <c:ptCount val="12"/>
                <c:pt idx="0">
                  <c:v>EU-28</c:v>
                </c:pt>
                <c:pt idx="2">
                  <c:v>Germany</c:v>
                </c:pt>
                <c:pt idx="3">
                  <c:v>United Kingdom</c:v>
                </c:pt>
                <c:pt idx="4">
                  <c:v>France</c:v>
                </c:pt>
                <c:pt idx="5">
                  <c:v>Netherlands</c:v>
                </c:pt>
                <c:pt idx="6">
                  <c:v>Belgium</c:v>
                </c:pt>
                <c:pt idx="7">
                  <c:v>Italy</c:v>
                </c:pt>
                <c:pt idx="8">
                  <c:v>Luxembourg</c:v>
                </c:pt>
                <c:pt idx="9">
                  <c:v>Spain</c:v>
                </c:pt>
                <c:pt idx="11">
                  <c:v>Switzerland</c:v>
                </c:pt>
              </c:strCache>
            </c:strRef>
          </c:cat>
          <c:val>
            <c:numRef>
              <c:f>'Figure 4'!$D$8:$D$19</c:f>
              <c:numCache>
                <c:formatCode>General</c:formatCode>
                <c:ptCount val="12"/>
                <c:pt idx="0" formatCode="#,##0">
                  <c:v>6315.0020000000004</c:v>
                </c:pt>
                <c:pt idx="2" formatCode="#,##0">
                  <c:v>4773.3590000000004</c:v>
                </c:pt>
                <c:pt idx="3" formatCode="#,##0">
                  <c:v>2738.7840000000001</c:v>
                </c:pt>
                <c:pt idx="4" formatCode="#,##0">
                  <c:v>2450.326</c:v>
                </c:pt>
                <c:pt idx="5" formatCode="#,##0">
                  <c:v>1865.106</c:v>
                </c:pt>
                <c:pt idx="6" formatCode="#,##0">
                  <c:v>1251.173</c:v>
                </c:pt>
                <c:pt idx="7" formatCode="#,##0">
                  <c:v>1077.874</c:v>
                </c:pt>
                <c:pt idx="8" formatCode="#,##0">
                  <c:v>892.66</c:v>
                </c:pt>
                <c:pt idx="9" formatCode="#,##0">
                  <c:v>742.44299999999998</c:v>
                </c:pt>
                <c:pt idx="11" formatCode="#,##0">
                  <c:v>486.16399999999999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994416"/>
        <c:axId val="421993240"/>
      </c:barChart>
      <c:catAx>
        <c:axId val="42199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21993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1993240"/>
        <c:scaling>
          <c:orientation val="minMax"/>
          <c:max val="6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21994416"/>
        <c:crosses val="autoZero"/>
        <c:crossBetween val="between"/>
        <c:majorUnit val="5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68148800828738E-2"/>
          <c:y val="1.3149741643799182E-2"/>
          <c:w val="0.92307692307692313"/>
          <c:h val="0.7566609185237589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cat>
            <c:strRef>
              <c:f>'Figure 4'!$C$21:$C$46</c:f>
              <c:strCache>
                <c:ptCount val="26"/>
                <c:pt idx="0">
                  <c:v>Denmark</c:v>
                </c:pt>
                <c:pt idx="1">
                  <c:v>Austria</c:v>
                </c:pt>
                <c:pt idx="2">
                  <c:v>Finland</c:v>
                </c:pt>
                <c:pt idx="3">
                  <c:v>Portugal</c:v>
                </c:pt>
                <c:pt idx="4">
                  <c:v>Ireland</c:v>
                </c:pt>
                <c:pt idx="5">
                  <c:v>Sweden</c:v>
                </c:pt>
                <c:pt idx="6">
                  <c:v>Poland</c:v>
                </c:pt>
                <c:pt idx="7">
                  <c:v>Czechia</c:v>
                </c:pt>
                <c:pt idx="8">
                  <c:v>Hungary</c:v>
                </c:pt>
                <c:pt idx="9">
                  <c:v>Greece</c:v>
                </c:pt>
                <c:pt idx="10">
                  <c:v>Romania</c:v>
                </c:pt>
                <c:pt idx="11">
                  <c:v>Bulgaria</c:v>
                </c:pt>
                <c:pt idx="12">
                  <c:v>Cyprus</c:v>
                </c:pt>
                <c:pt idx="13">
                  <c:v>Slovakia</c:v>
                </c:pt>
                <c:pt idx="14">
                  <c:v>Latvia</c:v>
                </c:pt>
                <c:pt idx="15">
                  <c:v>Malta</c:v>
                </c:pt>
                <c:pt idx="16">
                  <c:v>Lithuania</c:v>
                </c:pt>
                <c:pt idx="17">
                  <c:v>Slovenia</c:v>
                </c:pt>
                <c:pt idx="18">
                  <c:v>Estonia</c:v>
                </c:pt>
                <c:pt idx="19">
                  <c:v>Croatia</c:v>
                </c:pt>
                <c:pt idx="21">
                  <c:v>Norway</c:v>
                </c:pt>
                <c:pt idx="22">
                  <c:v>Iceland</c:v>
                </c:pt>
                <c:pt idx="24">
                  <c:v>North Macedonia</c:v>
                </c:pt>
                <c:pt idx="25">
                  <c:v>Montenegro</c:v>
                </c:pt>
              </c:strCache>
            </c:strRef>
          </c:cat>
          <c:val>
            <c:numRef>
              <c:f>'Figure 4'!$D$21:$D$46</c:f>
              <c:numCache>
                <c:formatCode>#,##0</c:formatCode>
                <c:ptCount val="26"/>
                <c:pt idx="0">
                  <c:v>235.93700000000001</c:v>
                </c:pt>
                <c:pt idx="1">
                  <c:v>227.643</c:v>
                </c:pt>
                <c:pt idx="2">
                  <c:v>188.72200000000001</c:v>
                </c:pt>
                <c:pt idx="3">
                  <c:v>164.732</c:v>
                </c:pt>
                <c:pt idx="4">
                  <c:v>163.12299999999999</c:v>
                </c:pt>
                <c:pt idx="5">
                  <c:v>159.13</c:v>
                </c:pt>
                <c:pt idx="6">
                  <c:v>121.303</c:v>
                </c:pt>
                <c:pt idx="7">
                  <c:v>89.278999999999996</c:v>
                </c:pt>
                <c:pt idx="8">
                  <c:v>87.277000000000001</c:v>
                </c:pt>
                <c:pt idx="9">
                  <c:v>69.073999999999998</c:v>
                </c:pt>
                <c:pt idx="10">
                  <c:v>41.692</c:v>
                </c:pt>
                <c:pt idx="11">
                  <c:v>34.807000000000002</c:v>
                </c:pt>
                <c:pt idx="12">
                  <c:v>30.88</c:v>
                </c:pt>
                <c:pt idx="13">
                  <c:v>27.187999999999999</c:v>
                </c:pt>
                <c:pt idx="14">
                  <c:v>21.204000000000001</c:v>
                </c:pt>
                <c:pt idx="15">
                  <c:v>16.193999999999999</c:v>
                </c:pt>
                <c:pt idx="16">
                  <c:v>15.064</c:v>
                </c:pt>
                <c:pt idx="17">
                  <c:v>12.025</c:v>
                </c:pt>
                <c:pt idx="18">
                  <c:v>11.233000000000001</c:v>
                </c:pt>
                <c:pt idx="19">
                  <c:v>9.51</c:v>
                </c:pt>
                <c:pt idx="21">
                  <c:v>169.29499999999999</c:v>
                </c:pt>
                <c:pt idx="22">
                  <c:v>52.87</c:v>
                </c:pt>
                <c:pt idx="24">
                  <c:v>2.82</c:v>
                </c:pt>
                <c:pt idx="25">
                  <c:v>0.86899999999999999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995200"/>
        <c:axId val="421991672"/>
      </c:barChart>
      <c:catAx>
        <c:axId val="42199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219916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1991672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21995200"/>
        <c:crosses val="autoZero"/>
        <c:crossBetween val="between"/>
        <c:majorUnit val="2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285178236397747E-2"/>
          <c:y val="5.4053061634009268E-2"/>
          <c:w val="0.93086072591941427"/>
          <c:h val="0.75909412028770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5'!$D$7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cat>
            <c:strRef>
              <c:f>'Figure 5'!$C$8:$C$38</c:f>
              <c:strCache>
                <c:ptCount val="31"/>
                <c:pt idx="0">
                  <c:v>EU-28</c:v>
                </c:pt>
                <c:pt idx="2">
                  <c:v>Netherlands</c:v>
                </c:pt>
                <c:pt idx="3">
                  <c:v>United Kingdom</c:v>
                </c:pt>
                <c:pt idx="4">
                  <c:v>Italy</c:v>
                </c:pt>
                <c:pt idx="5">
                  <c:v>Spain</c:v>
                </c:pt>
                <c:pt idx="6">
                  <c:v>Germany</c:v>
                </c:pt>
                <c:pt idx="7">
                  <c:v>France</c:v>
                </c:pt>
                <c:pt idx="8">
                  <c:v>Belgium</c:v>
                </c:pt>
                <c:pt idx="9">
                  <c:v>Greece</c:v>
                </c:pt>
                <c:pt idx="10">
                  <c:v>Sweden</c:v>
                </c:pt>
                <c:pt idx="11">
                  <c:v>Finland</c:v>
                </c:pt>
                <c:pt idx="12">
                  <c:v>Denmark</c:v>
                </c:pt>
                <c:pt idx="13">
                  <c:v>Portugal</c:v>
                </c:pt>
                <c:pt idx="14">
                  <c:v>Poland</c:v>
                </c:pt>
                <c:pt idx="15">
                  <c:v>Latvia</c:v>
                </c:pt>
                <c:pt idx="16">
                  <c:v>Ireland</c:v>
                </c:pt>
                <c:pt idx="17">
                  <c:v>Romania</c:v>
                </c:pt>
                <c:pt idx="18">
                  <c:v>Lithuania</c:v>
                </c:pt>
                <c:pt idx="19">
                  <c:v>Estonia</c:v>
                </c:pt>
                <c:pt idx="20">
                  <c:v>Bulgaria</c:v>
                </c:pt>
                <c:pt idx="21">
                  <c:v>Slovenia</c:v>
                </c:pt>
                <c:pt idx="22">
                  <c:v>Croatia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7">
                  <c:v>Iceland</c:v>
                </c:pt>
                <c:pt idx="29">
                  <c:v>Turkey</c:v>
                </c:pt>
                <c:pt idx="30">
                  <c:v>Montenegro</c:v>
                </c:pt>
              </c:strCache>
            </c:strRef>
          </c:cat>
          <c:val>
            <c:numRef>
              <c:f>'Figure 5'!$D$8:$D$38</c:f>
              <c:numCache>
                <c:formatCode>General</c:formatCode>
                <c:ptCount val="31"/>
                <c:pt idx="0" formatCode="0">
                  <c:v>865.59900000000016</c:v>
                </c:pt>
                <c:pt idx="2" formatCode="0">
                  <c:v>507.46300000000002</c:v>
                </c:pt>
                <c:pt idx="3" formatCode="0">
                  <c:v>426.64800000000002</c:v>
                </c:pt>
                <c:pt idx="4" formatCode="0">
                  <c:v>581.50400000000002</c:v>
                </c:pt>
                <c:pt idx="5" formatCode="0">
                  <c:v>537.327</c:v>
                </c:pt>
                <c:pt idx="6" formatCode="0">
                  <c:v>346.82499999999999</c:v>
                </c:pt>
                <c:pt idx="7" formatCode="0">
                  <c:v>315.05099999999999</c:v>
                </c:pt>
                <c:pt idx="8" formatCode="0">
                  <c:v>236.32</c:v>
                </c:pt>
                <c:pt idx="9" formatCode="0">
                  <c:v>164.3</c:v>
                </c:pt>
                <c:pt idx="10" formatCode="0">
                  <c:v>185.05699999999999</c:v>
                </c:pt>
                <c:pt idx="11" formatCode="0">
                  <c:v>114.819</c:v>
                </c:pt>
                <c:pt idx="12" formatCode="0">
                  <c:v>109.66</c:v>
                </c:pt>
                <c:pt idx="13" formatCode="0">
                  <c:v>68.228999999999999</c:v>
                </c:pt>
                <c:pt idx="14" formatCode="0">
                  <c:v>52.433</c:v>
                </c:pt>
                <c:pt idx="15" formatCode="0">
                  <c:v>61.082999999999998</c:v>
                </c:pt>
                <c:pt idx="16" formatCode="0">
                  <c:v>54.139000000000003</c:v>
                </c:pt>
                <c:pt idx="17" formatCode="0">
                  <c:v>29.253</c:v>
                </c:pt>
                <c:pt idx="18" formatCode="0">
                  <c:v>48.927999999999997</c:v>
                </c:pt>
                <c:pt idx="19" formatCode="0">
                  <c:v>44.963999999999999</c:v>
                </c:pt>
                <c:pt idx="20" formatCode="0">
                  <c:v>24.9</c:v>
                </c:pt>
                <c:pt idx="21" formatCode="0">
                  <c:v>15.853</c:v>
                </c:pt>
                <c:pt idx="22" formatCode="0">
                  <c:v>30.097000000000001</c:v>
                </c:pt>
                <c:pt idx="23" formatCode="0">
                  <c:v>7.516</c:v>
                </c:pt>
                <c:pt idx="24" formatCode="0">
                  <c:v>3.2280000000000002</c:v>
                </c:pt>
                <c:pt idx="26" formatCode="0">
                  <c:v>198.50700000000001</c:v>
                </c:pt>
                <c:pt idx="27" formatCode="0">
                  <c:v>6.1470000000000002</c:v>
                </c:pt>
                <c:pt idx="29" formatCode="0">
                  <c:v>0</c:v>
                </c:pt>
                <c:pt idx="30" formatCode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5'!$E$7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5'!$C$8:$C$38</c:f>
              <c:strCache>
                <c:ptCount val="31"/>
                <c:pt idx="0">
                  <c:v>EU-28</c:v>
                </c:pt>
                <c:pt idx="2">
                  <c:v>Netherlands</c:v>
                </c:pt>
                <c:pt idx="3">
                  <c:v>United Kingdom</c:v>
                </c:pt>
                <c:pt idx="4">
                  <c:v>Italy</c:v>
                </c:pt>
                <c:pt idx="5">
                  <c:v>Spain</c:v>
                </c:pt>
                <c:pt idx="6">
                  <c:v>Germany</c:v>
                </c:pt>
                <c:pt idx="7">
                  <c:v>France</c:v>
                </c:pt>
                <c:pt idx="8">
                  <c:v>Belgium</c:v>
                </c:pt>
                <c:pt idx="9">
                  <c:v>Greece</c:v>
                </c:pt>
                <c:pt idx="10">
                  <c:v>Sweden</c:v>
                </c:pt>
                <c:pt idx="11">
                  <c:v>Finland</c:v>
                </c:pt>
                <c:pt idx="12">
                  <c:v>Denmark</c:v>
                </c:pt>
                <c:pt idx="13">
                  <c:v>Portugal</c:v>
                </c:pt>
                <c:pt idx="14">
                  <c:v>Poland</c:v>
                </c:pt>
                <c:pt idx="15">
                  <c:v>Latvia</c:v>
                </c:pt>
                <c:pt idx="16">
                  <c:v>Ireland</c:v>
                </c:pt>
                <c:pt idx="17">
                  <c:v>Romania</c:v>
                </c:pt>
                <c:pt idx="18">
                  <c:v>Lithuania</c:v>
                </c:pt>
                <c:pt idx="19">
                  <c:v>Estonia</c:v>
                </c:pt>
                <c:pt idx="20">
                  <c:v>Bulgaria</c:v>
                </c:pt>
                <c:pt idx="21">
                  <c:v>Slovenia</c:v>
                </c:pt>
                <c:pt idx="22">
                  <c:v>Croatia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7">
                  <c:v>Iceland</c:v>
                </c:pt>
                <c:pt idx="29">
                  <c:v>Turkey</c:v>
                </c:pt>
                <c:pt idx="30">
                  <c:v>Montenegro</c:v>
                </c:pt>
              </c:strCache>
            </c:strRef>
          </c:cat>
          <c:val>
            <c:numRef>
              <c:f>'Figure 5'!$E$8:$E$38</c:f>
              <c:numCache>
                <c:formatCode>General</c:formatCode>
                <c:ptCount val="31"/>
                <c:pt idx="0" formatCode="0">
                  <c:v>861.16400000000021</c:v>
                </c:pt>
                <c:pt idx="2" formatCode="0">
                  <c:v>595.80999999999995</c:v>
                </c:pt>
                <c:pt idx="3" formatCode="0">
                  <c:v>485.80500000000001</c:v>
                </c:pt>
                <c:pt idx="4" formatCode="0">
                  <c:v>481.815</c:v>
                </c:pt>
                <c:pt idx="5" formatCode="0">
                  <c:v>475.16399999999999</c:v>
                </c:pt>
                <c:pt idx="6" formatCode="0">
                  <c:v>302.83999999999997</c:v>
                </c:pt>
                <c:pt idx="7" formatCode="0">
                  <c:v>299.18900000000002</c:v>
                </c:pt>
                <c:pt idx="8" formatCode="0">
                  <c:v>257.86500000000001</c:v>
                </c:pt>
                <c:pt idx="9" formatCode="0">
                  <c:v>181.261</c:v>
                </c:pt>
                <c:pt idx="10" formatCode="0">
                  <c:v>175.964</c:v>
                </c:pt>
                <c:pt idx="11" formatCode="0">
                  <c:v>110.468</c:v>
                </c:pt>
                <c:pt idx="12" formatCode="0">
                  <c:v>94.638000000000005</c:v>
                </c:pt>
                <c:pt idx="13" formatCode="0">
                  <c:v>93.355999999999995</c:v>
                </c:pt>
                <c:pt idx="14" formatCode="0">
                  <c:v>78.075999999999993</c:v>
                </c:pt>
                <c:pt idx="15" formatCode="0">
                  <c:v>58.686999999999998</c:v>
                </c:pt>
                <c:pt idx="16" formatCode="0">
                  <c:v>53.350999999999999</c:v>
                </c:pt>
                <c:pt idx="17" formatCode="0">
                  <c:v>49.856000000000002</c:v>
                </c:pt>
                <c:pt idx="18" formatCode="0">
                  <c:v>46.182000000000002</c:v>
                </c:pt>
                <c:pt idx="19" formatCode="0">
                  <c:v>34.801000000000002</c:v>
                </c:pt>
                <c:pt idx="20" formatCode="0">
                  <c:v>30.952999999999999</c:v>
                </c:pt>
                <c:pt idx="21" formatCode="0">
                  <c:v>22.311</c:v>
                </c:pt>
                <c:pt idx="22" formatCode="0">
                  <c:v>20.797999999999998</c:v>
                </c:pt>
                <c:pt idx="23" formatCode="0">
                  <c:v>7.86</c:v>
                </c:pt>
                <c:pt idx="24" formatCode="0">
                  <c:v>4.1139999999999999</c:v>
                </c:pt>
                <c:pt idx="26" formatCode="0">
                  <c:v>210.649</c:v>
                </c:pt>
                <c:pt idx="27" formatCode="0">
                  <c:v>7.6719999999999997</c:v>
                </c:pt>
                <c:pt idx="29" formatCode="0">
                  <c:v>465.98099999999999</c:v>
                </c:pt>
                <c:pt idx="30" formatCode="0">
                  <c:v>2.0960000000000001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992064"/>
        <c:axId val="421990496"/>
      </c:barChart>
      <c:catAx>
        <c:axId val="42199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21990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1990496"/>
        <c:scaling>
          <c:orientation val="minMax"/>
          <c:max val="9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21992064"/>
        <c:crosses val="autoZero"/>
        <c:crossBetween val="between"/>
        <c:majorUnit val="10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33337</xdr:colOff>
      <xdr:row>46</xdr:row>
      <xdr:rowOff>104777</xdr:rowOff>
    </xdr:from>
    <xdr:to>
      <xdr:col>9</xdr:col>
      <xdr:colOff>204787</xdr:colOff>
      <xdr:row>74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585786</xdr:colOff>
      <xdr:row>44</xdr:row>
      <xdr:rowOff>104774</xdr:rowOff>
    </xdr:from>
    <xdr:to>
      <xdr:col>14</xdr:col>
      <xdr:colOff>323850</xdr:colOff>
      <xdr:row>76</xdr:row>
      <xdr:rowOff>26984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466724</xdr:colOff>
      <xdr:row>45</xdr:row>
      <xdr:rowOff>95247</xdr:rowOff>
    </xdr:from>
    <xdr:to>
      <xdr:col>11</xdr:col>
      <xdr:colOff>533400</xdr:colOff>
      <xdr:row>75</xdr:row>
      <xdr:rowOff>85724</xdr:rowOff>
    </xdr:to>
    <xdr:graphicFrame macro="">
      <xdr:nvGraphicFramePr>
        <xdr:cNvPr id="839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2</xdr:row>
      <xdr:rowOff>38100</xdr:rowOff>
    </xdr:from>
    <xdr:to>
      <xdr:col>19</xdr:col>
      <xdr:colOff>1038224</xdr:colOff>
      <xdr:row>46</xdr:row>
      <xdr:rowOff>79200</xdr:rowOff>
    </xdr:to>
    <xdr:grpSp>
      <xdr:nvGrpSpPr>
        <xdr:cNvPr id="9" name="Group 8"/>
        <xdr:cNvGrpSpPr/>
      </xdr:nvGrpSpPr>
      <xdr:grpSpPr>
        <a:xfrm>
          <a:off x="5057775" y="342900"/>
          <a:ext cx="10010774" cy="6784800"/>
          <a:chOff x="5057775" y="342900"/>
          <a:chExt cx="10010774" cy="6784800"/>
        </a:xfrm>
      </xdr:grpSpPr>
      <xdr:grpSp>
        <xdr:nvGrpSpPr>
          <xdr:cNvPr id="10" name="Group 9"/>
          <xdr:cNvGrpSpPr/>
        </xdr:nvGrpSpPr>
        <xdr:grpSpPr>
          <a:xfrm>
            <a:off x="5105401" y="342900"/>
            <a:ext cx="9963148" cy="6784800"/>
            <a:chOff x="4267201" y="457199"/>
            <a:chExt cx="9963148" cy="6794326"/>
          </a:xfrm>
        </xdr:grpSpPr>
        <xdr:grpSp>
          <xdr:nvGrpSpPr>
            <xdr:cNvPr id="8" name="Group 7"/>
            <xdr:cNvGrpSpPr/>
          </xdr:nvGrpSpPr>
          <xdr:grpSpPr>
            <a:xfrm>
              <a:off x="4267201" y="457199"/>
              <a:ext cx="9963148" cy="6794326"/>
              <a:chOff x="4267201" y="457199"/>
              <a:chExt cx="9963148" cy="6794326"/>
            </a:xfrm>
          </xdr:grpSpPr>
          <xdr:graphicFrame macro="">
            <xdr:nvGraphicFramePr>
              <xdr:cNvPr id="3" name="Chart 1"/>
              <xdr:cNvGraphicFramePr>
                <a:graphicFrameLocks/>
              </xdr:cNvGraphicFramePr>
            </xdr:nvGraphicFramePr>
            <xdr:xfrm>
              <a:off x="4267201" y="457199"/>
              <a:ext cx="3286124" cy="629602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4" name="Chart 1"/>
              <xdr:cNvGraphicFramePr>
                <a:graphicFrameLocks/>
              </xdr:cNvGraphicFramePr>
            </xdr:nvGraphicFramePr>
            <xdr:xfrm>
              <a:off x="7486650" y="466725"/>
              <a:ext cx="6743699" cy="67848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cxnSp macro="">
          <xdr:nvCxnSpPr>
            <xdr:cNvPr id="5" name="Straight Connector 4"/>
            <xdr:cNvCxnSpPr/>
          </xdr:nvCxnSpPr>
          <xdr:spPr>
            <a:xfrm>
              <a:off x="4712037" y="5494656"/>
              <a:ext cx="2736000" cy="0"/>
            </a:xfrm>
            <a:prstGeom prst="line">
              <a:avLst/>
            </a:prstGeom>
            <a:ln w="3175">
              <a:solidFill>
                <a:schemeClr val="bg1">
                  <a:lumMod val="75000"/>
                </a:scheme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" name="TextBox 5"/>
            <xdr:cNvSpPr txBox="1"/>
          </xdr:nvSpPr>
          <xdr:spPr>
            <a:xfrm>
              <a:off x="4398841" y="5379823"/>
              <a:ext cx="292554" cy="149021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en-GB" sz="1000">
                  <a:latin typeface="Arial" panose="020B0604020202020204" pitchFamily="34" charset="0"/>
                  <a:cs typeface="Arial" panose="020B0604020202020204" pitchFamily="34" charset="0"/>
                </a:rPr>
                <a:t>250</a:t>
              </a:r>
            </a:p>
          </xdr:txBody>
        </xdr:sp>
        <xdr:cxnSp macro="">
          <xdr:nvCxnSpPr>
            <xdr:cNvPr id="7" name="Straight Connector 6"/>
            <xdr:cNvCxnSpPr/>
          </xdr:nvCxnSpPr>
          <xdr:spPr>
            <a:xfrm flipH="1">
              <a:off x="7467600" y="555369"/>
              <a:ext cx="504826" cy="4928553"/>
            </a:xfrm>
            <a:prstGeom prst="line">
              <a:avLst/>
            </a:prstGeom>
            <a:ln w="3175">
              <a:solidFill>
                <a:schemeClr val="bg1">
                  <a:lumMod val="75000"/>
                </a:scheme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" name="Group 14"/>
          <xdr:cNvGrpSpPr/>
        </xdr:nvGrpSpPr>
        <xdr:grpSpPr>
          <a:xfrm>
            <a:off x="5219700" y="995081"/>
            <a:ext cx="169259" cy="62230"/>
            <a:chOff x="0" y="-2035"/>
            <a:chExt cx="3893" cy="2662"/>
          </a:xfrm>
        </xdr:grpSpPr>
        <xdr:cxnSp macro="">
          <xdr:nvCxnSpPr>
            <xdr:cNvPr id="16" name="Straight Connector 15"/>
            <xdr:cNvCxnSpPr/>
          </xdr:nvCxnSpPr>
          <xdr:spPr>
            <a:xfrm flipV="1">
              <a:off x="66" y="0"/>
              <a:ext cx="3827" cy="627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Straight Connector 16"/>
            <xdr:cNvCxnSpPr/>
          </xdr:nvCxnSpPr>
          <xdr:spPr>
            <a:xfrm flipV="1">
              <a:off x="0" y="-2035"/>
              <a:ext cx="3814" cy="636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" name="Group 17"/>
          <xdr:cNvGrpSpPr/>
        </xdr:nvGrpSpPr>
        <xdr:grpSpPr>
          <a:xfrm>
            <a:off x="5572125" y="986169"/>
            <a:ext cx="169259" cy="62230"/>
            <a:chOff x="0" y="-2035"/>
            <a:chExt cx="3893" cy="2662"/>
          </a:xfrm>
        </xdr:grpSpPr>
        <xdr:cxnSp macro="">
          <xdr:nvCxnSpPr>
            <xdr:cNvPr id="19" name="Straight Connector 18"/>
            <xdr:cNvCxnSpPr/>
          </xdr:nvCxnSpPr>
          <xdr:spPr>
            <a:xfrm flipV="1">
              <a:off x="66" y="0"/>
              <a:ext cx="3827" cy="627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Straight Connector 19"/>
            <xdr:cNvCxnSpPr/>
          </xdr:nvCxnSpPr>
          <xdr:spPr>
            <a:xfrm flipV="1">
              <a:off x="0" y="-2035"/>
              <a:ext cx="3814" cy="636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" name="TextBox 1"/>
          <xdr:cNvSpPr txBox="1"/>
        </xdr:nvSpPr>
        <xdr:spPr>
          <a:xfrm>
            <a:off x="5057775" y="760132"/>
            <a:ext cx="428625" cy="137984"/>
          </a:xfrm>
          <a:prstGeom prst="rect">
            <a:avLst/>
          </a:prstGeom>
          <a:solidFill>
            <a:schemeClr val="bg1"/>
          </a:solidFill>
        </xdr:spPr>
        <xdr:txBody>
          <a:bodyPr wrap="square" lIns="0" tIns="0" rIns="0" bIns="0" rtlCol="0" anchor="ctr" anchorCtr="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16 000</a:t>
            </a:r>
          </a:p>
        </xdr:txBody>
      </xdr:sp>
      <xdr:sp macro="" textlink="">
        <xdr:nvSpPr>
          <xdr:cNvPr id="22" name="TextBox 1"/>
          <xdr:cNvSpPr txBox="1"/>
        </xdr:nvSpPr>
        <xdr:spPr>
          <a:xfrm>
            <a:off x="5067300" y="369637"/>
            <a:ext cx="428625" cy="137984"/>
          </a:xfrm>
          <a:prstGeom prst="rect">
            <a:avLst/>
          </a:prstGeom>
          <a:solidFill>
            <a:schemeClr val="bg1"/>
          </a:solidFill>
        </xdr:spPr>
        <xdr:txBody>
          <a:bodyPr wrap="square" lIns="0" tIns="0" rIns="0" bIns="0" rtlCol="0" anchor="ctr" anchorCtr="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16 500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43</xdr:row>
      <xdr:rowOff>152399</xdr:rowOff>
    </xdr:from>
    <xdr:to>
      <xdr:col>17</xdr:col>
      <xdr:colOff>0</xdr:colOff>
      <xdr:row>82</xdr:row>
      <xdr:rowOff>9525</xdr:rowOff>
    </xdr:to>
    <xdr:grpSp>
      <xdr:nvGrpSpPr>
        <xdr:cNvPr id="2" name="Group 1"/>
        <xdr:cNvGrpSpPr/>
      </xdr:nvGrpSpPr>
      <xdr:grpSpPr>
        <a:xfrm>
          <a:off x="1257299" y="6743699"/>
          <a:ext cx="9496426" cy="5800726"/>
          <a:chOff x="1257299" y="7038974"/>
          <a:chExt cx="9496426" cy="5800726"/>
        </a:xfrm>
      </xdr:grpSpPr>
      <xdr:graphicFrame macro="">
        <xdr:nvGraphicFramePr>
          <xdr:cNvPr id="78849" name="Chart 1"/>
          <xdr:cNvGraphicFramePr>
            <a:graphicFrameLocks/>
          </xdr:cNvGraphicFramePr>
        </xdr:nvGraphicFramePr>
        <xdr:xfrm>
          <a:off x="1257299" y="7038974"/>
          <a:ext cx="9496426" cy="58007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/>
          <xdr:cNvGrpSpPr/>
        </xdr:nvGrpSpPr>
        <xdr:grpSpPr>
          <a:xfrm>
            <a:off x="1504950" y="8067675"/>
            <a:ext cx="169259" cy="46451"/>
            <a:chOff x="0" y="0"/>
            <a:chExt cx="3893" cy="1859"/>
          </a:xfrm>
        </xdr:grpSpPr>
        <xdr:cxnSp macro="">
          <xdr:nvCxnSpPr>
            <xdr:cNvPr id="4" name="Straight Connector 3"/>
            <xdr:cNvCxnSpPr/>
          </xdr:nvCxnSpPr>
          <xdr:spPr>
            <a:xfrm flipV="1">
              <a:off x="66" y="0"/>
              <a:ext cx="3827" cy="627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" name="Straight Connector 4"/>
            <xdr:cNvCxnSpPr/>
          </xdr:nvCxnSpPr>
          <xdr:spPr>
            <a:xfrm flipV="1">
              <a:off x="0" y="1223"/>
              <a:ext cx="3814" cy="636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TextBox 1"/>
          <xdr:cNvSpPr txBox="1"/>
        </xdr:nvSpPr>
        <xdr:spPr>
          <a:xfrm>
            <a:off x="1333500" y="7762875"/>
            <a:ext cx="428625" cy="147476"/>
          </a:xfrm>
          <a:prstGeom prst="rect">
            <a:avLst/>
          </a:prstGeom>
          <a:solidFill>
            <a:schemeClr val="bg1"/>
          </a:solidFill>
        </xdr:spPr>
        <xdr:txBody>
          <a:bodyPr wrap="square" lIns="0" tIns="0" rIns="0" bIns="0" rtlCol="0" anchor="ctr" anchorCtr="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3 900</a:t>
            </a:r>
          </a:p>
        </xdr:txBody>
      </xdr:sp>
      <xdr:grpSp>
        <xdr:nvGrpSpPr>
          <xdr:cNvPr id="7" name="Group 6"/>
          <xdr:cNvGrpSpPr/>
        </xdr:nvGrpSpPr>
        <xdr:grpSpPr>
          <a:xfrm>
            <a:off x="1819275" y="8048625"/>
            <a:ext cx="228600" cy="46451"/>
            <a:chOff x="0" y="0"/>
            <a:chExt cx="3893" cy="1859"/>
          </a:xfrm>
        </xdr:grpSpPr>
        <xdr:cxnSp macro="">
          <xdr:nvCxnSpPr>
            <xdr:cNvPr id="8" name="Straight Connector 7"/>
            <xdr:cNvCxnSpPr/>
          </xdr:nvCxnSpPr>
          <xdr:spPr>
            <a:xfrm flipV="1">
              <a:off x="66" y="0"/>
              <a:ext cx="3827" cy="627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Straight Connector 8"/>
            <xdr:cNvCxnSpPr/>
          </xdr:nvCxnSpPr>
          <xdr:spPr>
            <a:xfrm flipV="1">
              <a:off x="0" y="1223"/>
              <a:ext cx="3814" cy="636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0" name="TextBox 1"/>
          <xdr:cNvSpPr txBox="1"/>
        </xdr:nvSpPr>
        <xdr:spPr>
          <a:xfrm>
            <a:off x="1343025" y="7258050"/>
            <a:ext cx="428625" cy="147476"/>
          </a:xfrm>
          <a:prstGeom prst="rect">
            <a:avLst/>
          </a:prstGeom>
          <a:solidFill>
            <a:schemeClr val="bg1"/>
          </a:solidFill>
        </xdr:spPr>
        <xdr:txBody>
          <a:bodyPr wrap="square" lIns="0" tIns="0" rIns="0" bIns="0" rtlCol="0" anchor="ctr" anchorCtr="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4 000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7 Transpo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9C31E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A171"/>
  <sheetViews>
    <sheetView showGridLines="0" topLeftCell="A40" zoomScaleNormal="100" workbookViewId="0">
      <selection activeCell="C76" sqref="C76:J79"/>
    </sheetView>
  </sheetViews>
  <sheetFormatPr defaultRowHeight="12" x14ac:dyDescent="0.2"/>
  <cols>
    <col min="1" max="2" width="9.28515625" style="2" customWidth="1"/>
    <col min="3" max="3" width="20.7109375" style="2" customWidth="1"/>
    <col min="4" max="6" width="12.7109375" style="2" customWidth="1"/>
    <col min="7" max="7" width="8.7109375" style="2" customWidth="1"/>
    <col min="8" max="8" width="14" style="2" customWidth="1"/>
    <col min="9" max="9" width="30.140625" style="2" customWidth="1"/>
    <col min="10" max="16384" width="9.140625" style="2"/>
  </cols>
  <sheetData>
    <row r="1" spans="1:9" x14ac:dyDescent="0.2">
      <c r="A1" s="27"/>
      <c r="C1" s="43" t="s">
        <v>50</v>
      </c>
    </row>
    <row r="2" spans="1:9" s="3" customFormat="1" x14ac:dyDescent="0.2">
      <c r="A2" s="1"/>
      <c r="C2" s="43" t="s">
        <v>35</v>
      </c>
      <c r="E2" s="5"/>
    </row>
    <row r="3" spans="1:9" s="3" customFormat="1" x14ac:dyDescent="0.2">
      <c r="D3" s="5"/>
      <c r="E3" s="5"/>
      <c r="F3" s="5"/>
      <c r="G3" s="5"/>
    </row>
    <row r="4" spans="1:9" s="3" customFormat="1" x14ac:dyDescent="0.2">
      <c r="C4" s="2"/>
      <c r="D4" s="5"/>
      <c r="E4" s="5"/>
      <c r="F4" s="5"/>
      <c r="G4" s="5"/>
    </row>
    <row r="5" spans="1:9" ht="24" x14ac:dyDescent="0.2">
      <c r="C5" s="37"/>
      <c r="D5" s="38" t="s">
        <v>43</v>
      </c>
      <c r="E5" s="38" t="s">
        <v>73</v>
      </c>
      <c r="F5" s="38" t="s">
        <v>38</v>
      </c>
      <c r="H5" s="3"/>
      <c r="I5" s="3"/>
    </row>
    <row r="6" spans="1:9" s="4" customFormat="1" ht="12" customHeight="1" x14ac:dyDescent="0.2">
      <c r="B6" s="5"/>
      <c r="C6" s="4" t="s">
        <v>64</v>
      </c>
      <c r="D6" s="31">
        <v>76.70463743815084</v>
      </c>
      <c r="E6" s="31">
        <v>17.252999144820741</v>
      </c>
      <c r="F6" s="31">
        <v>6.0423634170284233</v>
      </c>
      <c r="H6" s="3"/>
      <c r="I6" s="3"/>
    </row>
    <row r="7" spans="1:9" s="4" customFormat="1" ht="12" customHeight="1" x14ac:dyDescent="0.2">
      <c r="B7" s="5"/>
      <c r="D7" s="31"/>
      <c r="E7" s="31"/>
      <c r="F7" s="31"/>
      <c r="H7" s="3"/>
      <c r="I7" s="3"/>
    </row>
    <row r="8" spans="1:9" s="4" customFormat="1" ht="12" customHeight="1" x14ac:dyDescent="0.2">
      <c r="B8" s="5"/>
      <c r="C8" s="4" t="s">
        <v>19</v>
      </c>
      <c r="D8" s="31">
        <v>100</v>
      </c>
      <c r="E8" s="42" t="s">
        <v>67</v>
      </c>
      <c r="F8" s="42" t="s">
        <v>67</v>
      </c>
      <c r="G8" s="5"/>
      <c r="H8" s="3"/>
      <c r="I8" s="3"/>
    </row>
    <row r="9" spans="1:9" s="4" customFormat="1" ht="12" customHeight="1" x14ac:dyDescent="0.2">
      <c r="B9" s="30"/>
      <c r="C9" s="4" t="s">
        <v>21</v>
      </c>
      <c r="D9" s="31">
        <v>100</v>
      </c>
      <c r="E9" s="42" t="s">
        <v>67</v>
      </c>
      <c r="F9" s="42" t="s">
        <v>67</v>
      </c>
      <c r="G9" s="6"/>
      <c r="H9" s="3"/>
      <c r="I9" s="3"/>
    </row>
    <row r="10" spans="1:9" s="4" customFormat="1" ht="12" customHeight="1" x14ac:dyDescent="0.2">
      <c r="B10" s="30"/>
      <c r="C10" s="4" t="s">
        <v>5</v>
      </c>
      <c r="D10" s="31">
        <v>99.062720398581902</v>
      </c>
      <c r="E10" s="31">
        <v>0.9372796014181034</v>
      </c>
      <c r="F10" s="42" t="s">
        <v>67</v>
      </c>
      <c r="G10" s="6"/>
      <c r="H10" s="3"/>
      <c r="I10" s="3"/>
    </row>
    <row r="11" spans="1:9" s="4" customFormat="1" ht="12" customHeight="1" x14ac:dyDescent="0.2">
      <c r="B11" s="30"/>
      <c r="C11" s="4" t="s">
        <v>18</v>
      </c>
      <c r="D11" s="31">
        <v>98.21844576049719</v>
      </c>
      <c r="E11" s="31">
        <v>1.7815542395028194</v>
      </c>
      <c r="F11" s="42" t="s">
        <v>67</v>
      </c>
      <c r="G11" s="6"/>
      <c r="H11" s="3"/>
      <c r="I11" s="3"/>
    </row>
    <row r="12" spans="1:9" s="4" customFormat="1" ht="12" customHeight="1" x14ac:dyDescent="0.2">
      <c r="B12" s="30"/>
      <c r="C12" s="4" t="s">
        <v>16</v>
      </c>
      <c r="D12" s="31">
        <v>95.077964820863585</v>
      </c>
      <c r="E12" s="31">
        <v>4.9220351791364125</v>
      </c>
      <c r="F12" s="42" t="s">
        <v>67</v>
      </c>
      <c r="G12" s="6"/>
      <c r="H12" s="3"/>
      <c r="I12" s="3"/>
    </row>
    <row r="13" spans="1:9" s="4" customFormat="1" ht="12" customHeight="1" x14ac:dyDescent="0.2">
      <c r="B13" s="30"/>
      <c r="C13" s="4" t="s">
        <v>13</v>
      </c>
      <c r="D13" s="31">
        <v>90.355292977569988</v>
      </c>
      <c r="E13" s="31">
        <v>9.5891344454299663</v>
      </c>
      <c r="F13" s="31">
        <v>5.5572577000041201E-2</v>
      </c>
      <c r="G13" s="6"/>
      <c r="H13" s="3"/>
      <c r="I13" s="3"/>
    </row>
    <row r="14" spans="1:9" s="4" customFormat="1" ht="12" customHeight="1" x14ac:dyDescent="0.2">
      <c r="B14" s="30"/>
      <c r="C14" s="4" t="s">
        <v>9</v>
      </c>
      <c r="D14" s="31">
        <v>88.464076096680941</v>
      </c>
      <c r="E14" s="31">
        <v>11.535923903319063</v>
      </c>
      <c r="F14" s="42" t="s">
        <v>67</v>
      </c>
      <c r="G14" s="6"/>
      <c r="H14" s="3"/>
      <c r="I14" s="3"/>
    </row>
    <row r="15" spans="1:9" s="4" customFormat="1" ht="12" customHeight="1" x14ac:dyDescent="0.2">
      <c r="B15" s="30"/>
      <c r="C15" s="4" t="s">
        <v>3</v>
      </c>
      <c r="D15" s="31">
        <v>87.947291110637366</v>
      </c>
      <c r="E15" s="31">
        <v>6.2952720250526575</v>
      </c>
      <c r="F15" s="31">
        <v>5.757436864309966</v>
      </c>
      <c r="G15" s="6"/>
      <c r="H15" s="3"/>
      <c r="I15" s="3"/>
    </row>
    <row r="16" spans="1:9" s="4" customFormat="1" ht="12" customHeight="1" x14ac:dyDescent="0.2">
      <c r="B16" s="30"/>
      <c r="C16" s="4" t="s">
        <v>15</v>
      </c>
      <c r="D16" s="31">
        <v>87.168719290425145</v>
      </c>
      <c r="E16" s="31">
        <v>10.477404021111585</v>
      </c>
      <c r="F16" s="31">
        <v>2.3538766884632714</v>
      </c>
      <c r="G16" s="6"/>
      <c r="H16" s="3"/>
      <c r="I16" s="3"/>
    </row>
    <row r="17" spans="2:9" s="4" customFormat="1" ht="12" customHeight="1" x14ac:dyDescent="0.2">
      <c r="B17" s="30"/>
      <c r="C17" s="4" t="s">
        <v>17</v>
      </c>
      <c r="D17" s="31">
        <v>86.384249011654973</v>
      </c>
      <c r="E17" s="31">
        <v>13.578815906956478</v>
      </c>
      <c r="F17" s="31">
        <v>3.6935081388533825E-2</v>
      </c>
      <c r="G17" s="6"/>
      <c r="H17" s="3"/>
      <c r="I17" s="3"/>
    </row>
    <row r="18" spans="2:9" s="4" customFormat="1" ht="12" customHeight="1" x14ac:dyDescent="0.2">
      <c r="B18" s="30"/>
      <c r="C18" s="4" t="s">
        <v>22</v>
      </c>
      <c r="D18" s="31">
        <v>85.890455596358592</v>
      </c>
      <c r="E18" s="31">
        <v>14.109544403641404</v>
      </c>
      <c r="F18" s="31" t="s">
        <v>67</v>
      </c>
      <c r="G18" s="6"/>
      <c r="H18" s="3"/>
      <c r="I18" s="3"/>
    </row>
    <row r="19" spans="2:9" s="4" customFormat="1" ht="12" customHeight="1" x14ac:dyDescent="0.2">
      <c r="B19" s="30"/>
      <c r="C19" s="4" t="s">
        <v>26</v>
      </c>
      <c r="D19" s="31">
        <v>76.010687638475005</v>
      </c>
      <c r="E19" s="31">
        <v>23.938972968714371</v>
      </c>
      <c r="F19" s="31">
        <v>5.0339392810619832E-2</v>
      </c>
      <c r="G19" s="6"/>
      <c r="H19" s="3"/>
      <c r="I19" s="3"/>
    </row>
    <row r="20" spans="2:9" s="4" customFormat="1" ht="12" customHeight="1" x14ac:dyDescent="0.2">
      <c r="B20" s="30"/>
      <c r="C20" s="4" t="s">
        <v>76</v>
      </c>
      <c r="D20" s="31">
        <v>73.691354528649597</v>
      </c>
      <c r="E20" s="31">
        <v>10.70054389892948</v>
      </c>
      <c r="F20" s="31">
        <v>15.608101572420916</v>
      </c>
      <c r="G20" s="6"/>
      <c r="H20" s="3"/>
      <c r="I20" s="3"/>
    </row>
    <row r="21" spans="2:9" s="4" customFormat="1" ht="12" customHeight="1" x14ac:dyDescent="0.2">
      <c r="B21" s="30"/>
      <c r="C21" s="4" t="s">
        <v>32</v>
      </c>
      <c r="D21" s="31">
        <v>73.554606426205595</v>
      </c>
      <c r="E21" s="31">
        <v>20.129389268017121</v>
      </c>
      <c r="F21" s="31">
        <v>6.316004305777291</v>
      </c>
      <c r="G21" s="6"/>
      <c r="H21" s="3"/>
      <c r="I21" s="3"/>
    </row>
    <row r="22" spans="2:9" s="4" customFormat="1" ht="12" customHeight="1" x14ac:dyDescent="0.2">
      <c r="B22" s="30"/>
      <c r="C22" s="4" t="s">
        <v>14</v>
      </c>
      <c r="D22" s="31">
        <v>73.416156204934765</v>
      </c>
      <c r="E22" s="31">
        <v>17.785677523394604</v>
      </c>
      <c r="F22" s="31">
        <v>8.7981662716706204</v>
      </c>
      <c r="G22" s="6"/>
      <c r="H22" s="3"/>
      <c r="I22" s="3"/>
    </row>
    <row r="23" spans="2:9" s="4" customFormat="1" ht="12" customHeight="1" x14ac:dyDescent="0.2">
      <c r="B23" s="30"/>
      <c r="C23" s="4" t="s">
        <v>77</v>
      </c>
      <c r="D23" s="31">
        <v>73.0781993966622</v>
      </c>
      <c r="E23" s="31">
        <v>26.878649480005183</v>
      </c>
      <c r="F23" s="31">
        <v>4.3151123332606893E-2</v>
      </c>
      <c r="G23" s="6"/>
      <c r="H23" s="3"/>
      <c r="I23" s="3"/>
    </row>
    <row r="24" spans="2:9" s="4" customFormat="1" ht="12" customHeight="1" x14ac:dyDescent="0.2">
      <c r="B24" s="30"/>
      <c r="C24" s="4" t="s">
        <v>78</v>
      </c>
      <c r="D24" s="31">
        <v>72.355303725066278</v>
      </c>
      <c r="E24" s="31">
        <v>27.300089356711815</v>
      </c>
      <c r="F24" s="31">
        <v>0.3446069182219077</v>
      </c>
      <c r="G24" s="6"/>
      <c r="H24" s="3"/>
      <c r="I24" s="3"/>
    </row>
    <row r="25" spans="2:9" s="4" customFormat="1" ht="12" customHeight="1" x14ac:dyDescent="0.2">
      <c r="B25" s="30"/>
      <c r="C25" s="4" t="s">
        <v>8</v>
      </c>
      <c r="D25" s="31">
        <v>69.778648491014764</v>
      </c>
      <c r="E25" s="31">
        <v>30.215034738706457</v>
      </c>
      <c r="F25" s="31">
        <v>6.3167702787798917E-3</v>
      </c>
      <c r="G25" s="6"/>
      <c r="H25" s="3"/>
      <c r="I25" s="3"/>
    </row>
    <row r="26" spans="2:9" s="4" customFormat="1" ht="12" customHeight="1" x14ac:dyDescent="0.2">
      <c r="B26" s="30"/>
      <c r="C26" s="4" t="s">
        <v>7</v>
      </c>
      <c r="D26" s="31">
        <v>65.356727878486666</v>
      </c>
      <c r="E26" s="31">
        <v>31.757623757583158</v>
      </c>
      <c r="F26" s="31">
        <v>2.885648363930168</v>
      </c>
      <c r="G26" s="6"/>
      <c r="H26" s="3"/>
      <c r="I26" s="3"/>
    </row>
    <row r="27" spans="2:9" s="4" customFormat="1" ht="12" customHeight="1" x14ac:dyDescent="0.2">
      <c r="B27" s="30"/>
      <c r="C27" s="4" t="s">
        <v>20</v>
      </c>
      <c r="D27" s="31">
        <v>64.542049108314828</v>
      </c>
      <c r="E27" s="31">
        <v>35.457950891685179</v>
      </c>
      <c r="F27" s="31" t="s">
        <v>67</v>
      </c>
      <c r="G27" s="6"/>
      <c r="H27" s="3"/>
      <c r="I27" s="3"/>
    </row>
    <row r="28" spans="2:9" s="4" customFormat="1" ht="12" customHeight="1" x14ac:dyDescent="0.2">
      <c r="B28" s="30"/>
      <c r="C28" s="4" t="s">
        <v>24</v>
      </c>
      <c r="D28" s="31">
        <v>63.485632837409334</v>
      </c>
      <c r="E28" s="31">
        <v>32.892442633861144</v>
      </c>
      <c r="F28" s="31">
        <v>3.6219245287295294</v>
      </c>
      <c r="G28" s="6"/>
      <c r="H28" s="3"/>
      <c r="I28" s="3"/>
    </row>
    <row r="29" spans="2:9" s="4" customFormat="1" ht="12" customHeight="1" x14ac:dyDescent="0.2">
      <c r="B29" s="30"/>
      <c r="C29" s="4" t="s">
        <v>25</v>
      </c>
      <c r="D29" s="31">
        <v>62.713545080434407</v>
      </c>
      <c r="E29" s="31">
        <v>32.446377396659614</v>
      </c>
      <c r="F29" s="31">
        <v>4.8400775229059789</v>
      </c>
      <c r="G29" s="6"/>
      <c r="H29" s="3"/>
      <c r="I29" s="3"/>
    </row>
    <row r="30" spans="2:9" s="4" customFormat="1" ht="12" customHeight="1" x14ac:dyDescent="0.2">
      <c r="B30" s="30"/>
      <c r="C30" s="4" t="s">
        <v>28</v>
      </c>
      <c r="D30" s="31">
        <v>56.646736432448343</v>
      </c>
      <c r="E30" s="31">
        <v>18.502959542798205</v>
      </c>
      <c r="F30" s="31">
        <v>24.850304024753438</v>
      </c>
      <c r="G30" s="6"/>
      <c r="H30" s="3"/>
      <c r="I30" s="3"/>
    </row>
    <row r="31" spans="2:9" s="4" customFormat="1" ht="12" customHeight="1" x14ac:dyDescent="0.2">
      <c r="B31" s="30"/>
      <c r="C31" s="4" t="s">
        <v>23</v>
      </c>
      <c r="D31" s="31">
        <v>55.611751276694356</v>
      </c>
      <c r="E31" s="31">
        <v>44.388248723305644</v>
      </c>
      <c r="F31" s="31" t="s">
        <v>67</v>
      </c>
      <c r="G31" s="6"/>
      <c r="H31" s="3"/>
      <c r="I31" s="3"/>
    </row>
    <row r="32" spans="2:9" s="4" customFormat="1" ht="12" customHeight="1" x14ac:dyDescent="0.2">
      <c r="B32" s="30"/>
      <c r="C32" s="4" t="s">
        <v>6</v>
      </c>
      <c r="D32" s="31">
        <v>49.396311035084203</v>
      </c>
      <c r="E32" s="31">
        <v>5.8983312129518906</v>
      </c>
      <c r="F32" s="31">
        <v>44.705357751963916</v>
      </c>
      <c r="G32" s="6"/>
      <c r="H32" s="3"/>
      <c r="I32" s="3"/>
    </row>
    <row r="33" spans="1:27" s="4" customFormat="1" ht="12" customHeight="1" x14ac:dyDescent="0.2">
      <c r="B33" s="30"/>
      <c r="C33" s="4" t="s">
        <v>27</v>
      </c>
      <c r="D33" s="31">
        <v>42.441749595296898</v>
      </c>
      <c r="E33" s="31">
        <v>30.163224136206313</v>
      </c>
      <c r="F33" s="31">
        <v>27.395026268496796</v>
      </c>
      <c r="G33" s="6"/>
      <c r="H33" s="3"/>
      <c r="I33" s="3"/>
    </row>
    <row r="34" spans="1:27" s="4" customFormat="1" ht="12" customHeight="1" x14ac:dyDescent="0.2">
      <c r="B34" s="30"/>
      <c r="C34" s="4" t="s">
        <v>11</v>
      </c>
      <c r="D34" s="31">
        <v>33.315344530264753</v>
      </c>
      <c r="E34" s="31">
        <v>66.684572515944652</v>
      </c>
      <c r="F34" s="31">
        <v>8.2953790598573984E-5</v>
      </c>
      <c r="G34" s="6"/>
      <c r="H34" s="3"/>
      <c r="I34" s="3"/>
    </row>
    <row r="35" spans="1:27" s="4" customFormat="1" ht="12" customHeight="1" x14ac:dyDescent="0.2">
      <c r="B35" s="30"/>
      <c r="C35" s="4" t="s">
        <v>12</v>
      </c>
      <c r="D35" s="31">
        <v>26.005953861050163</v>
      </c>
      <c r="E35" s="31">
        <v>73.994046138949827</v>
      </c>
      <c r="F35" s="42" t="s">
        <v>67</v>
      </c>
      <c r="G35" s="6"/>
      <c r="H35" s="3"/>
      <c r="I35" s="3"/>
    </row>
    <row r="36" spans="1:27" s="4" customFormat="1" ht="12" customHeight="1" x14ac:dyDescent="0.2">
      <c r="B36" s="30"/>
      <c r="D36" s="31"/>
      <c r="E36" s="31"/>
      <c r="F36" s="31"/>
      <c r="G36" s="6"/>
      <c r="H36" s="3"/>
      <c r="I36" s="3"/>
    </row>
    <row r="37" spans="1:27" s="4" customFormat="1" ht="12" customHeight="1" x14ac:dyDescent="0.2">
      <c r="B37" s="30"/>
      <c r="C37" s="4" t="s">
        <v>30</v>
      </c>
      <c r="D37" s="31">
        <v>84.832413510772767</v>
      </c>
      <c r="E37" s="31">
        <v>15.167586489227237</v>
      </c>
      <c r="F37" s="42" t="s">
        <v>67</v>
      </c>
      <c r="G37" s="6"/>
      <c r="H37" s="3"/>
      <c r="I37" s="3"/>
    </row>
    <row r="38" spans="1:27" s="4" customFormat="1" ht="12" customHeight="1" x14ac:dyDescent="0.2">
      <c r="C38" s="4" t="s">
        <v>33</v>
      </c>
      <c r="D38" s="31">
        <v>65.138786605281851</v>
      </c>
      <c r="E38" s="31">
        <v>34.736517152666558</v>
      </c>
      <c r="F38" s="31">
        <v>0.12469624205159037</v>
      </c>
      <c r="G38" s="5"/>
      <c r="H38" s="3"/>
      <c r="I38" s="3"/>
    </row>
    <row r="39" spans="1:27" ht="12" customHeight="1" x14ac:dyDescent="0.2">
      <c r="C39" s="4"/>
      <c r="D39" s="7"/>
    </row>
    <row r="41" spans="1:27" x14ac:dyDescent="0.2">
      <c r="A41" s="47" t="s">
        <v>36</v>
      </c>
    </row>
    <row r="42" spans="1:27" s="27" customFormat="1" x14ac:dyDescent="0.2">
      <c r="A42" s="2" t="s">
        <v>61</v>
      </c>
    </row>
    <row r="43" spans="1:27" s="27" customFormat="1" x14ac:dyDescent="0.2"/>
    <row r="44" spans="1:27" s="27" customFormat="1" x14ac:dyDescent="0.2"/>
    <row r="45" spans="1:27" s="45" customFormat="1" ht="15" x14ac:dyDescent="0.25">
      <c r="C45" s="44" t="s">
        <v>75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</row>
    <row r="46" spans="1:27" s="46" customFormat="1" ht="12.75" x14ac:dyDescent="0.2">
      <c r="C46" s="67" t="s">
        <v>74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s="27" customFormat="1" x14ac:dyDescent="0.2"/>
    <row r="48" spans="1:27" s="27" customFormat="1" x14ac:dyDescent="0.2"/>
    <row r="49" s="27" customFormat="1" x14ac:dyDescent="0.2"/>
    <row r="50" s="27" customFormat="1" x14ac:dyDescent="0.2"/>
    <row r="51" s="27" customFormat="1" x14ac:dyDescent="0.2"/>
    <row r="52" s="27" customFormat="1" x14ac:dyDescent="0.2"/>
    <row r="53" s="27" customFormat="1" x14ac:dyDescent="0.2"/>
    <row r="54" s="27" customFormat="1" x14ac:dyDescent="0.2"/>
    <row r="55" s="27" customFormat="1" x14ac:dyDescent="0.2"/>
    <row r="56" s="27" customFormat="1" x14ac:dyDescent="0.2"/>
    <row r="57" s="27" customFormat="1" x14ac:dyDescent="0.2"/>
    <row r="58" s="27" customFormat="1" x14ac:dyDescent="0.2"/>
    <row r="59" s="27" customFormat="1" x14ac:dyDescent="0.2"/>
    <row r="60" s="27" customFormat="1" x14ac:dyDescent="0.2"/>
    <row r="61" s="27" customFormat="1" x14ac:dyDescent="0.2"/>
    <row r="62" s="27" customFormat="1" x14ac:dyDescent="0.2"/>
    <row r="63" s="27" customFormat="1" x14ac:dyDescent="0.2"/>
    <row r="64" s="27" customFormat="1" x14ac:dyDescent="0.2"/>
    <row r="65" spans="3:10" s="27" customFormat="1" x14ac:dyDescent="0.2"/>
    <row r="66" spans="3:10" s="27" customFormat="1" x14ac:dyDescent="0.2"/>
    <row r="67" spans="3:10" s="27" customFormat="1" x14ac:dyDescent="0.2"/>
    <row r="68" spans="3:10" s="27" customFormat="1" x14ac:dyDescent="0.2"/>
    <row r="69" spans="3:10" s="27" customFormat="1" x14ac:dyDescent="0.2"/>
    <row r="70" spans="3:10" s="27" customFormat="1" x14ac:dyDescent="0.2"/>
    <row r="71" spans="3:10" s="27" customFormat="1" x14ac:dyDescent="0.2"/>
    <row r="72" spans="3:10" s="27" customFormat="1" x14ac:dyDescent="0.2"/>
    <row r="73" spans="3:10" s="27" customFormat="1" x14ac:dyDescent="0.2"/>
    <row r="74" spans="3:10" s="27" customFormat="1" x14ac:dyDescent="0.2"/>
    <row r="75" spans="3:10" s="27" customFormat="1" x14ac:dyDescent="0.2"/>
    <row r="76" spans="3:10" s="27" customFormat="1" x14ac:dyDescent="0.2">
      <c r="C76" s="21" t="s">
        <v>92</v>
      </c>
    </row>
    <row r="77" spans="3:10" s="27" customFormat="1" x14ac:dyDescent="0.2">
      <c r="C77" s="88" t="s">
        <v>79</v>
      </c>
      <c r="D77" s="89"/>
      <c r="E77" s="89"/>
      <c r="F77" s="89"/>
      <c r="G77" s="89"/>
      <c r="H77" s="89"/>
      <c r="I77" s="89"/>
      <c r="J77" s="89"/>
    </row>
    <row r="78" spans="3:10" s="27" customFormat="1" x14ac:dyDescent="0.2">
      <c r="C78" s="4" t="s">
        <v>66</v>
      </c>
    </row>
    <row r="79" spans="3:10" s="27" customFormat="1" x14ac:dyDescent="0.2">
      <c r="C79" s="22" t="s">
        <v>70</v>
      </c>
    </row>
    <row r="80" spans="3:10" s="27" customFormat="1" x14ac:dyDescent="0.2"/>
    <row r="81" s="27" customFormat="1" x14ac:dyDescent="0.2"/>
    <row r="82" s="27" customFormat="1" x14ac:dyDescent="0.2"/>
    <row r="83" s="27" customFormat="1" x14ac:dyDescent="0.2"/>
    <row r="84" s="27" customFormat="1" x14ac:dyDescent="0.2"/>
    <row r="85" s="27" customFormat="1" x14ac:dyDescent="0.2"/>
    <row r="86" s="27" customFormat="1" x14ac:dyDescent="0.2"/>
    <row r="87" s="27" customFormat="1" x14ac:dyDescent="0.2"/>
    <row r="88" s="27" customFormat="1" x14ac:dyDescent="0.2"/>
    <row r="89" s="27" customFormat="1" x14ac:dyDescent="0.2"/>
    <row r="90" s="27" customFormat="1" x14ac:dyDescent="0.2"/>
    <row r="91" s="27" customFormat="1" x14ac:dyDescent="0.2"/>
    <row r="92" s="27" customFormat="1" x14ac:dyDescent="0.2"/>
    <row r="93" s="27" customFormat="1" x14ac:dyDescent="0.2"/>
    <row r="94" s="27" customFormat="1" x14ac:dyDescent="0.2"/>
    <row r="95" s="27" customFormat="1" x14ac:dyDescent="0.2"/>
    <row r="96" s="27" customFormat="1" x14ac:dyDescent="0.2"/>
    <row r="97" s="27" customFormat="1" x14ac:dyDescent="0.2"/>
    <row r="98" s="27" customFormat="1" x14ac:dyDescent="0.2"/>
    <row r="99" s="27" customFormat="1" x14ac:dyDescent="0.2"/>
    <row r="100" s="27" customFormat="1" x14ac:dyDescent="0.2"/>
    <row r="101" s="27" customFormat="1" x14ac:dyDescent="0.2"/>
    <row r="102" s="27" customFormat="1" x14ac:dyDescent="0.2"/>
    <row r="103" s="27" customFormat="1" x14ac:dyDescent="0.2"/>
    <row r="104" s="27" customFormat="1" x14ac:dyDescent="0.2"/>
    <row r="105" s="27" customFormat="1" x14ac:dyDescent="0.2"/>
    <row r="106" s="27" customFormat="1" x14ac:dyDescent="0.2"/>
    <row r="107" s="27" customFormat="1" x14ac:dyDescent="0.2"/>
    <row r="108" s="27" customFormat="1" x14ac:dyDescent="0.2"/>
    <row r="109" s="27" customFormat="1" x14ac:dyDescent="0.2"/>
    <row r="110" s="27" customFormat="1" x14ac:dyDescent="0.2"/>
    <row r="111" s="27" customFormat="1" x14ac:dyDescent="0.2"/>
    <row r="112" s="27" customFormat="1" x14ac:dyDescent="0.2"/>
    <row r="113" s="27" customFormat="1" x14ac:dyDescent="0.2"/>
    <row r="114" s="27" customFormat="1" x14ac:dyDescent="0.2"/>
    <row r="115" s="27" customFormat="1" x14ac:dyDescent="0.2"/>
    <row r="116" s="27" customFormat="1" x14ac:dyDescent="0.2"/>
    <row r="117" s="27" customFormat="1" x14ac:dyDescent="0.2"/>
    <row r="118" s="27" customFormat="1" x14ac:dyDescent="0.2"/>
    <row r="119" s="27" customFormat="1" x14ac:dyDescent="0.2"/>
    <row r="120" s="27" customFormat="1" x14ac:dyDescent="0.2"/>
    <row r="121" s="27" customFormat="1" x14ac:dyDescent="0.2"/>
    <row r="122" s="27" customFormat="1" x14ac:dyDescent="0.2"/>
    <row r="123" s="27" customFormat="1" x14ac:dyDescent="0.2"/>
    <row r="124" s="27" customFormat="1" x14ac:dyDescent="0.2"/>
    <row r="125" s="27" customFormat="1" x14ac:dyDescent="0.2"/>
    <row r="126" s="27" customFormat="1" x14ac:dyDescent="0.2"/>
    <row r="127" s="27" customFormat="1" x14ac:dyDescent="0.2"/>
    <row r="128" s="27" customFormat="1" x14ac:dyDescent="0.2"/>
    <row r="129" s="27" customFormat="1" x14ac:dyDescent="0.2"/>
    <row r="130" s="27" customFormat="1" x14ac:dyDescent="0.2"/>
    <row r="131" s="27" customFormat="1" x14ac:dyDescent="0.2"/>
    <row r="132" s="27" customFormat="1" x14ac:dyDescent="0.2"/>
    <row r="133" s="27" customFormat="1" x14ac:dyDescent="0.2"/>
    <row r="134" s="27" customFormat="1" x14ac:dyDescent="0.2"/>
    <row r="135" s="27" customFormat="1" x14ac:dyDescent="0.2"/>
    <row r="136" s="27" customFormat="1" x14ac:dyDescent="0.2"/>
    <row r="137" s="27" customFormat="1" x14ac:dyDescent="0.2"/>
    <row r="138" s="27" customFormat="1" x14ac:dyDescent="0.2"/>
    <row r="139" s="27" customFormat="1" x14ac:dyDescent="0.2"/>
    <row r="140" s="27" customFormat="1" x14ac:dyDescent="0.2"/>
    <row r="141" s="27" customFormat="1" x14ac:dyDescent="0.2"/>
    <row r="142" s="27" customFormat="1" x14ac:dyDescent="0.2"/>
    <row r="143" s="27" customFormat="1" x14ac:dyDescent="0.2"/>
    <row r="144" s="27" customFormat="1" x14ac:dyDescent="0.2"/>
    <row r="145" s="27" customFormat="1" x14ac:dyDescent="0.2"/>
    <row r="146" s="27" customFormat="1" x14ac:dyDescent="0.2"/>
    <row r="147" s="27" customFormat="1" x14ac:dyDescent="0.2"/>
    <row r="148" s="27" customFormat="1" x14ac:dyDescent="0.2"/>
    <row r="149" s="27" customFormat="1" x14ac:dyDescent="0.2"/>
    <row r="150" s="27" customFormat="1" x14ac:dyDescent="0.2"/>
    <row r="151" s="27" customFormat="1" x14ac:dyDescent="0.2"/>
    <row r="152" s="27" customFormat="1" x14ac:dyDescent="0.2"/>
    <row r="153" s="27" customFormat="1" x14ac:dyDescent="0.2"/>
    <row r="154" s="27" customFormat="1" x14ac:dyDescent="0.2"/>
    <row r="155" s="27" customFormat="1" x14ac:dyDescent="0.2"/>
    <row r="156" s="27" customFormat="1" x14ac:dyDescent="0.2"/>
    <row r="157" s="27" customFormat="1" x14ac:dyDescent="0.2"/>
    <row r="158" s="27" customFormat="1" x14ac:dyDescent="0.2"/>
    <row r="159" s="27" customFormat="1" x14ac:dyDescent="0.2"/>
    <row r="160" s="27" customFormat="1" x14ac:dyDescent="0.2"/>
    <row r="161" s="27" customFormat="1" x14ac:dyDescent="0.2"/>
    <row r="162" s="27" customFormat="1" x14ac:dyDescent="0.2"/>
    <row r="163" s="27" customFormat="1" x14ac:dyDescent="0.2"/>
    <row r="164" s="27" customFormat="1" x14ac:dyDescent="0.2"/>
    <row r="165" s="27" customFormat="1" x14ac:dyDescent="0.2"/>
    <row r="166" s="27" customFormat="1" x14ac:dyDescent="0.2"/>
    <row r="167" s="27" customFormat="1" x14ac:dyDescent="0.2"/>
    <row r="168" s="27" customFormat="1" x14ac:dyDescent="0.2"/>
    <row r="169" s="27" customFormat="1" x14ac:dyDescent="0.2"/>
    <row r="170" s="27" customFormat="1" x14ac:dyDescent="0.2"/>
    <row r="171" s="27" customFormat="1" x14ac:dyDescent="0.2"/>
  </sheetData>
  <mergeCells count="1">
    <mergeCell ref="C77:J77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94"/>
  <sheetViews>
    <sheetView showGridLines="0" topLeftCell="A43" zoomScaleNormal="100" workbookViewId="0">
      <selection activeCell="C78" sqref="C78:E78"/>
    </sheetView>
  </sheetViews>
  <sheetFormatPr defaultRowHeight="12" x14ac:dyDescent="0.2"/>
  <cols>
    <col min="1" max="2" width="9.28515625" style="2" customWidth="1"/>
    <col min="3" max="3" width="19.5703125" style="2" customWidth="1"/>
    <col min="4" max="4" width="11.140625" style="2" customWidth="1"/>
    <col min="5" max="16384" width="9.140625" style="2"/>
  </cols>
  <sheetData>
    <row r="1" spans="1:36" x14ac:dyDescent="0.2">
      <c r="A1" s="29"/>
      <c r="C1" s="43" t="s">
        <v>51</v>
      </c>
    </row>
    <row r="2" spans="1:36" s="3" customFormat="1" x14ac:dyDescent="0.2">
      <c r="A2" s="1"/>
      <c r="C2" s="43" t="s">
        <v>49</v>
      </c>
    </row>
    <row r="3" spans="1:36" s="45" customFormat="1" ht="15" x14ac:dyDescent="0.25">
      <c r="C3" s="44" t="s">
        <v>91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6" s="46" customFormat="1" x14ac:dyDescent="0.2">
      <c r="C4" s="11" t="s">
        <v>49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36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36" s="4" customFormat="1" x14ac:dyDescent="0.2">
      <c r="C7" s="37"/>
      <c r="D7" s="39" t="s">
        <v>49</v>
      </c>
      <c r="L7" s="3"/>
      <c r="M7" s="3"/>
      <c r="N7" s="3"/>
      <c r="O7" s="3"/>
      <c r="P7" s="3"/>
      <c r="Q7" s="3"/>
    </row>
    <row r="8" spans="1:36" s="4" customFormat="1" x14ac:dyDescent="0.2">
      <c r="C8" s="4" t="s">
        <v>42</v>
      </c>
      <c r="D8" s="33">
        <v>-9.889094269870613</v>
      </c>
      <c r="E8" s="40"/>
      <c r="F8" s="5"/>
      <c r="G8" s="5"/>
      <c r="H8" s="5"/>
      <c r="I8" s="5"/>
      <c r="J8" s="5"/>
      <c r="K8" s="5"/>
      <c r="L8" s="3"/>
      <c r="M8" s="3"/>
      <c r="N8" s="3"/>
      <c r="O8" s="3"/>
      <c r="P8" s="3"/>
      <c r="Q8" s="3"/>
      <c r="R8" s="5"/>
      <c r="S8" s="5"/>
    </row>
    <row r="9" spans="1:36" s="4" customFormat="1" x14ac:dyDescent="0.2">
      <c r="D9" s="33"/>
      <c r="E9" s="40"/>
      <c r="F9" s="5"/>
      <c r="G9" s="5"/>
      <c r="H9" s="5"/>
      <c r="I9" s="5"/>
      <c r="J9" s="5"/>
      <c r="K9" s="5"/>
      <c r="L9" s="3"/>
      <c r="M9" s="3"/>
      <c r="N9" s="3"/>
      <c r="O9" s="3"/>
      <c r="P9" s="3"/>
      <c r="Q9" s="3"/>
      <c r="R9" s="5"/>
      <c r="S9" s="5"/>
      <c r="T9" s="5"/>
    </row>
    <row r="10" spans="1:36" s="4" customFormat="1" x14ac:dyDescent="0.2">
      <c r="C10" s="4" t="s">
        <v>20</v>
      </c>
      <c r="D10" s="33">
        <v>13.5813953488372</v>
      </c>
      <c r="E10" s="40"/>
      <c r="F10" s="32"/>
      <c r="G10" s="32"/>
      <c r="H10" s="32"/>
      <c r="I10" s="32"/>
      <c r="J10" s="32"/>
      <c r="K10" s="32"/>
      <c r="L10" s="3"/>
      <c r="M10" s="3"/>
      <c r="N10" s="3"/>
      <c r="O10" s="3"/>
      <c r="P10" s="3"/>
      <c r="Q10" s="3"/>
      <c r="R10" s="32"/>
      <c r="S10" s="5"/>
      <c r="T10" s="5"/>
    </row>
    <row r="11" spans="1:36" s="4" customFormat="1" x14ac:dyDescent="0.2">
      <c r="C11" s="4" t="s">
        <v>26</v>
      </c>
      <c r="D11" s="33">
        <v>9.8311817279046476</v>
      </c>
      <c r="E11" s="40"/>
      <c r="F11" s="33"/>
      <c r="G11" s="33"/>
      <c r="H11" s="33"/>
      <c r="I11" s="33"/>
      <c r="J11" s="33"/>
      <c r="K11" s="33"/>
      <c r="L11" s="3"/>
      <c r="M11" s="3"/>
      <c r="N11" s="3"/>
      <c r="O11" s="3"/>
      <c r="P11" s="3"/>
      <c r="Q11" s="3"/>
      <c r="R11" s="33"/>
      <c r="S11" s="5"/>
      <c r="T11" s="5"/>
    </row>
    <row r="12" spans="1:36" s="4" customFormat="1" x14ac:dyDescent="0.2">
      <c r="C12" s="4" t="s">
        <v>18</v>
      </c>
      <c r="D12" s="33">
        <v>7.6537013801756482</v>
      </c>
      <c r="E12" s="40"/>
      <c r="F12" s="33"/>
      <c r="G12" s="33"/>
      <c r="H12" s="33"/>
      <c r="I12" s="33"/>
      <c r="J12" s="33"/>
      <c r="K12" s="33"/>
      <c r="L12" s="3"/>
      <c r="M12" s="3"/>
      <c r="N12" s="3"/>
      <c r="O12" s="3"/>
      <c r="P12" s="3"/>
      <c r="Q12" s="3"/>
      <c r="R12" s="33"/>
      <c r="S12" s="5"/>
      <c r="T12" s="5"/>
    </row>
    <row r="13" spans="1:36" s="4" customFormat="1" x14ac:dyDescent="0.2">
      <c r="C13" s="4" t="s">
        <v>9</v>
      </c>
      <c r="D13" s="33">
        <v>6.545820745216524</v>
      </c>
      <c r="E13" s="40"/>
      <c r="F13" s="33"/>
      <c r="G13" s="33"/>
      <c r="H13" s="33"/>
      <c r="I13" s="33"/>
      <c r="J13" s="33"/>
      <c r="K13" s="33"/>
      <c r="L13" s="3"/>
      <c r="M13" s="3"/>
      <c r="N13" s="3"/>
      <c r="O13" s="3"/>
      <c r="P13" s="3"/>
      <c r="Q13" s="3"/>
      <c r="R13" s="33"/>
      <c r="S13" s="5"/>
      <c r="T13" s="5"/>
    </row>
    <row r="14" spans="1:36" s="4" customFormat="1" x14ac:dyDescent="0.2">
      <c r="C14" s="4" t="s">
        <v>7</v>
      </c>
      <c r="D14" s="33">
        <v>2.1256038647343045</v>
      </c>
      <c r="E14" s="40"/>
      <c r="F14" s="33"/>
      <c r="G14" s="33"/>
      <c r="H14" s="33"/>
      <c r="I14" s="33"/>
      <c r="J14" s="33"/>
      <c r="K14" s="33"/>
      <c r="L14" s="3"/>
      <c r="M14" s="3"/>
      <c r="N14" s="3"/>
      <c r="O14" s="3"/>
      <c r="P14" s="3"/>
      <c r="Q14" s="3"/>
      <c r="R14" s="33"/>
      <c r="S14" s="5"/>
      <c r="T14" s="5"/>
    </row>
    <row r="15" spans="1:36" s="4" customFormat="1" x14ac:dyDescent="0.2">
      <c r="C15" s="4" t="s">
        <v>10</v>
      </c>
      <c r="D15" s="33">
        <v>0.40609137055838129</v>
      </c>
      <c r="E15" s="40"/>
      <c r="F15" s="33"/>
      <c r="G15" s="33"/>
      <c r="H15" s="33"/>
      <c r="I15" s="33"/>
      <c r="J15" s="33"/>
      <c r="K15" s="33"/>
      <c r="L15" s="3"/>
      <c r="M15" s="3"/>
      <c r="N15" s="3"/>
      <c r="O15" s="3"/>
      <c r="P15" s="3"/>
      <c r="Q15" s="3"/>
      <c r="R15" s="33"/>
      <c r="S15" s="5"/>
      <c r="T15" s="5"/>
    </row>
    <row r="16" spans="1:36" s="4" customFormat="1" x14ac:dyDescent="0.2">
      <c r="C16" s="4" t="s">
        <v>77</v>
      </c>
      <c r="D16" s="33">
        <v>9.0334236675704283E-2</v>
      </c>
      <c r="E16" s="40"/>
      <c r="F16" s="33"/>
      <c r="G16" s="33"/>
      <c r="H16" s="33"/>
      <c r="I16" s="33"/>
      <c r="J16" s="33"/>
      <c r="K16" s="33"/>
      <c r="L16" s="3"/>
      <c r="M16" s="3"/>
      <c r="N16" s="3"/>
      <c r="O16" s="3"/>
      <c r="P16" s="3"/>
      <c r="Q16" s="3"/>
      <c r="R16" s="33"/>
      <c r="S16" s="5"/>
      <c r="T16" s="5"/>
    </row>
    <row r="17" spans="3:20" s="4" customFormat="1" x14ac:dyDescent="0.2">
      <c r="C17" s="4" t="s">
        <v>11</v>
      </c>
      <c r="D17" s="33">
        <v>0</v>
      </c>
      <c r="E17" s="40"/>
      <c r="F17" s="33"/>
      <c r="G17" s="33"/>
      <c r="H17" s="33"/>
      <c r="I17" s="33"/>
      <c r="J17" s="33"/>
      <c r="K17" s="33"/>
      <c r="L17" s="3"/>
      <c r="M17" s="3"/>
      <c r="N17" s="3"/>
      <c r="O17" s="3"/>
      <c r="P17" s="3"/>
      <c r="Q17" s="3"/>
      <c r="R17" s="33"/>
      <c r="S17" s="5"/>
      <c r="T17" s="5"/>
    </row>
    <row r="18" spans="3:20" s="4" customFormat="1" x14ac:dyDescent="0.2">
      <c r="C18" s="4" t="s">
        <v>3</v>
      </c>
      <c r="D18" s="33">
        <v>-1.7357762777241992</v>
      </c>
      <c r="E18" s="40"/>
      <c r="F18" s="33"/>
      <c r="G18" s="33"/>
      <c r="H18" s="33"/>
      <c r="I18" s="33"/>
      <c r="J18" s="33"/>
      <c r="K18" s="33"/>
      <c r="L18" s="3"/>
      <c r="M18" s="3"/>
      <c r="N18" s="3"/>
      <c r="O18" s="3"/>
      <c r="P18" s="3"/>
      <c r="Q18" s="3"/>
      <c r="R18" s="33"/>
      <c r="S18" s="5"/>
      <c r="T18" s="5"/>
    </row>
    <row r="19" spans="3:20" s="4" customFormat="1" x14ac:dyDescent="0.2">
      <c r="C19" s="4" t="s">
        <v>6</v>
      </c>
      <c r="D19" s="33">
        <v>-2.8515240904621542</v>
      </c>
      <c r="E19" s="40"/>
      <c r="F19" s="33"/>
      <c r="G19" s="33"/>
      <c r="H19" s="33"/>
      <c r="I19" s="33"/>
      <c r="J19" s="33"/>
      <c r="K19" s="33"/>
      <c r="L19" s="3"/>
      <c r="M19" s="3"/>
      <c r="N19" s="3"/>
      <c r="O19" s="3"/>
      <c r="P19" s="3"/>
      <c r="Q19" s="3"/>
      <c r="R19" s="33"/>
      <c r="S19" s="5"/>
      <c r="T19" s="5"/>
    </row>
    <row r="20" spans="3:20" s="4" customFormat="1" x14ac:dyDescent="0.2">
      <c r="C20" s="4" t="s">
        <v>25</v>
      </c>
      <c r="D20" s="33">
        <v>-3.6607142857142838</v>
      </c>
      <c r="E20" s="40"/>
      <c r="F20" s="33"/>
      <c r="G20" s="33"/>
      <c r="H20" s="33"/>
      <c r="I20" s="33"/>
      <c r="J20" s="33"/>
      <c r="K20" s="33"/>
      <c r="L20" s="3"/>
      <c r="M20" s="3"/>
      <c r="N20" s="3"/>
      <c r="O20" s="3"/>
      <c r="P20" s="3"/>
      <c r="Q20" s="3"/>
      <c r="R20" s="33"/>
      <c r="S20" s="5"/>
      <c r="T20" s="5"/>
    </row>
    <row r="21" spans="3:20" s="4" customFormat="1" x14ac:dyDescent="0.2">
      <c r="C21" s="4" t="s">
        <v>4</v>
      </c>
      <c r="D21" s="33">
        <v>-4.0145985401459754</v>
      </c>
      <c r="E21" s="40"/>
      <c r="F21" s="33"/>
      <c r="G21" s="33"/>
      <c r="H21" s="33"/>
      <c r="I21" s="33"/>
      <c r="J21" s="33"/>
      <c r="K21" s="33"/>
      <c r="L21" s="3"/>
      <c r="M21" s="3"/>
      <c r="N21" s="3"/>
      <c r="O21" s="3"/>
      <c r="P21" s="3"/>
      <c r="Q21" s="3"/>
      <c r="R21" s="33"/>
      <c r="S21" s="5"/>
      <c r="T21" s="5"/>
    </row>
    <row r="22" spans="3:20" s="4" customFormat="1" x14ac:dyDescent="0.2">
      <c r="C22" s="4" t="s">
        <v>14</v>
      </c>
      <c r="D22" s="33">
        <v>-5.6640625000000107</v>
      </c>
      <c r="E22" s="40"/>
      <c r="F22" s="33"/>
      <c r="G22" s="33"/>
      <c r="H22" s="33"/>
      <c r="I22" s="33"/>
      <c r="J22" s="33"/>
      <c r="K22" s="33"/>
      <c r="L22" s="3"/>
      <c r="M22" s="3"/>
      <c r="N22" s="3"/>
      <c r="O22" s="3"/>
      <c r="P22" s="3"/>
      <c r="Q22" s="3"/>
      <c r="R22" s="33"/>
      <c r="S22" s="5"/>
      <c r="T22" s="5"/>
    </row>
    <row r="23" spans="3:20" s="4" customFormat="1" x14ac:dyDescent="0.2">
      <c r="C23" s="4" t="s">
        <v>24</v>
      </c>
      <c r="D23" s="33">
        <v>-10.915492957746476</v>
      </c>
      <c r="E23" s="40"/>
      <c r="F23" s="33"/>
      <c r="G23" s="33"/>
      <c r="H23" s="33"/>
      <c r="I23" s="33"/>
      <c r="J23" s="33"/>
      <c r="K23" s="33"/>
      <c r="L23" s="3"/>
      <c r="M23" s="3"/>
      <c r="N23" s="3"/>
      <c r="O23" s="3"/>
      <c r="P23" s="3"/>
      <c r="Q23" s="3"/>
      <c r="R23" s="33"/>
      <c r="S23" s="5"/>
      <c r="T23" s="5"/>
    </row>
    <row r="24" spans="3:20" s="4" customFormat="1" x14ac:dyDescent="0.2">
      <c r="C24" s="4" t="s">
        <v>12</v>
      </c>
      <c r="D24" s="33">
        <v>-11.265969802555153</v>
      </c>
      <c r="E24" s="40"/>
      <c r="F24" s="33"/>
      <c r="G24" s="33"/>
      <c r="H24" s="33"/>
      <c r="I24" s="33"/>
      <c r="J24" s="33"/>
      <c r="K24" s="33"/>
      <c r="L24" s="3"/>
      <c r="M24" s="3"/>
      <c r="N24" s="3"/>
      <c r="O24" s="3"/>
      <c r="P24" s="3"/>
      <c r="Q24" s="3"/>
      <c r="R24" s="33"/>
      <c r="S24" s="5"/>
      <c r="T24" s="5"/>
    </row>
    <row r="25" spans="3:20" s="4" customFormat="1" x14ac:dyDescent="0.2">
      <c r="C25" s="4" t="s">
        <v>8</v>
      </c>
      <c r="D25" s="33">
        <v>-12.696941612604263</v>
      </c>
      <c r="E25" s="40"/>
      <c r="F25" s="33"/>
      <c r="G25" s="33"/>
      <c r="H25" s="33"/>
      <c r="I25" s="33"/>
      <c r="J25" s="33"/>
      <c r="K25" s="33"/>
      <c r="L25" s="3"/>
      <c r="M25" s="3"/>
      <c r="N25" s="3"/>
      <c r="O25" s="3"/>
      <c r="P25" s="3"/>
      <c r="Q25" s="3"/>
      <c r="R25" s="33"/>
      <c r="S25" s="5"/>
      <c r="T25" s="5"/>
    </row>
    <row r="26" spans="3:20" s="4" customFormat="1" x14ac:dyDescent="0.2">
      <c r="C26" s="4" t="s">
        <v>32</v>
      </c>
      <c r="D26" s="33">
        <v>-16.19273301737757</v>
      </c>
      <c r="E26" s="40"/>
      <c r="F26" s="33"/>
      <c r="G26" s="33"/>
      <c r="H26" s="33"/>
      <c r="I26" s="33"/>
      <c r="J26" s="33"/>
      <c r="K26" s="33"/>
      <c r="L26" s="3"/>
      <c r="M26" s="3"/>
      <c r="N26" s="3"/>
      <c r="O26" s="3"/>
      <c r="P26" s="3"/>
      <c r="Q26" s="3"/>
      <c r="R26" s="33"/>
      <c r="S26" s="5"/>
      <c r="T26" s="5"/>
    </row>
    <row r="27" spans="3:20" s="4" customFormat="1" x14ac:dyDescent="0.2">
      <c r="C27" s="4" t="s">
        <v>17</v>
      </c>
      <c r="D27" s="33">
        <v>-18.336673346693388</v>
      </c>
      <c r="E27" s="40"/>
      <c r="F27" s="33"/>
      <c r="G27" s="33"/>
      <c r="H27" s="33"/>
      <c r="I27" s="33"/>
      <c r="J27" s="33"/>
      <c r="K27" s="33"/>
      <c r="L27" s="3"/>
      <c r="M27" s="3"/>
      <c r="N27" s="3"/>
      <c r="O27" s="3"/>
      <c r="P27" s="3"/>
      <c r="Q27" s="3"/>
      <c r="R27" s="33"/>
      <c r="S27" s="5"/>
      <c r="T27" s="5"/>
    </row>
    <row r="28" spans="3:20" s="4" customFormat="1" x14ac:dyDescent="0.2">
      <c r="C28" s="4" t="s">
        <v>16</v>
      </c>
      <c r="D28" s="33">
        <v>-18.421052631578949</v>
      </c>
      <c r="E28" s="40"/>
      <c r="F28" s="33"/>
      <c r="G28" s="33"/>
      <c r="H28" s="33"/>
      <c r="I28" s="33"/>
      <c r="J28" s="33"/>
      <c r="K28" s="33"/>
      <c r="L28" s="3"/>
      <c r="M28" s="3"/>
      <c r="N28" s="3"/>
      <c r="O28" s="3"/>
      <c r="P28" s="3"/>
      <c r="Q28" s="3"/>
      <c r="R28" s="33"/>
      <c r="S28" s="5"/>
      <c r="T28" s="5"/>
    </row>
    <row r="29" spans="3:20" s="4" customFormat="1" x14ac:dyDescent="0.2">
      <c r="C29" s="4" t="s">
        <v>15</v>
      </c>
      <c r="D29" s="33">
        <v>-19.499568593615191</v>
      </c>
      <c r="E29" s="40"/>
      <c r="F29" s="33"/>
      <c r="G29" s="33"/>
      <c r="H29" s="33"/>
      <c r="I29" s="33"/>
      <c r="J29" s="33"/>
      <c r="K29" s="33"/>
      <c r="L29" s="3"/>
      <c r="M29" s="3"/>
      <c r="N29" s="3"/>
      <c r="O29" s="3"/>
      <c r="P29" s="3"/>
      <c r="Q29" s="3"/>
      <c r="R29" s="33"/>
      <c r="S29" s="5"/>
      <c r="T29" s="5"/>
    </row>
    <row r="30" spans="3:20" s="4" customFormat="1" x14ac:dyDescent="0.2">
      <c r="C30" s="4" t="s">
        <v>13</v>
      </c>
      <c r="D30" s="33">
        <v>-19.595782073813705</v>
      </c>
      <c r="E30" s="40"/>
      <c r="F30" s="33"/>
      <c r="G30" s="33"/>
      <c r="H30" s="33"/>
      <c r="I30" s="33"/>
      <c r="J30" s="33"/>
      <c r="K30" s="33"/>
      <c r="L30" s="3"/>
      <c r="M30" s="3"/>
      <c r="N30" s="3"/>
      <c r="O30" s="3"/>
      <c r="P30" s="3"/>
      <c r="Q30" s="3"/>
      <c r="R30" s="33"/>
      <c r="S30" s="5"/>
      <c r="T30" s="5"/>
    </row>
    <row r="31" spans="3:20" s="4" customFormat="1" x14ac:dyDescent="0.2">
      <c r="C31" s="4" t="s">
        <v>28</v>
      </c>
      <c r="D31" s="33">
        <v>-22.31595092024541</v>
      </c>
      <c r="E31" s="40"/>
      <c r="F31" s="33"/>
      <c r="G31" s="33"/>
      <c r="H31" s="33"/>
      <c r="I31" s="33"/>
      <c r="J31" s="33"/>
      <c r="K31" s="33"/>
      <c r="L31" s="3"/>
      <c r="M31" s="3"/>
      <c r="N31" s="3"/>
      <c r="O31" s="3"/>
      <c r="P31" s="3"/>
      <c r="Q31" s="3"/>
      <c r="R31" s="33"/>
      <c r="S31" s="5"/>
      <c r="T31" s="5"/>
    </row>
    <row r="32" spans="3:20" s="4" customFormat="1" x14ac:dyDescent="0.2">
      <c r="C32" s="4" t="s">
        <v>22</v>
      </c>
      <c r="D32" s="33">
        <v>-31.070889894419295</v>
      </c>
      <c r="E32" s="40"/>
      <c r="F32" s="33"/>
      <c r="G32" s="33"/>
      <c r="H32" s="33"/>
      <c r="I32" s="33"/>
      <c r="J32" s="33"/>
      <c r="K32" s="33"/>
      <c r="L32" s="3"/>
      <c r="M32" s="3"/>
      <c r="N32" s="3"/>
      <c r="O32" s="3"/>
      <c r="P32" s="3"/>
      <c r="Q32" s="3"/>
      <c r="R32" s="33"/>
      <c r="S32" s="5"/>
      <c r="T32" s="5"/>
    </row>
    <row r="33" spans="1:21" s="4" customFormat="1" x14ac:dyDescent="0.2">
      <c r="C33" s="4" t="s">
        <v>21</v>
      </c>
      <c r="D33" s="33">
        <v>-34.961685823754785</v>
      </c>
      <c r="E33" s="40"/>
      <c r="F33" s="33"/>
      <c r="G33" s="33"/>
      <c r="H33" s="33"/>
      <c r="I33" s="33"/>
      <c r="J33" s="33"/>
      <c r="K33" s="33"/>
      <c r="L33" s="3"/>
      <c r="M33" s="3"/>
      <c r="N33" s="3"/>
      <c r="O33" s="3"/>
      <c r="P33" s="3"/>
      <c r="Q33" s="3"/>
      <c r="R33" s="33"/>
      <c r="S33" s="5"/>
      <c r="T33" s="5"/>
    </row>
    <row r="34" spans="1:21" s="4" customFormat="1" x14ac:dyDescent="0.2">
      <c r="C34" s="4" t="s">
        <v>19</v>
      </c>
      <c r="D34" s="33">
        <v>-34.99562554680665</v>
      </c>
      <c r="E34" s="40"/>
      <c r="F34" s="33"/>
      <c r="G34" s="33"/>
      <c r="H34" s="33"/>
      <c r="I34" s="33"/>
      <c r="J34" s="33"/>
      <c r="K34" s="33"/>
      <c r="L34" s="3"/>
      <c r="M34" s="3"/>
      <c r="N34" s="3"/>
      <c r="O34" s="3"/>
      <c r="P34" s="3"/>
      <c r="Q34" s="3"/>
      <c r="R34" s="33"/>
      <c r="S34" s="5"/>
      <c r="T34" s="5"/>
    </row>
    <row r="35" spans="1:21" s="4" customFormat="1" x14ac:dyDescent="0.2">
      <c r="C35" s="4" t="s">
        <v>27</v>
      </c>
      <c r="D35" s="33">
        <v>-46.563904945407828</v>
      </c>
      <c r="E35" s="40"/>
      <c r="F35" s="33"/>
      <c r="G35" s="33"/>
      <c r="H35" s="33"/>
      <c r="I35" s="33"/>
      <c r="J35" s="33"/>
      <c r="K35" s="33"/>
      <c r="L35" s="3"/>
      <c r="M35" s="3"/>
      <c r="N35" s="3"/>
      <c r="O35" s="3"/>
      <c r="P35" s="3"/>
      <c r="Q35" s="3"/>
      <c r="R35" s="33"/>
      <c r="S35" s="5"/>
      <c r="T35" s="5"/>
    </row>
    <row r="36" spans="1:21" s="4" customFormat="1" x14ac:dyDescent="0.2">
      <c r="C36" s="4" t="s">
        <v>5</v>
      </c>
      <c r="D36" s="33">
        <v>-56.20578778135048</v>
      </c>
      <c r="E36" s="40"/>
      <c r="F36" s="33"/>
      <c r="G36" s="33"/>
      <c r="H36" s="33"/>
      <c r="I36" s="33"/>
      <c r="J36" s="33"/>
      <c r="K36" s="33"/>
      <c r="L36" s="3"/>
      <c r="M36" s="3"/>
      <c r="N36" s="3"/>
      <c r="O36" s="3"/>
      <c r="P36" s="3"/>
      <c r="Q36" s="3"/>
      <c r="R36" s="33"/>
      <c r="S36" s="5"/>
      <c r="T36" s="5"/>
    </row>
    <row r="37" spans="1:21" s="4" customFormat="1" x14ac:dyDescent="0.2">
      <c r="C37" s="4" t="s">
        <v>23</v>
      </c>
      <c r="D37" s="33">
        <v>-57.008466603951078</v>
      </c>
      <c r="E37" s="40"/>
      <c r="F37" s="33"/>
      <c r="G37" s="33"/>
      <c r="H37" s="33"/>
      <c r="I37" s="33"/>
      <c r="J37" s="33"/>
      <c r="K37" s="33"/>
      <c r="L37" s="3"/>
      <c r="M37" s="3"/>
      <c r="N37" s="3"/>
      <c r="O37" s="3"/>
      <c r="P37" s="3"/>
      <c r="Q37" s="3"/>
      <c r="R37" s="33"/>
      <c r="S37" s="5"/>
      <c r="T37" s="5"/>
    </row>
    <row r="38" spans="1:21" s="4" customFormat="1" x14ac:dyDescent="0.2">
      <c r="D38" s="33"/>
      <c r="E38" s="40"/>
      <c r="F38" s="33"/>
      <c r="G38" s="33"/>
      <c r="H38" s="33"/>
      <c r="I38" s="33"/>
      <c r="J38" s="33"/>
      <c r="K38" s="33"/>
      <c r="L38" s="3"/>
      <c r="M38" s="3"/>
      <c r="N38" s="3"/>
      <c r="O38" s="3"/>
      <c r="P38" s="3"/>
      <c r="Q38" s="3"/>
      <c r="R38" s="33"/>
      <c r="S38" s="5"/>
      <c r="T38" s="5"/>
    </row>
    <row r="39" spans="1:21" s="4" customFormat="1" x14ac:dyDescent="0.2">
      <c r="C39" s="4" t="s">
        <v>30</v>
      </c>
      <c r="D39" s="33">
        <v>11.158342189160475</v>
      </c>
      <c r="E39" s="40"/>
      <c r="L39" s="3"/>
      <c r="M39" s="3"/>
      <c r="N39" s="3"/>
      <c r="O39" s="3"/>
      <c r="P39" s="3"/>
      <c r="Q39" s="3"/>
      <c r="U39" s="5"/>
    </row>
    <row r="40" spans="1:21" x14ac:dyDescent="0.2">
      <c r="C40" s="2" t="s">
        <v>33</v>
      </c>
      <c r="D40" s="33">
        <v>-14.565826330532206</v>
      </c>
      <c r="L40" s="3"/>
      <c r="M40" s="3"/>
      <c r="N40" s="3"/>
      <c r="O40" s="3"/>
      <c r="P40" s="3"/>
      <c r="Q40" s="3"/>
    </row>
    <row r="41" spans="1:21" x14ac:dyDescent="0.2">
      <c r="L41" s="4"/>
      <c r="M41" s="4"/>
      <c r="N41" s="4"/>
      <c r="O41" s="4"/>
      <c r="P41" s="4"/>
      <c r="Q41" s="4"/>
    </row>
    <row r="42" spans="1:21" x14ac:dyDescent="0.2">
      <c r="A42" s="8" t="s">
        <v>36</v>
      </c>
      <c r="E42" s="1"/>
    </row>
    <row r="43" spans="1:21" x14ac:dyDescent="0.2">
      <c r="A43" s="9" t="s">
        <v>83</v>
      </c>
    </row>
    <row r="45" spans="1:21" x14ac:dyDescent="0.2"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</row>
    <row r="78" spans="3:3" x14ac:dyDescent="0.2">
      <c r="C78" s="22" t="s">
        <v>48</v>
      </c>
    </row>
    <row r="91" spans="12:17" s="27" customFormat="1" x14ac:dyDescent="0.2">
      <c r="L91" s="2"/>
      <c r="M91" s="2"/>
      <c r="N91" s="2"/>
      <c r="O91" s="2"/>
      <c r="P91" s="2"/>
      <c r="Q91" s="2"/>
    </row>
    <row r="92" spans="12:17" s="27" customFormat="1" x14ac:dyDescent="0.2">
      <c r="L92" s="2"/>
      <c r="M92" s="2"/>
      <c r="N92" s="2"/>
      <c r="O92" s="2"/>
      <c r="P92" s="2"/>
      <c r="Q92" s="2"/>
    </row>
    <row r="93" spans="12:17" x14ac:dyDescent="0.2">
      <c r="L93" s="27"/>
      <c r="M93" s="27"/>
      <c r="N93" s="27"/>
      <c r="O93" s="27"/>
      <c r="P93" s="27"/>
      <c r="Q93" s="27"/>
    </row>
    <row r="94" spans="12:17" x14ac:dyDescent="0.2">
      <c r="L94" s="27"/>
      <c r="M94" s="27"/>
      <c r="N94" s="27"/>
      <c r="O94" s="27"/>
      <c r="P94" s="27"/>
      <c r="Q94" s="27"/>
    </row>
  </sheetData>
  <sortState ref="L10:Q37">
    <sortCondition descending="1" ref="Q10"/>
  </sortState>
  <mergeCells count="1">
    <mergeCell ref="C45:M45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53"/>
  <sheetViews>
    <sheetView showGridLines="0" zoomScaleNormal="100" workbookViewId="0">
      <selection activeCell="K21" sqref="K21:K38"/>
    </sheetView>
  </sheetViews>
  <sheetFormatPr defaultRowHeight="12" x14ac:dyDescent="0.2"/>
  <cols>
    <col min="1" max="2" width="9.28515625" style="2" customWidth="1"/>
    <col min="3" max="3" width="16.7109375" style="2" customWidth="1"/>
    <col min="4" max="9" width="11.85546875" style="2" customWidth="1"/>
    <col min="10" max="16384" width="9.140625" style="2"/>
  </cols>
  <sheetData>
    <row r="1" spans="1:19" x14ac:dyDescent="0.2">
      <c r="A1" s="29"/>
      <c r="C1" s="43" t="s">
        <v>52</v>
      </c>
    </row>
    <row r="2" spans="1:19" s="3" customFormat="1" x14ac:dyDescent="0.2">
      <c r="E2" s="25"/>
      <c r="F2" s="25"/>
    </row>
    <row r="3" spans="1:19" s="45" customFormat="1" ht="15" x14ac:dyDescent="0.25">
      <c r="C3" s="44" t="s">
        <v>87</v>
      </c>
      <c r="D3" s="44"/>
      <c r="E3" s="25"/>
      <c r="F3" s="25"/>
      <c r="G3" s="44"/>
      <c r="H3" s="44"/>
      <c r="I3" s="44"/>
      <c r="J3" s="44"/>
      <c r="K3" s="44"/>
      <c r="L3" s="44"/>
      <c r="M3" s="44"/>
      <c r="N3" s="44"/>
      <c r="O3" s="44"/>
    </row>
    <row r="4" spans="1:19" s="46" customFormat="1" x14ac:dyDescent="0.2">
      <c r="C4" s="11"/>
      <c r="D4" s="49"/>
      <c r="E4" s="25"/>
      <c r="F4" s="25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24" customHeight="1" x14ac:dyDescent="0.2">
      <c r="C5" s="68"/>
      <c r="D5" s="70" t="s">
        <v>47</v>
      </c>
      <c r="E5" s="20" t="s">
        <v>44</v>
      </c>
      <c r="F5" s="20" t="s">
        <v>56</v>
      </c>
      <c r="G5" s="70" t="s">
        <v>47</v>
      </c>
      <c r="H5" s="20" t="s">
        <v>44</v>
      </c>
      <c r="I5" s="20" t="s">
        <v>56</v>
      </c>
      <c r="J5" s="24"/>
      <c r="K5" s="24"/>
    </row>
    <row r="6" spans="1:19" ht="12" customHeight="1" x14ac:dyDescent="0.2">
      <c r="C6" s="69"/>
      <c r="D6" s="90" t="s">
        <v>71</v>
      </c>
      <c r="E6" s="91"/>
      <c r="F6" s="91"/>
      <c r="G6" s="90" t="s">
        <v>72</v>
      </c>
      <c r="H6" s="91"/>
      <c r="I6" s="91"/>
    </row>
    <row r="7" spans="1:19" s="4" customFormat="1" ht="12" customHeight="1" x14ac:dyDescent="0.2">
      <c r="A7" s="28"/>
      <c r="C7" s="19" t="s">
        <v>42</v>
      </c>
      <c r="D7" s="71">
        <v>1920613</v>
      </c>
      <c r="E7" s="52" t="s">
        <v>0</v>
      </c>
      <c r="F7" s="52">
        <v>147203</v>
      </c>
      <c r="G7" s="71">
        <v>3752.1041316056208</v>
      </c>
      <c r="H7" s="52" t="s">
        <v>0</v>
      </c>
      <c r="I7" s="52">
        <v>287.57536499270924</v>
      </c>
      <c r="J7" s="2"/>
      <c r="K7" s="86"/>
      <c r="L7" s="86"/>
      <c r="M7" s="86"/>
      <c r="N7" s="86"/>
    </row>
    <row r="8" spans="1:19" s="4" customFormat="1" ht="12" customHeight="1" x14ac:dyDescent="0.2">
      <c r="A8" s="28"/>
      <c r="C8" s="75" t="s">
        <v>4</v>
      </c>
      <c r="D8" s="72">
        <v>34220</v>
      </c>
      <c r="E8" s="53" t="s">
        <v>69</v>
      </c>
      <c r="F8" s="53">
        <v>11098</v>
      </c>
      <c r="G8" s="72">
        <v>3008.3098625970733</v>
      </c>
      <c r="H8" s="53" t="s">
        <v>69</v>
      </c>
      <c r="I8" s="53">
        <v>975.63479997376737</v>
      </c>
      <c r="J8" s="2"/>
      <c r="K8" s="2"/>
    </row>
    <row r="9" spans="1:19" s="4" customFormat="1" ht="12" customHeight="1" x14ac:dyDescent="0.2">
      <c r="A9" s="28"/>
      <c r="C9" s="76" t="s">
        <v>28</v>
      </c>
      <c r="D9" s="73">
        <v>35150</v>
      </c>
      <c r="E9" s="55">
        <v>3931</v>
      </c>
      <c r="F9" s="55">
        <v>5279</v>
      </c>
      <c r="G9" s="73">
        <v>4967.5329676720303</v>
      </c>
      <c r="H9" s="55">
        <v>555.54401410864159</v>
      </c>
      <c r="I9" s="55">
        <v>746.04855010926451</v>
      </c>
      <c r="J9" s="2"/>
      <c r="K9" s="2"/>
    </row>
    <row r="10" spans="1:19" s="4" customFormat="1" ht="12" customHeight="1" x14ac:dyDescent="0.2">
      <c r="A10" s="28"/>
      <c r="C10" s="76" t="s">
        <v>77</v>
      </c>
      <c r="D10" s="73" t="s">
        <v>69</v>
      </c>
      <c r="E10" s="55">
        <v>15843</v>
      </c>
      <c r="F10" s="55">
        <v>25</v>
      </c>
      <c r="G10" s="73" t="s">
        <v>69</v>
      </c>
      <c r="H10" s="55">
        <v>1495.4073071171874</v>
      </c>
      <c r="I10" s="55">
        <v>2.359728755786763</v>
      </c>
      <c r="J10" s="2"/>
      <c r="K10" s="2"/>
    </row>
    <row r="11" spans="1:19" s="4" customFormat="1" ht="12" customHeight="1" x14ac:dyDescent="0.2">
      <c r="A11" s="28"/>
      <c r="C11" s="76" t="s">
        <v>9</v>
      </c>
      <c r="D11" s="73">
        <v>15502</v>
      </c>
      <c r="E11" s="55">
        <v>2653</v>
      </c>
      <c r="F11" s="55" t="s">
        <v>67</v>
      </c>
      <c r="G11" s="73">
        <v>2688.9945845432248</v>
      </c>
      <c r="H11" s="55">
        <v>460.19240309593442</v>
      </c>
      <c r="I11" s="55" t="s">
        <v>67</v>
      </c>
      <c r="J11" s="2"/>
      <c r="K11" s="2"/>
    </row>
    <row r="12" spans="1:19" s="4" customFormat="1" ht="12" customHeight="1" x14ac:dyDescent="0.2">
      <c r="A12" s="28"/>
      <c r="C12" s="76" t="s">
        <v>14</v>
      </c>
      <c r="D12" s="73">
        <v>313149</v>
      </c>
      <c r="E12" s="55">
        <v>112232</v>
      </c>
      <c r="F12" s="55">
        <v>55518</v>
      </c>
      <c r="G12" s="73">
        <v>3788.5356645284569</v>
      </c>
      <c r="H12" s="55">
        <v>1357.8039038967322</v>
      </c>
      <c r="I12" s="55">
        <v>671.66723516054935</v>
      </c>
      <c r="J12" s="2"/>
      <c r="K12" s="2"/>
    </row>
    <row r="13" spans="1:19" s="4" customFormat="1" ht="12" customHeight="1" x14ac:dyDescent="0.2">
      <c r="A13" s="28"/>
      <c r="C13" s="76" t="s">
        <v>23</v>
      </c>
      <c r="D13" s="73" t="s">
        <v>69</v>
      </c>
      <c r="E13" s="55">
        <v>2325</v>
      </c>
      <c r="F13" s="55" t="s">
        <v>67</v>
      </c>
      <c r="G13" s="73" t="s">
        <v>69</v>
      </c>
      <c r="H13" s="55">
        <v>1764.8612705179355</v>
      </c>
      <c r="I13" s="55" t="s">
        <v>67</v>
      </c>
      <c r="J13" s="2"/>
      <c r="K13" s="2"/>
    </row>
    <row r="14" spans="1:19" s="4" customFormat="1" ht="12" customHeight="1" x14ac:dyDescent="0.2">
      <c r="A14" s="28"/>
      <c r="C14" s="76" t="s">
        <v>5</v>
      </c>
      <c r="D14" s="73" t="s">
        <v>69</v>
      </c>
      <c r="E14" s="55">
        <v>100</v>
      </c>
      <c r="F14" s="55" t="s">
        <v>67</v>
      </c>
      <c r="G14" s="73" t="s">
        <v>69</v>
      </c>
      <c r="H14" s="55">
        <v>20.801316640138054</v>
      </c>
      <c r="I14" s="55" t="s">
        <v>67</v>
      </c>
      <c r="J14" s="2"/>
      <c r="K14" s="2"/>
    </row>
    <row r="15" spans="1:19" s="4" customFormat="1" ht="12" customHeight="1" x14ac:dyDescent="0.2">
      <c r="A15" s="28"/>
      <c r="C15" s="76" t="s">
        <v>18</v>
      </c>
      <c r="D15" s="73">
        <v>28377</v>
      </c>
      <c r="E15" s="55">
        <v>358</v>
      </c>
      <c r="F15" s="55" t="s">
        <v>67</v>
      </c>
      <c r="G15" s="73">
        <v>2638.5724762217451</v>
      </c>
      <c r="H15" s="55">
        <v>33.287836856869461</v>
      </c>
      <c r="I15" s="55" t="s">
        <v>67</v>
      </c>
      <c r="J15" s="2"/>
      <c r="K15" s="2"/>
    </row>
    <row r="16" spans="1:19" s="4" customFormat="1" ht="12" customHeight="1" x14ac:dyDescent="0.2">
      <c r="A16" s="28"/>
      <c r="C16" s="76" t="s">
        <v>16</v>
      </c>
      <c r="D16" s="73" t="s">
        <v>69</v>
      </c>
      <c r="E16" s="55">
        <v>10677</v>
      </c>
      <c r="F16" s="55" t="s">
        <v>67</v>
      </c>
      <c r="G16" s="73" t="s">
        <v>69</v>
      </c>
      <c r="H16" s="55">
        <v>229.15343334384417</v>
      </c>
      <c r="I16" s="55" t="s">
        <v>67</v>
      </c>
      <c r="J16" s="2"/>
      <c r="K16" s="2"/>
    </row>
    <row r="17" spans="1:11" s="4" customFormat="1" ht="12" customHeight="1" x14ac:dyDescent="0.2">
      <c r="A17" s="28"/>
      <c r="C17" s="76" t="s">
        <v>15</v>
      </c>
      <c r="D17" s="73">
        <v>167691</v>
      </c>
      <c r="E17" s="55">
        <v>33442</v>
      </c>
      <c r="F17" s="55">
        <v>7513</v>
      </c>
      <c r="G17" s="73">
        <v>2507.8985846497244</v>
      </c>
      <c r="H17" s="55">
        <v>500.14100021978567</v>
      </c>
      <c r="I17" s="55">
        <v>112.36048485889748</v>
      </c>
      <c r="J17" s="2"/>
      <c r="K17" s="2"/>
    </row>
    <row r="18" spans="1:11" s="4" customFormat="1" ht="12" customHeight="1" x14ac:dyDescent="0.2">
      <c r="A18" s="28"/>
      <c r="C18" s="76" t="s">
        <v>32</v>
      </c>
      <c r="D18" s="73">
        <v>11834</v>
      </c>
      <c r="E18" s="55">
        <v>2592</v>
      </c>
      <c r="F18" s="55">
        <v>813</v>
      </c>
      <c r="G18" s="73">
        <v>2865.4772942281479</v>
      </c>
      <c r="H18" s="55">
        <v>627.6252447726348</v>
      </c>
      <c r="I18" s="55">
        <v>196.8593070988241</v>
      </c>
      <c r="J18" s="2"/>
      <c r="K18" s="2"/>
    </row>
    <row r="19" spans="1:11" s="4" customFormat="1" ht="12" customHeight="1" x14ac:dyDescent="0.2">
      <c r="A19" s="28"/>
      <c r="C19" s="76" t="s">
        <v>17</v>
      </c>
      <c r="D19" s="73" t="s">
        <v>69</v>
      </c>
      <c r="E19" s="55">
        <v>22335</v>
      </c>
      <c r="F19" s="55">
        <v>61</v>
      </c>
      <c r="G19" s="73" t="s">
        <v>69</v>
      </c>
      <c r="H19" s="55">
        <v>368.94968968332915</v>
      </c>
      <c r="I19" s="55">
        <v>1.0076530589067867</v>
      </c>
      <c r="J19" s="2"/>
      <c r="K19" s="2"/>
    </row>
    <row r="20" spans="1:11" s="4" customFormat="1" ht="12" customHeight="1" x14ac:dyDescent="0.2">
      <c r="A20" s="28"/>
      <c r="C20" s="76" t="s">
        <v>19</v>
      </c>
      <c r="D20" s="73">
        <v>826</v>
      </c>
      <c r="E20" s="55" t="s">
        <v>67</v>
      </c>
      <c r="F20" s="55" t="s">
        <v>67</v>
      </c>
      <c r="G20" s="73">
        <v>961.00260727220689</v>
      </c>
      <c r="H20" s="55" t="s">
        <v>67</v>
      </c>
      <c r="I20" s="55" t="s">
        <v>67</v>
      </c>
      <c r="J20" s="2"/>
      <c r="K20" s="2"/>
    </row>
    <row r="21" spans="1:11" s="4" customFormat="1" ht="12" customHeight="1" x14ac:dyDescent="0.2">
      <c r="A21" s="28"/>
      <c r="C21" s="76" t="s">
        <v>12</v>
      </c>
      <c r="D21" s="73">
        <v>14972</v>
      </c>
      <c r="E21" s="55">
        <v>15014</v>
      </c>
      <c r="F21" s="55" t="s">
        <v>67</v>
      </c>
      <c r="G21" s="73">
        <v>7708.5933413240737</v>
      </c>
      <c r="H21" s="55">
        <v>7730.2177682767597</v>
      </c>
      <c r="I21" s="55" t="s">
        <v>67</v>
      </c>
      <c r="J21" s="2"/>
      <c r="K21" s="2"/>
    </row>
    <row r="22" spans="1:11" s="4" customFormat="1" ht="12" customHeight="1" x14ac:dyDescent="0.2">
      <c r="A22" s="28"/>
      <c r="C22" s="76" t="s">
        <v>11</v>
      </c>
      <c r="D22" s="73" t="s">
        <v>69</v>
      </c>
      <c r="E22" s="55">
        <v>15414</v>
      </c>
      <c r="F22" s="63">
        <v>0</v>
      </c>
      <c r="G22" s="73" t="s">
        <v>69</v>
      </c>
      <c r="H22" s="55">
        <v>5449.718445355913</v>
      </c>
      <c r="I22" s="55">
        <v>0</v>
      </c>
      <c r="J22" s="2"/>
      <c r="K22" s="2"/>
    </row>
    <row r="23" spans="1:11" s="4" customFormat="1" ht="12" customHeight="1" x14ac:dyDescent="0.2">
      <c r="A23" s="28"/>
      <c r="C23" s="76" t="s">
        <v>3</v>
      </c>
      <c r="D23" s="73">
        <v>9414</v>
      </c>
      <c r="E23" s="55" t="s">
        <v>0</v>
      </c>
      <c r="F23" s="55">
        <v>195</v>
      </c>
      <c r="G23" s="73">
        <v>15786.402296691798</v>
      </c>
      <c r="H23" s="55" t="s">
        <v>0</v>
      </c>
      <c r="I23" s="55">
        <v>326.99686083013603</v>
      </c>
      <c r="J23" s="2"/>
      <c r="K23" s="2"/>
    </row>
    <row r="24" spans="1:11" s="4" customFormat="1" ht="12" customHeight="1" x14ac:dyDescent="0.2">
      <c r="A24" s="28"/>
      <c r="C24" s="76" t="s">
        <v>25</v>
      </c>
      <c r="D24" s="73">
        <v>39684</v>
      </c>
      <c r="E24" s="55">
        <v>13356</v>
      </c>
      <c r="F24" s="55">
        <v>1992</v>
      </c>
      <c r="G24" s="73">
        <v>4054.3663514973387</v>
      </c>
      <c r="H24" s="55">
        <v>1364.5327333584935</v>
      </c>
      <c r="I24" s="55">
        <v>203.51521449911044</v>
      </c>
      <c r="J24" s="2"/>
      <c r="K24" s="2"/>
    </row>
    <row r="25" spans="1:11" s="4" customFormat="1" ht="12" customHeight="1" x14ac:dyDescent="0.2">
      <c r="A25" s="28"/>
      <c r="C25" s="76" t="s">
        <v>21</v>
      </c>
      <c r="D25" s="73" t="s">
        <v>0</v>
      </c>
      <c r="E25" s="55" t="s">
        <v>67</v>
      </c>
      <c r="F25" s="55" t="s">
        <v>67</v>
      </c>
      <c r="G25" s="73" t="s">
        <v>0</v>
      </c>
      <c r="H25" s="55" t="s">
        <v>67</v>
      </c>
      <c r="I25" s="55" t="s">
        <v>67</v>
      </c>
      <c r="J25" s="2"/>
      <c r="K25" s="2"/>
    </row>
    <row r="26" spans="1:11" s="4" customFormat="1" ht="12" customHeight="1" x14ac:dyDescent="0.2">
      <c r="A26" s="28"/>
      <c r="C26" s="76" t="s">
        <v>6</v>
      </c>
      <c r="D26" s="73">
        <v>67533</v>
      </c>
      <c r="E26" s="55">
        <v>6467</v>
      </c>
      <c r="F26" s="55">
        <v>49015</v>
      </c>
      <c r="G26" s="73">
        <v>3942.0835411401449</v>
      </c>
      <c r="H26" s="55">
        <v>377.49625013775955</v>
      </c>
      <c r="I26" s="55">
        <v>2861.1378847227902</v>
      </c>
      <c r="J26" s="2"/>
      <c r="K26" s="2"/>
    </row>
    <row r="27" spans="1:11" s="4" customFormat="1" ht="12" customHeight="1" x14ac:dyDescent="0.2">
      <c r="A27" s="28"/>
      <c r="C27" s="76" t="s">
        <v>7</v>
      </c>
      <c r="D27" s="73">
        <v>25978</v>
      </c>
      <c r="E27" s="55">
        <v>22256</v>
      </c>
      <c r="F27" s="55">
        <v>2022</v>
      </c>
      <c r="G27" s="73">
        <v>2952.8621893828363</v>
      </c>
      <c r="H27" s="55">
        <v>2529.790626180014</v>
      </c>
      <c r="I27" s="55">
        <v>229.83629790330644</v>
      </c>
      <c r="J27" s="2"/>
      <c r="K27" s="2"/>
    </row>
    <row r="28" spans="1:11" s="4" customFormat="1" ht="12" customHeight="1" x14ac:dyDescent="0.2">
      <c r="A28" s="28"/>
      <c r="C28" s="76" t="s">
        <v>26</v>
      </c>
      <c r="D28" s="73">
        <v>335220</v>
      </c>
      <c r="E28" s="55">
        <v>54797</v>
      </c>
      <c r="F28" s="55">
        <v>115</v>
      </c>
      <c r="G28" s="73">
        <v>8827.4268853792764</v>
      </c>
      <c r="H28" s="55">
        <v>1442.9822535592396</v>
      </c>
      <c r="I28" s="55">
        <v>3.0283219730881714</v>
      </c>
      <c r="J28" s="2"/>
      <c r="K28" s="2"/>
    </row>
    <row r="29" spans="1:11" s="4" customFormat="1" ht="12" customHeight="1" x14ac:dyDescent="0.2">
      <c r="A29" s="28"/>
      <c r="C29" s="76" t="s">
        <v>22</v>
      </c>
      <c r="D29" s="73">
        <v>34186</v>
      </c>
      <c r="E29" s="55">
        <v>2751</v>
      </c>
      <c r="F29" s="55" t="s">
        <v>67</v>
      </c>
      <c r="G29" s="73">
        <v>3318.9324582779141</v>
      </c>
      <c r="H29" s="55">
        <v>267.07959962331194</v>
      </c>
      <c r="I29" s="55" t="s">
        <v>67</v>
      </c>
      <c r="J29" s="2"/>
      <c r="K29" s="2"/>
    </row>
    <row r="30" spans="1:11" s="4" customFormat="1" ht="12" customHeight="1" x14ac:dyDescent="0.2">
      <c r="A30" s="28"/>
      <c r="C30" s="76" t="s">
        <v>27</v>
      </c>
      <c r="D30" s="73">
        <v>54704</v>
      </c>
      <c r="E30" s="55">
        <v>13782</v>
      </c>
      <c r="F30" s="55">
        <v>12517</v>
      </c>
      <c r="G30" s="73">
        <v>2792.8028148168646</v>
      </c>
      <c r="H30" s="55">
        <v>703.61232074082386</v>
      </c>
      <c r="I30" s="55">
        <v>639.03028723791112</v>
      </c>
      <c r="J30" s="2"/>
      <c r="K30" s="2"/>
    </row>
    <row r="31" spans="1:11" s="4" customFormat="1" ht="12" customHeight="1" x14ac:dyDescent="0.2">
      <c r="A31" s="28"/>
      <c r="C31" s="76" t="s">
        <v>20</v>
      </c>
      <c r="D31" s="73">
        <v>20814</v>
      </c>
      <c r="E31" s="55">
        <v>5128</v>
      </c>
      <c r="F31" s="55" t="s">
        <v>67</v>
      </c>
      <c r="G31" s="73">
        <v>10072.648505508161</v>
      </c>
      <c r="H31" s="55">
        <v>2481.6249416856854</v>
      </c>
      <c r="I31" s="55" t="s">
        <v>67</v>
      </c>
      <c r="J31" s="2"/>
      <c r="K31" s="2"/>
    </row>
    <row r="32" spans="1:11" s="4" customFormat="1" ht="12" customHeight="1" x14ac:dyDescent="0.2">
      <c r="A32" s="28"/>
      <c r="C32" s="76" t="s">
        <v>24</v>
      </c>
      <c r="D32" s="73">
        <v>35411</v>
      </c>
      <c r="E32" s="55">
        <v>8477</v>
      </c>
      <c r="F32" s="55">
        <v>933</v>
      </c>
      <c r="G32" s="73">
        <v>6510.2941003435781</v>
      </c>
      <c r="H32" s="55">
        <v>1558.4920812349978</v>
      </c>
      <c r="I32" s="55">
        <v>171.53156916270532</v>
      </c>
      <c r="J32" s="2"/>
      <c r="K32" s="2"/>
    </row>
    <row r="33" spans="1:11" s="4" customFormat="1" ht="12" customHeight="1" x14ac:dyDescent="0.2">
      <c r="A33" s="28"/>
      <c r="C33" s="76" t="s">
        <v>10</v>
      </c>
      <c r="D33" s="73">
        <v>27966</v>
      </c>
      <c r="E33" s="55">
        <v>10362</v>
      </c>
      <c r="F33" s="55" t="s">
        <v>0</v>
      </c>
      <c r="G33" s="73">
        <v>5077.144787766053</v>
      </c>
      <c r="H33" s="55">
        <v>1881.1905274559049</v>
      </c>
      <c r="I33" s="55" t="s">
        <v>0</v>
      </c>
      <c r="J33" s="2"/>
      <c r="K33" s="2"/>
    </row>
    <row r="34" spans="1:11" s="4" customFormat="1" ht="12" customHeight="1" x14ac:dyDescent="0.2">
      <c r="A34" s="28"/>
      <c r="C34" s="76" t="s">
        <v>8</v>
      </c>
      <c r="D34" s="73" t="s">
        <v>69</v>
      </c>
      <c r="E34" s="55">
        <v>21838</v>
      </c>
      <c r="F34" s="55">
        <v>5</v>
      </c>
      <c r="G34" s="73" t="s">
        <v>69</v>
      </c>
      <c r="H34" s="55">
        <v>2171.2721936968082</v>
      </c>
      <c r="I34" s="55" t="s">
        <v>67</v>
      </c>
      <c r="J34" s="2"/>
      <c r="K34" s="2"/>
    </row>
    <row r="35" spans="1:11" s="4" customFormat="1" ht="12" customHeight="1" x14ac:dyDescent="0.2">
      <c r="A35" s="28"/>
      <c r="C35" s="77" t="s">
        <v>13</v>
      </c>
      <c r="D35" s="74" t="s">
        <v>69</v>
      </c>
      <c r="E35" s="56">
        <v>17167</v>
      </c>
      <c r="F35" s="56">
        <v>99</v>
      </c>
      <c r="G35" s="74" t="s">
        <v>69</v>
      </c>
      <c r="H35" s="56">
        <v>259.8743039143319</v>
      </c>
      <c r="I35" s="56">
        <v>1.4986634873605673</v>
      </c>
      <c r="J35" s="2"/>
      <c r="K35" s="2"/>
    </row>
    <row r="36" spans="1:11" s="4" customFormat="1" ht="12" customHeight="1" x14ac:dyDescent="0.2">
      <c r="C36" s="76" t="s">
        <v>30</v>
      </c>
      <c r="D36" s="73" t="s">
        <v>69</v>
      </c>
      <c r="E36" s="55">
        <v>4040</v>
      </c>
      <c r="F36" s="55" t="s">
        <v>67</v>
      </c>
      <c r="G36" s="73" t="s">
        <v>69</v>
      </c>
      <c r="H36" s="55">
        <v>765.59115006950958</v>
      </c>
      <c r="I36" s="55" t="s">
        <v>67</v>
      </c>
      <c r="J36" s="2"/>
      <c r="K36" s="2"/>
    </row>
    <row r="37" spans="1:11" s="4" customFormat="1" ht="12" customHeight="1" x14ac:dyDescent="0.2">
      <c r="C37" s="79" t="s">
        <v>33</v>
      </c>
      <c r="D37" s="59">
        <v>11947</v>
      </c>
      <c r="E37" s="60">
        <v>11665</v>
      </c>
      <c r="F37" s="60" t="s">
        <v>0</v>
      </c>
      <c r="G37" s="82">
        <v>1413.5383537785856</v>
      </c>
      <c r="H37" s="60">
        <v>1380.1728381038922</v>
      </c>
      <c r="I37" s="55" t="s">
        <v>67</v>
      </c>
      <c r="J37" s="2"/>
      <c r="K37" s="2"/>
    </row>
    <row r="38" spans="1:11" s="4" customFormat="1" ht="12" customHeight="1" x14ac:dyDescent="0.2">
      <c r="C38" s="78" t="s">
        <v>41</v>
      </c>
      <c r="D38" s="57" t="s">
        <v>0</v>
      </c>
      <c r="E38" s="58">
        <v>169</v>
      </c>
      <c r="F38" s="58" t="s">
        <v>67</v>
      </c>
      <c r="G38" s="83" t="s">
        <v>0</v>
      </c>
      <c r="H38" s="58">
        <v>271.54134257109484</v>
      </c>
      <c r="I38" s="58" t="s">
        <v>67</v>
      </c>
      <c r="J38" s="2"/>
      <c r="K38" s="2"/>
    </row>
    <row r="39" spans="1:11" s="4" customFormat="1" ht="13.5" customHeight="1" x14ac:dyDescent="0.2">
      <c r="C39" s="80" t="s">
        <v>85</v>
      </c>
      <c r="D39" s="54" t="s">
        <v>0</v>
      </c>
      <c r="E39" s="55">
        <v>277</v>
      </c>
      <c r="F39" s="55" t="s">
        <v>67</v>
      </c>
      <c r="G39" s="73" t="s">
        <v>0</v>
      </c>
      <c r="H39" s="55">
        <v>133.5260221489302</v>
      </c>
      <c r="I39" s="60" t="s">
        <v>67</v>
      </c>
      <c r="J39" s="2"/>
      <c r="K39" s="2"/>
    </row>
    <row r="40" spans="1:11" s="4" customFormat="1" ht="12" customHeight="1" x14ac:dyDescent="0.2">
      <c r="C40" s="81" t="s">
        <v>31</v>
      </c>
      <c r="D40" s="61" t="s">
        <v>0</v>
      </c>
      <c r="E40" s="62">
        <v>12676</v>
      </c>
      <c r="F40" s="62" t="s">
        <v>67</v>
      </c>
      <c r="G40" s="84" t="s">
        <v>0</v>
      </c>
      <c r="H40" s="62">
        <v>157.8330739181493</v>
      </c>
      <c r="I40" s="56" t="s">
        <v>67</v>
      </c>
      <c r="J40" s="2"/>
      <c r="K40" s="2"/>
    </row>
    <row r="41" spans="1:11" ht="12" customHeight="1" x14ac:dyDescent="0.2">
      <c r="C41" s="6"/>
      <c r="D41" s="10"/>
      <c r="E41" s="10"/>
      <c r="F41" s="10"/>
      <c r="G41" s="10"/>
      <c r="H41" s="10"/>
      <c r="I41" s="48"/>
    </row>
    <row r="42" spans="1:11" ht="12" customHeight="1" x14ac:dyDescent="0.2">
      <c r="C42" s="11" t="s">
        <v>86</v>
      </c>
      <c r="D42" s="10"/>
      <c r="E42" s="10"/>
      <c r="F42" s="10"/>
      <c r="G42" s="10"/>
      <c r="H42" s="10"/>
      <c r="I42" s="10"/>
    </row>
    <row r="43" spans="1:11" ht="15" customHeight="1" x14ac:dyDescent="0.2">
      <c r="C43" s="12" t="s">
        <v>65</v>
      </c>
      <c r="D43" s="12"/>
      <c r="E43" s="12"/>
      <c r="F43" s="12"/>
      <c r="G43" s="12"/>
      <c r="H43" s="12"/>
      <c r="I43" s="12"/>
    </row>
    <row r="44" spans="1:11" ht="12" customHeight="1" x14ac:dyDescent="0.2">
      <c r="C44" s="23" t="s">
        <v>81</v>
      </c>
      <c r="D44" s="12"/>
      <c r="E44" s="12"/>
      <c r="F44" s="12"/>
      <c r="G44" s="12"/>
      <c r="H44" s="12"/>
      <c r="I44" s="12"/>
    </row>
    <row r="45" spans="1:11" ht="12" customHeight="1" x14ac:dyDescent="0.2">
      <c r="J45" s="1"/>
    </row>
    <row r="46" spans="1:11" ht="12" customHeight="1" x14ac:dyDescent="0.2"/>
    <row r="47" spans="1:11" ht="12" customHeight="1" x14ac:dyDescent="0.2"/>
    <row r="49" spans="1:2" x14ac:dyDescent="0.2">
      <c r="A49" s="8" t="s">
        <v>37</v>
      </c>
    </row>
    <row r="50" spans="1:2" x14ac:dyDescent="0.2">
      <c r="A50" s="2" t="s">
        <v>43</v>
      </c>
      <c r="B50" s="9" t="s">
        <v>59</v>
      </c>
    </row>
    <row r="51" spans="1:2" x14ac:dyDescent="0.2">
      <c r="A51" s="2" t="s">
        <v>44</v>
      </c>
      <c r="B51" s="9" t="s">
        <v>80</v>
      </c>
    </row>
    <row r="52" spans="1:2" x14ac:dyDescent="0.2">
      <c r="A52" s="2" t="s">
        <v>45</v>
      </c>
      <c r="B52" s="9" t="s">
        <v>82</v>
      </c>
    </row>
    <row r="53" spans="1:2" x14ac:dyDescent="0.2">
      <c r="A53" s="2" t="s">
        <v>46</v>
      </c>
      <c r="B53" s="9" t="s">
        <v>60</v>
      </c>
    </row>
  </sheetData>
  <mergeCells count="2">
    <mergeCell ref="D6:F6"/>
    <mergeCell ref="G6:I6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N79"/>
  <sheetViews>
    <sheetView showGridLines="0" topLeftCell="A37" zoomScaleNormal="100" workbookViewId="0">
      <selection activeCell="C78" sqref="C78:E79"/>
    </sheetView>
  </sheetViews>
  <sheetFormatPr defaultRowHeight="12" x14ac:dyDescent="0.2"/>
  <cols>
    <col min="1" max="2" width="9.28515625" style="2" customWidth="1"/>
    <col min="3" max="3" width="21" style="2" customWidth="1"/>
    <col min="4" max="7" width="12.42578125" style="2" customWidth="1"/>
    <col min="8" max="16384" width="9.140625" style="2"/>
  </cols>
  <sheetData>
    <row r="1" spans="1:40" x14ac:dyDescent="0.2">
      <c r="A1" s="27"/>
      <c r="C1" s="43" t="s">
        <v>53</v>
      </c>
    </row>
    <row r="2" spans="1:40" s="3" customFormat="1" x14ac:dyDescent="0.2">
      <c r="A2" s="1"/>
      <c r="C2" s="43" t="s">
        <v>34</v>
      </c>
    </row>
    <row r="3" spans="1:40" s="45" customFormat="1" ht="15" x14ac:dyDescent="0.25">
      <c r="C3" s="44" t="s">
        <v>88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40" s="46" customFormat="1" x14ac:dyDescent="0.2">
      <c r="C4" s="11" t="s">
        <v>74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x14ac:dyDescent="0.2">
      <c r="D5" s="13"/>
      <c r="F5" s="11"/>
      <c r="G5" s="11"/>
      <c r="H5" s="11"/>
      <c r="J5" s="11"/>
      <c r="K5" s="11"/>
      <c r="L5" s="11"/>
      <c r="M5" s="11"/>
      <c r="N5" s="11"/>
      <c r="O5" s="11"/>
      <c r="P5" s="11"/>
    </row>
    <row r="6" spans="1:40" x14ac:dyDescent="0.2">
      <c r="C6" s="26"/>
      <c r="D6" s="92"/>
      <c r="E6" s="92"/>
      <c r="F6" s="11"/>
      <c r="G6" s="11"/>
      <c r="H6" s="11"/>
    </row>
    <row r="7" spans="1:40" x14ac:dyDescent="0.2">
      <c r="C7" s="24"/>
      <c r="D7" s="36" t="s">
        <v>1</v>
      </c>
      <c r="E7" s="34" t="s">
        <v>2</v>
      </c>
      <c r="F7" s="11"/>
      <c r="G7" s="11"/>
      <c r="H7" s="11"/>
    </row>
    <row r="8" spans="1:40" x14ac:dyDescent="0.2">
      <c r="A8" s="15"/>
      <c r="B8" s="17"/>
      <c r="C8" s="2" t="s">
        <v>42</v>
      </c>
      <c r="D8" s="35">
        <v>63.450106814855467</v>
      </c>
      <c r="E8" s="35">
        <v>36.549893185144533</v>
      </c>
      <c r="F8" s="11"/>
      <c r="G8" s="11"/>
      <c r="H8" s="11"/>
    </row>
    <row r="9" spans="1:40" x14ac:dyDescent="0.2">
      <c r="A9" s="15"/>
      <c r="B9" s="17"/>
      <c r="D9" s="35"/>
      <c r="E9" s="35"/>
      <c r="F9" s="11"/>
      <c r="G9" s="11"/>
      <c r="H9" s="11"/>
    </row>
    <row r="10" spans="1:40" x14ac:dyDescent="0.2">
      <c r="A10" s="15"/>
      <c r="B10" s="17"/>
      <c r="C10" s="2" t="s">
        <v>19</v>
      </c>
      <c r="D10" s="35">
        <v>97.094430992736079</v>
      </c>
      <c r="E10" s="35">
        <v>2.9055690072639209</v>
      </c>
      <c r="F10" s="11"/>
      <c r="G10" s="11"/>
      <c r="H10" s="11"/>
    </row>
    <row r="11" spans="1:40" x14ac:dyDescent="0.2">
      <c r="A11" s="15"/>
      <c r="B11" s="17"/>
      <c r="C11" s="2" t="s">
        <v>13</v>
      </c>
      <c r="D11" s="35">
        <v>95.719083533087783</v>
      </c>
      <c r="E11" s="35">
        <v>4.2809164669122168</v>
      </c>
      <c r="F11" s="11"/>
      <c r="G11" s="11"/>
      <c r="H11" s="11"/>
    </row>
    <row r="12" spans="1:40" x14ac:dyDescent="0.2">
      <c r="A12" s="15"/>
      <c r="B12" s="17"/>
      <c r="C12" s="2" t="s">
        <v>10</v>
      </c>
      <c r="D12" s="35">
        <v>94.150039333476357</v>
      </c>
      <c r="E12" s="35">
        <v>5.8499606665236428</v>
      </c>
      <c r="F12" s="11"/>
      <c r="G12" s="11"/>
      <c r="H12" s="11"/>
    </row>
    <row r="13" spans="1:40" x14ac:dyDescent="0.2">
      <c r="A13" s="15"/>
      <c r="B13" s="17"/>
      <c r="C13" s="2" t="s">
        <v>15</v>
      </c>
      <c r="D13" s="35">
        <v>92.954302854655282</v>
      </c>
      <c r="E13" s="35">
        <v>7.0456971453447181</v>
      </c>
      <c r="F13" s="11"/>
      <c r="G13" s="11"/>
      <c r="H13" s="11"/>
    </row>
    <row r="14" spans="1:40" x14ac:dyDescent="0.2">
      <c r="A14" s="15"/>
      <c r="B14" s="17"/>
      <c r="C14" s="2" t="s">
        <v>8</v>
      </c>
      <c r="D14" s="35">
        <v>92.126830900097971</v>
      </c>
      <c r="E14" s="35">
        <v>7.8731690999020287</v>
      </c>
      <c r="F14" s="11"/>
      <c r="G14" s="11"/>
      <c r="H14" s="11"/>
    </row>
    <row r="15" spans="1:40" x14ac:dyDescent="0.2">
      <c r="A15" s="15"/>
      <c r="B15" s="17"/>
      <c r="C15" s="2" t="s">
        <v>17</v>
      </c>
      <c r="D15" s="35">
        <v>89.158388129036567</v>
      </c>
      <c r="E15" s="35">
        <v>10.841611870963433</v>
      </c>
      <c r="F15" s="11"/>
      <c r="G15" s="11"/>
      <c r="H15" s="11"/>
    </row>
    <row r="16" spans="1:40" x14ac:dyDescent="0.2">
      <c r="A16" s="15"/>
      <c r="B16" s="17"/>
      <c r="C16" s="2" t="s">
        <v>14</v>
      </c>
      <c r="D16" s="35">
        <v>86.752951470386307</v>
      </c>
      <c r="E16" s="35">
        <v>13.247048529613693</v>
      </c>
      <c r="F16" s="11"/>
      <c r="G16" s="11"/>
      <c r="H16" s="11"/>
    </row>
    <row r="17" spans="1:8" x14ac:dyDescent="0.2">
      <c r="A17" s="15"/>
      <c r="B17" s="17"/>
      <c r="C17" s="2" t="s">
        <v>9</v>
      </c>
      <c r="D17" s="35">
        <v>81.131466907495806</v>
      </c>
      <c r="E17" s="35">
        <v>18.868533092504194</v>
      </c>
      <c r="F17" s="11"/>
      <c r="G17" s="11"/>
      <c r="H17" s="11"/>
    </row>
    <row r="18" spans="1:8" x14ac:dyDescent="0.2">
      <c r="A18" s="15"/>
      <c r="B18" s="17"/>
      <c r="C18" s="2" t="s">
        <v>5</v>
      </c>
      <c r="D18" s="35">
        <v>78.793511321392359</v>
      </c>
      <c r="E18" s="35">
        <v>21.206488678607641</v>
      </c>
      <c r="F18" s="11"/>
      <c r="G18" s="11"/>
      <c r="H18" s="11"/>
    </row>
    <row r="19" spans="1:8" x14ac:dyDescent="0.2">
      <c r="A19" s="15"/>
      <c r="B19" s="17"/>
      <c r="C19" s="2" t="s">
        <v>16</v>
      </c>
      <c r="D19" s="35">
        <v>66.923399781055693</v>
      </c>
      <c r="E19" s="35">
        <v>33.076600218944307</v>
      </c>
      <c r="F19" s="11"/>
      <c r="G19" s="11"/>
      <c r="H19" s="11"/>
    </row>
    <row r="20" spans="1:8" x14ac:dyDescent="0.2">
      <c r="A20" s="15"/>
      <c r="B20" s="17"/>
      <c r="C20" s="2" t="s">
        <v>7</v>
      </c>
      <c r="D20" s="35">
        <v>64.681653706982829</v>
      </c>
      <c r="E20" s="35">
        <v>35.318346293017171</v>
      </c>
      <c r="F20" s="11"/>
      <c r="G20" s="11"/>
      <c r="H20" s="11"/>
    </row>
    <row r="21" spans="1:8" x14ac:dyDescent="0.2">
      <c r="A21" s="15"/>
      <c r="B21" s="17"/>
      <c r="C21" s="2" t="s">
        <v>4</v>
      </c>
      <c r="D21" s="35">
        <v>60.292226767971947</v>
      </c>
      <c r="E21" s="35">
        <v>39.707773232028053</v>
      </c>
      <c r="F21" s="11"/>
      <c r="G21" s="11"/>
      <c r="H21" s="11"/>
    </row>
    <row r="22" spans="1:8" x14ac:dyDescent="0.2">
      <c r="A22" s="15"/>
      <c r="B22" s="17"/>
      <c r="C22" s="2" t="s">
        <v>18</v>
      </c>
      <c r="D22" s="35">
        <v>54.519505233111325</v>
      </c>
      <c r="E22" s="35">
        <v>45.480494766888675</v>
      </c>
      <c r="F22" s="11"/>
      <c r="G22" s="11"/>
      <c r="H22" s="11"/>
    </row>
    <row r="23" spans="1:8" x14ac:dyDescent="0.2">
      <c r="A23" s="15"/>
      <c r="B23" s="17"/>
      <c r="C23" s="2" t="s">
        <v>77</v>
      </c>
      <c r="D23" s="35">
        <v>49.462438451461352</v>
      </c>
      <c r="E23" s="35">
        <v>50.537561548538648</v>
      </c>
      <c r="F23" s="11"/>
      <c r="G23" s="11"/>
      <c r="H23" s="11"/>
    </row>
    <row r="24" spans="1:8" x14ac:dyDescent="0.2">
      <c r="A24" s="15"/>
      <c r="B24" s="17"/>
      <c r="C24" s="2" t="s">
        <v>6</v>
      </c>
      <c r="D24" s="35">
        <v>49.104882057660696</v>
      </c>
      <c r="E24" s="35">
        <v>50.895117942339304</v>
      </c>
      <c r="F24" s="11"/>
      <c r="G24" s="11"/>
      <c r="H24" s="11"/>
    </row>
    <row r="25" spans="1:8" x14ac:dyDescent="0.2">
      <c r="A25" s="15"/>
      <c r="B25" s="17"/>
      <c r="C25" s="2" t="s">
        <v>26</v>
      </c>
      <c r="D25" s="35">
        <v>35.808126006801501</v>
      </c>
      <c r="E25" s="35">
        <v>64.191873993198499</v>
      </c>
      <c r="F25" s="11"/>
      <c r="G25" s="11"/>
      <c r="H25" s="11"/>
    </row>
    <row r="26" spans="1:8" x14ac:dyDescent="0.2">
      <c r="A26" s="15"/>
      <c r="B26" s="17"/>
      <c r="C26" s="2" t="s">
        <v>32</v>
      </c>
      <c r="D26" s="35">
        <v>35.482508027716747</v>
      </c>
      <c r="E26" s="35">
        <v>64.517491972283253</v>
      </c>
      <c r="F26" s="11"/>
      <c r="G26" s="11"/>
      <c r="H26" s="11"/>
    </row>
    <row r="27" spans="1:8" x14ac:dyDescent="0.2">
      <c r="A27" s="15"/>
      <c r="B27" s="17"/>
      <c r="C27" s="2" t="s">
        <v>22</v>
      </c>
      <c r="D27" s="35">
        <v>31.749839115427367</v>
      </c>
      <c r="E27" s="35">
        <v>68.250160884572637</v>
      </c>
      <c r="F27" s="11"/>
      <c r="G27" s="11"/>
      <c r="H27" s="11"/>
    </row>
    <row r="28" spans="1:8" x14ac:dyDescent="0.2">
      <c r="A28" s="15"/>
      <c r="B28" s="17"/>
      <c r="C28" s="2" t="s">
        <v>25</v>
      </c>
      <c r="D28" s="35">
        <v>30.087692772905957</v>
      </c>
      <c r="E28" s="35">
        <v>69.912307227094047</v>
      </c>
      <c r="F28" s="11"/>
      <c r="G28" s="11"/>
      <c r="H28" s="11"/>
    </row>
    <row r="29" spans="1:8" x14ac:dyDescent="0.2">
      <c r="A29" s="15"/>
      <c r="B29" s="17"/>
      <c r="C29" s="2" t="s">
        <v>23</v>
      </c>
      <c r="D29" s="35">
        <v>26.353207303280012</v>
      </c>
      <c r="E29" s="35">
        <v>73.646792696719984</v>
      </c>
      <c r="F29" s="11"/>
      <c r="G29" s="11"/>
      <c r="H29" s="11"/>
    </row>
    <row r="30" spans="1:8" x14ac:dyDescent="0.2">
      <c r="A30" s="15"/>
      <c r="B30" s="17"/>
      <c r="C30" s="2" t="s">
        <v>27</v>
      </c>
      <c r="D30" s="35">
        <v>24.766013454226382</v>
      </c>
      <c r="E30" s="35">
        <v>75.233986545773618</v>
      </c>
      <c r="F30" s="11"/>
      <c r="G30" s="11"/>
      <c r="H30" s="11"/>
    </row>
    <row r="31" spans="1:8" x14ac:dyDescent="0.2">
      <c r="A31" s="15"/>
      <c r="B31" s="17"/>
      <c r="C31" s="2" t="s">
        <v>28</v>
      </c>
      <c r="D31" s="35">
        <v>23.692745376955902</v>
      </c>
      <c r="E31" s="35">
        <v>76.307254623044102</v>
      </c>
      <c r="F31" s="11"/>
      <c r="G31" s="11"/>
      <c r="H31" s="11"/>
    </row>
    <row r="32" spans="1:8" x14ac:dyDescent="0.2">
      <c r="A32" s="15"/>
      <c r="B32" s="17"/>
      <c r="C32" s="2" t="s">
        <v>12</v>
      </c>
      <c r="D32" s="35">
        <v>21.640395404755544</v>
      </c>
      <c r="E32" s="35">
        <v>78.359604595244463</v>
      </c>
      <c r="F32" s="11"/>
      <c r="G32" s="11"/>
      <c r="H32" s="11"/>
    </row>
    <row r="33" spans="1:8" x14ac:dyDescent="0.2">
      <c r="A33" s="15"/>
      <c r="B33" s="17"/>
      <c r="C33" s="2" t="s">
        <v>24</v>
      </c>
      <c r="D33" s="35">
        <v>17.864505379684278</v>
      </c>
      <c r="E33" s="35">
        <v>82.135494620315725</v>
      </c>
      <c r="F33" s="11"/>
      <c r="G33" s="11"/>
      <c r="H33" s="11"/>
    </row>
    <row r="34" spans="1:8" x14ac:dyDescent="0.2">
      <c r="A34" s="15"/>
      <c r="B34" s="17"/>
      <c r="C34" s="2" t="s">
        <v>3</v>
      </c>
      <c r="D34" s="35">
        <v>12.863819842787338</v>
      </c>
      <c r="E34" s="35">
        <v>87.136180157212664</v>
      </c>
      <c r="F34" s="11"/>
      <c r="G34" s="11"/>
      <c r="H34" s="11"/>
    </row>
    <row r="35" spans="1:8" x14ac:dyDescent="0.2">
      <c r="A35" s="15"/>
      <c r="B35" s="17"/>
      <c r="C35" s="2" t="s">
        <v>20</v>
      </c>
      <c r="D35" s="35">
        <v>11.098299221677717</v>
      </c>
      <c r="E35" s="35">
        <v>88.901700778322279</v>
      </c>
      <c r="F35" s="11"/>
      <c r="G35" s="11"/>
      <c r="H35" s="11"/>
    </row>
    <row r="36" spans="1:8" x14ac:dyDescent="0.2">
      <c r="A36" s="15"/>
      <c r="B36" s="17"/>
      <c r="C36" s="2" t="s">
        <v>11</v>
      </c>
      <c r="D36" s="35">
        <v>8.1434307782807753</v>
      </c>
      <c r="E36" s="35">
        <v>91.856569221719226</v>
      </c>
      <c r="F36" s="11"/>
      <c r="G36" s="11"/>
      <c r="H36" s="11"/>
    </row>
    <row r="37" spans="1:8" x14ac:dyDescent="0.2">
      <c r="A37" s="15"/>
      <c r="B37" s="17"/>
      <c r="D37" s="35"/>
      <c r="E37" s="35"/>
      <c r="F37" s="11"/>
      <c r="G37" s="11"/>
      <c r="H37" s="11"/>
    </row>
    <row r="38" spans="1:8" x14ac:dyDescent="0.2">
      <c r="A38" s="15"/>
      <c r="B38" s="17"/>
      <c r="C38" s="2" t="s">
        <v>30</v>
      </c>
      <c r="D38" s="35">
        <v>87.6361935936404</v>
      </c>
      <c r="E38" s="35">
        <v>12.3638064063596</v>
      </c>
      <c r="F38" s="11"/>
      <c r="G38" s="11"/>
      <c r="H38" s="11"/>
    </row>
    <row r="39" spans="1:8" x14ac:dyDescent="0.2">
      <c r="A39" s="15"/>
      <c r="B39" s="17"/>
      <c r="C39" s="2" t="s">
        <v>33</v>
      </c>
      <c r="D39" s="35">
        <v>85.695153595044786</v>
      </c>
      <c r="E39" s="35">
        <v>14.304846404955214</v>
      </c>
      <c r="F39" s="11"/>
      <c r="G39" s="11"/>
      <c r="H39" s="11"/>
    </row>
    <row r="40" spans="1:8" x14ac:dyDescent="0.2">
      <c r="D40" s="16"/>
      <c r="E40" s="13"/>
      <c r="F40" s="11"/>
      <c r="G40" s="11"/>
      <c r="H40" s="11"/>
    </row>
    <row r="41" spans="1:8" x14ac:dyDescent="0.2">
      <c r="F41" s="11"/>
      <c r="G41" s="11"/>
      <c r="H41" s="11"/>
    </row>
    <row r="43" spans="1:8" x14ac:dyDescent="0.2">
      <c r="A43" s="8" t="s">
        <v>36</v>
      </c>
    </row>
    <row r="44" spans="1:8" x14ac:dyDescent="0.2">
      <c r="A44" s="9" t="s">
        <v>84</v>
      </c>
    </row>
    <row r="49" spans="4:7" x14ac:dyDescent="0.2">
      <c r="D49" s="15"/>
      <c r="F49" s="15"/>
      <c r="G49" s="15"/>
    </row>
    <row r="78" spans="3:3" x14ac:dyDescent="0.2">
      <c r="C78" s="2" t="s">
        <v>93</v>
      </c>
    </row>
    <row r="79" spans="3:3" x14ac:dyDescent="0.2">
      <c r="C79" s="22" t="s">
        <v>39</v>
      </c>
    </row>
  </sheetData>
  <sortState ref="J9:P35">
    <sortCondition descending="1" ref="O9"/>
  </sortState>
  <mergeCells count="1">
    <mergeCell ref="D6:E6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55"/>
  <sheetViews>
    <sheetView showGridLines="0" topLeftCell="A13" zoomScaleNormal="100" workbookViewId="0">
      <selection activeCell="H48" sqref="H48:L49"/>
    </sheetView>
  </sheetViews>
  <sheetFormatPr defaultRowHeight="12" x14ac:dyDescent="0.2"/>
  <cols>
    <col min="1" max="2" width="9.28515625" style="2" customWidth="1"/>
    <col min="3" max="3" width="20.28515625" style="2" customWidth="1"/>
    <col min="4" max="4" width="10" style="2" customWidth="1"/>
    <col min="5" max="5" width="9.28515625" style="2" customWidth="1"/>
    <col min="6" max="6" width="9.140625" style="2" customWidth="1"/>
    <col min="7" max="8" width="9.28515625" style="2" customWidth="1"/>
    <col min="9" max="15" width="9.85546875" style="2" customWidth="1"/>
    <col min="16" max="16" width="9.140625" style="2"/>
    <col min="17" max="17" width="10.7109375" style="2" customWidth="1"/>
    <col min="18" max="18" width="22.7109375" style="2" customWidth="1"/>
    <col min="19" max="19" width="13" style="2" customWidth="1"/>
    <col min="20" max="20" width="22.7109375" style="2" customWidth="1"/>
    <col min="21" max="16384" width="9.140625" style="2"/>
  </cols>
  <sheetData>
    <row r="1" spans="1:37" x14ac:dyDescent="0.2">
      <c r="A1" s="27"/>
      <c r="C1" s="43" t="s">
        <v>54</v>
      </c>
    </row>
    <row r="2" spans="1:37" s="3" customFormat="1" x14ac:dyDescent="0.2">
      <c r="A2" s="1"/>
      <c r="C2" s="43" t="s">
        <v>57</v>
      </c>
    </row>
    <row r="3" spans="1:37" s="45" customFormat="1" ht="15" x14ac:dyDescent="0.25">
      <c r="C3" s="44" t="s">
        <v>89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</row>
    <row r="4" spans="1:37" s="46" customFormat="1" x14ac:dyDescent="0.2">
      <c r="C4" s="11" t="s">
        <v>57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7" spans="1:37" x14ac:dyDescent="0.2">
      <c r="D7" s="14" t="s">
        <v>57</v>
      </c>
    </row>
    <row r="8" spans="1:37" x14ac:dyDescent="0.2">
      <c r="C8" s="2" t="s">
        <v>42</v>
      </c>
      <c r="D8" s="65">
        <f>E8-10000</f>
        <v>6315.0020000000004</v>
      </c>
      <c r="E8" s="10">
        <v>16315.002</v>
      </c>
      <c r="F8" s="15">
        <f>SUM(E10:E17,E21:E40)</f>
        <v>17517.741999999998</v>
      </c>
    </row>
    <row r="9" spans="1:37" x14ac:dyDescent="0.2">
      <c r="D9" s="14"/>
    </row>
    <row r="10" spans="1:37" x14ac:dyDescent="0.2">
      <c r="A10" s="41"/>
      <c r="B10" s="15"/>
      <c r="C10" s="2" t="s">
        <v>14</v>
      </c>
      <c r="D10" s="66">
        <f>E10</f>
        <v>4773.3590000000004</v>
      </c>
      <c r="E10" s="15">
        <v>4773.3590000000004</v>
      </c>
      <c r="F10" s="85">
        <f>E10/F8</f>
        <v>0.27248711620481686</v>
      </c>
    </row>
    <row r="11" spans="1:37" x14ac:dyDescent="0.2">
      <c r="A11" s="41"/>
      <c r="B11" s="15"/>
      <c r="C11" s="2" t="s">
        <v>13</v>
      </c>
      <c r="D11" s="66">
        <f t="shared" ref="D11:D43" si="0">E11</f>
        <v>2738.7840000000001</v>
      </c>
      <c r="E11" s="15">
        <v>2738.7840000000001</v>
      </c>
      <c r="F11" s="85">
        <f>E11/F8</f>
        <v>0.15634343741333789</v>
      </c>
    </row>
    <row r="12" spans="1:37" x14ac:dyDescent="0.2">
      <c r="A12" s="41"/>
      <c r="B12" s="15"/>
      <c r="C12" s="2" t="s">
        <v>15</v>
      </c>
      <c r="D12" s="66">
        <f t="shared" si="0"/>
        <v>2450.326</v>
      </c>
      <c r="E12" s="15">
        <v>2450.326</v>
      </c>
      <c r="F12" s="85">
        <f>E12/F8</f>
        <v>0.13987681745740976</v>
      </c>
    </row>
    <row r="13" spans="1:37" x14ac:dyDescent="0.2">
      <c r="A13" s="41"/>
      <c r="B13" s="15"/>
      <c r="C13" s="2" t="s">
        <v>6</v>
      </c>
      <c r="D13" s="66">
        <f t="shared" si="0"/>
        <v>1865.106</v>
      </c>
      <c r="E13" s="15">
        <v>1865.106</v>
      </c>
    </row>
    <row r="14" spans="1:37" x14ac:dyDescent="0.2">
      <c r="A14" s="41"/>
      <c r="B14" s="15"/>
      <c r="C14" s="2" t="s">
        <v>4</v>
      </c>
      <c r="D14" s="66">
        <f t="shared" si="0"/>
        <v>1251.173</v>
      </c>
      <c r="E14" s="15">
        <v>1251.173</v>
      </c>
    </row>
    <row r="15" spans="1:37" x14ac:dyDescent="0.2">
      <c r="A15" s="41"/>
      <c r="B15" s="15"/>
      <c r="C15" s="2" t="s">
        <v>17</v>
      </c>
      <c r="D15" s="66">
        <f t="shared" si="0"/>
        <v>1077.874</v>
      </c>
      <c r="E15" s="15">
        <v>1077.874</v>
      </c>
    </row>
    <row r="16" spans="1:37" x14ac:dyDescent="0.2">
      <c r="A16" s="41"/>
      <c r="B16" s="15"/>
      <c r="C16" s="2" t="s">
        <v>3</v>
      </c>
      <c r="D16" s="66">
        <f t="shared" si="0"/>
        <v>892.66</v>
      </c>
      <c r="E16" s="15">
        <v>892.66</v>
      </c>
    </row>
    <row r="17" spans="1:5" x14ac:dyDescent="0.2">
      <c r="A17" s="41"/>
      <c r="B17" s="15"/>
      <c r="C17" s="2" t="s">
        <v>16</v>
      </c>
      <c r="D17" s="66">
        <f t="shared" si="0"/>
        <v>742.44299999999998</v>
      </c>
      <c r="E17" s="15">
        <v>742.44299999999998</v>
      </c>
    </row>
    <row r="18" spans="1:5" x14ac:dyDescent="0.2">
      <c r="A18" s="41"/>
      <c r="B18" s="15"/>
      <c r="D18" s="66"/>
      <c r="E18" s="15"/>
    </row>
    <row r="19" spans="1:5" x14ac:dyDescent="0.2">
      <c r="A19" s="41"/>
      <c r="B19" s="15"/>
      <c r="C19" s="2" t="s">
        <v>33</v>
      </c>
      <c r="D19" s="66">
        <f t="shared" si="0"/>
        <v>486.16399999999999</v>
      </c>
      <c r="E19" s="15">
        <v>486.16399999999999</v>
      </c>
    </row>
    <row r="20" spans="1:5" x14ac:dyDescent="0.2">
      <c r="A20" s="41"/>
      <c r="B20" s="15"/>
      <c r="D20" s="66"/>
      <c r="E20" s="15"/>
    </row>
    <row r="21" spans="1:5" x14ac:dyDescent="0.2">
      <c r="A21" s="41"/>
      <c r="B21" s="15"/>
      <c r="C21" s="2" t="s">
        <v>9</v>
      </c>
      <c r="D21" s="66">
        <f t="shared" si="0"/>
        <v>235.93700000000001</v>
      </c>
      <c r="E21" s="15">
        <v>235.93700000000001</v>
      </c>
    </row>
    <row r="22" spans="1:5" x14ac:dyDescent="0.2">
      <c r="A22" s="41"/>
      <c r="B22" s="15"/>
      <c r="C22" s="2" t="s">
        <v>7</v>
      </c>
      <c r="D22" s="66">
        <f t="shared" si="0"/>
        <v>227.643</v>
      </c>
      <c r="E22" s="15">
        <v>227.643</v>
      </c>
    </row>
    <row r="23" spans="1:5" x14ac:dyDescent="0.2">
      <c r="A23" s="41"/>
      <c r="B23" s="15"/>
      <c r="C23" s="2" t="s">
        <v>10</v>
      </c>
      <c r="D23" s="66">
        <f t="shared" si="0"/>
        <v>188.72200000000001</v>
      </c>
      <c r="E23" s="15">
        <v>188.72200000000001</v>
      </c>
    </row>
    <row r="24" spans="1:5" x14ac:dyDescent="0.2">
      <c r="A24" s="41"/>
      <c r="B24" s="15"/>
      <c r="C24" s="2" t="s">
        <v>22</v>
      </c>
      <c r="D24" s="66">
        <f t="shared" si="0"/>
        <v>164.732</v>
      </c>
      <c r="E24" s="15">
        <v>164.732</v>
      </c>
    </row>
    <row r="25" spans="1:5" x14ac:dyDescent="0.2">
      <c r="A25" s="41"/>
      <c r="B25" s="15"/>
      <c r="C25" s="2" t="s">
        <v>5</v>
      </c>
      <c r="D25" s="66">
        <f t="shared" si="0"/>
        <v>163.12299999999999</v>
      </c>
      <c r="E25" s="15">
        <v>163.12299999999999</v>
      </c>
    </row>
    <row r="26" spans="1:5" x14ac:dyDescent="0.2">
      <c r="A26" s="41"/>
      <c r="B26" s="15"/>
      <c r="C26" s="2" t="s">
        <v>8</v>
      </c>
      <c r="D26" s="66">
        <f t="shared" si="0"/>
        <v>159.13</v>
      </c>
      <c r="E26" s="15">
        <v>159.13</v>
      </c>
    </row>
    <row r="27" spans="1:5" x14ac:dyDescent="0.2">
      <c r="A27" s="41"/>
      <c r="B27" s="15"/>
      <c r="C27" s="2" t="s">
        <v>26</v>
      </c>
      <c r="D27" s="66">
        <f t="shared" si="0"/>
        <v>121.303</v>
      </c>
      <c r="E27" s="15">
        <v>121.303</v>
      </c>
    </row>
    <row r="28" spans="1:5" x14ac:dyDescent="0.2">
      <c r="A28" s="41"/>
      <c r="B28" s="15"/>
      <c r="C28" s="2" t="s">
        <v>77</v>
      </c>
      <c r="D28" s="66">
        <f t="shared" si="0"/>
        <v>89.278999999999996</v>
      </c>
      <c r="E28" s="15">
        <v>89.278999999999996</v>
      </c>
    </row>
    <row r="29" spans="1:5" x14ac:dyDescent="0.2">
      <c r="A29" s="41"/>
      <c r="B29" s="15"/>
      <c r="C29" s="2" t="s">
        <v>25</v>
      </c>
      <c r="D29" s="66">
        <f t="shared" si="0"/>
        <v>87.277000000000001</v>
      </c>
      <c r="E29" s="15">
        <v>87.277000000000001</v>
      </c>
    </row>
    <row r="30" spans="1:5" x14ac:dyDescent="0.2">
      <c r="A30" s="41"/>
      <c r="B30" s="15"/>
      <c r="C30" s="2" t="s">
        <v>18</v>
      </c>
      <c r="D30" s="66">
        <f t="shared" si="0"/>
        <v>69.073999999999998</v>
      </c>
      <c r="E30" s="15">
        <v>69.073999999999998</v>
      </c>
    </row>
    <row r="31" spans="1:5" x14ac:dyDescent="0.2">
      <c r="A31" s="41"/>
      <c r="B31" s="15"/>
      <c r="C31" s="2" t="s">
        <v>27</v>
      </c>
      <c r="D31" s="66">
        <f t="shared" si="0"/>
        <v>41.692</v>
      </c>
      <c r="E31" s="15">
        <v>41.692</v>
      </c>
    </row>
    <row r="32" spans="1:5" x14ac:dyDescent="0.2">
      <c r="A32" s="41"/>
      <c r="B32" s="15"/>
      <c r="C32" s="2" t="s">
        <v>28</v>
      </c>
      <c r="D32" s="66">
        <f t="shared" si="0"/>
        <v>34.807000000000002</v>
      </c>
      <c r="E32" s="15">
        <v>34.807000000000002</v>
      </c>
    </row>
    <row r="33" spans="1:8" x14ac:dyDescent="0.2">
      <c r="A33" s="41"/>
      <c r="B33" s="15"/>
      <c r="C33" s="2" t="s">
        <v>19</v>
      </c>
      <c r="D33" s="66">
        <f t="shared" si="0"/>
        <v>30.88</v>
      </c>
      <c r="E33" s="15">
        <v>30.88</v>
      </c>
    </row>
    <row r="34" spans="1:8" x14ac:dyDescent="0.2">
      <c r="A34" s="41"/>
      <c r="B34" s="15"/>
      <c r="C34" s="2" t="s">
        <v>24</v>
      </c>
      <c r="D34" s="66">
        <f t="shared" si="0"/>
        <v>27.187999999999999</v>
      </c>
      <c r="E34" s="15">
        <v>27.187999999999999</v>
      </c>
    </row>
    <row r="35" spans="1:8" x14ac:dyDescent="0.2">
      <c r="A35" s="41"/>
      <c r="B35" s="15"/>
      <c r="C35" s="2" t="s">
        <v>12</v>
      </c>
      <c r="D35" s="66">
        <f t="shared" si="0"/>
        <v>21.204000000000001</v>
      </c>
      <c r="E35" s="15">
        <v>21.204000000000001</v>
      </c>
    </row>
    <row r="36" spans="1:8" x14ac:dyDescent="0.2">
      <c r="A36" s="41"/>
      <c r="B36" s="15"/>
      <c r="C36" s="2" t="s">
        <v>21</v>
      </c>
      <c r="D36" s="66">
        <f t="shared" si="0"/>
        <v>16.193999999999999</v>
      </c>
      <c r="E36" s="15">
        <v>16.193999999999999</v>
      </c>
    </row>
    <row r="37" spans="1:8" x14ac:dyDescent="0.2">
      <c r="A37" s="41"/>
      <c r="B37" s="15"/>
      <c r="C37" s="2" t="s">
        <v>11</v>
      </c>
      <c r="D37" s="66">
        <f t="shared" si="0"/>
        <v>15.064</v>
      </c>
      <c r="E37" s="15">
        <v>15.064</v>
      </c>
    </row>
    <row r="38" spans="1:8" x14ac:dyDescent="0.2">
      <c r="A38" s="41"/>
      <c r="B38" s="15"/>
      <c r="C38" s="2" t="s">
        <v>20</v>
      </c>
      <c r="D38" s="66">
        <f t="shared" si="0"/>
        <v>12.025</v>
      </c>
      <c r="E38" s="15">
        <v>12.025</v>
      </c>
    </row>
    <row r="39" spans="1:8" x14ac:dyDescent="0.2">
      <c r="A39" s="41"/>
      <c r="B39" s="15"/>
      <c r="C39" s="2" t="s">
        <v>23</v>
      </c>
      <c r="D39" s="66">
        <f t="shared" si="0"/>
        <v>11.233000000000001</v>
      </c>
      <c r="E39" s="15">
        <v>11.233000000000001</v>
      </c>
    </row>
    <row r="40" spans="1:8" x14ac:dyDescent="0.2">
      <c r="A40" s="41"/>
      <c r="B40" s="15"/>
      <c r="C40" s="2" t="s">
        <v>32</v>
      </c>
      <c r="D40" s="66">
        <f t="shared" si="0"/>
        <v>9.51</v>
      </c>
      <c r="E40" s="15">
        <v>9.51</v>
      </c>
    </row>
    <row r="41" spans="1:8" x14ac:dyDescent="0.2">
      <c r="A41" s="41"/>
      <c r="B41" s="15"/>
      <c r="D41" s="66"/>
      <c r="E41" s="15"/>
    </row>
    <row r="42" spans="1:8" x14ac:dyDescent="0.2">
      <c r="A42" s="15"/>
      <c r="B42" s="15"/>
      <c r="C42" s="2" t="s">
        <v>30</v>
      </c>
      <c r="D42" s="66">
        <f t="shared" si="0"/>
        <v>169.29499999999999</v>
      </c>
      <c r="E42" s="15">
        <v>169.29499999999999</v>
      </c>
    </row>
    <row r="43" spans="1:8" x14ac:dyDescent="0.2">
      <c r="A43" s="15"/>
      <c r="B43" s="15"/>
      <c r="C43" s="2" t="s">
        <v>29</v>
      </c>
      <c r="D43" s="66">
        <f t="shared" si="0"/>
        <v>52.87</v>
      </c>
      <c r="E43" s="15">
        <v>52.87</v>
      </c>
    </row>
    <row r="44" spans="1:8" x14ac:dyDescent="0.2">
      <c r="A44" s="15"/>
      <c r="B44" s="15"/>
      <c r="D44" s="66"/>
      <c r="E44" s="15"/>
    </row>
    <row r="45" spans="1:8" x14ac:dyDescent="0.2">
      <c r="C45" s="64" t="s">
        <v>85</v>
      </c>
      <c r="D45" s="66">
        <f>E45</f>
        <v>2.82</v>
      </c>
      <c r="E45" s="15">
        <v>2.82</v>
      </c>
    </row>
    <row r="46" spans="1:8" x14ac:dyDescent="0.2">
      <c r="A46" s="15"/>
      <c r="B46" s="15"/>
      <c r="C46" s="2" t="s">
        <v>41</v>
      </c>
      <c r="D46" s="66">
        <f>E46</f>
        <v>0.86899999999999999</v>
      </c>
      <c r="E46" s="15">
        <v>0.86899999999999999</v>
      </c>
    </row>
    <row r="47" spans="1:8" x14ac:dyDescent="0.2">
      <c r="D47" s="15"/>
    </row>
    <row r="48" spans="1:8" x14ac:dyDescent="0.2">
      <c r="D48" s="15"/>
      <c r="H48" s="2" t="s">
        <v>94</v>
      </c>
    </row>
    <row r="49" spans="1:8" x14ac:dyDescent="0.2">
      <c r="D49" s="15"/>
      <c r="H49" s="22" t="s">
        <v>62</v>
      </c>
    </row>
    <row r="50" spans="1:8" x14ac:dyDescent="0.2">
      <c r="H50" s="1"/>
    </row>
    <row r="51" spans="1:8" x14ac:dyDescent="0.2">
      <c r="H51" s="1"/>
    </row>
    <row r="52" spans="1:8" x14ac:dyDescent="0.2">
      <c r="H52" s="1"/>
    </row>
    <row r="53" spans="1:8" x14ac:dyDescent="0.2">
      <c r="H53" s="1"/>
    </row>
    <row r="54" spans="1:8" x14ac:dyDescent="0.2">
      <c r="A54" s="8" t="s">
        <v>36</v>
      </c>
    </row>
    <row r="55" spans="1:8" x14ac:dyDescent="0.2">
      <c r="A55" s="9" t="s">
        <v>68</v>
      </c>
    </row>
  </sheetData>
  <sortState ref="C59:D92">
    <sortCondition descending="1" ref="D59"/>
  </sortState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K86"/>
  <sheetViews>
    <sheetView showGridLines="0" tabSelected="1" topLeftCell="A55" zoomScaleNormal="100" workbookViewId="0">
      <selection activeCell="C85" sqref="C85:R86"/>
    </sheetView>
  </sheetViews>
  <sheetFormatPr defaultRowHeight="12" x14ac:dyDescent="0.2"/>
  <cols>
    <col min="1" max="2" width="9.28515625" style="2" customWidth="1"/>
    <col min="3" max="3" width="14.7109375" style="2" customWidth="1"/>
    <col min="4" max="16384" width="9.140625" style="2"/>
  </cols>
  <sheetData>
    <row r="1" spans="1:37" x14ac:dyDescent="0.2">
      <c r="A1" s="27"/>
      <c r="C1" s="43" t="s">
        <v>55</v>
      </c>
    </row>
    <row r="2" spans="1:37" s="3" customFormat="1" x14ac:dyDescent="0.2">
      <c r="A2" s="1"/>
      <c r="C2" s="43" t="s">
        <v>58</v>
      </c>
    </row>
    <row r="3" spans="1:37" s="45" customFormat="1" ht="15" x14ac:dyDescent="0.25">
      <c r="C3" s="44" t="s">
        <v>90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</row>
    <row r="4" spans="1:37" s="46" customFormat="1" x14ac:dyDescent="0.2">
      <c r="C4" s="11" t="s">
        <v>58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x14ac:dyDescent="0.2">
      <c r="D5" s="17"/>
    </row>
    <row r="6" spans="1:37" x14ac:dyDescent="0.2">
      <c r="B6" s="17"/>
      <c r="D6" s="17"/>
    </row>
    <row r="7" spans="1:37" x14ac:dyDescent="0.2">
      <c r="D7" s="2">
        <v>2007</v>
      </c>
      <c r="E7" s="2">
        <v>2017</v>
      </c>
      <c r="F7" s="2">
        <v>2007</v>
      </c>
      <c r="G7" s="2">
        <v>2017</v>
      </c>
    </row>
    <row r="8" spans="1:37" x14ac:dyDescent="0.2">
      <c r="C8" s="2" t="s">
        <v>42</v>
      </c>
      <c r="D8" s="50">
        <f>F8-3100</f>
        <v>865.59900000000016</v>
      </c>
      <c r="E8" s="50">
        <f>G8-3100</f>
        <v>861.16400000000021</v>
      </c>
      <c r="F8" s="50">
        <v>3965.5990000000002</v>
      </c>
      <c r="G8" s="50">
        <v>3961.1640000000002</v>
      </c>
      <c r="I8" s="51">
        <f>G8/F8-1</f>
        <v>-1.1183682465120137E-3</v>
      </c>
    </row>
    <row r="9" spans="1:37" x14ac:dyDescent="0.2">
      <c r="D9" s="14"/>
      <c r="E9" s="14"/>
      <c r="F9" s="14"/>
      <c r="G9" s="14"/>
    </row>
    <row r="10" spans="1:37" x14ac:dyDescent="0.2">
      <c r="A10" s="17"/>
      <c r="B10" s="17"/>
      <c r="C10" s="2" t="s">
        <v>6</v>
      </c>
      <c r="D10" s="50">
        <f>F10</f>
        <v>507.46300000000002</v>
      </c>
      <c r="E10" s="50">
        <f>G10</f>
        <v>595.80999999999995</v>
      </c>
      <c r="F10" s="50">
        <v>507.46300000000002</v>
      </c>
      <c r="G10" s="50">
        <v>595.80999999999995</v>
      </c>
      <c r="I10" s="85">
        <f>G10/G8</f>
        <v>0.15041285844261937</v>
      </c>
      <c r="K10" s="51"/>
    </row>
    <row r="11" spans="1:37" x14ac:dyDescent="0.2">
      <c r="A11" s="17"/>
      <c r="B11" s="17"/>
      <c r="C11" s="2" t="s">
        <v>13</v>
      </c>
      <c r="D11" s="50">
        <f t="shared" ref="D11:D32" si="0">F11</f>
        <v>426.64800000000002</v>
      </c>
      <c r="E11" s="50">
        <f t="shared" ref="E11:E32" si="1">G11</f>
        <v>485.80500000000001</v>
      </c>
      <c r="F11" s="50">
        <v>426.64800000000002</v>
      </c>
      <c r="G11" s="50">
        <v>485.80500000000001</v>
      </c>
      <c r="I11" s="85">
        <f>G11/G8</f>
        <v>0.12264198099346556</v>
      </c>
    </row>
    <row r="12" spans="1:37" x14ac:dyDescent="0.2">
      <c r="A12" s="28"/>
      <c r="B12" s="17"/>
      <c r="C12" s="2" t="s">
        <v>17</v>
      </c>
      <c r="D12" s="50">
        <f t="shared" si="0"/>
        <v>581.50400000000002</v>
      </c>
      <c r="E12" s="50">
        <f t="shared" si="1"/>
        <v>481.815</v>
      </c>
      <c r="F12" s="50">
        <v>581.50400000000002</v>
      </c>
      <c r="G12" s="50">
        <v>481.815</v>
      </c>
      <c r="I12" s="85">
        <f>G12/G8</f>
        <v>0.12163470131506798</v>
      </c>
    </row>
    <row r="13" spans="1:37" x14ac:dyDescent="0.2">
      <c r="A13" s="28"/>
      <c r="B13" s="17"/>
      <c r="C13" s="2" t="s">
        <v>16</v>
      </c>
      <c r="D13" s="50">
        <f t="shared" si="0"/>
        <v>537.327</v>
      </c>
      <c r="E13" s="50">
        <f t="shared" si="1"/>
        <v>475.16399999999999</v>
      </c>
      <c r="F13" s="50">
        <v>537.327</v>
      </c>
      <c r="G13" s="50">
        <v>475.16399999999999</v>
      </c>
      <c r="I13" s="85">
        <f>G13/G8</f>
        <v>0.11995564940002483</v>
      </c>
    </row>
    <row r="14" spans="1:37" x14ac:dyDescent="0.2">
      <c r="A14" s="28"/>
      <c r="B14" s="17"/>
      <c r="C14" s="2" t="s">
        <v>14</v>
      </c>
      <c r="D14" s="50">
        <f t="shared" si="0"/>
        <v>346.82499999999999</v>
      </c>
      <c r="E14" s="50">
        <f t="shared" si="1"/>
        <v>302.83999999999997</v>
      </c>
      <c r="F14" s="50">
        <v>346.82499999999999</v>
      </c>
      <c r="G14" s="50">
        <v>302.83999999999997</v>
      </c>
      <c r="I14" s="87">
        <f>SUM(I10:I13)</f>
        <v>0.51464519015117771</v>
      </c>
    </row>
    <row r="15" spans="1:37" x14ac:dyDescent="0.2">
      <c r="A15" s="28"/>
      <c r="B15" s="17"/>
      <c r="C15" s="2" t="s">
        <v>15</v>
      </c>
      <c r="D15" s="50">
        <f t="shared" si="0"/>
        <v>315.05099999999999</v>
      </c>
      <c r="E15" s="50">
        <f t="shared" si="1"/>
        <v>299.18900000000002</v>
      </c>
      <c r="F15" s="50">
        <v>315.05099999999999</v>
      </c>
      <c r="G15" s="50">
        <v>299.18900000000002</v>
      </c>
    </row>
    <row r="16" spans="1:37" x14ac:dyDescent="0.2">
      <c r="A16" s="28"/>
      <c r="B16" s="17"/>
      <c r="C16" s="2" t="s">
        <v>4</v>
      </c>
      <c r="D16" s="50">
        <f t="shared" si="0"/>
        <v>236.32</v>
      </c>
      <c r="E16" s="50">
        <f t="shared" si="1"/>
        <v>257.86500000000001</v>
      </c>
      <c r="F16" s="50">
        <v>236.32</v>
      </c>
      <c r="G16" s="50">
        <v>257.86500000000001</v>
      </c>
    </row>
    <row r="17" spans="1:7" x14ac:dyDescent="0.2">
      <c r="A17" s="28"/>
      <c r="B17" s="17"/>
      <c r="C17" s="2" t="s">
        <v>18</v>
      </c>
      <c r="D17" s="50">
        <f t="shared" si="0"/>
        <v>164.3</v>
      </c>
      <c r="E17" s="50">
        <f t="shared" si="1"/>
        <v>181.261</v>
      </c>
      <c r="F17" s="50">
        <v>164.3</v>
      </c>
      <c r="G17" s="50">
        <v>181.261</v>
      </c>
    </row>
    <row r="18" spans="1:7" x14ac:dyDescent="0.2">
      <c r="A18" s="28"/>
      <c r="B18" s="17"/>
      <c r="C18" s="2" t="s">
        <v>8</v>
      </c>
      <c r="D18" s="50">
        <f t="shared" si="0"/>
        <v>185.05699999999999</v>
      </c>
      <c r="E18" s="50">
        <f t="shared" si="1"/>
        <v>175.964</v>
      </c>
      <c r="F18" s="50">
        <v>185.05699999999999</v>
      </c>
      <c r="G18" s="50">
        <v>175.964</v>
      </c>
    </row>
    <row r="19" spans="1:7" x14ac:dyDescent="0.2">
      <c r="A19" s="28"/>
      <c r="B19" s="17"/>
      <c r="C19" s="2" t="s">
        <v>10</v>
      </c>
      <c r="D19" s="50">
        <f t="shared" si="0"/>
        <v>114.819</v>
      </c>
      <c r="E19" s="50">
        <f t="shared" si="1"/>
        <v>110.468</v>
      </c>
      <c r="F19" s="50">
        <v>114.819</v>
      </c>
      <c r="G19" s="50">
        <v>110.468</v>
      </c>
    </row>
    <row r="20" spans="1:7" x14ac:dyDescent="0.2">
      <c r="A20" s="28"/>
      <c r="B20" s="17"/>
      <c r="C20" s="2" t="s">
        <v>9</v>
      </c>
      <c r="D20" s="50">
        <f t="shared" si="0"/>
        <v>109.66</v>
      </c>
      <c r="E20" s="50">
        <f t="shared" si="1"/>
        <v>94.638000000000005</v>
      </c>
      <c r="F20" s="50">
        <v>109.66</v>
      </c>
      <c r="G20" s="50">
        <v>94.638000000000005</v>
      </c>
    </row>
    <row r="21" spans="1:7" x14ac:dyDescent="0.2">
      <c r="A21" s="28"/>
      <c r="B21" s="17"/>
      <c r="C21" s="2" t="s">
        <v>22</v>
      </c>
      <c r="D21" s="50">
        <f t="shared" si="0"/>
        <v>68.228999999999999</v>
      </c>
      <c r="E21" s="50">
        <f t="shared" si="1"/>
        <v>93.355999999999995</v>
      </c>
      <c r="F21" s="50">
        <v>68.228999999999999</v>
      </c>
      <c r="G21" s="50">
        <v>93.355999999999995</v>
      </c>
    </row>
    <row r="22" spans="1:7" x14ac:dyDescent="0.2">
      <c r="A22" s="28"/>
      <c r="B22" s="17"/>
      <c r="C22" s="2" t="s">
        <v>26</v>
      </c>
      <c r="D22" s="50">
        <f t="shared" si="0"/>
        <v>52.433</v>
      </c>
      <c r="E22" s="50">
        <f t="shared" si="1"/>
        <v>78.075999999999993</v>
      </c>
      <c r="F22" s="50">
        <v>52.433</v>
      </c>
      <c r="G22" s="50">
        <v>78.075999999999993</v>
      </c>
    </row>
    <row r="23" spans="1:7" x14ac:dyDescent="0.2">
      <c r="A23" s="28"/>
      <c r="B23" s="17"/>
      <c r="C23" s="2" t="s">
        <v>12</v>
      </c>
      <c r="D23" s="50">
        <f t="shared" si="0"/>
        <v>61.082999999999998</v>
      </c>
      <c r="E23" s="50">
        <f t="shared" si="1"/>
        <v>58.686999999999998</v>
      </c>
      <c r="F23" s="50">
        <v>61.082999999999998</v>
      </c>
      <c r="G23" s="50">
        <v>58.686999999999998</v>
      </c>
    </row>
    <row r="24" spans="1:7" x14ac:dyDescent="0.2">
      <c r="A24" s="28"/>
      <c r="B24" s="17"/>
      <c r="C24" s="2" t="s">
        <v>5</v>
      </c>
      <c r="D24" s="50">
        <f t="shared" si="0"/>
        <v>54.139000000000003</v>
      </c>
      <c r="E24" s="50">
        <f t="shared" si="1"/>
        <v>53.350999999999999</v>
      </c>
      <c r="F24" s="50">
        <v>54.139000000000003</v>
      </c>
      <c r="G24" s="50">
        <v>53.350999999999999</v>
      </c>
    </row>
    <row r="25" spans="1:7" x14ac:dyDescent="0.2">
      <c r="A25" s="28"/>
      <c r="B25" s="17"/>
      <c r="C25" s="2" t="s">
        <v>27</v>
      </c>
      <c r="D25" s="50">
        <f t="shared" si="0"/>
        <v>29.253</v>
      </c>
      <c r="E25" s="50">
        <f t="shared" si="1"/>
        <v>49.856000000000002</v>
      </c>
      <c r="F25" s="50">
        <v>29.253</v>
      </c>
      <c r="G25" s="50">
        <v>49.856000000000002</v>
      </c>
    </row>
    <row r="26" spans="1:7" x14ac:dyDescent="0.2">
      <c r="A26" s="28"/>
      <c r="B26" s="17"/>
      <c r="C26" s="2" t="s">
        <v>11</v>
      </c>
      <c r="D26" s="50">
        <f t="shared" si="0"/>
        <v>48.927999999999997</v>
      </c>
      <c r="E26" s="50">
        <f t="shared" si="1"/>
        <v>46.182000000000002</v>
      </c>
      <c r="F26" s="50">
        <v>48.927999999999997</v>
      </c>
      <c r="G26" s="50">
        <v>46.182000000000002</v>
      </c>
    </row>
    <row r="27" spans="1:7" x14ac:dyDescent="0.2">
      <c r="A27" s="28"/>
      <c r="B27" s="17"/>
      <c r="C27" s="2" t="s">
        <v>23</v>
      </c>
      <c r="D27" s="50">
        <f t="shared" si="0"/>
        <v>44.963999999999999</v>
      </c>
      <c r="E27" s="50">
        <f t="shared" si="1"/>
        <v>34.801000000000002</v>
      </c>
      <c r="F27" s="50">
        <v>44.963999999999999</v>
      </c>
      <c r="G27" s="50">
        <v>34.801000000000002</v>
      </c>
    </row>
    <row r="28" spans="1:7" x14ac:dyDescent="0.2">
      <c r="A28" s="28"/>
      <c r="B28" s="17"/>
      <c r="C28" s="2" t="s">
        <v>28</v>
      </c>
      <c r="D28" s="50">
        <f t="shared" si="0"/>
        <v>24.9</v>
      </c>
      <c r="E28" s="50">
        <f t="shared" si="1"/>
        <v>30.952999999999999</v>
      </c>
      <c r="F28" s="50">
        <v>24.9</v>
      </c>
      <c r="G28" s="50">
        <v>30.952999999999999</v>
      </c>
    </row>
    <row r="29" spans="1:7" x14ac:dyDescent="0.2">
      <c r="A29" s="28"/>
      <c r="B29" s="17"/>
      <c r="C29" s="2" t="s">
        <v>20</v>
      </c>
      <c r="D29" s="50">
        <f t="shared" si="0"/>
        <v>15.853</v>
      </c>
      <c r="E29" s="50">
        <f t="shared" si="1"/>
        <v>22.311</v>
      </c>
      <c r="F29" s="50">
        <v>15.853</v>
      </c>
      <c r="G29" s="50">
        <v>22.311</v>
      </c>
    </row>
    <row r="30" spans="1:7" x14ac:dyDescent="0.2">
      <c r="A30" s="28"/>
      <c r="B30" s="17"/>
      <c r="C30" s="2" t="s">
        <v>32</v>
      </c>
      <c r="D30" s="50">
        <f t="shared" si="0"/>
        <v>30.097000000000001</v>
      </c>
      <c r="E30" s="50">
        <f t="shared" si="1"/>
        <v>20.797999999999998</v>
      </c>
      <c r="F30" s="50">
        <v>30.097000000000001</v>
      </c>
      <c r="G30" s="50">
        <v>20.797999999999998</v>
      </c>
    </row>
    <row r="31" spans="1:7" x14ac:dyDescent="0.2">
      <c r="A31" s="28"/>
      <c r="B31" s="17"/>
      <c r="C31" s="2" t="s">
        <v>19</v>
      </c>
      <c r="D31" s="50">
        <f t="shared" si="0"/>
        <v>7.516</v>
      </c>
      <c r="E31" s="50">
        <f t="shared" si="1"/>
        <v>7.86</v>
      </c>
      <c r="F31" s="50">
        <v>7.516</v>
      </c>
      <c r="G31" s="50">
        <v>7.86</v>
      </c>
    </row>
    <row r="32" spans="1:7" x14ac:dyDescent="0.2">
      <c r="A32" s="28"/>
      <c r="B32" s="17"/>
      <c r="C32" s="2" t="s">
        <v>21</v>
      </c>
      <c r="D32" s="50">
        <f t="shared" si="0"/>
        <v>3.2280000000000002</v>
      </c>
      <c r="E32" s="50">
        <f t="shared" si="1"/>
        <v>4.1139999999999999</v>
      </c>
      <c r="F32" s="50">
        <v>3.2280000000000002</v>
      </c>
      <c r="G32" s="50">
        <v>4.1139999999999999</v>
      </c>
    </row>
    <row r="33" spans="1:7" x14ac:dyDescent="0.2">
      <c r="A33" s="28"/>
      <c r="B33" s="17"/>
      <c r="D33" s="50"/>
      <c r="E33" s="50"/>
      <c r="F33" s="50"/>
      <c r="G33" s="50"/>
    </row>
    <row r="34" spans="1:7" x14ac:dyDescent="0.2">
      <c r="A34" s="28"/>
      <c r="B34" s="17"/>
      <c r="C34" s="2" t="s">
        <v>30</v>
      </c>
      <c r="D34" s="50">
        <f t="shared" ref="D34:D35" si="2">F34</f>
        <v>198.50700000000001</v>
      </c>
      <c r="E34" s="50">
        <f t="shared" ref="E34:E35" si="3">G34</f>
        <v>210.649</v>
      </c>
      <c r="F34" s="50">
        <v>198.50700000000001</v>
      </c>
      <c r="G34" s="50">
        <v>210.649</v>
      </c>
    </row>
    <row r="35" spans="1:7" x14ac:dyDescent="0.2">
      <c r="A35" s="28"/>
      <c r="B35" s="17"/>
      <c r="C35" s="2" t="s">
        <v>29</v>
      </c>
      <c r="D35" s="50">
        <f t="shared" si="2"/>
        <v>6.1470000000000002</v>
      </c>
      <c r="E35" s="50">
        <f t="shared" si="3"/>
        <v>7.6719999999999997</v>
      </c>
      <c r="F35" s="50">
        <v>6.1470000000000002</v>
      </c>
      <c r="G35" s="50">
        <v>7.6719999999999997</v>
      </c>
    </row>
    <row r="36" spans="1:7" x14ac:dyDescent="0.2">
      <c r="A36" s="28"/>
      <c r="B36" s="17"/>
      <c r="D36" s="50"/>
      <c r="E36" s="50"/>
      <c r="F36" s="50"/>
      <c r="G36" s="50"/>
    </row>
    <row r="37" spans="1:7" x14ac:dyDescent="0.2">
      <c r="A37" s="28"/>
      <c r="B37" s="17"/>
      <c r="C37" s="2" t="s">
        <v>31</v>
      </c>
      <c r="D37" s="50" t="str">
        <f t="shared" ref="D37:D38" si="4">F37</f>
        <v>:</v>
      </c>
      <c r="E37" s="50">
        <f t="shared" ref="E37:E38" si="5">G37</f>
        <v>465.98099999999999</v>
      </c>
      <c r="F37" s="50" t="s">
        <v>0</v>
      </c>
      <c r="G37" s="50">
        <v>465.98099999999999</v>
      </c>
    </row>
    <row r="38" spans="1:7" x14ac:dyDescent="0.2">
      <c r="A38" s="28"/>
      <c r="B38" s="17"/>
      <c r="C38" s="2" t="s">
        <v>41</v>
      </c>
      <c r="D38" s="50" t="str">
        <f t="shared" si="4"/>
        <v>:</v>
      </c>
      <c r="E38" s="50">
        <f t="shared" si="5"/>
        <v>2.0960000000000001</v>
      </c>
      <c r="F38" s="50" t="s">
        <v>0</v>
      </c>
      <c r="G38" s="50">
        <v>2.0960000000000001</v>
      </c>
    </row>
    <row r="39" spans="1:7" x14ac:dyDescent="0.2">
      <c r="A39" s="17"/>
      <c r="B39" s="17"/>
      <c r="D39" s="17"/>
    </row>
    <row r="42" spans="1:7" x14ac:dyDescent="0.2">
      <c r="A42" s="8" t="s">
        <v>36</v>
      </c>
    </row>
    <row r="43" spans="1:7" x14ac:dyDescent="0.2">
      <c r="A43" s="9" t="s">
        <v>63</v>
      </c>
    </row>
    <row r="47" spans="1:7" x14ac:dyDescent="0.2">
      <c r="G47" s="18"/>
    </row>
    <row r="85" spans="3:3" x14ac:dyDescent="0.2">
      <c r="C85" s="11" t="s">
        <v>95</v>
      </c>
    </row>
    <row r="86" spans="3:3" x14ac:dyDescent="0.2">
      <c r="C86" s="22" t="s">
        <v>40</v>
      </c>
    </row>
  </sheetData>
  <sortState ref="P37:P38">
    <sortCondition descending="1" ref="P34"/>
  </sortState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Table 1</vt:lpstr>
      <vt:lpstr>Figure 3</vt:lpstr>
      <vt:lpstr>Figure 4</vt:lpstr>
      <vt:lpstr>Figure 5</vt:lpstr>
    </vt:vector>
  </TitlesOfParts>
  <Company>INFORMA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Manuel Da Silva</cp:lastModifiedBy>
  <cp:lastPrinted>2011-11-17T16:45:13Z</cp:lastPrinted>
  <dcterms:created xsi:type="dcterms:W3CDTF">2006-08-21T13:09:34Z</dcterms:created>
  <dcterms:modified xsi:type="dcterms:W3CDTF">2019-06-21T07:57:00Z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