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Maritime\Contract-2025\Task3-Dissemination\SSS-2023\EU\"/>
    </mc:Choice>
  </mc:AlternateContent>
  <xr:revisionPtr revIDLastSave="0" documentId="13_ncr:1_{4B801EC7-D059-49C8-8C39-5780B0416A5A}" xr6:coauthVersionLast="47" xr6:coauthVersionMax="47" xr10:uidLastSave="{00000000-0000-0000-0000-000000000000}"/>
  <bookViews>
    <workbookView xWindow="-120" yWindow="-120" windowWidth="29040" windowHeight="15840" tabRatio="667" activeTab="9" xr2:uid="{00000000-000D-0000-FFFF-FFFF00000000}"/>
  </bookViews>
  <sheets>
    <sheet name="Figure1" sheetId="15" r:id="rId1"/>
    <sheet name="Figure 2" sheetId="2" r:id="rId2"/>
    <sheet name="Figure 3" sheetId="25" r:id="rId3"/>
    <sheet name="Figure 4" sheetId="17" r:id="rId4"/>
    <sheet name="Figure 5" sheetId="13" r:id="rId5"/>
    <sheet name="Figure 6" sheetId="14" r:id="rId6"/>
    <sheet name="Figure 7" sheetId="6" r:id="rId7"/>
    <sheet name="Figure 8" sheetId="22" r:id="rId8"/>
    <sheet name="Figure 9" sheetId="18" r:id="rId9"/>
    <sheet name="Figure 10" sheetId="23" r:id="rId10"/>
  </sheets>
  <externalReferences>
    <externalReference r:id="rId11"/>
  </externalReferences>
  <definedNames>
    <definedName name="_xlnm.Print_Area" localSheetId="9">'Figure 10'!$A$3:$R$76</definedName>
    <definedName name="_xlnm.Print_Area" localSheetId="1">'Figure 2'!$B$3:$S$78</definedName>
    <definedName name="_xlnm.Print_Area" localSheetId="2">'Figure 3'!$B$3:$T$72</definedName>
    <definedName name="_xlnm.Print_Area" localSheetId="3">'Figure 4'!$B$3:$S$77</definedName>
    <definedName name="_xlnm.Print_Area" localSheetId="4">'Figure 5'!$A$1:$I$55</definedName>
    <definedName name="_xlnm.Print_Area" localSheetId="5">'Figure 6'!$A$1:$G$43</definedName>
    <definedName name="_xlnm.Print_Area" localSheetId="6">'Figure 7'!$A$47:$G$59</definedName>
    <definedName name="_xlnm.Print_Area" localSheetId="7">'Figure 8'!$A$1:$P$2</definedName>
    <definedName name="_xlnm.Print_Area" localSheetId="8">'Figure 9'!$B$3:$T$35</definedName>
    <definedName name="_xlnm.Print_Area" localSheetId="0">Figure1!$B$2:$Q$3</definedName>
  </definedNames>
  <calcPr calcId="191029"/>
</workbook>
</file>

<file path=xl/calcChain.xml><?xml version="1.0" encoding="utf-8"?>
<calcChain xmlns="http://schemas.openxmlformats.org/spreadsheetml/2006/main">
  <c r="B77" i="18" l="1"/>
  <c r="B78" i="18"/>
  <c r="B79" i="18"/>
  <c r="B80" i="18"/>
  <c r="B81" i="18"/>
  <c r="B82" i="18"/>
  <c r="B83" i="18"/>
  <c r="B84" i="18"/>
  <c r="B76" i="18"/>
  <c r="D62" i="22" l="1"/>
  <c r="C62" i="22"/>
  <c r="B62" i="22"/>
  <c r="C60" i="22"/>
  <c r="F62" i="17"/>
  <c r="G62" i="17" s="1"/>
  <c r="F63" i="17"/>
  <c r="G63" i="17" s="1"/>
  <c r="E50" i="17"/>
  <c r="F50" i="17" s="1"/>
  <c r="G50" i="17" s="1"/>
  <c r="E51" i="17"/>
  <c r="F51" i="17" s="1"/>
  <c r="G51" i="17" s="1"/>
  <c r="E52" i="17"/>
  <c r="F52" i="17" s="1"/>
  <c r="G52" i="17" s="1"/>
  <c r="E53" i="17"/>
  <c r="F53" i="17" s="1"/>
  <c r="G53" i="17" s="1"/>
  <c r="E54" i="17"/>
  <c r="F54" i="17" s="1"/>
  <c r="G54" i="17" s="1"/>
  <c r="E55" i="17"/>
  <c r="F55" i="17" s="1"/>
  <c r="G55" i="17" s="1"/>
  <c r="E56" i="17"/>
  <c r="F56" i="17" s="1"/>
  <c r="G56" i="17" s="1"/>
  <c r="E57" i="17"/>
  <c r="F57" i="17" s="1"/>
  <c r="G57" i="17" s="1"/>
  <c r="E58" i="17"/>
  <c r="F58" i="17" s="1"/>
  <c r="G58" i="17" s="1"/>
  <c r="E59" i="17"/>
  <c r="F59" i="17" s="1"/>
  <c r="G59" i="17" s="1"/>
  <c r="E60" i="17"/>
  <c r="F60" i="17" s="1"/>
  <c r="G60" i="17" s="1"/>
  <c r="E61" i="17"/>
  <c r="F61" i="17" s="1"/>
  <c r="G61" i="17" s="1"/>
  <c r="E62" i="17"/>
  <c r="E63" i="17"/>
  <c r="E64" i="17"/>
  <c r="F64" i="17" s="1"/>
  <c r="G64" i="17" s="1"/>
  <c r="E65" i="17"/>
  <c r="F65" i="17" s="1"/>
  <c r="G65" i="17" s="1"/>
  <c r="E66" i="17"/>
  <c r="F66" i="17" s="1"/>
  <c r="G66" i="17" s="1"/>
  <c r="E67" i="17"/>
  <c r="F67" i="17" s="1"/>
  <c r="G67" i="17" s="1"/>
  <c r="E68" i="17"/>
  <c r="F68" i="17" s="1"/>
  <c r="G68" i="17" s="1"/>
  <c r="E69" i="17"/>
  <c r="F69" i="17" s="1"/>
  <c r="G69" i="17" s="1"/>
  <c r="E70" i="17"/>
  <c r="F70" i="17" s="1"/>
  <c r="G70" i="17" s="1"/>
  <c r="F64" i="15"/>
  <c r="C65" i="15"/>
  <c r="C64" i="15"/>
  <c r="E62" i="15"/>
  <c r="F62" i="15" s="1"/>
  <c r="C77" i="18" l="1"/>
  <c r="D77" i="18"/>
  <c r="E77" i="18"/>
  <c r="C78" i="18"/>
  <c r="D78" i="18"/>
  <c r="E78" i="18"/>
  <c r="C79" i="18"/>
  <c r="D79" i="18"/>
  <c r="E79" i="18"/>
  <c r="C80" i="18"/>
  <c r="D80" i="18"/>
  <c r="E80" i="18"/>
  <c r="C81" i="18"/>
  <c r="D81" i="18"/>
  <c r="E81" i="18"/>
  <c r="C82" i="18"/>
  <c r="D82" i="18"/>
  <c r="E82" i="18"/>
  <c r="C83" i="18"/>
  <c r="D83" i="18"/>
  <c r="E83" i="18"/>
  <c r="C84" i="18"/>
  <c r="D84" i="18"/>
  <c r="E84" i="18"/>
  <c r="D76" i="18"/>
  <c r="E76" i="18"/>
  <c r="C76" i="18"/>
  <c r="E47" i="15" l="1"/>
  <c r="E71" i="18" l="1"/>
  <c r="F64" i="18"/>
  <c r="G64" i="18"/>
  <c r="F43" i="18"/>
  <c r="G43" i="18"/>
  <c r="F58" i="18"/>
  <c r="G58" i="18"/>
  <c r="F49" i="18"/>
  <c r="G49" i="18"/>
  <c r="F50" i="18"/>
  <c r="G50" i="18"/>
  <c r="F60" i="18"/>
  <c r="G60" i="18"/>
  <c r="F57" i="18"/>
  <c r="G57" i="18"/>
  <c r="F51" i="18"/>
  <c r="G51" i="18"/>
  <c r="F44" i="18"/>
  <c r="G44" i="18"/>
  <c r="F46" i="18"/>
  <c r="G46" i="18"/>
  <c r="F45" i="18"/>
  <c r="G45" i="18"/>
  <c r="F62" i="18"/>
  <c r="G62" i="18"/>
  <c r="F55" i="18"/>
  <c r="G55" i="18"/>
  <c r="F61" i="18"/>
  <c r="G61" i="18"/>
  <c r="F59" i="18"/>
  <c r="G59" i="18"/>
  <c r="F54" i="18"/>
  <c r="G54" i="18"/>
  <c r="F63" i="18"/>
  <c r="G63" i="18"/>
  <c r="F52" i="18"/>
  <c r="G52" i="18"/>
  <c r="F48" i="18"/>
  <c r="G48" i="18"/>
  <c r="F53" i="18"/>
  <c r="G53" i="18"/>
  <c r="F47" i="18"/>
  <c r="G47" i="18"/>
  <c r="G56" i="18"/>
  <c r="F56" i="18"/>
  <c r="H47" i="18" l="1"/>
  <c r="H55" i="18"/>
  <c r="H63" i="18"/>
  <c r="H58" i="18"/>
  <c r="H54" i="18"/>
  <c r="H48" i="18"/>
  <c r="H56" i="18"/>
  <c r="H64" i="18"/>
  <c r="H50" i="18"/>
  <c r="H61" i="18"/>
  <c r="H46" i="18"/>
  <c r="H49" i="18"/>
  <c r="H57" i="18"/>
  <c r="H62" i="18"/>
  <c r="H51" i="18"/>
  <c r="H59" i="18"/>
  <c r="H45" i="18"/>
  <c r="H53" i="18"/>
  <c r="H44" i="18"/>
  <c r="H52" i="18"/>
  <c r="H60" i="18"/>
  <c r="F74" i="18"/>
  <c r="F73" i="18"/>
  <c r="H43" i="18"/>
  <c r="C46" i="22" l="1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45" i="22"/>
  <c r="D86" i="18"/>
  <c r="E86" i="18"/>
  <c r="C86" i="18"/>
  <c r="E49" i="17"/>
  <c r="F49" i="17" s="1"/>
  <c r="G49" i="17" s="1"/>
  <c r="E48" i="15"/>
  <c r="F48" i="15" s="1"/>
  <c r="E49" i="15"/>
  <c r="F49" i="15" s="1"/>
  <c r="E50" i="15"/>
  <c r="F50" i="15" s="1"/>
  <c r="E51" i="15"/>
  <c r="F51" i="15" s="1"/>
  <c r="E52" i="15"/>
  <c r="F52" i="15" s="1"/>
  <c r="E53" i="15"/>
  <c r="F53" i="15" s="1"/>
  <c r="E54" i="15"/>
  <c r="F54" i="15" s="1"/>
  <c r="E55" i="15"/>
  <c r="F55" i="15" s="1"/>
  <c r="E56" i="15"/>
  <c r="F56" i="15" s="1"/>
  <c r="E57" i="15"/>
  <c r="F57" i="15" s="1"/>
  <c r="E58" i="15"/>
  <c r="F58" i="15" s="1"/>
  <c r="E59" i="15"/>
  <c r="F59" i="15" s="1"/>
  <c r="E60" i="15"/>
  <c r="F60" i="15" s="1"/>
  <c r="E61" i="15"/>
  <c r="F61" i="15" s="1"/>
  <c r="F47" i="15"/>
  <c r="E77" i="17" l="1"/>
  <c r="C57" i="6" l="1"/>
  <c r="D57" i="6"/>
  <c r="E57" i="6"/>
  <c r="F57" i="6"/>
  <c r="B57" i="6"/>
  <c r="E48" i="2" l="1"/>
  <c r="F48" i="2" s="1"/>
  <c r="G50" i="6"/>
  <c r="G51" i="6"/>
  <c r="G52" i="6"/>
  <c r="G53" i="6"/>
  <c r="G54" i="6"/>
  <c r="G49" i="6"/>
  <c r="E78" i="2" l="1"/>
  <c r="G48" i="2"/>
  <c r="I54" i="6"/>
  <c r="J54" i="6"/>
  <c r="M54" i="6"/>
  <c r="K54" i="6"/>
  <c r="L54" i="6"/>
  <c r="J52" i="6"/>
  <c r="K52" i="6"/>
  <c r="L52" i="6"/>
  <c r="M52" i="6"/>
  <c r="I52" i="6"/>
  <c r="P52" i="6" s="1"/>
  <c r="L51" i="6"/>
  <c r="I51" i="6"/>
  <c r="J51" i="6"/>
  <c r="K51" i="6"/>
  <c r="M51" i="6"/>
  <c r="K49" i="6"/>
  <c r="I49" i="6"/>
  <c r="J49" i="6"/>
  <c r="L49" i="6"/>
  <c r="M49" i="6"/>
  <c r="J50" i="6"/>
  <c r="L50" i="6"/>
  <c r="M50" i="6"/>
  <c r="I50" i="6"/>
  <c r="K50" i="6"/>
  <c r="M53" i="6"/>
  <c r="I53" i="6"/>
  <c r="P53" i="6" s="1"/>
  <c r="K53" i="6"/>
  <c r="L53" i="6"/>
  <c r="J53" i="6"/>
  <c r="P54" i="6" l="1"/>
  <c r="P49" i="6"/>
  <c r="P50" i="6"/>
  <c r="P51" i="6"/>
  <c r="N52" i="6"/>
  <c r="N53" i="6"/>
  <c r="I55" i="6"/>
  <c r="M55" i="6"/>
  <c r="L55" i="6"/>
  <c r="K55" i="6"/>
  <c r="J55" i="6"/>
  <c r="N50" i="6"/>
  <c r="N49" i="6"/>
  <c r="N51" i="6"/>
  <c r="N54" i="6"/>
  <c r="P55" i="6" l="1"/>
  <c r="N55" i="6"/>
</calcChain>
</file>

<file path=xl/sharedStrings.xml><?xml version="1.0" encoding="utf-8"?>
<sst xmlns="http://schemas.openxmlformats.org/spreadsheetml/2006/main" count="297" uniqueCount="101">
  <si>
    <t>Other seaborne transport</t>
  </si>
  <si>
    <t>EU27</t>
  </si>
  <si>
    <t>Atlantic Ocean</t>
  </si>
  <si>
    <t>Baltic Sea</t>
  </si>
  <si>
    <t>Black Sea</t>
  </si>
  <si>
    <t>North Sea</t>
  </si>
  <si>
    <t>Total</t>
  </si>
  <si>
    <t>Mediterranean Sea</t>
  </si>
  <si>
    <t>:</t>
  </si>
  <si>
    <t>Inwards</t>
  </si>
  <si>
    <t>Outwards</t>
  </si>
  <si>
    <t>Liquid bulk</t>
  </si>
  <si>
    <t>Dry bulk</t>
  </si>
  <si>
    <t>Containers</t>
  </si>
  <si>
    <t>Roll-on/Roll-off units</t>
  </si>
  <si>
    <t>Other cargo</t>
  </si>
  <si>
    <t>Sum:</t>
  </si>
  <si>
    <t>Roll-on/roll-off units</t>
  </si>
  <si>
    <t>Ro-Ro units</t>
  </si>
  <si>
    <t>Others (¹)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</si>
  <si>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</si>
  <si>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</si>
  <si>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</si>
  <si>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</si>
  <si>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</si>
  <si>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</si>
  <si>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</si>
  <si>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</si>
  <si>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</si>
  <si>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</si>
  <si>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</si>
  <si>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</si>
  <si>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</si>
  <si>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Malta</t>
  </si>
  <si>
    <t>Netherlands</t>
  </si>
  <si>
    <t>Poland</t>
  </si>
  <si>
    <t>Portugal</t>
  </si>
  <si>
    <t>Romania</t>
  </si>
  <si>
    <t>Slovenia</t>
  </si>
  <si>
    <t>Finland</t>
  </si>
  <si>
    <t>Sweden</t>
  </si>
  <si>
    <t>Norway</t>
  </si>
  <si>
    <t xml:space="preserve">Romania </t>
  </si>
  <si>
    <t>(million tonnes)</t>
  </si>
  <si>
    <t>Note: Czechia, Luxembourg, Hungary, Austria, Slovakia and the EFTA countries Liechtenstein and Switzerland have no maritime ports.</t>
  </si>
  <si>
    <t>Montenegro</t>
  </si>
  <si>
    <t>TOTAL</t>
  </si>
  <si>
    <t>Loaded</t>
  </si>
  <si>
    <t>Empty</t>
  </si>
  <si>
    <t>Short sea shipping</t>
  </si>
  <si>
    <t>EU</t>
  </si>
  <si>
    <t>(%, based on tonnes)</t>
  </si>
  <si>
    <t>France (¹)</t>
  </si>
  <si>
    <t>Note: Czechia, Luxembourg, Hungary, Austria, Slovakia and the EFTA countries Liechtenstein and Switzerland have no maritime ports. Countries are ranked based on the share of liquid bulk.</t>
  </si>
  <si>
    <t>(million TEUs)</t>
  </si>
  <si>
    <t>Montenegro (⁴)</t>
  </si>
  <si>
    <t>(%, based on TEUs)</t>
  </si>
  <si>
    <t>Montenegro (³)</t>
  </si>
  <si>
    <t>Türkiye</t>
  </si>
  <si>
    <t>(¹) Non-identified ports of Denmark, Germany, Spain, France, Sweden, the United Kingdom, Israel, Morocco, Russia, Türkiye and Egypt; river ports of EU countries (see methodological notes).</t>
  </si>
  <si>
    <r>
      <t>Source:</t>
    </r>
    <r>
      <rPr>
        <sz val="10"/>
        <rFont val="Arial"/>
        <family val="2"/>
      </rPr>
      <t xml:space="preserve"> Eurostat (online data code: mar_sg_am_cw)</t>
    </r>
  </si>
  <si>
    <r>
      <t>Source:</t>
    </r>
    <r>
      <rPr>
        <sz val="10"/>
        <rFont val="Arial"/>
        <family val="2"/>
      </rPr>
      <t xml:space="preserve"> Eurostat (online data code: mar_sg_am_cwd)</t>
    </r>
  </si>
  <si>
    <r>
      <t>Source:</t>
    </r>
    <r>
      <rPr>
        <sz val="10"/>
        <rFont val="Arial"/>
        <family val="2"/>
      </rPr>
      <t xml:space="preserve"> Eurostat (online data code: mar_sg_am_cws)</t>
    </r>
  </si>
  <si>
    <r>
      <t>Source:</t>
    </r>
    <r>
      <rPr>
        <sz val="10"/>
        <rFont val="Arial"/>
        <family val="2"/>
      </rPr>
      <t xml:space="preserve"> Eurostat (online data code: mar_sg_am_cwk)</t>
    </r>
  </si>
  <si>
    <r>
      <t>Source:</t>
    </r>
    <r>
      <rPr>
        <sz val="10"/>
        <rFont val="Arial"/>
        <family val="2"/>
      </rPr>
      <t xml:space="preserve"> Eurostat (online data code: mar_sg_am_ewx)</t>
    </r>
  </si>
  <si>
    <r>
      <t>Source:</t>
    </r>
    <r>
      <rPr>
        <sz val="10"/>
        <rFont val="Arial"/>
        <family val="2"/>
      </rPr>
      <t xml:space="preserve"> Eurostat (online data code: mar_sg_am_cv)</t>
    </r>
  </si>
  <si>
    <t>Link</t>
  </si>
  <si>
    <t>(²) Non-identified ports of Denmark, Germany, Spain, France, Sweden, the United Kingdom, Türkiye, Egypt, Israel, Morocco and Russia; river ports of EU countries (see methodological notes).</t>
  </si>
  <si>
    <t>(¹) Roll-on/roll-off units: less than 1 %.</t>
  </si>
  <si>
    <t>Black Sea (¹)</t>
  </si>
  <si>
    <t>Others (¹)(²)</t>
  </si>
  <si>
    <t>Netherlands (¹)</t>
  </si>
  <si>
    <t>France (²)</t>
  </si>
  <si>
    <t>Note: TEU: Twenty-foot Equivalent Unit (unit of volume equivalent to a 20 foot ISO container). Czechia, Luxembourg, Hungary, Austria, Slovakia and the EFTA countries Liechtenstein and Switzerland have no maritime ports. Montenegro: data on empty containers not available.</t>
  </si>
  <si>
    <t>(¹) Contains a significant share of declarations to and from unknown ports (see methodological notes).</t>
  </si>
  <si>
    <t>Figure 1: Gross weight of seaborne freight transported to/from main ports by type of shipping, EU, 2008-2023</t>
  </si>
  <si>
    <t>Note: break in time series from 2015 due to methodological improvement in the data reported by the Netherlands. The data reported for certain periods contain a significant share of declarations to and from unknown ports (see methodological notes).</t>
  </si>
  <si>
    <t>Figure 2: Short sea shipping of freight in total sea transport, 2023</t>
  </si>
  <si>
    <t>Figure 3: Short sea shipping of freight, 2013, 2022 and 2023</t>
  </si>
  <si>
    <t>(¹) Break in time series from 2015 due to methodological improvement in the data reported by the Netherlands.</t>
  </si>
  <si>
    <t>Note: Czechia, Luxembourg, Hungary, Austria, Slovakia and the EFTA countries Liechtenstein and Switzerland have no maritime ports. Countries are ranked based on 2023 data.</t>
  </si>
  <si>
    <t>2023/2022</t>
  </si>
  <si>
    <t>2023/2013</t>
  </si>
  <si>
    <t>(³) 2013: not available.</t>
  </si>
  <si>
    <t>Figure 4: Short sea shipping of freight by direction, 2023</t>
  </si>
  <si>
    <t>Figure 5: Short sea shipping of freight by sea region of partner ports, 2023</t>
  </si>
  <si>
    <t>Figure 6: Short sea shipping of freight by type of cargo, 2023</t>
  </si>
  <si>
    <t>Figure 7: Short sea shipping of freight by type of cargo for each sea region of partner ports, EU, 2023</t>
  </si>
  <si>
    <t>Note: TEU: Twenty-foot Equivalent Unit (unit of volume equivalent to a 20 foot ISO container). Break in time series from 2015 due to methodological improvement in the data reported by the Netherlands. The data reported for certain periods contain a significant share of declarations to and from unknown ports (see methodological notes).</t>
  </si>
  <si>
    <t>Figure 8: Short sea shipping of containers by loading status, EU, 2008-2023</t>
  </si>
  <si>
    <t>Note: Czechia, Luxembourg, Hungary, Austria, Slovakia and the EFTA countries Liechtenstein and Switzerland have no maritime ports. Countries are ranked based on 2023 data. TEU: Twenty-foot Equivalent Unit (unit of volume equivalent to a 20 foot ISO container).</t>
  </si>
  <si>
    <t>(⁴) 2013: not available.</t>
  </si>
  <si>
    <t>Figure 9: Short sea shipping of containers, 2013, 2022 and 2023</t>
  </si>
  <si>
    <t>Figure 10: Short sea shipping of containers by loading status, 2023</t>
  </si>
  <si>
    <t>(²) 2013: partially estimated by Eurostat. 2022-2023: significant share of declarations to and from unknown ports reported (see methodological notes).</t>
  </si>
  <si>
    <t>(²) Contains a significant share of declarations to and from unknown ports (see methodological notes).</t>
  </si>
  <si>
    <t>(¹) 2013, 2022 and 2023: significant share of declarations to and from unknown ports reported (see methodological notes). Break in time series from 2015 due to methodological improvement in the data reported by the Netherlands.</t>
  </si>
  <si>
    <t>(²) 2013: partially estimated by Eurostat. 2022 and 2023: significant share of declarations to and from unknown ports reported (see methodological notes).</t>
  </si>
  <si>
    <t>(³) 2013: significant share of declarations to and from unknown ports reported (see methodological notes).</t>
  </si>
  <si>
    <t>Romania (³)</t>
  </si>
  <si>
    <t>Source: Eurostat (online data code: mar_sg_am_cw)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</si>
</sst>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0"/>
    <numFmt numFmtId="165" formatCode="#,##0."/>
    <numFmt numFmtId="166" formatCode="0.0%"/>
    <numFmt numFmtId="167" formatCode="#,##0.0"/>
    <numFmt numFmtId="168" formatCode="0.0"/>
    <numFmt numFmtId="169" formatCode="###\ ###\ ###\ ##0.0"/>
    <numFmt numFmtId="170" formatCode="#\ ###\ ###\ ##0.0"/>
    <numFmt numFmtId="171" formatCode="#,##0.0_i"/>
    <numFmt numFmtId="172" formatCode="#,##0.000"/>
  </numFmts>
  <fonts count="10">
    <font>
      <sz val="10"/>
      <name val="Arial"/>
    </font>
    <font>
      <sz val="10"/>
      <name val="Arial 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53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/>
      <right/>
      <top style="hair">
        <color indexed="22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71" fontId="3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5" fillId="0" borderId="0" xfId="1" applyFont="1" applyAlignment="1">
      <alignment horizontal="left"/>
    </xf>
    <xf numFmtId="169" fontId="3" fillId="0" borderId="8" xfId="0" applyNumberFormat="1" applyFont="1" applyBorder="1" applyAlignment="1">
      <alignment horizontal="right" vertical="center"/>
    </xf>
    <xf numFmtId="0" fontId="2" fillId="0" borderId="0" xfId="1" applyFont="1" applyAlignment="1">
      <alignment horizontal="left"/>
    </xf>
    <xf numFmtId="0" fontId="2" fillId="0" borderId="0" xfId="1" applyFont="1"/>
    <xf numFmtId="0" fontId="4" fillId="0" borderId="0" xfId="1" applyFont="1"/>
    <xf numFmtId="164" fontId="2" fillId="0" borderId="0" xfId="1" applyNumberFormat="1" applyFont="1"/>
    <xf numFmtId="0" fontId="4" fillId="3" borderId="5" xfId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right" vertical="center"/>
    </xf>
    <xf numFmtId="1" fontId="2" fillId="0" borderId="0" xfId="1" applyNumberFormat="1" applyFont="1"/>
    <xf numFmtId="166" fontId="2" fillId="0" borderId="0" xfId="3" applyNumberFormat="1" applyFont="1"/>
    <xf numFmtId="0" fontId="6" fillId="0" borderId="0" xfId="0" applyFont="1"/>
    <xf numFmtId="166" fontId="2" fillId="0" borderId="0" xfId="1" applyNumberFormat="1" applyFont="1"/>
    <xf numFmtId="0" fontId="2" fillId="0" borderId="0" xfId="0" applyFont="1"/>
    <xf numFmtId="0" fontId="4" fillId="0" borderId="0" xfId="1" applyFont="1" applyAlignment="1">
      <alignment horizontal="left"/>
    </xf>
    <xf numFmtId="0" fontId="7" fillId="0" borderId="10" xfId="1" applyFont="1" applyBorder="1" applyAlignment="1">
      <alignment horizontal="center" wrapText="1"/>
    </xf>
    <xf numFmtId="0" fontId="4" fillId="3" borderId="5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9" fontId="2" fillId="0" borderId="8" xfId="0" applyNumberFormat="1" applyFont="1" applyBorder="1" applyAlignment="1">
      <alignment horizontal="right" vertical="center"/>
    </xf>
    <xf numFmtId="170" fontId="2" fillId="0" borderId="8" xfId="0" applyNumberFormat="1" applyFont="1" applyBorder="1" applyAlignment="1">
      <alignment horizontal="right" vertical="center"/>
    </xf>
    <xf numFmtId="172" fontId="2" fillId="0" borderId="0" xfId="1" applyNumberFormat="1" applyFont="1"/>
    <xf numFmtId="4" fontId="2" fillId="0" borderId="0" xfId="1" applyNumberFormat="1" applyFont="1"/>
    <xf numFmtId="4" fontId="4" fillId="0" borderId="0" xfId="1" applyNumberFormat="1" applyFont="1"/>
    <xf numFmtId="0" fontId="2" fillId="0" borderId="0" xfId="0" applyFont="1" applyAlignment="1">
      <alignment horizontal="left" vertical="center"/>
    </xf>
    <xf numFmtId="169" fontId="2" fillId="0" borderId="1" xfId="0" applyNumberFormat="1" applyFont="1" applyBorder="1" applyAlignment="1">
      <alignment horizontal="right" vertical="center"/>
    </xf>
    <xf numFmtId="170" fontId="2" fillId="0" borderId="1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166" fontId="2" fillId="0" borderId="0" xfId="3" applyNumberFormat="1" applyFont="1" applyFill="1" applyAlignment="1"/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7" fontId="2" fillId="0" borderId="0" xfId="1" applyNumberFormat="1" applyFont="1"/>
    <xf numFmtId="0" fontId="2" fillId="0" borderId="13" xfId="0" applyFont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164" fontId="2" fillId="2" borderId="0" xfId="1" applyNumberFormat="1" applyFont="1" applyFill="1" applyAlignment="1">
      <alignment horizontal="right" vertical="center"/>
    </xf>
    <xf numFmtId="3" fontId="2" fillId="0" borderId="0" xfId="1" applyNumberFormat="1" applyFont="1"/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7" fillId="0" borderId="10" xfId="1" applyFont="1" applyBorder="1" applyAlignment="1">
      <alignment wrapText="1"/>
    </xf>
    <xf numFmtId="3" fontId="2" fillId="0" borderId="8" xfId="0" applyNumberFormat="1" applyFont="1" applyBorder="1" applyAlignment="1">
      <alignment horizontal="right" vertical="center"/>
    </xf>
    <xf numFmtId="166" fontId="2" fillId="6" borderId="0" xfId="3" applyNumberFormat="1" applyFont="1" applyFill="1" applyAlignment="1"/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right" vertical="center"/>
    </xf>
    <xf numFmtId="170" fontId="2" fillId="0" borderId="0" xfId="1" applyNumberFormat="1" applyFont="1"/>
    <xf numFmtId="9" fontId="2" fillId="0" borderId="0" xfId="3" applyFont="1" applyFill="1" applyAlignment="1"/>
    <xf numFmtId="167" fontId="4" fillId="0" borderId="0" xfId="1" applyNumberFormat="1" applyFont="1"/>
    <xf numFmtId="3" fontId="4" fillId="0" borderId="0" xfId="1" applyNumberFormat="1" applyFont="1"/>
    <xf numFmtId="0" fontId="4" fillId="4" borderId="0" xfId="1" applyFont="1" applyFill="1" applyAlignment="1">
      <alignment vertical="center"/>
    </xf>
    <xf numFmtId="0" fontId="4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4" fillId="7" borderId="11" xfId="1" applyFont="1" applyFill="1" applyBorder="1" applyAlignment="1">
      <alignment horizontal="left" vertical="center"/>
    </xf>
    <xf numFmtId="1" fontId="2" fillId="0" borderId="0" xfId="3" applyNumberFormat="1" applyFont="1" applyFill="1" applyBorder="1" applyAlignment="1">
      <alignment horizontal="right"/>
    </xf>
    <xf numFmtId="0" fontId="4" fillId="7" borderId="0" xfId="1" applyFont="1" applyFill="1" applyAlignment="1">
      <alignment horizontal="left" vertical="center"/>
    </xf>
    <xf numFmtId="1" fontId="2" fillId="0" borderId="0" xfId="3" applyNumberFormat="1" applyFont="1" applyFill="1" applyAlignment="1">
      <alignment horizontal="right"/>
    </xf>
    <xf numFmtId="0" fontId="2" fillId="0" borderId="9" xfId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9" fontId="2" fillId="0" borderId="0" xfId="3" applyFont="1"/>
    <xf numFmtId="0" fontId="7" fillId="0" borderId="0" xfId="1" applyFont="1" applyAlignment="1">
      <alignment horizontal="center" wrapText="1"/>
    </xf>
    <xf numFmtId="0" fontId="2" fillId="0" borderId="0" xfId="1" applyFont="1" applyAlignment="1">
      <alignment vertical="center"/>
    </xf>
    <xf numFmtId="168" fontId="2" fillId="0" borderId="0" xfId="1" applyNumberFormat="1" applyFont="1"/>
    <xf numFmtId="0" fontId="2" fillId="0" borderId="0" xfId="0" applyFont="1" applyAlignment="1">
      <alignment vertical="center" wrapText="1"/>
    </xf>
    <xf numFmtId="169" fontId="2" fillId="0" borderId="0" xfId="1" applyNumberFormat="1" applyFont="1"/>
    <xf numFmtId="165" fontId="2" fillId="4" borderId="0" xfId="1" applyNumberFormat="1" applyFont="1" applyFill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4" borderId="5" xfId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/>
    </xf>
    <xf numFmtId="1" fontId="4" fillId="0" borderId="0" xfId="1" applyNumberFormat="1" applyFont="1"/>
    <xf numFmtId="0" fontId="2" fillId="5" borderId="5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172" fontId="2" fillId="0" borderId="0" xfId="1" quotePrefix="1" applyNumberFormat="1" applyFont="1"/>
    <xf numFmtId="0" fontId="4" fillId="3" borderId="0" xfId="1" applyFont="1" applyFill="1" applyAlignment="1">
      <alignment horizontal="center" vertical="center" wrapText="1"/>
    </xf>
    <xf numFmtId="170" fontId="2" fillId="0" borderId="0" xfId="0" applyNumberFormat="1" applyFont="1" applyAlignment="1">
      <alignment horizontal="right" vertical="center"/>
    </xf>
    <xf numFmtId="0" fontId="8" fillId="0" borderId="0" xfId="1" applyFont="1" applyAlignment="1">
      <alignment horizontal="left"/>
    </xf>
    <xf numFmtId="0" fontId="4" fillId="3" borderId="0" xfId="1" applyFont="1" applyFill="1" applyAlignment="1">
      <alignment horizontal="left" vertical="center"/>
    </xf>
    <xf numFmtId="0" fontId="5" fillId="0" borderId="0" xfId="1" applyFont="1"/>
    <xf numFmtId="0" fontId="5" fillId="4" borderId="0" xfId="1" applyFont="1" applyFill="1" applyAlignment="1">
      <alignment vertical="center"/>
    </xf>
    <xf numFmtId="0" fontId="8" fillId="0" borderId="0" xfId="1" applyFont="1"/>
    <xf numFmtId="166" fontId="2" fillId="8" borderId="0" xfId="3" applyNumberFormat="1" applyFont="1" applyFill="1" applyAlignment="1"/>
    <xf numFmtId="167" fontId="2" fillId="8" borderId="0" xfId="1" applyNumberFormat="1" applyFont="1" applyFill="1"/>
    <xf numFmtId="167" fontId="4" fillId="8" borderId="0" xfId="1" applyNumberFormat="1" applyFont="1" applyFill="1"/>
    <xf numFmtId="1" fontId="4" fillId="8" borderId="0" xfId="1" applyNumberFormat="1" applyFont="1" applyFill="1"/>
    <xf numFmtId="1" fontId="2" fillId="9" borderId="0" xfId="1" applyNumberFormat="1" applyFont="1" applyFill="1"/>
    <xf numFmtId="1" fontId="2" fillId="10" borderId="0" xfId="1" applyNumberFormat="1" applyFont="1" applyFill="1"/>
    <xf numFmtId="1" fontId="2" fillId="11" borderId="0" xfId="1" applyNumberFormat="1" applyFont="1" applyFill="1"/>
    <xf numFmtId="168" fontId="2" fillId="11" borderId="0" xfId="1" applyNumberFormat="1" applyFont="1" applyFill="1"/>
    <xf numFmtId="166" fontId="2" fillId="12" borderId="0" xfId="3" applyNumberFormat="1" applyFont="1" applyFill="1" applyAlignment="1"/>
    <xf numFmtId="1" fontId="9" fillId="0" borderId="8" xfId="0" applyNumberFormat="1" applyFont="1" applyBorder="1" applyAlignment="1">
      <alignment horizontal="right" vertical="center"/>
    </xf>
    <xf numFmtId="169" fontId="9" fillId="0" borderId="8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9" fontId="2" fillId="0" borderId="0" xfId="3" applyFont="1" applyFill="1" applyBorder="1" applyAlignment="1"/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0" xfId="1" applyFont="1" applyBorder="1" applyAlignment="1">
      <alignment horizontal="center" wrapText="1"/>
    </xf>
    <xf numFmtId="0" fontId="2" fillId="0" borderId="0" xfId="1" applyFont="1" applyAlignment="1">
      <alignment horizontal="center"/>
    </xf>
  </cellXfs>
  <cellStyles count="5">
    <cellStyle name="Normal" xfId="0" builtinId="0"/>
    <cellStyle name="Normal 2" xfId="4" xr:uid="{00000000-0005-0000-0000-000001000000}"/>
    <cellStyle name="Normal_Tables_and_Graphs" xfId="1" xr:uid="{00000000-0005-0000-0000-000002000000}"/>
    <cellStyle name="NumberCellStyle" xfId="2" xr:uid="{00000000-0005-0000-0000-000003000000}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D1BBAF"/>
      <rgbColor rgb="0074B0B7"/>
      <rgbColor rgb="00912A71"/>
      <rgbColor rgb="00006A72"/>
      <rgbColor rgb="00543F4B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weight of seaborne freight transported to/from main ports by type of shipping, EU, 2008-2023</a:t>
            </a:r>
          </a:p>
          <a:p>
            <a:pPr algn="l">
              <a:defRPr sz="1800" b="1"/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8.43747861564228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832769838206366"/>
          <c:w val="0.97066666666666668"/>
          <c:h val="0.58838856781440729"/>
        </c:manualLayout>
      </c:layout>
      <c:lineChart>
        <c:grouping val="standard"/>
        <c:varyColors val="0"/>
        <c:ser>
          <c:idx val="0"/>
          <c:order val="0"/>
          <c:tx>
            <c:strRef>
              <c:f>Figure1!$C$46</c:f>
              <c:strCache>
                <c:ptCount val="1"/>
                <c:pt idx="0">
                  <c:v>Short sea shipping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Figure1!$B$47:$B$62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Figure1!$C$47:$C$62</c:f>
              <c:numCache>
                <c:formatCode>0</c:formatCode>
                <c:ptCount val="16"/>
                <c:pt idx="0">
                  <c:v>1697.9050902179999</c:v>
                </c:pt>
                <c:pt idx="1">
                  <c:v>1543.0360921408319</c:v>
                </c:pt>
                <c:pt idx="2">
                  <c:v>1618.837479454447</c:v>
                </c:pt>
                <c:pt idx="3">
                  <c:v>1636.1497434572198</c:v>
                </c:pt>
                <c:pt idx="4">
                  <c:v>1614.8163992712578</c:v>
                </c:pt>
                <c:pt idx="5">
                  <c:v>1610.880097</c:v>
                </c:pt>
                <c:pt idx="6">
                  <c:v>1638.4029370000001</c:v>
                </c:pt>
                <c:pt idx="7">
                  <c:v>1656.0919140000001</c:v>
                </c:pt>
                <c:pt idx="8">
                  <c:v>1704.192596975</c:v>
                </c:pt>
                <c:pt idx="9">
                  <c:v>1711.2485426330002</c:v>
                </c:pt>
                <c:pt idx="10">
                  <c:v>1768.0345807789099</c:v>
                </c:pt>
                <c:pt idx="11">
                  <c:v>1794.7917709999999</c:v>
                </c:pt>
                <c:pt idx="12">
                  <c:v>1677.8338590000001</c:v>
                </c:pt>
                <c:pt idx="13">
                  <c:v>1765.224404</c:v>
                </c:pt>
                <c:pt idx="14">
                  <c:v>1694.591275</c:v>
                </c:pt>
                <c:pt idx="15">
                  <c:v>1603.919459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6-44F9-ACB8-1F9D2D8DF76D}"/>
            </c:ext>
          </c:extLst>
        </c:ser>
        <c:ser>
          <c:idx val="1"/>
          <c:order val="1"/>
          <c:tx>
            <c:strRef>
              <c:f>Figure1!$D$46</c:f>
              <c:strCache>
                <c:ptCount val="1"/>
                <c:pt idx="0">
                  <c:v>Other seaborne transport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Figure1!$B$47:$B$62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Figure1!$D$47:$D$62</c:f>
              <c:numCache>
                <c:formatCode>0</c:formatCode>
                <c:ptCount val="16"/>
                <c:pt idx="0">
                  <c:v>1093.41028742</c:v>
                </c:pt>
                <c:pt idx="1">
                  <c:v>910.159881401657</c:v>
                </c:pt>
                <c:pt idx="2">
                  <c:v>971.81696533451588</c:v>
                </c:pt>
                <c:pt idx="3">
                  <c:v>1069.59233834153</c:v>
                </c:pt>
                <c:pt idx="4">
                  <c:v>1084.5995447912401</c:v>
                </c:pt>
                <c:pt idx="5">
                  <c:v>1085.116458</c:v>
                </c:pt>
                <c:pt idx="6">
                  <c:v>1101.9640939999999</c:v>
                </c:pt>
                <c:pt idx="7">
                  <c:v>1142.9959980000001</c:v>
                </c:pt>
                <c:pt idx="8">
                  <c:v>1119.072412796</c:v>
                </c:pt>
                <c:pt idx="9">
                  <c:v>1204.051624662</c:v>
                </c:pt>
                <c:pt idx="10">
                  <c:v>1228.6734463792</c:v>
                </c:pt>
                <c:pt idx="11">
                  <c:v>1207.6668279999999</c:v>
                </c:pt>
                <c:pt idx="12">
                  <c:v>1095.9598289999999</c:v>
                </c:pt>
                <c:pt idx="13">
                  <c:v>1141.953446</c:v>
                </c:pt>
                <c:pt idx="14">
                  <c:v>1266.8448510000001</c:v>
                </c:pt>
                <c:pt idx="15">
                  <c:v>1230.548595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6-44F9-ACB8-1F9D2D8DF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2896"/>
        <c:axId val="31923288"/>
      </c:lineChart>
      <c:catAx>
        <c:axId val="319228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923288"/>
        <c:crosses val="autoZero"/>
        <c:auto val="1"/>
        <c:lblAlgn val="ctr"/>
        <c:lblOffset val="100"/>
        <c:tickMarkSkip val="1"/>
        <c:noMultiLvlLbl val="0"/>
      </c:catAx>
      <c:valAx>
        <c:axId val="31923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92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41931758530185"/>
          <c:y val="0.7799193323894873"/>
          <c:w val="0.48116136482939631"/>
          <c:h val="4.06600101382617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Short sea shipping of freight in total sea transport,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based on tonnes)</a:t>
            </a:r>
          </a:p>
        </c:rich>
      </c:tx>
      <c:layout>
        <c:manualLayout>
          <c:xMode val="edge"/>
          <c:yMode val="edge"/>
          <c:x val="5.3333333333333332E-3"/>
          <c:y val="8.374451395129201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373251936303395"/>
          <c:w val="0.97066666666666668"/>
          <c:h val="0.6284588915820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2'!$F$47</c:f>
              <c:strCache>
                <c:ptCount val="1"/>
                <c:pt idx="0">
                  <c:v>Short sea shipping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2'!$B$48:$B$76</c:f>
              <c:strCache>
                <c:ptCount val="29"/>
                <c:pt idx="0">
                  <c:v>EU</c:v>
                </c:pt>
                <c:pt idx="2">
                  <c:v>Estonia</c:v>
                </c:pt>
                <c:pt idx="3">
                  <c:v>Cyprus</c:v>
                </c:pt>
                <c:pt idx="4">
                  <c:v>Sweden</c:v>
                </c:pt>
                <c:pt idx="5">
                  <c:v>Malta</c:v>
                </c:pt>
                <c:pt idx="6">
                  <c:v>Finland</c:v>
                </c:pt>
                <c:pt idx="7">
                  <c:v>Ireland</c:v>
                </c:pt>
                <c:pt idx="8">
                  <c:v>Denmark</c:v>
                </c:pt>
                <c:pt idx="9">
                  <c:v>Bulgaria</c:v>
                </c:pt>
                <c:pt idx="10">
                  <c:v>Lithuania</c:v>
                </c:pt>
                <c:pt idx="11">
                  <c:v>Italy</c:v>
                </c:pt>
                <c:pt idx="12">
                  <c:v>Greece</c:v>
                </c:pt>
                <c:pt idx="13">
                  <c:v>Latvia</c:v>
                </c:pt>
                <c:pt idx="14">
                  <c:v>Poland</c:v>
                </c:pt>
                <c:pt idx="15">
                  <c:v>Croatia</c:v>
                </c:pt>
                <c:pt idx="16">
                  <c:v>Romania </c:v>
                </c:pt>
                <c:pt idx="17">
                  <c:v>Germany</c:v>
                </c:pt>
                <c:pt idx="18">
                  <c:v>Portugal</c:v>
                </c:pt>
                <c:pt idx="19">
                  <c:v>France (¹)</c:v>
                </c:pt>
                <c:pt idx="20">
                  <c:v>Belgium</c:v>
                </c:pt>
                <c:pt idx="21">
                  <c:v>Slovenia</c:v>
                </c:pt>
                <c:pt idx="22">
                  <c:v>Spain</c:v>
                </c:pt>
                <c:pt idx="23">
                  <c:v>Netherlands</c:v>
                </c:pt>
                <c:pt idx="25">
                  <c:v>Norway</c:v>
                </c:pt>
                <c:pt idx="27">
                  <c:v>Montenegro</c:v>
                </c:pt>
                <c:pt idx="28">
                  <c:v>Türkiye</c:v>
                </c:pt>
              </c:strCache>
            </c:strRef>
          </c:cat>
          <c:val>
            <c:numRef>
              <c:f>'Figure 2'!$F$48:$F$76</c:f>
              <c:numCache>
                <c:formatCode>#,##0.00</c:formatCode>
                <c:ptCount val="29"/>
                <c:pt idx="0">
                  <c:v>56.58625987110878</c:v>
                </c:pt>
                <c:pt idx="2">
                  <c:v>93.672047124223639</c:v>
                </c:pt>
                <c:pt idx="3">
                  <c:v>91.568857319396471</c:v>
                </c:pt>
                <c:pt idx="4">
                  <c:v>89.549378141573328</c:v>
                </c:pt>
                <c:pt idx="5">
                  <c:v>89.450121377820267</c:v>
                </c:pt>
                <c:pt idx="6">
                  <c:v>88.617345568793212</c:v>
                </c:pt>
                <c:pt idx="7">
                  <c:v>87.891907968704572</c:v>
                </c:pt>
                <c:pt idx="8">
                  <c:v>85.609413926205093</c:v>
                </c:pt>
                <c:pt idx="9">
                  <c:v>78.297454767657655</c:v>
                </c:pt>
                <c:pt idx="10">
                  <c:v>78.217879161456125</c:v>
                </c:pt>
                <c:pt idx="11">
                  <c:v>75.811368870529819</c:v>
                </c:pt>
                <c:pt idx="12">
                  <c:v>75.539510042527908</c:v>
                </c:pt>
                <c:pt idx="13">
                  <c:v>75.201687958211963</c:v>
                </c:pt>
                <c:pt idx="14">
                  <c:v>73.075669716077584</c:v>
                </c:pt>
                <c:pt idx="15">
                  <c:v>71.96682521473106</c:v>
                </c:pt>
                <c:pt idx="16">
                  <c:v>57.63950338813197</c:v>
                </c:pt>
                <c:pt idx="17">
                  <c:v>55.865047531989788</c:v>
                </c:pt>
                <c:pt idx="18">
                  <c:v>54.214061921785905</c:v>
                </c:pt>
                <c:pt idx="19">
                  <c:v>51.617635282385976</c:v>
                </c:pt>
                <c:pt idx="20">
                  <c:v>50.347320163201047</c:v>
                </c:pt>
                <c:pt idx="21">
                  <c:v>49.541376206823472</c:v>
                </c:pt>
                <c:pt idx="22">
                  <c:v>47.952902681326584</c:v>
                </c:pt>
                <c:pt idx="23">
                  <c:v>42.651044919350447</c:v>
                </c:pt>
                <c:pt idx="25">
                  <c:v>89.358211461481446</c:v>
                </c:pt>
                <c:pt idx="27" formatCode="#,##0.0">
                  <c:v>87.281914493951462</c:v>
                </c:pt>
                <c:pt idx="28" formatCode="#,##0.0">
                  <c:v>70.917801347602037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4-45EE-93AE-7D5E019C377A}"/>
            </c:ext>
          </c:extLst>
        </c:ser>
        <c:ser>
          <c:idx val="1"/>
          <c:order val="1"/>
          <c:tx>
            <c:strRef>
              <c:f>'Figure 2'!$G$47</c:f>
              <c:strCache>
                <c:ptCount val="1"/>
                <c:pt idx="0">
                  <c:v>Other seaborne transport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2'!$B$48:$B$76</c:f>
              <c:strCache>
                <c:ptCount val="29"/>
                <c:pt idx="0">
                  <c:v>EU</c:v>
                </c:pt>
                <c:pt idx="2">
                  <c:v>Estonia</c:v>
                </c:pt>
                <c:pt idx="3">
                  <c:v>Cyprus</c:v>
                </c:pt>
                <c:pt idx="4">
                  <c:v>Sweden</c:v>
                </c:pt>
                <c:pt idx="5">
                  <c:v>Malta</c:v>
                </c:pt>
                <c:pt idx="6">
                  <c:v>Finland</c:v>
                </c:pt>
                <c:pt idx="7">
                  <c:v>Ireland</c:v>
                </c:pt>
                <c:pt idx="8">
                  <c:v>Denmark</c:v>
                </c:pt>
                <c:pt idx="9">
                  <c:v>Bulgaria</c:v>
                </c:pt>
                <c:pt idx="10">
                  <c:v>Lithuania</c:v>
                </c:pt>
                <c:pt idx="11">
                  <c:v>Italy</c:v>
                </c:pt>
                <c:pt idx="12">
                  <c:v>Greece</c:v>
                </c:pt>
                <c:pt idx="13">
                  <c:v>Latvia</c:v>
                </c:pt>
                <c:pt idx="14">
                  <c:v>Poland</c:v>
                </c:pt>
                <c:pt idx="15">
                  <c:v>Croatia</c:v>
                </c:pt>
                <c:pt idx="16">
                  <c:v>Romania </c:v>
                </c:pt>
                <c:pt idx="17">
                  <c:v>Germany</c:v>
                </c:pt>
                <c:pt idx="18">
                  <c:v>Portugal</c:v>
                </c:pt>
                <c:pt idx="19">
                  <c:v>France (¹)</c:v>
                </c:pt>
                <c:pt idx="20">
                  <c:v>Belgium</c:v>
                </c:pt>
                <c:pt idx="21">
                  <c:v>Slovenia</c:v>
                </c:pt>
                <c:pt idx="22">
                  <c:v>Spain</c:v>
                </c:pt>
                <c:pt idx="23">
                  <c:v>Netherlands</c:v>
                </c:pt>
                <c:pt idx="25">
                  <c:v>Norway</c:v>
                </c:pt>
                <c:pt idx="27">
                  <c:v>Montenegro</c:v>
                </c:pt>
                <c:pt idx="28">
                  <c:v>Türkiye</c:v>
                </c:pt>
              </c:strCache>
            </c:strRef>
          </c:cat>
          <c:val>
            <c:numRef>
              <c:f>'Figure 2'!$G$48:$G$76</c:f>
              <c:numCache>
                <c:formatCode>#,##0.00</c:formatCode>
                <c:ptCount val="29"/>
                <c:pt idx="0">
                  <c:v>43.41374012889122</c:v>
                </c:pt>
                <c:pt idx="2">
                  <c:v>6.3279528757763615</c:v>
                </c:pt>
                <c:pt idx="3">
                  <c:v>8.4311426806035286</c:v>
                </c:pt>
                <c:pt idx="4">
                  <c:v>10.450621858426672</c:v>
                </c:pt>
                <c:pt idx="5">
                  <c:v>10.549878622179733</c:v>
                </c:pt>
                <c:pt idx="6">
                  <c:v>11.382654431206788</c:v>
                </c:pt>
                <c:pt idx="7">
                  <c:v>12.108092031295428</c:v>
                </c:pt>
                <c:pt idx="8">
                  <c:v>14.390586073794907</c:v>
                </c:pt>
                <c:pt idx="9">
                  <c:v>21.702545232342345</c:v>
                </c:pt>
                <c:pt idx="10">
                  <c:v>21.782120838543875</c:v>
                </c:pt>
                <c:pt idx="11">
                  <c:v>24.188631129470181</c:v>
                </c:pt>
                <c:pt idx="12">
                  <c:v>24.460489957472092</c:v>
                </c:pt>
                <c:pt idx="13">
                  <c:v>24.798312041788037</c:v>
                </c:pt>
                <c:pt idx="14">
                  <c:v>26.924330283922416</c:v>
                </c:pt>
                <c:pt idx="15">
                  <c:v>28.03317478526894</c:v>
                </c:pt>
                <c:pt idx="16">
                  <c:v>42.36049661186803</c:v>
                </c:pt>
                <c:pt idx="17">
                  <c:v>44.134952468010212</c:v>
                </c:pt>
                <c:pt idx="18">
                  <c:v>45.785938078214095</c:v>
                </c:pt>
                <c:pt idx="19">
                  <c:v>48.382364717614024</c:v>
                </c:pt>
                <c:pt idx="20">
                  <c:v>49.652679836798953</c:v>
                </c:pt>
                <c:pt idx="21">
                  <c:v>50.458623793176528</c:v>
                </c:pt>
                <c:pt idx="22">
                  <c:v>52.047097318673416</c:v>
                </c:pt>
                <c:pt idx="23">
                  <c:v>57.348955080649553</c:v>
                </c:pt>
                <c:pt idx="25">
                  <c:v>10.641788538518554</c:v>
                </c:pt>
                <c:pt idx="27">
                  <c:v>12.718085506048538</c:v>
                </c:pt>
                <c:pt idx="28">
                  <c:v>29.082198652397963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4-45EE-93AE-7D5E019C3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20936"/>
        <c:axId val="31926032"/>
      </c:barChart>
      <c:catAx>
        <c:axId val="3192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926032"/>
        <c:crosses val="autoZero"/>
        <c:auto val="1"/>
        <c:lblAlgn val="ctr"/>
        <c:lblOffset val="100"/>
        <c:tickMarkSkip val="1"/>
        <c:noMultiLvlLbl val="0"/>
      </c:catAx>
      <c:valAx>
        <c:axId val="31926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920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850876640419947"/>
          <c:y val="0.77522115228165056"/>
          <c:w val="0.44298236220472442"/>
          <c:h val="4.035628345144112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4.3454679632820715E-2"/>
          <c:w val="0.92819758530183727"/>
          <c:h val="0.6404908227065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3'!$C$43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3'!$B$44:$B$70</c:f>
              <c:strCache>
                <c:ptCount val="27"/>
                <c:pt idx="0">
                  <c:v>Italy</c:v>
                </c:pt>
                <c:pt idx="1">
                  <c:v>Netherlands (¹)</c:v>
                </c:pt>
                <c:pt idx="2">
                  <c:v>Spain</c:v>
                </c:pt>
                <c:pt idx="3">
                  <c:v>Germany</c:v>
                </c:pt>
                <c:pt idx="4">
                  <c:v>Sweden</c:v>
                </c:pt>
                <c:pt idx="5">
                  <c:v>Belgium</c:v>
                </c:pt>
                <c:pt idx="6">
                  <c:v>France (²)</c:v>
                </c:pt>
                <c:pt idx="7">
                  <c:v>Greece</c:v>
                </c:pt>
                <c:pt idx="8">
                  <c:v>Poland</c:v>
                </c:pt>
                <c:pt idx="9">
                  <c:v>Finland</c:v>
                </c:pt>
                <c:pt idx="10">
                  <c:v>Denmark</c:v>
                </c:pt>
                <c:pt idx="11">
                  <c:v>Ireland</c:v>
                </c:pt>
                <c:pt idx="12">
                  <c:v>Portugal</c:v>
                </c:pt>
                <c:pt idx="13">
                  <c:v>Romania </c:v>
                </c:pt>
                <c:pt idx="14">
                  <c:v>Lithuania</c:v>
                </c:pt>
                <c:pt idx="15">
                  <c:v>Latvia</c:v>
                </c:pt>
                <c:pt idx="16">
                  <c:v>Bulgaria</c:v>
                </c:pt>
                <c:pt idx="17">
                  <c:v>Estonia</c:v>
                </c:pt>
                <c:pt idx="18">
                  <c:v>Croatia</c:v>
                </c:pt>
                <c:pt idx="19">
                  <c:v>Slovenia</c:v>
                </c:pt>
                <c:pt idx="20">
                  <c:v>Cyprus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 (³)</c:v>
                </c:pt>
              </c:strCache>
            </c:strRef>
          </c:cat>
          <c:val>
            <c:numRef>
              <c:f>'Figure 3'!$C$44:$C$70</c:f>
              <c:numCache>
                <c:formatCode>#,##0</c:formatCode>
                <c:ptCount val="27"/>
                <c:pt idx="0">
                  <c:v>272.29572899999999</c:v>
                </c:pt>
                <c:pt idx="1">
                  <c:v>261.22440499999999</c:v>
                </c:pt>
                <c:pt idx="2">
                  <c:v>186.036811</c:v>
                </c:pt>
                <c:pt idx="3">
                  <c:v>171.93903599999999</c:v>
                </c:pt>
                <c:pt idx="4">
                  <c:v>145.82767899999999</c:v>
                </c:pt>
                <c:pt idx="5">
                  <c:v>126.632428</c:v>
                </c:pt>
                <c:pt idx="6">
                  <c:v>166.509894</c:v>
                </c:pt>
                <c:pt idx="7">
                  <c:v>94.570880000000002</c:v>
                </c:pt>
                <c:pt idx="8">
                  <c:v>52.032518000000003</c:v>
                </c:pt>
                <c:pt idx="9">
                  <c:v>90.168460999999994</c:v>
                </c:pt>
                <c:pt idx="10">
                  <c:v>66.267415</c:v>
                </c:pt>
                <c:pt idx="11">
                  <c:v>37.076459</c:v>
                </c:pt>
                <c:pt idx="12">
                  <c:v>39.228822000000001</c:v>
                </c:pt>
                <c:pt idx="13">
                  <c:v>26.354143000000001</c:v>
                </c:pt>
                <c:pt idx="14">
                  <c:v>31.315303</c:v>
                </c:pt>
                <c:pt idx="15">
                  <c:v>56.30218</c:v>
                </c:pt>
                <c:pt idx="16">
                  <c:v>24.123505000000002</c:v>
                </c:pt>
                <c:pt idx="17">
                  <c:v>28.317605</c:v>
                </c:pt>
                <c:pt idx="18">
                  <c:v>12.130418000000001</c:v>
                </c:pt>
                <c:pt idx="19">
                  <c:v>9.1910310000000006</c:v>
                </c:pt>
                <c:pt idx="20">
                  <c:v>6.6803720000000002</c:v>
                </c:pt>
                <c:pt idx="21">
                  <c:v>2.7559469999999999</c:v>
                </c:pt>
                <c:pt idx="23">
                  <c:v>152.27894000000001</c:v>
                </c:pt>
                <c:pt idx="25">
                  <c:v>264.00059700000003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B-46C7-9AAB-461AF4D7FC23}"/>
            </c:ext>
          </c:extLst>
        </c:ser>
        <c:ser>
          <c:idx val="1"/>
          <c:order val="1"/>
          <c:tx>
            <c:strRef>
              <c:f>'Figure 3'!$D$43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'Figure 3'!$B$44:$B$70</c:f>
              <c:strCache>
                <c:ptCount val="27"/>
                <c:pt idx="0">
                  <c:v>Italy</c:v>
                </c:pt>
                <c:pt idx="1">
                  <c:v>Netherlands (¹)</c:v>
                </c:pt>
                <c:pt idx="2">
                  <c:v>Spain</c:v>
                </c:pt>
                <c:pt idx="3">
                  <c:v>Germany</c:v>
                </c:pt>
                <c:pt idx="4">
                  <c:v>Sweden</c:v>
                </c:pt>
                <c:pt idx="5">
                  <c:v>Belgium</c:v>
                </c:pt>
                <c:pt idx="6">
                  <c:v>France (²)</c:v>
                </c:pt>
                <c:pt idx="7">
                  <c:v>Greece</c:v>
                </c:pt>
                <c:pt idx="8">
                  <c:v>Poland</c:v>
                </c:pt>
                <c:pt idx="9">
                  <c:v>Finland</c:v>
                </c:pt>
                <c:pt idx="10">
                  <c:v>Denmark</c:v>
                </c:pt>
                <c:pt idx="11">
                  <c:v>Ireland</c:v>
                </c:pt>
                <c:pt idx="12">
                  <c:v>Portugal</c:v>
                </c:pt>
                <c:pt idx="13">
                  <c:v>Romania </c:v>
                </c:pt>
                <c:pt idx="14">
                  <c:v>Lithuania</c:v>
                </c:pt>
                <c:pt idx="15">
                  <c:v>Latvia</c:v>
                </c:pt>
                <c:pt idx="16">
                  <c:v>Bulgaria</c:v>
                </c:pt>
                <c:pt idx="17">
                  <c:v>Estonia</c:v>
                </c:pt>
                <c:pt idx="18">
                  <c:v>Croatia</c:v>
                </c:pt>
                <c:pt idx="19">
                  <c:v>Slovenia</c:v>
                </c:pt>
                <c:pt idx="20">
                  <c:v>Cyprus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 (³)</c:v>
                </c:pt>
              </c:strCache>
            </c:strRef>
          </c:cat>
          <c:val>
            <c:numRef>
              <c:f>'Figure 3'!$D$44:$D$70</c:f>
              <c:numCache>
                <c:formatCode>#,##0</c:formatCode>
                <c:ptCount val="27"/>
                <c:pt idx="0">
                  <c:v>311.69977</c:v>
                </c:pt>
                <c:pt idx="1">
                  <c:v>270.58779099999998</c:v>
                </c:pt>
                <c:pt idx="2">
                  <c:v>224.765806</c:v>
                </c:pt>
                <c:pt idx="3">
                  <c:v>156.41971899999999</c:v>
                </c:pt>
                <c:pt idx="4">
                  <c:v>150.77400600000001</c:v>
                </c:pt>
                <c:pt idx="5">
                  <c:v>147.31300200000001</c:v>
                </c:pt>
                <c:pt idx="6">
                  <c:v>106.97607600000001</c:v>
                </c:pt>
                <c:pt idx="7">
                  <c:v>106.55305300000001</c:v>
                </c:pt>
                <c:pt idx="8">
                  <c:v>80.919072</c:v>
                </c:pt>
                <c:pt idx="9">
                  <c:v>87.008958000000007</c:v>
                </c:pt>
                <c:pt idx="10">
                  <c:v>75.159251999999995</c:v>
                </c:pt>
                <c:pt idx="11">
                  <c:v>42.395423999999998</c:v>
                </c:pt>
                <c:pt idx="12">
                  <c:v>44.191541000000001</c:v>
                </c:pt>
                <c:pt idx="13">
                  <c:v>43.529316000000001</c:v>
                </c:pt>
                <c:pt idx="14">
                  <c:v>31.659269999999999</c:v>
                </c:pt>
                <c:pt idx="15">
                  <c:v>33.710921999999997</c:v>
                </c:pt>
                <c:pt idx="16">
                  <c:v>26.056550000000001</c:v>
                </c:pt>
                <c:pt idx="17">
                  <c:v>28.883834</c:v>
                </c:pt>
                <c:pt idx="18">
                  <c:v>15.387426</c:v>
                </c:pt>
                <c:pt idx="19">
                  <c:v>10.753992</c:v>
                </c:pt>
                <c:pt idx="20">
                  <c:v>7.558109</c:v>
                </c:pt>
                <c:pt idx="21">
                  <c:v>4.593699</c:v>
                </c:pt>
                <c:pt idx="23">
                  <c:v>161.998616</c:v>
                </c:pt>
                <c:pt idx="25">
                  <c:v>351.74650600000001</c:v>
                </c:pt>
                <c:pt idx="26">
                  <c:v>2.1037279999999998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B-46C7-9AAB-461AF4D7FC23}"/>
            </c:ext>
          </c:extLst>
        </c:ser>
        <c:ser>
          <c:idx val="2"/>
          <c:order val="2"/>
          <c:tx>
            <c:strRef>
              <c:f>'Figure 3'!$E$43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'Figure 3'!$B$44:$B$70</c:f>
              <c:strCache>
                <c:ptCount val="27"/>
                <c:pt idx="0">
                  <c:v>Italy</c:v>
                </c:pt>
                <c:pt idx="1">
                  <c:v>Netherlands (¹)</c:v>
                </c:pt>
                <c:pt idx="2">
                  <c:v>Spain</c:v>
                </c:pt>
                <c:pt idx="3">
                  <c:v>Germany</c:v>
                </c:pt>
                <c:pt idx="4">
                  <c:v>Sweden</c:v>
                </c:pt>
                <c:pt idx="5">
                  <c:v>Belgium</c:v>
                </c:pt>
                <c:pt idx="6">
                  <c:v>France (²)</c:v>
                </c:pt>
                <c:pt idx="7">
                  <c:v>Greece</c:v>
                </c:pt>
                <c:pt idx="8">
                  <c:v>Poland</c:v>
                </c:pt>
                <c:pt idx="9">
                  <c:v>Finland</c:v>
                </c:pt>
                <c:pt idx="10">
                  <c:v>Denmark</c:v>
                </c:pt>
                <c:pt idx="11">
                  <c:v>Ireland</c:v>
                </c:pt>
                <c:pt idx="12">
                  <c:v>Portugal</c:v>
                </c:pt>
                <c:pt idx="13">
                  <c:v>Romania </c:v>
                </c:pt>
                <c:pt idx="14">
                  <c:v>Lithuania</c:v>
                </c:pt>
                <c:pt idx="15">
                  <c:v>Latvia</c:v>
                </c:pt>
                <c:pt idx="16">
                  <c:v>Bulgaria</c:v>
                </c:pt>
                <c:pt idx="17">
                  <c:v>Estonia</c:v>
                </c:pt>
                <c:pt idx="18">
                  <c:v>Croatia</c:v>
                </c:pt>
                <c:pt idx="19">
                  <c:v>Slovenia</c:v>
                </c:pt>
                <c:pt idx="20">
                  <c:v>Cyprus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 (³)</c:v>
                </c:pt>
              </c:strCache>
            </c:strRef>
          </c:cat>
          <c:val>
            <c:numRef>
              <c:f>'Figure 3'!$E$44:$E$70</c:f>
              <c:numCache>
                <c:formatCode>#,##0</c:formatCode>
                <c:ptCount val="27"/>
                <c:pt idx="0">
                  <c:v>302.25456100000002</c:v>
                </c:pt>
                <c:pt idx="1">
                  <c:v>231.57345599999999</c:v>
                </c:pt>
                <c:pt idx="2">
                  <c:v>208.90846099999999</c:v>
                </c:pt>
                <c:pt idx="3">
                  <c:v>147.09486899999999</c:v>
                </c:pt>
                <c:pt idx="4">
                  <c:v>140.106481</c:v>
                </c:pt>
                <c:pt idx="5">
                  <c:v>137.29625999999999</c:v>
                </c:pt>
                <c:pt idx="6">
                  <c:v>131.10065299999999</c:v>
                </c:pt>
                <c:pt idx="7">
                  <c:v>108.078855</c:v>
                </c:pt>
                <c:pt idx="8">
                  <c:v>98.394349000000005</c:v>
                </c:pt>
                <c:pt idx="9">
                  <c:v>79.869510000000005</c:v>
                </c:pt>
                <c:pt idx="10">
                  <c:v>69.148285999999999</c:v>
                </c:pt>
                <c:pt idx="11">
                  <c:v>41.300955999999999</c:v>
                </c:pt>
                <c:pt idx="12">
                  <c:v>41.197803999999998</c:v>
                </c:pt>
                <c:pt idx="13">
                  <c:v>39.569560000000003</c:v>
                </c:pt>
                <c:pt idx="14">
                  <c:v>29.126011999999999</c:v>
                </c:pt>
                <c:pt idx="15">
                  <c:v>25.547822</c:v>
                </c:pt>
                <c:pt idx="16">
                  <c:v>23.474171999999999</c:v>
                </c:pt>
                <c:pt idx="17">
                  <c:v>20.640511</c:v>
                </c:pt>
                <c:pt idx="18">
                  <c:v>15.014492000000001</c:v>
                </c:pt>
                <c:pt idx="19">
                  <c:v>10.471149</c:v>
                </c:pt>
                <c:pt idx="20">
                  <c:v>8.0100269999999991</c:v>
                </c:pt>
                <c:pt idx="21">
                  <c:v>6.4502079999999999</c:v>
                </c:pt>
                <c:pt idx="23">
                  <c:v>169.50037800000001</c:v>
                </c:pt>
                <c:pt idx="25">
                  <c:v>344.60852399999999</c:v>
                </c:pt>
                <c:pt idx="26">
                  <c:v>2.0909430000000002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B-46C7-9AAB-461AF4D7F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924856"/>
        <c:axId val="31925248"/>
      </c:barChart>
      <c:catAx>
        <c:axId val="31924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925248"/>
        <c:crosses val="autoZero"/>
        <c:auto val="1"/>
        <c:lblAlgn val="ctr"/>
        <c:lblOffset val="100"/>
        <c:tickMarkSkip val="1"/>
        <c:noMultiLvlLbl val="0"/>
      </c:catAx>
      <c:valAx>
        <c:axId val="31925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924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95391076115484"/>
          <c:y val="0.91921060277317546"/>
          <c:w val="0.1860921784776903"/>
          <c:h val="5.3805761298420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3.2359466405437499E-2"/>
          <c:w val="0.80163374568518264"/>
          <c:h val="0.76985787230278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3'!$C$43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3'!$B$76:$B$81</c:f>
              <c:strCache>
                <c:ptCount val="6"/>
                <c:pt idx="0">
                  <c:v>Croatia</c:v>
                </c:pt>
                <c:pt idx="1">
                  <c:v>Slovenia</c:v>
                </c:pt>
                <c:pt idx="2">
                  <c:v>Cyprus</c:v>
                </c:pt>
                <c:pt idx="3">
                  <c:v>Malta</c:v>
                </c:pt>
                <c:pt idx="5">
                  <c:v>Montenegro (³)</c:v>
                </c:pt>
              </c:strCache>
            </c:strRef>
          </c:cat>
          <c:val>
            <c:numRef>
              <c:f>'Figure 3'!$C$76:$C$81</c:f>
              <c:numCache>
                <c:formatCode>#,##0</c:formatCode>
                <c:ptCount val="6"/>
                <c:pt idx="0">
                  <c:v>12.130418000000001</c:v>
                </c:pt>
                <c:pt idx="1">
                  <c:v>9.1910310000000006</c:v>
                </c:pt>
                <c:pt idx="2">
                  <c:v>6.6803720000000002</c:v>
                </c:pt>
                <c:pt idx="3">
                  <c:v>2.7559469999999999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924-880F-F8993F795B96}"/>
            </c:ext>
          </c:extLst>
        </c:ser>
        <c:ser>
          <c:idx val="1"/>
          <c:order val="1"/>
          <c:tx>
            <c:strRef>
              <c:f>'Figure 3'!$D$43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'Figure 3'!$B$76:$B$81</c:f>
              <c:strCache>
                <c:ptCount val="6"/>
                <c:pt idx="0">
                  <c:v>Croatia</c:v>
                </c:pt>
                <c:pt idx="1">
                  <c:v>Slovenia</c:v>
                </c:pt>
                <c:pt idx="2">
                  <c:v>Cyprus</c:v>
                </c:pt>
                <c:pt idx="3">
                  <c:v>Malta</c:v>
                </c:pt>
                <c:pt idx="5">
                  <c:v>Montenegro (³)</c:v>
                </c:pt>
              </c:strCache>
            </c:strRef>
          </c:cat>
          <c:val>
            <c:numRef>
              <c:f>'Figure 3'!$D$76:$D$81</c:f>
              <c:numCache>
                <c:formatCode>#,##0</c:formatCode>
                <c:ptCount val="6"/>
                <c:pt idx="0">
                  <c:v>15.387426</c:v>
                </c:pt>
                <c:pt idx="1">
                  <c:v>10.753992</c:v>
                </c:pt>
                <c:pt idx="2">
                  <c:v>7.558109</c:v>
                </c:pt>
                <c:pt idx="3">
                  <c:v>4.593699</c:v>
                </c:pt>
                <c:pt idx="5">
                  <c:v>2.1037279999999998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A-4924-880F-F8993F795B96}"/>
            </c:ext>
          </c:extLst>
        </c:ser>
        <c:ser>
          <c:idx val="2"/>
          <c:order val="2"/>
          <c:tx>
            <c:strRef>
              <c:f>'Figure 3'!$E$43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'Figure 3'!$B$76:$B$81</c:f>
              <c:strCache>
                <c:ptCount val="6"/>
                <c:pt idx="0">
                  <c:v>Croatia</c:v>
                </c:pt>
                <c:pt idx="1">
                  <c:v>Slovenia</c:v>
                </c:pt>
                <c:pt idx="2">
                  <c:v>Cyprus</c:v>
                </c:pt>
                <c:pt idx="3">
                  <c:v>Malta</c:v>
                </c:pt>
                <c:pt idx="5">
                  <c:v>Montenegro (³)</c:v>
                </c:pt>
              </c:strCache>
            </c:strRef>
          </c:cat>
          <c:val>
            <c:numRef>
              <c:f>'Figure 3'!$E$76:$E$81</c:f>
              <c:numCache>
                <c:formatCode>#,##0</c:formatCode>
                <c:ptCount val="6"/>
                <c:pt idx="0">
                  <c:v>15.014492000000001</c:v>
                </c:pt>
                <c:pt idx="1">
                  <c:v>10.471149</c:v>
                </c:pt>
                <c:pt idx="2">
                  <c:v>8.0100269999999991</c:v>
                </c:pt>
                <c:pt idx="3">
                  <c:v>6.4502079999999999</c:v>
                </c:pt>
                <c:pt idx="5">
                  <c:v>2.0909430000000002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A-4924-880F-F8993F79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924856"/>
        <c:axId val="31925248"/>
      </c:barChart>
      <c:catAx>
        <c:axId val="31924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925248"/>
        <c:crosses val="autoZero"/>
        <c:auto val="1"/>
        <c:lblAlgn val="ctr"/>
        <c:lblOffset val="100"/>
        <c:tickMarkSkip val="1"/>
        <c:noMultiLvlLbl val="0"/>
      </c:catAx>
      <c:valAx>
        <c:axId val="319252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924856"/>
        <c:crosses val="autoZero"/>
        <c:crossBetween val="between"/>
        <c:majorUnit val="4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Short sea shipping of freight, 2013,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208333333333333E-3"/>
          <c:y val="8.033434823966408E-3"/>
        </c:manualLayout>
      </c:layout>
      <c:overlay val="0"/>
    </c:title>
    <c:autoTitleDeleted val="0"/>
    <c:plotArea>
      <c:layout>
        <c:manualLayout>
          <c:xMode val="edge"/>
          <c:yMode val="edge"/>
          <c:x val="5.208333333333333E-3"/>
          <c:y val="8.03343482396640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3'!$A$1:$A$2</c:f>
              <c:strCache>
                <c:ptCount val="2"/>
                <c:pt idx="0">
                  <c:v>Figure 3: Short sea shipping of freight, 2013, 2022 and 2023</c:v>
                </c:pt>
                <c:pt idx="1">
                  <c:v>(million tonnes)</c:v>
                </c:pt>
              </c:strCache>
            </c:strRef>
          </c:cat>
          <c:val>
            <c:numRef>
              <c:f>'Figure 3'!$B$1:$B$2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AB3-4D44-B281-C8668639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954792"/>
        <c:axId val="719955872"/>
      </c:barChart>
      <c:catAx>
        <c:axId val="71995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955872"/>
        <c:crosses val="autoZero"/>
        <c:auto val="1"/>
        <c:lblAlgn val="ctr"/>
        <c:lblOffset val="100"/>
        <c:noMultiLvlLbl val="0"/>
      </c:catAx>
      <c:valAx>
        <c:axId val="719955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9954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Short sea shipping of freight dy direction,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based on tonnes)</a:t>
            </a:r>
          </a:p>
        </c:rich>
      </c:tx>
      <c:layout>
        <c:manualLayout>
          <c:xMode val="edge"/>
          <c:yMode val="edge"/>
          <c:x val="5.3333333333333332E-3"/>
          <c:y val="8.08132871043151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940163169662565"/>
          <c:w val="0.97066666666666668"/>
          <c:h val="0.64146357953546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4'!$F$46</c:f>
              <c:strCache>
                <c:ptCount val="1"/>
                <c:pt idx="0">
                  <c:v>Inwards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4'!$B$47:$B$75</c:f>
              <c:strCache>
                <c:ptCount val="29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Slovenia</c:v>
                </c:pt>
                <c:pt idx="5">
                  <c:v>Poland</c:v>
                </c:pt>
                <c:pt idx="6">
                  <c:v>Croatia</c:v>
                </c:pt>
                <c:pt idx="7">
                  <c:v>Ireland</c:v>
                </c:pt>
                <c:pt idx="8">
                  <c:v>France (¹)</c:v>
                </c:pt>
                <c:pt idx="9">
                  <c:v>Netherlands</c:v>
                </c:pt>
                <c:pt idx="10">
                  <c:v>Germany</c:v>
                </c:pt>
                <c:pt idx="11">
                  <c:v>Italy</c:v>
                </c:pt>
                <c:pt idx="12">
                  <c:v>Denmark</c:v>
                </c:pt>
                <c:pt idx="13">
                  <c:v>Portugal</c:v>
                </c:pt>
                <c:pt idx="14">
                  <c:v>Lithuania</c:v>
                </c:pt>
                <c:pt idx="15">
                  <c:v>Spain</c:v>
                </c:pt>
                <c:pt idx="16">
                  <c:v>Belgium</c:v>
                </c:pt>
                <c:pt idx="17">
                  <c:v>Sweden</c:v>
                </c:pt>
                <c:pt idx="18">
                  <c:v>Finland</c:v>
                </c:pt>
                <c:pt idx="19">
                  <c:v>Bulgaria</c:v>
                </c:pt>
                <c:pt idx="20">
                  <c:v>Greece</c:v>
                </c:pt>
                <c:pt idx="21">
                  <c:v>Romania </c:v>
                </c:pt>
                <c:pt idx="22">
                  <c:v>Estonia</c:v>
                </c:pt>
                <c:pt idx="23">
                  <c:v>Latvia</c:v>
                </c:pt>
                <c:pt idx="25">
                  <c:v>Norway</c:v>
                </c:pt>
                <c:pt idx="27">
                  <c:v>Türkiye</c:v>
                </c:pt>
                <c:pt idx="28">
                  <c:v>Montenegro</c:v>
                </c:pt>
              </c:strCache>
            </c:strRef>
          </c:cat>
          <c:val>
            <c:numRef>
              <c:f>'Figure 4'!$F$47:$F$75</c:f>
              <c:numCache>
                <c:formatCode>#,##0.0</c:formatCode>
                <c:ptCount val="29"/>
                <c:pt idx="0">
                  <c:v>58.035410700054491</c:v>
                </c:pt>
                <c:pt idx="2">
                  <c:v>86.70458379016614</c:v>
                </c:pt>
                <c:pt idx="3">
                  <c:v>79.835124151266896</c:v>
                </c:pt>
                <c:pt idx="4">
                  <c:v>70.218893838679975</c:v>
                </c:pt>
                <c:pt idx="5">
                  <c:v>69.777012960589573</c:v>
                </c:pt>
                <c:pt idx="6">
                  <c:v>65.572824061484326</c:v>
                </c:pt>
                <c:pt idx="7">
                  <c:v>63.332178545471862</c:v>
                </c:pt>
                <c:pt idx="8">
                  <c:v>62.363314690838919</c:v>
                </c:pt>
                <c:pt idx="9">
                  <c:v>61.914909334416826</c:v>
                </c:pt>
                <c:pt idx="10">
                  <c:v>61.448129118122473</c:v>
                </c:pt>
                <c:pt idx="11">
                  <c:v>60.420920118647167</c:v>
                </c:pt>
                <c:pt idx="12">
                  <c:v>59.856884907458493</c:v>
                </c:pt>
                <c:pt idx="13">
                  <c:v>58.856039711037013</c:v>
                </c:pt>
                <c:pt idx="14">
                  <c:v>56.381175699577412</c:v>
                </c:pt>
                <c:pt idx="15">
                  <c:v>55.48615361487127</c:v>
                </c:pt>
                <c:pt idx="16">
                  <c:v>54.129824243769299</c:v>
                </c:pt>
                <c:pt idx="17">
                  <c:v>53.06949792301937</c:v>
                </c:pt>
                <c:pt idx="18">
                  <c:v>52.5167240327863</c:v>
                </c:pt>
                <c:pt idx="19">
                  <c:v>51.669262889854117</c:v>
                </c:pt>
                <c:pt idx="20">
                  <c:v>51.158887026928824</c:v>
                </c:pt>
                <c:pt idx="21">
                  <c:v>42.227262895199935</c:v>
                </c:pt>
                <c:pt idx="22">
                  <c:v>40.730762246572638</c:v>
                </c:pt>
                <c:pt idx="23">
                  <c:v>32.46792615475276</c:v>
                </c:pt>
                <c:pt idx="25">
                  <c:v>22.562306020801881</c:v>
                </c:pt>
                <c:pt idx="27">
                  <c:v>55.352658252283163</c:v>
                </c:pt>
                <c:pt idx="28">
                  <c:v>47.201191041553976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8CB-8A48-426F8C3883EA}"/>
            </c:ext>
          </c:extLst>
        </c:ser>
        <c:ser>
          <c:idx val="1"/>
          <c:order val="1"/>
          <c:tx>
            <c:strRef>
              <c:f>'Figure 4'!$G$46</c:f>
              <c:strCache>
                <c:ptCount val="1"/>
                <c:pt idx="0">
                  <c:v>Outwards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4'!$B$47:$B$75</c:f>
              <c:strCache>
                <c:ptCount val="29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Slovenia</c:v>
                </c:pt>
                <c:pt idx="5">
                  <c:v>Poland</c:v>
                </c:pt>
                <c:pt idx="6">
                  <c:v>Croatia</c:v>
                </c:pt>
                <c:pt idx="7">
                  <c:v>Ireland</c:v>
                </c:pt>
                <c:pt idx="8">
                  <c:v>France (¹)</c:v>
                </c:pt>
                <c:pt idx="9">
                  <c:v>Netherlands</c:v>
                </c:pt>
                <c:pt idx="10">
                  <c:v>Germany</c:v>
                </c:pt>
                <c:pt idx="11">
                  <c:v>Italy</c:v>
                </c:pt>
                <c:pt idx="12">
                  <c:v>Denmark</c:v>
                </c:pt>
                <c:pt idx="13">
                  <c:v>Portugal</c:v>
                </c:pt>
                <c:pt idx="14">
                  <c:v>Lithuania</c:v>
                </c:pt>
                <c:pt idx="15">
                  <c:v>Spain</c:v>
                </c:pt>
                <c:pt idx="16">
                  <c:v>Belgium</c:v>
                </c:pt>
                <c:pt idx="17">
                  <c:v>Sweden</c:v>
                </c:pt>
                <c:pt idx="18">
                  <c:v>Finland</c:v>
                </c:pt>
                <c:pt idx="19">
                  <c:v>Bulgaria</c:v>
                </c:pt>
                <c:pt idx="20">
                  <c:v>Greece</c:v>
                </c:pt>
                <c:pt idx="21">
                  <c:v>Romania </c:v>
                </c:pt>
                <c:pt idx="22">
                  <c:v>Estonia</c:v>
                </c:pt>
                <c:pt idx="23">
                  <c:v>Latvia</c:v>
                </c:pt>
                <c:pt idx="25">
                  <c:v>Norway</c:v>
                </c:pt>
                <c:pt idx="27">
                  <c:v>Türkiye</c:v>
                </c:pt>
                <c:pt idx="28">
                  <c:v>Montenegro</c:v>
                </c:pt>
              </c:strCache>
            </c:strRef>
          </c:cat>
          <c:val>
            <c:numRef>
              <c:f>'Figure 4'!$G$47:$G$75</c:f>
              <c:numCache>
                <c:formatCode>#,##0.0</c:formatCode>
                <c:ptCount val="29"/>
                <c:pt idx="0">
                  <c:v>41.964589299945509</c:v>
                </c:pt>
                <c:pt idx="2">
                  <c:v>13.29541620983386</c:v>
                </c:pt>
                <c:pt idx="3">
                  <c:v>20.164875848733104</c:v>
                </c:pt>
                <c:pt idx="4">
                  <c:v>29.781106161320025</c:v>
                </c:pt>
                <c:pt idx="5">
                  <c:v>30.222987039410427</c:v>
                </c:pt>
                <c:pt idx="6">
                  <c:v>34.427175938515674</c:v>
                </c:pt>
                <c:pt idx="7">
                  <c:v>36.667821454528138</c:v>
                </c:pt>
                <c:pt idx="8">
                  <c:v>37.636685309161081</c:v>
                </c:pt>
                <c:pt idx="9">
                  <c:v>38.085090665583174</c:v>
                </c:pt>
                <c:pt idx="10">
                  <c:v>38.551870881877527</c:v>
                </c:pt>
                <c:pt idx="11">
                  <c:v>39.579079881352833</c:v>
                </c:pt>
                <c:pt idx="12">
                  <c:v>40.143115092541507</c:v>
                </c:pt>
                <c:pt idx="13">
                  <c:v>41.143960288962987</c:v>
                </c:pt>
                <c:pt idx="14">
                  <c:v>43.618824300422588</c:v>
                </c:pt>
                <c:pt idx="15">
                  <c:v>44.51384638512873</c:v>
                </c:pt>
                <c:pt idx="16">
                  <c:v>45.870175756230701</c:v>
                </c:pt>
                <c:pt idx="17">
                  <c:v>46.93050207698063</c:v>
                </c:pt>
                <c:pt idx="18">
                  <c:v>47.4832759672137</c:v>
                </c:pt>
                <c:pt idx="19">
                  <c:v>48.330737110145883</c:v>
                </c:pt>
                <c:pt idx="20">
                  <c:v>48.841112973071176</c:v>
                </c:pt>
                <c:pt idx="21">
                  <c:v>57.772737104800065</c:v>
                </c:pt>
                <c:pt idx="22">
                  <c:v>59.269237753427362</c:v>
                </c:pt>
                <c:pt idx="23">
                  <c:v>67.53207384524724</c:v>
                </c:pt>
                <c:pt idx="25">
                  <c:v>77.437693979198116</c:v>
                </c:pt>
                <c:pt idx="27" formatCode="#,##0">
                  <c:v>44.647341747716837</c:v>
                </c:pt>
                <c:pt idx="28" formatCode="#,##0">
                  <c:v>52.798808958446024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8CB-8A48-426F8C38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5706752"/>
        <c:axId val="645706360"/>
      </c:barChart>
      <c:catAx>
        <c:axId val="64570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45706360"/>
        <c:crosses val="autoZero"/>
        <c:auto val="1"/>
        <c:lblAlgn val="ctr"/>
        <c:lblOffset val="100"/>
        <c:tickMarkSkip val="1"/>
        <c:noMultiLvlLbl val="0"/>
      </c:catAx>
      <c:valAx>
        <c:axId val="6457063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45706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013322834645676"/>
          <c:y val="0.78308886518577914"/>
          <c:w val="0.19973354330708665"/>
          <c:h val="3.894373215804088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Short sea shipping of freight by sea region of partner ports, 2023</a:t>
            </a:r>
          </a:p>
          <a:p>
            <a:pPr algn="l">
              <a:defRPr sz="1800" b="1"/>
            </a:pPr>
            <a:r>
              <a:rPr lang="en-US" sz="1600" b="0"/>
              <a:t>(%, based on tonnes)</a:t>
            </a:r>
          </a:p>
        </c:rich>
      </c:tx>
      <c:layout>
        <c:manualLayout>
          <c:xMode val="edge"/>
          <c:yMode val="edge"/>
          <c:x val="5.3333333333333332E-3"/>
          <c:y val="8.37859921036650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237938033331651"/>
          <c:w val="0.97066666666666668"/>
          <c:h val="0.56987685768223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5'!$T$7</c:f>
              <c:strCache>
                <c:ptCount val="1"/>
                <c:pt idx="0">
                  <c:v>Atlantic Ocean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5'!$S$8:$S$36</c:f>
              <c:strCache>
                <c:ptCount val="29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 (²)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Malta</c:v>
                </c:pt>
                <c:pt idx="17">
                  <c:v>Netherlands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Finland</c:v>
                </c:pt>
                <c:pt idx="23">
                  <c:v>Sweden</c:v>
                </c:pt>
                <c:pt idx="25">
                  <c:v>Norway</c:v>
                </c:pt>
                <c:pt idx="27">
                  <c:v>Montenegro</c:v>
                </c:pt>
                <c:pt idx="28">
                  <c:v>Türkiye</c:v>
                </c:pt>
              </c:strCache>
            </c:strRef>
          </c:cat>
          <c:val>
            <c:numRef>
              <c:f>'Figure 5'!$T$8:$T$36</c:f>
              <c:numCache>
                <c:formatCode>0</c:formatCode>
                <c:ptCount val="29"/>
                <c:pt idx="0">
                  <c:v>11.995725077063293</c:v>
                </c:pt>
                <c:pt idx="2">
                  <c:v>19.893120176762281</c:v>
                </c:pt>
                <c:pt idx="3">
                  <c:v>3.7331753384102324</c:v>
                </c:pt>
                <c:pt idx="4">
                  <c:v>3.7649841480884838</c:v>
                </c:pt>
                <c:pt idx="5">
                  <c:v>6.1608509048423556</c:v>
                </c:pt>
                <c:pt idx="6">
                  <c:v>2.6478171979366203</c:v>
                </c:pt>
                <c:pt idx="7">
                  <c:v>57.185717444409768</c:v>
                </c:pt>
                <c:pt idx="8">
                  <c:v>1.9890190361472651</c:v>
                </c:pt>
                <c:pt idx="9">
                  <c:v>20.297832212937418</c:v>
                </c:pt>
                <c:pt idx="10">
                  <c:v>31.361627415655317</c:v>
                </c:pt>
                <c:pt idx="11">
                  <c:v>0.14507317330483108</c:v>
                </c:pt>
                <c:pt idx="12">
                  <c:v>1.9738107442487856</c:v>
                </c:pt>
                <c:pt idx="13">
                  <c:v>1.9190197486225704</c:v>
                </c:pt>
                <c:pt idx="14">
                  <c:v>8.3479210086871607</c:v>
                </c:pt>
                <c:pt idx="15">
                  <c:v>3.8787665129026241</c:v>
                </c:pt>
                <c:pt idx="16">
                  <c:v>3.5821790553110846</c:v>
                </c:pt>
                <c:pt idx="17">
                  <c:v>14.637872399330606</c:v>
                </c:pt>
                <c:pt idx="18">
                  <c:v>5.6054723223993292</c:v>
                </c:pt>
                <c:pt idx="19">
                  <c:v>31.390384303007995</c:v>
                </c:pt>
                <c:pt idx="20">
                  <c:v>4.6107411859014862</c:v>
                </c:pt>
                <c:pt idx="21">
                  <c:v>0.18851799358408514</c:v>
                </c:pt>
                <c:pt idx="22">
                  <c:v>3.6020215974781875</c:v>
                </c:pt>
                <c:pt idx="23">
                  <c:v>3.6087987030086572</c:v>
                </c:pt>
                <c:pt idx="25">
                  <c:v>7.9959868880056435</c:v>
                </c:pt>
                <c:pt idx="27">
                  <c:v>4.6607200674528197</c:v>
                </c:pt>
                <c:pt idx="28">
                  <c:v>2.8687344861368302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D-452E-9B8C-17D81B1A0089}"/>
            </c:ext>
          </c:extLst>
        </c:ser>
        <c:ser>
          <c:idx val="1"/>
          <c:order val="1"/>
          <c:tx>
            <c:strRef>
              <c:f>'Figure 5'!$U$7</c:f>
              <c:strCache>
                <c:ptCount val="1"/>
                <c:pt idx="0">
                  <c:v>Baltic Sea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5'!$S$8:$S$36</c:f>
              <c:strCache>
                <c:ptCount val="29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 (²)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Malta</c:v>
                </c:pt>
                <c:pt idx="17">
                  <c:v>Netherlands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Finland</c:v>
                </c:pt>
                <c:pt idx="23">
                  <c:v>Sweden</c:v>
                </c:pt>
                <c:pt idx="25">
                  <c:v>Norway</c:v>
                </c:pt>
                <c:pt idx="27">
                  <c:v>Montenegro</c:v>
                </c:pt>
                <c:pt idx="28">
                  <c:v>Türkiye</c:v>
                </c:pt>
              </c:strCache>
            </c:strRef>
          </c:cat>
          <c:val>
            <c:numRef>
              <c:f>'Figure 5'!$U$8:$U$36</c:f>
              <c:numCache>
                <c:formatCode>0</c:formatCode>
                <c:ptCount val="29"/>
                <c:pt idx="0">
                  <c:v>16.070777116973964</c:v>
                </c:pt>
                <c:pt idx="2">
                  <c:v>18.025255021513331</c:v>
                </c:pt>
                <c:pt idx="3">
                  <c:v>0.75995438731555676</c:v>
                </c:pt>
                <c:pt idx="4">
                  <c:v>48.009439771931078</c:v>
                </c:pt>
                <c:pt idx="5">
                  <c:v>41.286799911517015</c:v>
                </c:pt>
                <c:pt idx="6">
                  <c:v>69.49157896333088</c:v>
                </c:pt>
                <c:pt idx="7">
                  <c:v>2.28268808111851</c:v>
                </c:pt>
                <c:pt idx="8">
                  <c:v>0.72956638928123352</c:v>
                </c:pt>
                <c:pt idx="9">
                  <c:v>4.3469222580910465</c:v>
                </c:pt>
                <c:pt idx="10">
                  <c:v>3.1648385082016057</c:v>
                </c:pt>
                <c:pt idx="11">
                  <c:v>2.3356634376973928</c:v>
                </c:pt>
                <c:pt idx="12">
                  <c:v>1.3719773115350937</c:v>
                </c:pt>
                <c:pt idx="13">
                  <c:v>0.5038559795116796</c:v>
                </c:pt>
                <c:pt idx="14">
                  <c:v>48.902693153255875</c:v>
                </c:pt>
                <c:pt idx="15">
                  <c:v>38.569207483674738</c:v>
                </c:pt>
                <c:pt idx="16">
                  <c:v>4.6804692189771242E-2</c:v>
                </c:pt>
                <c:pt idx="17">
                  <c:v>12.432846362149556</c:v>
                </c:pt>
                <c:pt idx="18">
                  <c:v>25.671637910831645</c:v>
                </c:pt>
                <c:pt idx="19">
                  <c:v>5.4267965350774512</c:v>
                </c:pt>
                <c:pt idx="20">
                  <c:v>0.45896896503271717</c:v>
                </c:pt>
                <c:pt idx="21">
                  <c:v>1.827936934141611</c:v>
                </c:pt>
                <c:pt idx="22">
                  <c:v>48.996255266872183</c:v>
                </c:pt>
                <c:pt idx="23">
                  <c:v>54.478532511250776</c:v>
                </c:pt>
                <c:pt idx="25">
                  <c:v>21.95460354666584</c:v>
                </c:pt>
                <c:pt idx="27">
                  <c:v>11.723275096451699</c:v>
                </c:pt>
                <c:pt idx="28">
                  <c:v>1.5589141954016101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D-452E-9B8C-17D81B1A0089}"/>
            </c:ext>
          </c:extLst>
        </c:ser>
        <c:ser>
          <c:idx val="2"/>
          <c:order val="2"/>
          <c:tx>
            <c:strRef>
              <c:f>'Figure 5'!$V$7</c:f>
              <c:strCache>
                <c:ptCount val="1"/>
                <c:pt idx="0">
                  <c:v>Black Sea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5'!$S$8:$S$36</c:f>
              <c:strCache>
                <c:ptCount val="29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 (²)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Malta</c:v>
                </c:pt>
                <c:pt idx="17">
                  <c:v>Netherlands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Finland</c:v>
                </c:pt>
                <c:pt idx="23">
                  <c:v>Sweden</c:v>
                </c:pt>
                <c:pt idx="25">
                  <c:v>Norway</c:v>
                </c:pt>
                <c:pt idx="27">
                  <c:v>Montenegro</c:v>
                </c:pt>
                <c:pt idx="28">
                  <c:v>Türkiye</c:v>
                </c:pt>
              </c:strCache>
            </c:strRef>
          </c:cat>
          <c:val>
            <c:numRef>
              <c:f>'Figure 5'!$V$8:$V$36</c:f>
              <c:numCache>
                <c:formatCode>0</c:formatCode>
                <c:ptCount val="29"/>
                <c:pt idx="0">
                  <c:v>5.1931867311881748</c:v>
                </c:pt>
                <c:pt idx="2">
                  <c:v>1.9556985747463189</c:v>
                </c:pt>
                <c:pt idx="3">
                  <c:v>41.85950413927273</c:v>
                </c:pt>
                <c:pt idx="4">
                  <c:v>0.51554486118543619</c:v>
                </c:pt>
                <c:pt idx="5">
                  <c:v>0.21296977286935334</c:v>
                </c:pt>
                <c:pt idx="6">
                  <c:v>0.22865228481988645</c:v>
                </c:pt>
                <c:pt idx="7">
                  <c:v>0.12121995432744946</c:v>
                </c:pt>
                <c:pt idx="8">
                  <c:v>11.917056301160853</c:v>
                </c:pt>
                <c:pt idx="9">
                  <c:v>7.9383222146080827</c:v>
                </c:pt>
                <c:pt idx="10">
                  <c:v>1.871089887646356</c:v>
                </c:pt>
                <c:pt idx="11">
                  <c:v>11.561823070670656</c:v>
                </c:pt>
                <c:pt idx="12">
                  <c:v>7.9045086767110844</c:v>
                </c:pt>
                <c:pt idx="13">
                  <c:v>10.714358391051617</c:v>
                </c:pt>
                <c:pt idx="14">
                  <c:v>0.52966158915621064</c:v>
                </c:pt>
                <c:pt idx="15">
                  <c:v>9.7630942402962689E-2</c:v>
                </c:pt>
                <c:pt idx="16">
                  <c:v>1.9488828887378515</c:v>
                </c:pt>
                <c:pt idx="17">
                  <c:v>4.8812140196240801</c:v>
                </c:pt>
                <c:pt idx="18">
                  <c:v>0.10572253493948114</c:v>
                </c:pt>
                <c:pt idx="19">
                  <c:v>3.3535743798383035</c:v>
                </c:pt>
                <c:pt idx="20">
                  <c:v>15.436067522610816</c:v>
                </c:pt>
                <c:pt idx="21">
                  <c:v>3.7360942910849606</c:v>
                </c:pt>
                <c:pt idx="22">
                  <c:v>2.1292230289130361E-2</c:v>
                </c:pt>
                <c:pt idx="23">
                  <c:v>1.4133303434211004E-2</c:v>
                </c:pt>
                <c:pt idx="25">
                  <c:v>1.0775043817306413</c:v>
                </c:pt>
                <c:pt idx="27">
                  <c:v>0.67395428761090104</c:v>
                </c:pt>
                <c:pt idx="28">
                  <c:v>26.704790041411272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D-452E-9B8C-17D81B1A0089}"/>
            </c:ext>
          </c:extLst>
        </c:ser>
        <c:ser>
          <c:idx val="3"/>
          <c:order val="3"/>
          <c:tx>
            <c:strRef>
              <c:f>'Figure 5'!$W$7</c:f>
              <c:strCache>
                <c:ptCount val="1"/>
                <c:pt idx="0">
                  <c:v>Mediterranean Sea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5'!$S$8:$S$36</c:f>
              <c:strCache>
                <c:ptCount val="29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 (²)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Malta</c:v>
                </c:pt>
                <c:pt idx="17">
                  <c:v>Netherlands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Finland</c:v>
                </c:pt>
                <c:pt idx="23">
                  <c:v>Sweden</c:v>
                </c:pt>
                <c:pt idx="25">
                  <c:v>Norway</c:v>
                </c:pt>
                <c:pt idx="27">
                  <c:v>Montenegro</c:v>
                </c:pt>
                <c:pt idx="28">
                  <c:v>Türkiye</c:v>
                </c:pt>
              </c:strCache>
            </c:strRef>
          </c:cat>
          <c:val>
            <c:numRef>
              <c:f>'Figure 5'!$W$8:$W$36</c:f>
              <c:numCache>
                <c:formatCode>0</c:formatCode>
                <c:ptCount val="29"/>
                <c:pt idx="0">
                  <c:v>35.445715519453159</c:v>
                </c:pt>
                <c:pt idx="2">
                  <c:v>22.326838327569885</c:v>
                </c:pt>
                <c:pt idx="3">
                  <c:v>48.073346314408873</c:v>
                </c:pt>
                <c:pt idx="4">
                  <c:v>2.6965504277441554</c:v>
                </c:pt>
                <c:pt idx="5">
                  <c:v>9.3519306364475767</c:v>
                </c:pt>
                <c:pt idx="6">
                  <c:v>4.4025751106646531</c:v>
                </c:pt>
                <c:pt idx="7">
                  <c:v>2.113067310112628</c:v>
                </c:pt>
                <c:pt idx="8">
                  <c:v>79.170793398949314</c:v>
                </c:pt>
                <c:pt idx="9">
                  <c:v>49.493446145904024</c:v>
                </c:pt>
                <c:pt idx="10">
                  <c:v>37.324919030483244</c:v>
                </c:pt>
                <c:pt idx="11">
                  <c:v>80.570664661848042</c:v>
                </c:pt>
                <c:pt idx="12">
                  <c:v>85.62253093676226</c:v>
                </c:pt>
                <c:pt idx="13">
                  <c:v>56.756662617991175</c:v>
                </c:pt>
                <c:pt idx="14">
                  <c:v>8.7152947910784722</c:v>
                </c:pt>
                <c:pt idx="15">
                  <c:v>20.27727997914716</c:v>
                </c:pt>
                <c:pt idx="16">
                  <c:v>89.410729080364533</c:v>
                </c:pt>
                <c:pt idx="17">
                  <c:v>13.075700696888163</c:v>
                </c:pt>
                <c:pt idx="18">
                  <c:v>13.236025373774261</c:v>
                </c:pt>
                <c:pt idx="19">
                  <c:v>30.174253948098784</c:v>
                </c:pt>
                <c:pt idx="20">
                  <c:v>50.562399480813035</c:v>
                </c:pt>
                <c:pt idx="21">
                  <c:v>93.505106268662573</c:v>
                </c:pt>
                <c:pt idx="22">
                  <c:v>3.713000117316358</c:v>
                </c:pt>
                <c:pt idx="23">
                  <c:v>2.7628546945082255</c:v>
                </c:pt>
                <c:pt idx="25">
                  <c:v>4.0006842934592166</c:v>
                </c:pt>
                <c:pt idx="27">
                  <c:v>73.724582640464135</c:v>
                </c:pt>
                <c:pt idx="28">
                  <c:v>51.98909752348505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D-452E-9B8C-17D81B1A0089}"/>
            </c:ext>
          </c:extLst>
        </c:ser>
        <c:ser>
          <c:idx val="4"/>
          <c:order val="4"/>
          <c:tx>
            <c:strRef>
              <c:f>'Figure 5'!$X$7</c:f>
              <c:strCache>
                <c:ptCount val="1"/>
                <c:pt idx="0">
                  <c:v>North Sea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5'!$S$8:$S$36</c:f>
              <c:strCache>
                <c:ptCount val="29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 (²)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Malta</c:v>
                </c:pt>
                <c:pt idx="17">
                  <c:v>Netherlands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Finland</c:v>
                </c:pt>
                <c:pt idx="23">
                  <c:v>Sweden</c:v>
                </c:pt>
                <c:pt idx="25">
                  <c:v>Norway</c:v>
                </c:pt>
                <c:pt idx="27">
                  <c:v>Montenegro</c:v>
                </c:pt>
                <c:pt idx="28">
                  <c:v>Türkiye</c:v>
                </c:pt>
              </c:strCache>
            </c:strRef>
          </c:cat>
          <c:val>
            <c:numRef>
              <c:f>'Figure 5'!$X$8:$X$36</c:f>
              <c:numCache>
                <c:formatCode>0</c:formatCode>
                <c:ptCount val="29"/>
                <c:pt idx="0">
                  <c:v>26.660717687427802</c:v>
                </c:pt>
                <c:pt idx="2">
                  <c:v>32.311511617286584</c:v>
                </c:pt>
                <c:pt idx="3">
                  <c:v>4.1698339775307094</c:v>
                </c:pt>
                <c:pt idx="4">
                  <c:v>39.925905933524952</c:v>
                </c:pt>
                <c:pt idx="5">
                  <c:v>40.317529228236964</c:v>
                </c:pt>
                <c:pt idx="6">
                  <c:v>22.123400917738902</c:v>
                </c:pt>
                <c:pt idx="7">
                  <c:v>34.741234561253258</c:v>
                </c:pt>
                <c:pt idx="8">
                  <c:v>5.9462361994860151</c:v>
                </c:pt>
                <c:pt idx="9">
                  <c:v>15.718700310229199</c:v>
                </c:pt>
                <c:pt idx="10">
                  <c:v>20.731359427998587</c:v>
                </c:pt>
                <c:pt idx="11">
                  <c:v>4.964217237586193</c:v>
                </c:pt>
                <c:pt idx="12">
                  <c:v>2.6832207173872882</c:v>
                </c:pt>
                <c:pt idx="13">
                  <c:v>6.1590928470028885</c:v>
                </c:pt>
                <c:pt idx="14">
                  <c:v>33.03867938331495</c:v>
                </c:pt>
                <c:pt idx="15">
                  <c:v>36.718222872393241</c:v>
                </c:pt>
                <c:pt idx="16">
                  <c:v>4.4525695915542567</c:v>
                </c:pt>
                <c:pt idx="17">
                  <c:v>39.51103532349579</c:v>
                </c:pt>
                <c:pt idx="18">
                  <c:v>55.275170325076296</c:v>
                </c:pt>
                <c:pt idx="19">
                  <c:v>21.481962970647654</c:v>
                </c:pt>
                <c:pt idx="20">
                  <c:v>9.7963965229838301</c:v>
                </c:pt>
                <c:pt idx="21">
                  <c:v>0.55443772216401455</c:v>
                </c:pt>
                <c:pt idx="22">
                  <c:v>43.55843675515225</c:v>
                </c:pt>
                <c:pt idx="23">
                  <c:v>37.68069160086776</c:v>
                </c:pt>
                <c:pt idx="25">
                  <c:v>63.659656853390622</c:v>
                </c:pt>
                <c:pt idx="27">
                  <c:v>0</c:v>
                </c:pt>
                <c:pt idx="28">
                  <c:v>7.2397401801964278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ED-452E-9B8C-17D81B1A0089}"/>
            </c:ext>
          </c:extLst>
        </c:ser>
        <c:ser>
          <c:idx val="5"/>
          <c:order val="5"/>
          <c:tx>
            <c:strRef>
              <c:f>'Figure 5'!$Y$7</c:f>
              <c:strCache>
                <c:ptCount val="1"/>
                <c:pt idx="0">
                  <c:v>Others (¹)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5'!$S$8:$S$36</c:f>
              <c:strCache>
                <c:ptCount val="29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 (²)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Malta</c:v>
                </c:pt>
                <c:pt idx="17">
                  <c:v>Netherlands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Finland</c:v>
                </c:pt>
                <c:pt idx="23">
                  <c:v>Sweden</c:v>
                </c:pt>
                <c:pt idx="25">
                  <c:v>Norway</c:v>
                </c:pt>
                <c:pt idx="27">
                  <c:v>Montenegro</c:v>
                </c:pt>
                <c:pt idx="28">
                  <c:v>Türkiye</c:v>
                </c:pt>
              </c:strCache>
            </c:strRef>
          </c:cat>
          <c:val>
            <c:numRef>
              <c:f>'Figure 5'!$Y$8:$Y$36</c:f>
              <c:numCache>
                <c:formatCode>0</c:formatCode>
                <c:ptCount val="29"/>
                <c:pt idx="0">
                  <c:v>4.6338778678936103</c:v>
                </c:pt>
                <c:pt idx="2">
                  <c:v>5.487576282121597</c:v>
                </c:pt>
                <c:pt idx="3">
                  <c:v>1.4041858430618981</c:v>
                </c:pt>
                <c:pt idx="4">
                  <c:v>5.0875748575258886</c:v>
                </c:pt>
                <c:pt idx="5">
                  <c:v>2.6699195460867502</c:v>
                </c:pt>
                <c:pt idx="6">
                  <c:v>1.105975525509034</c:v>
                </c:pt>
                <c:pt idx="7">
                  <c:v>3.5560726487783967</c:v>
                </c:pt>
                <c:pt idx="8">
                  <c:v>0.24732867497532243</c:v>
                </c:pt>
                <c:pt idx="9">
                  <c:v>2.2047768582302441</c:v>
                </c:pt>
                <c:pt idx="10">
                  <c:v>5.5461657300149039</c:v>
                </c:pt>
                <c:pt idx="11">
                  <c:v>0.42255841889289358</c:v>
                </c:pt>
                <c:pt idx="12">
                  <c:v>0.44395161335547217</c:v>
                </c:pt>
                <c:pt idx="13">
                  <c:v>23.947010415820071</c:v>
                </c:pt>
                <c:pt idx="14">
                  <c:v>0.4657500745073298</c:v>
                </c:pt>
                <c:pt idx="15">
                  <c:v>0.45889220947927922</c:v>
                </c:pt>
                <c:pt idx="16">
                  <c:v>0.55883469184249557</c:v>
                </c:pt>
                <c:pt idx="17">
                  <c:v>15.461331198511802</c:v>
                </c:pt>
                <c:pt idx="18">
                  <c:v>0.10597153297899253</c:v>
                </c:pt>
                <c:pt idx="19">
                  <c:v>8.1730278633298017</c:v>
                </c:pt>
                <c:pt idx="20">
                  <c:v>19.135426322658127</c:v>
                </c:pt>
                <c:pt idx="21">
                  <c:v>0.18790679036273858</c:v>
                </c:pt>
                <c:pt idx="22">
                  <c:v>0.10899403289190082</c:v>
                </c:pt>
                <c:pt idx="23">
                  <c:v>1.4549891869303651</c:v>
                </c:pt>
                <c:pt idx="25">
                  <c:v>1.3115640367480479</c:v>
                </c:pt>
                <c:pt idx="27">
                  <c:v>9.2174679080204491</c:v>
                </c:pt>
                <c:pt idx="28">
                  <c:v>9.6387235733688073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ED-452E-9B8C-17D81B1A0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5704400"/>
        <c:axId val="645708320"/>
      </c:barChart>
      <c:catAx>
        <c:axId val="64570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708320"/>
        <c:crosses val="autoZero"/>
        <c:auto val="1"/>
        <c:lblAlgn val="ctr"/>
        <c:lblOffset val="100"/>
        <c:tickMarkSkip val="1"/>
        <c:noMultiLvlLbl val="0"/>
      </c:catAx>
      <c:valAx>
        <c:axId val="64570832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70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65469816272964"/>
          <c:y val="0.71671180884390817"/>
          <c:w val="0.78069049868766416"/>
          <c:h val="4.03762716750898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Short sea shipping of freight by type of cargo, 2023</a:t>
            </a:r>
          </a:p>
          <a:p>
            <a:pPr algn="l">
              <a:defRPr sz="1800" b="1"/>
            </a:pPr>
            <a:r>
              <a:rPr lang="en-US" sz="1600" b="0"/>
              <a:t>(%, based on tonnes)</a:t>
            </a:r>
          </a:p>
        </c:rich>
      </c:tx>
      <c:layout>
        <c:manualLayout>
          <c:xMode val="edge"/>
          <c:yMode val="edge"/>
          <c:x val="5.3333333333333332E-3"/>
          <c:y val="8.39042012220944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239684573056445"/>
          <c:w val="0.97066666666666668"/>
          <c:h val="0.627750422659155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6'!$U$10</c:f>
              <c:strCache>
                <c:ptCount val="1"/>
                <c:pt idx="0">
                  <c:v>Liquid bulk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6'!$T$11:$T$39</c:f>
              <c:strCache>
                <c:ptCount val="29"/>
                <c:pt idx="0">
                  <c:v>EU</c:v>
                </c:pt>
                <c:pt idx="2">
                  <c:v>Croatia</c:v>
                </c:pt>
                <c:pt idx="3">
                  <c:v>Netherlands</c:v>
                </c:pt>
                <c:pt idx="4">
                  <c:v>France (¹)</c:v>
                </c:pt>
                <c:pt idx="5">
                  <c:v>Bulgaria</c:v>
                </c:pt>
                <c:pt idx="6">
                  <c:v>Cyprus</c:v>
                </c:pt>
                <c:pt idx="7">
                  <c:v>Italy</c:v>
                </c:pt>
                <c:pt idx="8">
                  <c:v>Lithuania</c:v>
                </c:pt>
                <c:pt idx="9">
                  <c:v>Poland</c:v>
                </c:pt>
                <c:pt idx="10">
                  <c:v>Slovenia</c:v>
                </c:pt>
                <c:pt idx="11">
                  <c:v>Greece</c:v>
                </c:pt>
                <c:pt idx="12">
                  <c:v>Malta</c:v>
                </c:pt>
                <c:pt idx="13">
                  <c:v>Belgium</c:v>
                </c:pt>
                <c:pt idx="14">
                  <c:v>Spain</c:v>
                </c:pt>
                <c:pt idx="15">
                  <c:v>Sweden</c:v>
                </c:pt>
                <c:pt idx="16">
                  <c:v>Finland</c:v>
                </c:pt>
                <c:pt idx="17">
                  <c:v>Portugal</c:v>
                </c:pt>
                <c:pt idx="18">
                  <c:v>Romania</c:v>
                </c:pt>
                <c:pt idx="19">
                  <c:v>Denmark</c:v>
                </c:pt>
                <c:pt idx="20">
                  <c:v>Germany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5">
                  <c:v>Norway</c:v>
                </c:pt>
                <c:pt idx="27">
                  <c:v>Türkiye</c:v>
                </c:pt>
                <c:pt idx="28">
                  <c:v>Montenegro</c:v>
                </c:pt>
              </c:strCache>
            </c:strRef>
          </c:cat>
          <c:val>
            <c:numRef>
              <c:f>'Figure 6'!$U$11:$U$39</c:f>
              <c:numCache>
                <c:formatCode>0.0</c:formatCode>
                <c:ptCount val="29"/>
                <c:pt idx="0">
                  <c:v>40.279092779558326</c:v>
                </c:pt>
                <c:pt idx="2">
                  <c:v>58.593950431356589</c:v>
                </c:pt>
                <c:pt idx="3">
                  <c:v>51.824484149858698</c:v>
                </c:pt>
                <c:pt idx="4">
                  <c:v>49.768697948438138</c:v>
                </c:pt>
                <c:pt idx="5">
                  <c:v>44.970203847871616</c:v>
                </c:pt>
                <c:pt idx="6">
                  <c:v>44.101324502401809</c:v>
                </c:pt>
                <c:pt idx="7">
                  <c:v>43.826828141726537</c:v>
                </c:pt>
                <c:pt idx="8">
                  <c:v>41.495694638867825</c:v>
                </c:pt>
                <c:pt idx="9">
                  <c:v>40.883713758805392</c:v>
                </c:pt>
                <c:pt idx="10">
                  <c:v>40.353155131304113</c:v>
                </c:pt>
                <c:pt idx="11">
                  <c:v>39.30413770575197</c:v>
                </c:pt>
                <c:pt idx="12">
                  <c:v>38.380080146252652</c:v>
                </c:pt>
                <c:pt idx="13">
                  <c:v>37.625461902603909</c:v>
                </c:pt>
                <c:pt idx="14">
                  <c:v>34.582344178008185</c:v>
                </c:pt>
                <c:pt idx="15">
                  <c:v>31.542831341256793</c:v>
                </c:pt>
                <c:pt idx="16">
                  <c:v>31.238662914045673</c:v>
                </c:pt>
                <c:pt idx="17">
                  <c:v>26.975760649766674</c:v>
                </c:pt>
                <c:pt idx="18">
                  <c:v>24.305701150075965</c:v>
                </c:pt>
                <c:pt idx="19">
                  <c:v>22.952467686617712</c:v>
                </c:pt>
                <c:pt idx="20">
                  <c:v>22.593120498309155</c:v>
                </c:pt>
                <c:pt idx="21">
                  <c:v>18.881708210337798</c:v>
                </c:pt>
                <c:pt idx="22">
                  <c:v>14.941015752953016</c:v>
                </c:pt>
                <c:pt idx="23">
                  <c:v>12.587284348544467</c:v>
                </c:pt>
                <c:pt idx="25">
                  <c:v>49.665681571518384</c:v>
                </c:pt>
                <c:pt idx="27">
                  <c:v>32.065019088152333</c:v>
                </c:pt>
                <c:pt idx="28">
                  <c:v>11.184236012172498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0-4B9E-82AE-E699537647F8}"/>
            </c:ext>
          </c:extLst>
        </c:ser>
        <c:ser>
          <c:idx val="1"/>
          <c:order val="1"/>
          <c:tx>
            <c:strRef>
              <c:f>'Figure 6'!$V$10</c:f>
              <c:strCache>
                <c:ptCount val="1"/>
                <c:pt idx="0">
                  <c:v>Dry bulk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6'!$T$11:$T$39</c:f>
              <c:strCache>
                <c:ptCount val="29"/>
                <c:pt idx="0">
                  <c:v>EU</c:v>
                </c:pt>
                <c:pt idx="2">
                  <c:v>Croatia</c:v>
                </c:pt>
                <c:pt idx="3">
                  <c:v>Netherlands</c:v>
                </c:pt>
                <c:pt idx="4">
                  <c:v>France (¹)</c:v>
                </c:pt>
                <c:pt idx="5">
                  <c:v>Bulgaria</c:v>
                </c:pt>
                <c:pt idx="6">
                  <c:v>Cyprus</c:v>
                </c:pt>
                <c:pt idx="7">
                  <c:v>Italy</c:v>
                </c:pt>
                <c:pt idx="8">
                  <c:v>Lithuania</c:v>
                </c:pt>
                <c:pt idx="9">
                  <c:v>Poland</c:v>
                </c:pt>
                <c:pt idx="10">
                  <c:v>Slovenia</c:v>
                </c:pt>
                <c:pt idx="11">
                  <c:v>Greece</c:v>
                </c:pt>
                <c:pt idx="12">
                  <c:v>Malta</c:v>
                </c:pt>
                <c:pt idx="13">
                  <c:v>Belgium</c:v>
                </c:pt>
                <c:pt idx="14">
                  <c:v>Spain</c:v>
                </c:pt>
                <c:pt idx="15">
                  <c:v>Sweden</c:v>
                </c:pt>
                <c:pt idx="16">
                  <c:v>Finland</c:v>
                </c:pt>
                <c:pt idx="17">
                  <c:v>Portugal</c:v>
                </c:pt>
                <c:pt idx="18">
                  <c:v>Romania</c:v>
                </c:pt>
                <c:pt idx="19">
                  <c:v>Denmark</c:v>
                </c:pt>
                <c:pt idx="20">
                  <c:v>Germany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5">
                  <c:v>Norway</c:v>
                </c:pt>
                <c:pt idx="27">
                  <c:v>Türkiye</c:v>
                </c:pt>
                <c:pt idx="28">
                  <c:v>Montenegro</c:v>
                </c:pt>
              </c:strCache>
            </c:strRef>
          </c:cat>
          <c:val>
            <c:numRef>
              <c:f>'Figure 6'!$V$11:$V$39</c:f>
              <c:numCache>
                <c:formatCode>0.0</c:formatCode>
                <c:ptCount val="29"/>
                <c:pt idx="0">
                  <c:v>20.735781222291415</c:v>
                </c:pt>
                <c:pt idx="2">
                  <c:v>18.329691074463259</c:v>
                </c:pt>
                <c:pt idx="3">
                  <c:v>18.825107917377199</c:v>
                </c:pt>
                <c:pt idx="4">
                  <c:v>19.072825670822553</c:v>
                </c:pt>
                <c:pt idx="5">
                  <c:v>34.217117434429639</c:v>
                </c:pt>
                <c:pt idx="6">
                  <c:v>22.51305769630989</c:v>
                </c:pt>
                <c:pt idx="7">
                  <c:v>12.157539286892678</c:v>
                </c:pt>
                <c:pt idx="8">
                  <c:v>19.810103078993443</c:v>
                </c:pt>
                <c:pt idx="9">
                  <c:v>21.20108137511027</c:v>
                </c:pt>
                <c:pt idx="10">
                  <c:v>9.6456749875300218</c:v>
                </c:pt>
                <c:pt idx="11">
                  <c:v>15.712226040884685</c:v>
                </c:pt>
                <c:pt idx="12">
                  <c:v>16.286544557942939</c:v>
                </c:pt>
                <c:pt idx="13">
                  <c:v>13.967169972437707</c:v>
                </c:pt>
                <c:pt idx="14">
                  <c:v>24.640162372360784</c:v>
                </c:pt>
                <c:pt idx="15">
                  <c:v>17.06047488267156</c:v>
                </c:pt>
                <c:pt idx="16">
                  <c:v>23.37545954645271</c:v>
                </c:pt>
                <c:pt idx="17">
                  <c:v>24.908393175519745</c:v>
                </c:pt>
                <c:pt idx="18">
                  <c:v>56.739283934418275</c:v>
                </c:pt>
                <c:pt idx="19">
                  <c:v>28.98237709030127</c:v>
                </c:pt>
                <c:pt idx="20">
                  <c:v>21.283114912730237</c:v>
                </c:pt>
                <c:pt idx="21">
                  <c:v>22.250644755051191</c:v>
                </c:pt>
                <c:pt idx="22">
                  <c:v>23.368810975658498</c:v>
                </c:pt>
                <c:pt idx="23">
                  <c:v>51.981100384995635</c:v>
                </c:pt>
                <c:pt idx="25">
                  <c:v>39.241293019417334</c:v>
                </c:pt>
                <c:pt idx="27">
                  <c:v>33.218919158250422</c:v>
                </c:pt>
                <c:pt idx="28">
                  <c:v>58.756647120461913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0-4B9E-82AE-E699537647F8}"/>
            </c:ext>
          </c:extLst>
        </c:ser>
        <c:ser>
          <c:idx val="2"/>
          <c:order val="2"/>
          <c:tx>
            <c:strRef>
              <c:f>'Figure 6'!$W$10</c:f>
              <c:strCache>
                <c:ptCount val="1"/>
                <c:pt idx="0">
                  <c:v>Containers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6'!$T$11:$T$39</c:f>
              <c:strCache>
                <c:ptCount val="29"/>
                <c:pt idx="0">
                  <c:v>EU</c:v>
                </c:pt>
                <c:pt idx="2">
                  <c:v>Croatia</c:v>
                </c:pt>
                <c:pt idx="3">
                  <c:v>Netherlands</c:v>
                </c:pt>
                <c:pt idx="4">
                  <c:v>France (¹)</c:v>
                </c:pt>
                <c:pt idx="5">
                  <c:v>Bulgaria</c:v>
                </c:pt>
                <c:pt idx="6">
                  <c:v>Cyprus</c:v>
                </c:pt>
                <c:pt idx="7">
                  <c:v>Italy</c:v>
                </c:pt>
                <c:pt idx="8">
                  <c:v>Lithuania</c:v>
                </c:pt>
                <c:pt idx="9">
                  <c:v>Poland</c:v>
                </c:pt>
                <c:pt idx="10">
                  <c:v>Slovenia</c:v>
                </c:pt>
                <c:pt idx="11">
                  <c:v>Greece</c:v>
                </c:pt>
                <c:pt idx="12">
                  <c:v>Malta</c:v>
                </c:pt>
                <c:pt idx="13">
                  <c:v>Belgium</c:v>
                </c:pt>
                <c:pt idx="14">
                  <c:v>Spain</c:v>
                </c:pt>
                <c:pt idx="15">
                  <c:v>Sweden</c:v>
                </c:pt>
                <c:pt idx="16">
                  <c:v>Finland</c:v>
                </c:pt>
                <c:pt idx="17">
                  <c:v>Portugal</c:v>
                </c:pt>
                <c:pt idx="18">
                  <c:v>Romania</c:v>
                </c:pt>
                <c:pt idx="19">
                  <c:v>Denmark</c:v>
                </c:pt>
                <c:pt idx="20">
                  <c:v>Germany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5">
                  <c:v>Norway</c:v>
                </c:pt>
                <c:pt idx="27">
                  <c:v>Türkiye</c:v>
                </c:pt>
                <c:pt idx="28">
                  <c:v>Montenegro</c:v>
                </c:pt>
              </c:strCache>
            </c:strRef>
          </c:cat>
          <c:val>
            <c:numRef>
              <c:f>'Figure 6'!$W$11:$W$39</c:f>
              <c:numCache>
                <c:formatCode>0.0</c:formatCode>
                <c:ptCount val="29"/>
                <c:pt idx="0">
                  <c:v>15.517918471740419</c:v>
                </c:pt>
                <c:pt idx="2">
                  <c:v>17.453237845143214</c:v>
                </c:pt>
                <c:pt idx="3">
                  <c:v>14.342273321688475</c:v>
                </c:pt>
                <c:pt idx="4">
                  <c:v>8.0963608930307931</c:v>
                </c:pt>
                <c:pt idx="5">
                  <c:v>12.194747486727115</c:v>
                </c:pt>
                <c:pt idx="6">
                  <c:v>22.236754008444667</c:v>
                </c:pt>
                <c:pt idx="7">
                  <c:v>15.749321976319159</c:v>
                </c:pt>
                <c:pt idx="8">
                  <c:v>23.440013002809998</c:v>
                </c:pt>
                <c:pt idx="9">
                  <c:v>24.538512877401118</c:v>
                </c:pt>
                <c:pt idx="10">
                  <c:v>35.579457421530343</c:v>
                </c:pt>
                <c:pt idx="11">
                  <c:v>23.813230626841854</c:v>
                </c:pt>
                <c:pt idx="12">
                  <c:v>24.714303786792613</c:v>
                </c:pt>
                <c:pt idx="13">
                  <c:v>27.693556983999422</c:v>
                </c:pt>
                <c:pt idx="14">
                  <c:v>22.498300344091856</c:v>
                </c:pt>
                <c:pt idx="15">
                  <c:v>6.8066223146379636</c:v>
                </c:pt>
                <c:pt idx="16">
                  <c:v>11.095610828212168</c:v>
                </c:pt>
                <c:pt idx="17">
                  <c:v>35.157917640464525</c:v>
                </c:pt>
                <c:pt idx="18">
                  <c:v>14.235136807182084</c:v>
                </c:pt>
                <c:pt idx="19">
                  <c:v>6.8148543840985436</c:v>
                </c:pt>
                <c:pt idx="20">
                  <c:v>26.024767050168151</c:v>
                </c:pt>
                <c:pt idx="21">
                  <c:v>17.829836674967041</c:v>
                </c:pt>
                <c:pt idx="22">
                  <c:v>9.096126544541459</c:v>
                </c:pt>
                <c:pt idx="23">
                  <c:v>14.514693268177615</c:v>
                </c:pt>
                <c:pt idx="25">
                  <c:v>3.8153785120172414</c:v>
                </c:pt>
                <c:pt idx="27">
                  <c:v>26.654488384042413</c:v>
                </c:pt>
                <c:pt idx="28">
                  <c:v>19.674567886355582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0-4B9E-82AE-E699537647F8}"/>
            </c:ext>
          </c:extLst>
        </c:ser>
        <c:ser>
          <c:idx val="3"/>
          <c:order val="3"/>
          <c:tx>
            <c:strRef>
              <c:f>'Figure 6'!$X$10</c:f>
              <c:strCache>
                <c:ptCount val="1"/>
                <c:pt idx="0">
                  <c:v>Ro-Ro units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6'!$T$11:$T$39</c:f>
              <c:strCache>
                <c:ptCount val="29"/>
                <c:pt idx="0">
                  <c:v>EU</c:v>
                </c:pt>
                <c:pt idx="2">
                  <c:v>Croatia</c:v>
                </c:pt>
                <c:pt idx="3">
                  <c:v>Netherlands</c:v>
                </c:pt>
                <c:pt idx="4">
                  <c:v>France (¹)</c:v>
                </c:pt>
                <c:pt idx="5">
                  <c:v>Bulgaria</c:v>
                </c:pt>
                <c:pt idx="6">
                  <c:v>Cyprus</c:v>
                </c:pt>
                <c:pt idx="7">
                  <c:v>Italy</c:v>
                </c:pt>
                <c:pt idx="8">
                  <c:v>Lithuania</c:v>
                </c:pt>
                <c:pt idx="9">
                  <c:v>Poland</c:v>
                </c:pt>
                <c:pt idx="10">
                  <c:v>Slovenia</c:v>
                </c:pt>
                <c:pt idx="11">
                  <c:v>Greece</c:v>
                </c:pt>
                <c:pt idx="12">
                  <c:v>Malta</c:v>
                </c:pt>
                <c:pt idx="13">
                  <c:v>Belgium</c:v>
                </c:pt>
                <c:pt idx="14">
                  <c:v>Spain</c:v>
                </c:pt>
                <c:pt idx="15">
                  <c:v>Sweden</c:v>
                </c:pt>
                <c:pt idx="16">
                  <c:v>Finland</c:v>
                </c:pt>
                <c:pt idx="17">
                  <c:v>Portugal</c:v>
                </c:pt>
                <c:pt idx="18">
                  <c:v>Romania</c:v>
                </c:pt>
                <c:pt idx="19">
                  <c:v>Denmark</c:v>
                </c:pt>
                <c:pt idx="20">
                  <c:v>Germany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5">
                  <c:v>Norway</c:v>
                </c:pt>
                <c:pt idx="27">
                  <c:v>Türkiye</c:v>
                </c:pt>
                <c:pt idx="28">
                  <c:v>Montenegro</c:v>
                </c:pt>
              </c:strCache>
            </c:strRef>
          </c:cat>
          <c:val>
            <c:numRef>
              <c:f>'Figure 6'!$X$11:$X$39</c:f>
              <c:numCache>
                <c:formatCode>0.0</c:formatCode>
                <c:ptCount val="29"/>
                <c:pt idx="0">
                  <c:v>17.117350092577187</c:v>
                </c:pt>
                <c:pt idx="2">
                  <c:v>0.52880909990161495</c:v>
                </c:pt>
                <c:pt idx="3">
                  <c:v>11.492818935171915</c:v>
                </c:pt>
                <c:pt idx="4">
                  <c:v>20.260847213323952</c:v>
                </c:pt>
                <c:pt idx="5">
                  <c:v>0.73956602175361086</c:v>
                </c:pt>
                <c:pt idx="6">
                  <c:v>1.3319805289045843</c:v>
                </c:pt>
                <c:pt idx="7">
                  <c:v>22.94336593981124</c:v>
                </c:pt>
                <c:pt idx="8">
                  <c:v>10.6120879164645</c:v>
                </c:pt>
                <c:pt idx="9">
                  <c:v>8.8667835995337487</c:v>
                </c:pt>
                <c:pt idx="10">
                  <c:v>9.8956666551111052</c:v>
                </c:pt>
                <c:pt idx="11">
                  <c:v>18.50199652836811</c:v>
                </c:pt>
                <c:pt idx="12">
                  <c:v>17.767396028159091</c:v>
                </c:pt>
                <c:pt idx="13">
                  <c:v>16.816203150763176</c:v>
                </c:pt>
                <c:pt idx="14">
                  <c:v>11.532101612677144</c:v>
                </c:pt>
                <c:pt idx="15">
                  <c:v>31.442985139281316</c:v>
                </c:pt>
                <c:pt idx="16">
                  <c:v>21.888088458286521</c:v>
                </c:pt>
                <c:pt idx="17">
                  <c:v>3.7102875677548246</c:v>
                </c:pt>
                <c:pt idx="18">
                  <c:v>0.79445917518415654</c:v>
                </c:pt>
                <c:pt idx="19">
                  <c:v>32.714034300141584</c:v>
                </c:pt>
                <c:pt idx="20">
                  <c:v>23.168421326783335</c:v>
                </c:pt>
                <c:pt idx="21">
                  <c:v>38.615604926917428</c:v>
                </c:pt>
                <c:pt idx="22">
                  <c:v>33.303836324594869</c:v>
                </c:pt>
                <c:pt idx="23">
                  <c:v>8.0187422630390977</c:v>
                </c:pt>
                <c:pt idx="25">
                  <c:v>2.6152673240646105</c:v>
                </c:pt>
                <c:pt idx="27">
                  <c:v>3.0606605076315527</c:v>
                </c:pt>
                <c:pt idx="28">
                  <c:v>0.91996768921964855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0-4B9E-82AE-E699537647F8}"/>
            </c:ext>
          </c:extLst>
        </c:ser>
        <c:ser>
          <c:idx val="4"/>
          <c:order val="4"/>
          <c:tx>
            <c:strRef>
              <c:f>'Figure 6'!$Y$10</c:f>
              <c:strCache>
                <c:ptCount val="1"/>
                <c:pt idx="0">
                  <c:v>Other cargo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6'!$T$11:$T$39</c:f>
              <c:strCache>
                <c:ptCount val="29"/>
                <c:pt idx="0">
                  <c:v>EU</c:v>
                </c:pt>
                <c:pt idx="2">
                  <c:v>Croatia</c:v>
                </c:pt>
                <c:pt idx="3">
                  <c:v>Netherlands</c:v>
                </c:pt>
                <c:pt idx="4">
                  <c:v>France (¹)</c:v>
                </c:pt>
                <c:pt idx="5">
                  <c:v>Bulgaria</c:v>
                </c:pt>
                <c:pt idx="6">
                  <c:v>Cyprus</c:v>
                </c:pt>
                <c:pt idx="7">
                  <c:v>Italy</c:v>
                </c:pt>
                <c:pt idx="8">
                  <c:v>Lithuania</c:v>
                </c:pt>
                <c:pt idx="9">
                  <c:v>Poland</c:v>
                </c:pt>
                <c:pt idx="10">
                  <c:v>Slovenia</c:v>
                </c:pt>
                <c:pt idx="11">
                  <c:v>Greece</c:v>
                </c:pt>
                <c:pt idx="12">
                  <c:v>Malta</c:v>
                </c:pt>
                <c:pt idx="13">
                  <c:v>Belgium</c:v>
                </c:pt>
                <c:pt idx="14">
                  <c:v>Spain</c:v>
                </c:pt>
                <c:pt idx="15">
                  <c:v>Sweden</c:v>
                </c:pt>
                <c:pt idx="16">
                  <c:v>Finland</c:v>
                </c:pt>
                <c:pt idx="17">
                  <c:v>Portugal</c:v>
                </c:pt>
                <c:pt idx="18">
                  <c:v>Romania</c:v>
                </c:pt>
                <c:pt idx="19">
                  <c:v>Denmark</c:v>
                </c:pt>
                <c:pt idx="20">
                  <c:v>Germany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5">
                  <c:v>Norway</c:v>
                </c:pt>
                <c:pt idx="27">
                  <c:v>Türkiye</c:v>
                </c:pt>
                <c:pt idx="28">
                  <c:v>Montenegro</c:v>
                </c:pt>
              </c:strCache>
            </c:strRef>
          </c:cat>
          <c:val>
            <c:numRef>
              <c:f>'Figure 6'!$Y$11:$Y$39</c:f>
              <c:numCache>
                <c:formatCode>0.0</c:formatCode>
                <c:ptCount val="29"/>
                <c:pt idx="0">
                  <c:v>6.3498574338326552</c:v>
                </c:pt>
                <c:pt idx="2">
                  <c:v>5.0943115491353286</c:v>
                </c:pt>
                <c:pt idx="3">
                  <c:v>3.5153156759037185</c:v>
                </c:pt>
                <c:pt idx="4">
                  <c:v>2.8012682743845678</c:v>
                </c:pt>
                <c:pt idx="5">
                  <c:v>7.8783652092180283</c:v>
                </c:pt>
                <c:pt idx="6">
                  <c:v>9.8168832639390615</c:v>
                </c:pt>
                <c:pt idx="7">
                  <c:v>5.3229446552503799</c:v>
                </c:pt>
                <c:pt idx="8">
                  <c:v>4.6421013628642323</c:v>
                </c:pt>
                <c:pt idx="9">
                  <c:v>4.5099083891494622</c:v>
                </c:pt>
                <c:pt idx="10">
                  <c:v>4.5260458045244123</c:v>
                </c:pt>
                <c:pt idx="11">
                  <c:v>2.6684090981533806</c:v>
                </c:pt>
                <c:pt idx="12">
                  <c:v>2.8516754808527103</c:v>
                </c:pt>
                <c:pt idx="13">
                  <c:v>3.8976079901958007</c:v>
                </c:pt>
                <c:pt idx="14">
                  <c:v>6.747091492862034</c:v>
                </c:pt>
                <c:pt idx="15">
                  <c:v>13.147086322152365</c:v>
                </c:pt>
                <c:pt idx="16">
                  <c:v>12.40217825300293</c:v>
                </c:pt>
                <c:pt idx="17">
                  <c:v>9.2476409664942345</c:v>
                </c:pt>
                <c:pt idx="18">
                  <c:v>3.9254189331395142</c:v>
                </c:pt>
                <c:pt idx="19">
                  <c:v>8.5362665388408914</c:v>
                </c:pt>
                <c:pt idx="20">
                  <c:v>6.9305762120091359</c:v>
                </c:pt>
                <c:pt idx="21">
                  <c:v>2.4222054327265452</c:v>
                </c:pt>
                <c:pt idx="22">
                  <c:v>19.290210402252153</c:v>
                </c:pt>
                <c:pt idx="23">
                  <c:v>12.898179735243184</c:v>
                </c:pt>
                <c:pt idx="25">
                  <c:v>4.6623795729824273</c:v>
                </c:pt>
                <c:pt idx="27">
                  <c:v>5.000912861923287</c:v>
                </c:pt>
                <c:pt idx="28">
                  <c:v>9.4645812917903545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0-4B9E-82AE-E6995376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5708712"/>
        <c:axId val="645702832"/>
      </c:barChart>
      <c:catAx>
        <c:axId val="64570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702832"/>
        <c:crosses val="autoZero"/>
        <c:auto val="1"/>
        <c:lblAlgn val="ctr"/>
        <c:lblOffset val="100"/>
        <c:tickMarkSkip val="1"/>
        <c:noMultiLvlLbl val="0"/>
      </c:catAx>
      <c:valAx>
        <c:axId val="64570283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70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16682414698162"/>
          <c:y val="0.77479253530087588"/>
          <c:w val="0.59366624671916013"/>
          <c:h val="4.043323637002678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Short sea shipping of freight by type of cargo for each sea region of partner ports, EU, 2023</a:t>
            </a:r>
          </a:p>
          <a:p>
            <a:pPr algn="l">
              <a:defRPr sz="1800" b="1"/>
            </a:pPr>
            <a:r>
              <a:rPr lang="en-US" sz="1600" b="0"/>
              <a:t>(%, based on tonnes)</a:t>
            </a:r>
          </a:p>
        </c:rich>
      </c:tx>
      <c:layout>
        <c:manualLayout>
          <c:xMode val="edge"/>
          <c:yMode val="edge"/>
          <c:x val="5.3333333333333332E-3"/>
          <c:y val="8.4366911031770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831198750838272"/>
          <c:w val="0.97066666666666668"/>
          <c:h val="0.58842698558687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7'!$I$48</c:f>
              <c:strCache>
                <c:ptCount val="1"/>
                <c:pt idx="0">
                  <c:v>Liquid bulk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7'!$A$49:$A$55</c:f>
              <c:strCache>
                <c:ptCount val="7"/>
                <c:pt idx="0">
                  <c:v>Atlantic Ocean</c:v>
                </c:pt>
                <c:pt idx="1">
                  <c:v>Baltic Sea</c:v>
                </c:pt>
                <c:pt idx="2">
                  <c:v>Black Sea (¹)</c:v>
                </c:pt>
                <c:pt idx="3">
                  <c:v>Mediterranean Sea</c:v>
                </c:pt>
                <c:pt idx="4">
                  <c:v>North Sea</c:v>
                </c:pt>
                <c:pt idx="5">
                  <c:v>Others (¹)(²)</c:v>
                </c:pt>
                <c:pt idx="6">
                  <c:v>Total</c:v>
                </c:pt>
              </c:strCache>
            </c:strRef>
          </c:cat>
          <c:val>
            <c:numRef>
              <c:f>'Figure 7'!$I$49:$I$55</c:f>
              <c:numCache>
                <c:formatCode>0</c:formatCode>
                <c:ptCount val="7"/>
                <c:pt idx="0">
                  <c:v>31.905570409339134</c:v>
                </c:pt>
                <c:pt idx="1">
                  <c:v>19.417579065405899</c:v>
                </c:pt>
                <c:pt idx="2">
                  <c:v>49.695137106495416</c:v>
                </c:pt>
                <c:pt idx="3">
                  <c:v>44.260220361507649</c:v>
                </c:pt>
                <c:pt idx="4">
                  <c:v>43.797317633515732</c:v>
                </c:pt>
                <c:pt idx="5">
                  <c:v>51.986912880194978</c:v>
                </c:pt>
                <c:pt idx="6">
                  <c:v>40.279092779558326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F-43E8-9608-C06B828E4170}"/>
            </c:ext>
          </c:extLst>
        </c:ser>
        <c:ser>
          <c:idx val="1"/>
          <c:order val="1"/>
          <c:tx>
            <c:strRef>
              <c:f>'Figure 7'!$J$48</c:f>
              <c:strCache>
                <c:ptCount val="1"/>
                <c:pt idx="0">
                  <c:v>Dry bulk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7'!$A$49:$A$55</c:f>
              <c:strCache>
                <c:ptCount val="7"/>
                <c:pt idx="0">
                  <c:v>Atlantic Ocean</c:v>
                </c:pt>
                <c:pt idx="1">
                  <c:v>Baltic Sea</c:v>
                </c:pt>
                <c:pt idx="2">
                  <c:v>Black Sea (¹)</c:v>
                </c:pt>
                <c:pt idx="3">
                  <c:v>Mediterranean Sea</c:v>
                </c:pt>
                <c:pt idx="4">
                  <c:v>North Sea</c:v>
                </c:pt>
                <c:pt idx="5">
                  <c:v>Others (¹)(²)</c:v>
                </c:pt>
                <c:pt idx="6">
                  <c:v>Total</c:v>
                </c:pt>
              </c:strCache>
            </c:strRef>
          </c:cat>
          <c:val>
            <c:numRef>
              <c:f>'Figure 7'!$J$49:$J$55</c:f>
              <c:numCache>
                <c:formatCode>0</c:formatCode>
                <c:ptCount val="7"/>
                <c:pt idx="0">
                  <c:v>22.011155870065895</c:v>
                </c:pt>
                <c:pt idx="1">
                  <c:v>26.025821498861855</c:v>
                </c:pt>
                <c:pt idx="2">
                  <c:v>40.025602847665667</c:v>
                </c:pt>
                <c:pt idx="3">
                  <c:v>14.817584247758584</c:v>
                </c:pt>
                <c:pt idx="4">
                  <c:v>20.073139026927141</c:v>
                </c:pt>
                <c:pt idx="5">
                  <c:v>30.617562070133502</c:v>
                </c:pt>
                <c:pt idx="6">
                  <c:v>20.735781222291415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F-43E8-9608-C06B828E4170}"/>
            </c:ext>
          </c:extLst>
        </c:ser>
        <c:ser>
          <c:idx val="2"/>
          <c:order val="2"/>
          <c:tx>
            <c:strRef>
              <c:f>'Figure 7'!$K$48</c:f>
              <c:strCache>
                <c:ptCount val="1"/>
                <c:pt idx="0">
                  <c:v>Containers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7'!$A$49:$A$55</c:f>
              <c:strCache>
                <c:ptCount val="7"/>
                <c:pt idx="0">
                  <c:v>Atlantic Ocean</c:v>
                </c:pt>
                <c:pt idx="1">
                  <c:v>Baltic Sea</c:v>
                </c:pt>
                <c:pt idx="2">
                  <c:v>Black Sea (¹)</c:v>
                </c:pt>
                <c:pt idx="3">
                  <c:v>Mediterranean Sea</c:v>
                </c:pt>
                <c:pt idx="4">
                  <c:v>North Sea</c:v>
                </c:pt>
                <c:pt idx="5">
                  <c:v>Others (¹)(²)</c:v>
                </c:pt>
                <c:pt idx="6">
                  <c:v>Total</c:v>
                </c:pt>
              </c:strCache>
            </c:strRef>
          </c:cat>
          <c:val>
            <c:numRef>
              <c:f>'Figure 7'!$K$49:$K$55</c:f>
              <c:numCache>
                <c:formatCode>0</c:formatCode>
                <c:ptCount val="7"/>
                <c:pt idx="0">
                  <c:v>18.255657635120045</c:v>
                </c:pt>
                <c:pt idx="1">
                  <c:v>16.067486801588892</c:v>
                </c:pt>
                <c:pt idx="2">
                  <c:v>6.7393028615257649</c:v>
                </c:pt>
                <c:pt idx="3">
                  <c:v>19.729997962954219</c:v>
                </c:pt>
                <c:pt idx="4">
                  <c:v>17.682438199504556</c:v>
                </c:pt>
                <c:pt idx="5">
                  <c:v>11.717438469042982</c:v>
                </c:pt>
                <c:pt idx="6">
                  <c:v>15.517918471740419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F-43E8-9608-C06B828E4170}"/>
            </c:ext>
          </c:extLst>
        </c:ser>
        <c:ser>
          <c:idx val="3"/>
          <c:order val="3"/>
          <c:tx>
            <c:strRef>
              <c:f>'Figure 7'!$L$48</c:f>
              <c:strCache>
                <c:ptCount val="1"/>
                <c:pt idx="0">
                  <c:v>Roll-on/roll-off units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7'!$A$49:$A$55</c:f>
              <c:strCache>
                <c:ptCount val="7"/>
                <c:pt idx="0">
                  <c:v>Atlantic Ocean</c:v>
                </c:pt>
                <c:pt idx="1">
                  <c:v>Baltic Sea</c:v>
                </c:pt>
                <c:pt idx="2">
                  <c:v>Black Sea (¹)</c:v>
                </c:pt>
                <c:pt idx="3">
                  <c:v>Mediterranean Sea</c:v>
                </c:pt>
                <c:pt idx="4">
                  <c:v>North Sea</c:v>
                </c:pt>
                <c:pt idx="5">
                  <c:v>Others (¹)(²)</c:v>
                </c:pt>
                <c:pt idx="6">
                  <c:v>Total</c:v>
                </c:pt>
              </c:strCache>
            </c:strRef>
          </c:cat>
          <c:val>
            <c:numRef>
              <c:f>'Figure 7'!$L$49:$L$55</c:f>
              <c:numCache>
                <c:formatCode>0</c:formatCode>
                <c:ptCount val="7"/>
                <c:pt idx="0">
                  <c:v>21.826417388632269</c:v>
                </c:pt>
                <c:pt idx="1">
                  <c:v>27.335394011102306</c:v>
                </c:pt>
                <c:pt idx="2" formatCode="0.0">
                  <c:v>0.45103337119077708</c:v>
                </c:pt>
                <c:pt idx="3">
                  <c:v>16.018360845433001</c:v>
                </c:pt>
                <c:pt idx="4">
                  <c:v>12.820139732617283</c:v>
                </c:pt>
                <c:pt idx="5">
                  <c:v>0.87558897474762543</c:v>
                </c:pt>
                <c:pt idx="6">
                  <c:v>17.117350092577187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8F-43E8-9608-C06B828E4170}"/>
            </c:ext>
          </c:extLst>
        </c:ser>
        <c:ser>
          <c:idx val="4"/>
          <c:order val="4"/>
          <c:tx>
            <c:strRef>
              <c:f>'Figure 7'!$M$48</c:f>
              <c:strCache>
                <c:ptCount val="1"/>
                <c:pt idx="0">
                  <c:v>Other cargo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7'!$A$49:$A$55</c:f>
              <c:strCache>
                <c:ptCount val="7"/>
                <c:pt idx="0">
                  <c:v>Atlantic Ocean</c:v>
                </c:pt>
                <c:pt idx="1">
                  <c:v>Baltic Sea</c:v>
                </c:pt>
                <c:pt idx="2">
                  <c:v>Black Sea (¹)</c:v>
                </c:pt>
                <c:pt idx="3">
                  <c:v>Mediterranean Sea</c:v>
                </c:pt>
                <c:pt idx="4">
                  <c:v>North Sea</c:v>
                </c:pt>
                <c:pt idx="5">
                  <c:v>Others (¹)(²)</c:v>
                </c:pt>
                <c:pt idx="6">
                  <c:v>Total</c:v>
                </c:pt>
              </c:strCache>
            </c:strRef>
          </c:cat>
          <c:val>
            <c:numRef>
              <c:f>'Figure 7'!$M$49:$M$55</c:f>
              <c:numCache>
                <c:formatCode>0</c:formatCode>
                <c:ptCount val="7"/>
                <c:pt idx="0">
                  <c:v>6.0011986968426676</c:v>
                </c:pt>
                <c:pt idx="1">
                  <c:v>11.153718623041051</c:v>
                </c:pt>
                <c:pt idx="2">
                  <c:v>3.0889238131223755</c:v>
                </c:pt>
                <c:pt idx="3">
                  <c:v>5.1738365823465537</c:v>
                </c:pt>
                <c:pt idx="4">
                  <c:v>5.6269654074352946</c:v>
                </c:pt>
                <c:pt idx="5">
                  <c:v>4.8024976058809044</c:v>
                </c:pt>
                <c:pt idx="6">
                  <c:v>6.3498574338326552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8F-43E8-9608-C06B828E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5705576"/>
        <c:axId val="645705184"/>
      </c:barChart>
      <c:catAx>
        <c:axId val="64570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705184"/>
        <c:crosses val="autoZero"/>
        <c:auto val="1"/>
        <c:lblAlgn val="ctr"/>
        <c:lblOffset val="100"/>
        <c:tickMarkSkip val="1"/>
        <c:noMultiLvlLbl val="0"/>
      </c:catAx>
      <c:valAx>
        <c:axId val="64570518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70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4262467191602"/>
          <c:y val="0.77993987362899619"/>
          <c:w val="0.66831464566929133"/>
          <c:h val="4.06562151342945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Short sea shipping of containers by loading status, EU, 2008-2023</a:t>
            </a:r>
          </a:p>
          <a:p>
            <a:pPr algn="l">
              <a:defRPr sz="1800" b="1"/>
            </a:pPr>
            <a:r>
              <a:rPr lang="en-US" sz="1600" b="0"/>
              <a:t>(million TEUs)</a:t>
            </a:r>
          </a:p>
        </c:rich>
      </c:tx>
      <c:layout>
        <c:manualLayout>
          <c:xMode val="edge"/>
          <c:yMode val="edge"/>
          <c:x val="5.3333333333333332E-3"/>
          <c:y val="9.0738768978558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406653116581993"/>
          <c:w val="0.97066666666666668"/>
          <c:h val="0.6043000173796894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8'!$B$44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8'!$A$45:$A$60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'Figure 8'!$B$45:$B$60</c:f>
              <c:numCache>
                <c:formatCode>###\ ###\ ###\ ##0.0</c:formatCode>
                <c:ptCount val="16"/>
                <c:pt idx="0">
                  <c:v>24608.611000000001</c:v>
                </c:pt>
                <c:pt idx="1">
                  <c:v>21129.782749999998</c:v>
                </c:pt>
                <c:pt idx="2">
                  <c:v>23507.2745</c:v>
                </c:pt>
                <c:pt idx="3">
                  <c:v>25411.32475</c:v>
                </c:pt>
                <c:pt idx="4">
                  <c:v>26325.873250000001</c:v>
                </c:pt>
                <c:pt idx="5">
                  <c:v>27292.717000000001</c:v>
                </c:pt>
                <c:pt idx="6">
                  <c:v>29235.838</c:v>
                </c:pt>
                <c:pt idx="7">
                  <c:v>29098.763500000001</c:v>
                </c:pt>
                <c:pt idx="8">
                  <c:v>31974.780584</c:v>
                </c:pt>
                <c:pt idx="9">
                  <c:v>31273.206657000002</c:v>
                </c:pt>
                <c:pt idx="10">
                  <c:v>34423.457249999999</c:v>
                </c:pt>
                <c:pt idx="11">
                  <c:v>33541.2575</c:v>
                </c:pt>
                <c:pt idx="12">
                  <c:v>33243.537499999999</c:v>
                </c:pt>
                <c:pt idx="13">
                  <c:v>34555.004500000003</c:v>
                </c:pt>
                <c:pt idx="14">
                  <c:v>31801.70275</c:v>
                </c:pt>
                <c:pt idx="15">
                  <c:v>30738.118999999999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7E9-4A7B-9EBE-3FC275C979FC}"/>
            </c:ext>
          </c:extLst>
        </c:ser>
        <c:ser>
          <c:idx val="1"/>
          <c:order val="1"/>
          <c:tx>
            <c:strRef>
              <c:f>'Figure 8'!$C$44</c:f>
              <c:strCache>
                <c:ptCount val="1"/>
                <c:pt idx="0">
                  <c:v>Loaded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8'!$A$45:$A$60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'Figure 8'!$C$45:$C$60</c:f>
              <c:numCache>
                <c:formatCode>#,##0</c:formatCode>
                <c:ptCount val="16"/>
                <c:pt idx="0">
                  <c:v>19455.883000000002</c:v>
                </c:pt>
                <c:pt idx="1">
                  <c:v>16769.572499999998</c:v>
                </c:pt>
                <c:pt idx="2">
                  <c:v>19290.925499999998</c:v>
                </c:pt>
                <c:pt idx="3">
                  <c:v>20172.92425</c:v>
                </c:pt>
                <c:pt idx="4">
                  <c:v>20656.518250000001</c:v>
                </c:pt>
                <c:pt idx="5">
                  <c:v>21296.18</c:v>
                </c:pt>
                <c:pt idx="6">
                  <c:v>22701.0105</c:v>
                </c:pt>
                <c:pt idx="7">
                  <c:v>22916.587500000001</c:v>
                </c:pt>
                <c:pt idx="8">
                  <c:v>25461.725584</c:v>
                </c:pt>
                <c:pt idx="9">
                  <c:v>24661.137907000004</c:v>
                </c:pt>
                <c:pt idx="10">
                  <c:v>27643.964749999999</c:v>
                </c:pt>
                <c:pt idx="11">
                  <c:v>26563.167999999998</c:v>
                </c:pt>
                <c:pt idx="12">
                  <c:v>26582.487249999998</c:v>
                </c:pt>
                <c:pt idx="13">
                  <c:v>28150.705500000004</c:v>
                </c:pt>
                <c:pt idx="14">
                  <c:v>25447.532749999998</c:v>
                </c:pt>
                <c:pt idx="15">
                  <c:v>24657.807249999998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9-4A7B-9EBE-3FC275C979FC}"/>
            </c:ext>
          </c:extLst>
        </c:ser>
        <c:ser>
          <c:idx val="2"/>
          <c:order val="2"/>
          <c:tx>
            <c:strRef>
              <c:f>'Figure 8'!$D$44</c:f>
              <c:strCache>
                <c:ptCount val="1"/>
                <c:pt idx="0">
                  <c:v>Empty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8'!$A$45:$A$60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'Figure 8'!$D$45:$D$60</c:f>
              <c:numCache>
                <c:formatCode>###\ ###\ ###\ ##0.0</c:formatCode>
                <c:ptCount val="16"/>
                <c:pt idx="0">
                  <c:v>5152.7280000000001</c:v>
                </c:pt>
                <c:pt idx="1">
                  <c:v>4360.2102500000001</c:v>
                </c:pt>
                <c:pt idx="2">
                  <c:v>4216.3490000000002</c:v>
                </c:pt>
                <c:pt idx="3">
                  <c:v>5238.4004999999997</c:v>
                </c:pt>
                <c:pt idx="4">
                  <c:v>5669.3549999999996</c:v>
                </c:pt>
                <c:pt idx="5">
                  <c:v>5996.5370000000003</c:v>
                </c:pt>
                <c:pt idx="6">
                  <c:v>6534.8275000000003</c:v>
                </c:pt>
                <c:pt idx="7">
                  <c:v>6182.1760000000004</c:v>
                </c:pt>
                <c:pt idx="8">
                  <c:v>6513.0550000000003</c:v>
                </c:pt>
                <c:pt idx="9">
                  <c:v>6612.0687500000004</c:v>
                </c:pt>
                <c:pt idx="10">
                  <c:v>6779.4925000000003</c:v>
                </c:pt>
                <c:pt idx="11">
                  <c:v>6978.0895</c:v>
                </c:pt>
                <c:pt idx="12">
                  <c:v>6661.0502500000002</c:v>
                </c:pt>
                <c:pt idx="13">
                  <c:v>6404.299</c:v>
                </c:pt>
                <c:pt idx="14">
                  <c:v>6354.17</c:v>
                </c:pt>
                <c:pt idx="15">
                  <c:v>6080.3117499999998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9-4A7B-9EBE-3FC275C9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66640"/>
        <c:axId val="798472520"/>
        <c:extLst/>
      </c:lineChart>
      <c:catAx>
        <c:axId val="798466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472520"/>
        <c:crosses val="autoZero"/>
        <c:auto val="1"/>
        <c:lblAlgn val="ctr"/>
        <c:lblOffset val="100"/>
        <c:tickMarkSkip val="1"/>
        <c:noMultiLvlLbl val="0"/>
      </c:catAx>
      <c:valAx>
        <c:axId val="798472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##\ ###\ ###\ 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46664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1238845144357"/>
          <c:y val="0.76331971001461285"/>
          <c:w val="0.30241889763779528"/>
          <c:h val="4.372679842721849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35695538057746E-2"/>
          <c:y val="4.0351478375596474E-2"/>
          <c:w val="0.93709763779527555"/>
          <c:h val="0.66068322280554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9'!$C$40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9'!$B$43:$B$69</c:f>
              <c:strCache>
                <c:ptCount val="27"/>
                <c:pt idx="0">
                  <c:v>Italy</c:v>
                </c:pt>
                <c:pt idx="1">
                  <c:v>Spain</c:v>
                </c:pt>
                <c:pt idx="2">
                  <c:v>Germany</c:v>
                </c:pt>
                <c:pt idx="3">
                  <c:v>Belgium</c:v>
                </c:pt>
                <c:pt idx="4">
                  <c:v>Netherlands (¹)</c:v>
                </c:pt>
                <c:pt idx="5">
                  <c:v>Greece</c:v>
                </c:pt>
                <c:pt idx="6">
                  <c:v>Poland</c:v>
                </c:pt>
                <c:pt idx="7">
                  <c:v>Portugal</c:v>
                </c:pt>
                <c:pt idx="8">
                  <c:v>France (²)</c:v>
                </c:pt>
                <c:pt idx="9">
                  <c:v>Finland</c:v>
                </c:pt>
                <c:pt idx="10">
                  <c:v>Sweden</c:v>
                </c:pt>
                <c:pt idx="11">
                  <c:v>Ireland</c:v>
                </c:pt>
                <c:pt idx="12">
                  <c:v>Lithuania</c:v>
                </c:pt>
                <c:pt idx="13">
                  <c:v>Denmark</c:v>
                </c:pt>
                <c:pt idx="14">
                  <c:v>Romania (³)</c:v>
                </c:pt>
                <c:pt idx="15">
                  <c:v>Latvia</c:v>
                </c:pt>
                <c:pt idx="16">
                  <c:v>Slovenia</c:v>
                </c:pt>
                <c:pt idx="17">
                  <c:v>Cyprus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 (⁴)</c:v>
                </c:pt>
              </c:strCache>
            </c:strRef>
          </c:cat>
          <c:val>
            <c:numRef>
              <c:f>'Figure 9'!$C$43:$C$69</c:f>
              <c:numCache>
                <c:formatCode>#,##0</c:formatCode>
                <c:ptCount val="27"/>
                <c:pt idx="0">
                  <c:v>4792.5384999999997</c:v>
                </c:pt>
                <c:pt idx="1">
                  <c:v>4512.7377500000002</c:v>
                </c:pt>
                <c:pt idx="2">
                  <c:v>5904.6589999999997</c:v>
                </c:pt>
                <c:pt idx="3">
                  <c:v>3948.7764999999999</c:v>
                </c:pt>
                <c:pt idx="4">
                  <c:v>2719.9902499999998</c:v>
                </c:pt>
                <c:pt idx="5">
                  <c:v>2224.9564999999998</c:v>
                </c:pt>
                <c:pt idx="6">
                  <c:v>1494.1310000000001</c:v>
                </c:pt>
                <c:pt idx="7">
                  <c:v>1205.98225</c:v>
                </c:pt>
                <c:pt idx="8">
                  <c:v>1163.5940000000001</c:v>
                </c:pt>
                <c:pt idx="9">
                  <c:v>1226.7327499999999</c:v>
                </c:pt>
                <c:pt idx="10">
                  <c:v>1242.5622499999999</c:v>
                </c:pt>
                <c:pt idx="11">
                  <c:v>700.5675</c:v>
                </c:pt>
                <c:pt idx="12">
                  <c:v>402.60300000000001</c:v>
                </c:pt>
                <c:pt idx="13">
                  <c:v>592.62225000000001</c:v>
                </c:pt>
                <c:pt idx="14">
                  <c:v>240.649</c:v>
                </c:pt>
                <c:pt idx="15">
                  <c:v>384.89400000000001</c:v>
                </c:pt>
                <c:pt idx="16">
                  <c:v>397.41199999999998</c:v>
                </c:pt>
                <c:pt idx="17">
                  <c:v>243.2045</c:v>
                </c:pt>
                <c:pt idx="18">
                  <c:v>85.131500000000003</c:v>
                </c:pt>
                <c:pt idx="19">
                  <c:v>173.93199999999999</c:v>
                </c:pt>
                <c:pt idx="20">
                  <c:v>253.76400000000001</c:v>
                </c:pt>
                <c:pt idx="21">
                  <c:v>85.771000000000001</c:v>
                </c:pt>
                <c:pt idx="23">
                  <c:v>663.84100000000001</c:v>
                </c:pt>
                <c:pt idx="25">
                  <c:v>6514.4377500000001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9F6-9C8A-BA28FC0FFD7A}"/>
            </c:ext>
          </c:extLst>
        </c:ser>
        <c:ser>
          <c:idx val="1"/>
          <c:order val="1"/>
          <c:tx>
            <c:strRef>
              <c:f>'Figure 9'!$D$40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'Figure 9'!$B$43:$B$69</c:f>
              <c:strCache>
                <c:ptCount val="27"/>
                <c:pt idx="0">
                  <c:v>Italy</c:v>
                </c:pt>
                <c:pt idx="1">
                  <c:v>Spain</c:v>
                </c:pt>
                <c:pt idx="2">
                  <c:v>Germany</c:v>
                </c:pt>
                <c:pt idx="3">
                  <c:v>Belgium</c:v>
                </c:pt>
                <c:pt idx="4">
                  <c:v>Netherlands (¹)</c:v>
                </c:pt>
                <c:pt idx="5">
                  <c:v>Greece</c:v>
                </c:pt>
                <c:pt idx="6">
                  <c:v>Poland</c:v>
                </c:pt>
                <c:pt idx="7">
                  <c:v>Portugal</c:v>
                </c:pt>
                <c:pt idx="8">
                  <c:v>France (²)</c:v>
                </c:pt>
                <c:pt idx="9">
                  <c:v>Finland</c:v>
                </c:pt>
                <c:pt idx="10">
                  <c:v>Sweden</c:v>
                </c:pt>
                <c:pt idx="11">
                  <c:v>Ireland</c:v>
                </c:pt>
                <c:pt idx="12">
                  <c:v>Lithuania</c:v>
                </c:pt>
                <c:pt idx="13">
                  <c:v>Denmark</c:v>
                </c:pt>
                <c:pt idx="14">
                  <c:v>Romania (³)</c:v>
                </c:pt>
                <c:pt idx="15">
                  <c:v>Latvia</c:v>
                </c:pt>
                <c:pt idx="16">
                  <c:v>Slovenia</c:v>
                </c:pt>
                <c:pt idx="17">
                  <c:v>Cyprus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 (⁴)</c:v>
                </c:pt>
              </c:strCache>
            </c:strRef>
          </c:cat>
          <c:val>
            <c:numRef>
              <c:f>'Figure 9'!$D$43:$D$69</c:f>
              <c:numCache>
                <c:formatCode>#,##0</c:formatCode>
                <c:ptCount val="27"/>
                <c:pt idx="0">
                  <c:v>6373.7330000000002</c:v>
                </c:pt>
                <c:pt idx="1">
                  <c:v>5938.2349999999997</c:v>
                </c:pt>
                <c:pt idx="2">
                  <c:v>4845.86175</c:v>
                </c:pt>
                <c:pt idx="3">
                  <c:v>4238.0330000000004</c:v>
                </c:pt>
                <c:pt idx="4">
                  <c:v>4288.5744999999997</c:v>
                </c:pt>
                <c:pt idx="5">
                  <c:v>2976.3407499999998</c:v>
                </c:pt>
                <c:pt idx="6">
                  <c:v>2220.3172500000001</c:v>
                </c:pt>
                <c:pt idx="7">
                  <c:v>1705.2460000000001</c:v>
                </c:pt>
                <c:pt idx="8">
                  <c:v>1284.4114999999999</c:v>
                </c:pt>
                <c:pt idx="9">
                  <c:v>1223.72425</c:v>
                </c:pt>
                <c:pt idx="10">
                  <c:v>1239.06375</c:v>
                </c:pt>
                <c:pt idx="11">
                  <c:v>1101.1755000000001</c:v>
                </c:pt>
                <c:pt idx="12">
                  <c:v>1006.25875</c:v>
                </c:pt>
                <c:pt idx="13">
                  <c:v>734.53899999999999</c:v>
                </c:pt>
                <c:pt idx="14">
                  <c:v>535.94550000000004</c:v>
                </c:pt>
                <c:pt idx="15">
                  <c:v>442.4425</c:v>
                </c:pt>
                <c:pt idx="16">
                  <c:v>396.94549999999998</c:v>
                </c:pt>
                <c:pt idx="17">
                  <c:v>312.59500000000003</c:v>
                </c:pt>
                <c:pt idx="18">
                  <c:v>299.99299999999999</c:v>
                </c:pt>
                <c:pt idx="19">
                  <c:v>248.887</c:v>
                </c:pt>
                <c:pt idx="20">
                  <c:v>281.8</c:v>
                </c:pt>
                <c:pt idx="21">
                  <c:v>56.0625</c:v>
                </c:pt>
                <c:pt idx="23">
                  <c:v>874.66899999999998</c:v>
                </c:pt>
                <c:pt idx="25">
                  <c:v>9288.9182500000006</c:v>
                </c:pt>
                <c:pt idx="26">
                  <c:v>33.048749999999998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9F6-9C8A-BA28FC0FFD7A}"/>
            </c:ext>
          </c:extLst>
        </c:ser>
        <c:ser>
          <c:idx val="2"/>
          <c:order val="2"/>
          <c:tx>
            <c:strRef>
              <c:f>'Figure 9'!$E$40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'Figure 9'!$B$43:$B$69</c:f>
              <c:strCache>
                <c:ptCount val="27"/>
                <c:pt idx="0">
                  <c:v>Italy</c:v>
                </c:pt>
                <c:pt idx="1">
                  <c:v>Spain</c:v>
                </c:pt>
                <c:pt idx="2">
                  <c:v>Germany</c:v>
                </c:pt>
                <c:pt idx="3">
                  <c:v>Belgium</c:v>
                </c:pt>
                <c:pt idx="4">
                  <c:v>Netherlands (¹)</c:v>
                </c:pt>
                <c:pt idx="5">
                  <c:v>Greece</c:v>
                </c:pt>
                <c:pt idx="6">
                  <c:v>Poland</c:v>
                </c:pt>
                <c:pt idx="7">
                  <c:v>Portugal</c:v>
                </c:pt>
                <c:pt idx="8">
                  <c:v>France (²)</c:v>
                </c:pt>
                <c:pt idx="9">
                  <c:v>Finland</c:v>
                </c:pt>
                <c:pt idx="10">
                  <c:v>Sweden</c:v>
                </c:pt>
                <c:pt idx="11">
                  <c:v>Ireland</c:v>
                </c:pt>
                <c:pt idx="12">
                  <c:v>Lithuania</c:v>
                </c:pt>
                <c:pt idx="13">
                  <c:v>Denmark</c:v>
                </c:pt>
                <c:pt idx="14">
                  <c:v>Romania (³)</c:v>
                </c:pt>
                <c:pt idx="15">
                  <c:v>Latvia</c:v>
                </c:pt>
                <c:pt idx="16">
                  <c:v>Slovenia</c:v>
                </c:pt>
                <c:pt idx="17">
                  <c:v>Cyprus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 (⁴)</c:v>
                </c:pt>
              </c:strCache>
            </c:strRef>
          </c:cat>
          <c:val>
            <c:numRef>
              <c:f>'Figure 9'!$E$43:$E$69</c:f>
              <c:numCache>
                <c:formatCode>#,##0</c:formatCode>
                <c:ptCount val="27"/>
                <c:pt idx="0">
                  <c:v>6607.73225</c:v>
                </c:pt>
                <c:pt idx="1">
                  <c:v>5419.6244999999999</c:v>
                </c:pt>
                <c:pt idx="2">
                  <c:v>4442.9799999999996</c:v>
                </c:pt>
                <c:pt idx="3">
                  <c:v>4007.761</c:v>
                </c:pt>
                <c:pt idx="4">
                  <c:v>3864.7159999999999</c:v>
                </c:pt>
                <c:pt idx="5">
                  <c:v>3251.7249999999999</c:v>
                </c:pt>
                <c:pt idx="6">
                  <c:v>2811.98425</c:v>
                </c:pt>
                <c:pt idx="7">
                  <c:v>1580.1205</c:v>
                </c:pt>
                <c:pt idx="8">
                  <c:v>1345.761</c:v>
                </c:pt>
                <c:pt idx="9">
                  <c:v>1194.3287499999999</c:v>
                </c:pt>
                <c:pt idx="10">
                  <c:v>1172.8105</c:v>
                </c:pt>
                <c:pt idx="11">
                  <c:v>1033.499</c:v>
                </c:pt>
                <c:pt idx="12">
                  <c:v>1029.904</c:v>
                </c:pt>
                <c:pt idx="13">
                  <c:v>622.83775000000003</c:v>
                </c:pt>
                <c:pt idx="14">
                  <c:v>604.15724999999998</c:v>
                </c:pt>
                <c:pt idx="15">
                  <c:v>413.97800000000001</c:v>
                </c:pt>
                <c:pt idx="16">
                  <c:v>403.30874999999997</c:v>
                </c:pt>
                <c:pt idx="17">
                  <c:v>320.79000000000002</c:v>
                </c:pt>
                <c:pt idx="18">
                  <c:v>305.34125</c:v>
                </c:pt>
                <c:pt idx="19">
                  <c:v>275.524</c:v>
                </c:pt>
                <c:pt idx="20">
                  <c:v>221.34</c:v>
                </c:pt>
                <c:pt idx="21">
                  <c:v>66.726249999999993</c:v>
                </c:pt>
                <c:pt idx="23">
                  <c:v>816.30949999999996</c:v>
                </c:pt>
                <c:pt idx="25">
                  <c:v>9201.8462500000005</c:v>
                </c:pt>
                <c:pt idx="26">
                  <c:v>35.078249999999997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9F6-9C8A-BA28FC0FF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98474088"/>
        <c:axId val="798467424"/>
      </c:barChart>
      <c:catAx>
        <c:axId val="79847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798467424"/>
        <c:crosses val="autoZero"/>
        <c:auto val="1"/>
        <c:lblAlgn val="ctr"/>
        <c:lblOffset val="100"/>
        <c:tickMarkSkip val="1"/>
        <c:noMultiLvlLbl val="0"/>
      </c:catAx>
      <c:valAx>
        <c:axId val="798467424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9847408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.41228724409448814"/>
          <c:y val="0.94282315963478902"/>
          <c:w val="0.1860921784776903"/>
          <c:h val="4.923599969670476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35695538057746E-2"/>
          <c:y val="4.0351478375596474E-2"/>
          <c:w val="0.9108030448812352"/>
          <c:h val="0.66068322280554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9'!$C$40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9'!$B$76:$B$86</c:f>
              <c:strCache>
                <c:ptCount val="11"/>
                <c:pt idx="0">
                  <c:v>Denmark</c:v>
                </c:pt>
                <c:pt idx="1">
                  <c:v>Romania (³)</c:v>
                </c:pt>
                <c:pt idx="2">
                  <c:v>Latvia</c:v>
                </c:pt>
                <c:pt idx="3">
                  <c:v>Slovenia</c:v>
                </c:pt>
                <c:pt idx="4">
                  <c:v>Cyprus</c:v>
                </c:pt>
                <c:pt idx="5">
                  <c:v>Croatia</c:v>
                </c:pt>
                <c:pt idx="6">
                  <c:v>Bulgaria</c:v>
                </c:pt>
                <c:pt idx="7">
                  <c:v>Estonia</c:v>
                </c:pt>
                <c:pt idx="8">
                  <c:v>Malta</c:v>
                </c:pt>
                <c:pt idx="10">
                  <c:v>Montenegro (⁴)</c:v>
                </c:pt>
              </c:strCache>
            </c:strRef>
          </c:cat>
          <c:val>
            <c:numRef>
              <c:f>'Figure 9'!$C$76:$C$86</c:f>
              <c:numCache>
                <c:formatCode>#,##0</c:formatCode>
                <c:ptCount val="11"/>
                <c:pt idx="0">
                  <c:v>592.62225000000001</c:v>
                </c:pt>
                <c:pt idx="1">
                  <c:v>240.649</c:v>
                </c:pt>
                <c:pt idx="2">
                  <c:v>384.89400000000001</c:v>
                </c:pt>
                <c:pt idx="3">
                  <c:v>397.41199999999998</c:v>
                </c:pt>
                <c:pt idx="4">
                  <c:v>243.2045</c:v>
                </c:pt>
                <c:pt idx="5">
                  <c:v>85.131500000000003</c:v>
                </c:pt>
                <c:pt idx="6">
                  <c:v>173.93199999999999</c:v>
                </c:pt>
                <c:pt idx="7">
                  <c:v>253.76400000000001</c:v>
                </c:pt>
                <c:pt idx="8">
                  <c:v>85.771000000000001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1-4998-B25F-3A79AA759AE6}"/>
            </c:ext>
          </c:extLst>
        </c:ser>
        <c:ser>
          <c:idx val="1"/>
          <c:order val="1"/>
          <c:tx>
            <c:strRef>
              <c:f>'Figure 9'!$D$40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'Figure 9'!$B$76:$B$86</c:f>
              <c:strCache>
                <c:ptCount val="11"/>
                <c:pt idx="0">
                  <c:v>Denmark</c:v>
                </c:pt>
                <c:pt idx="1">
                  <c:v>Romania (³)</c:v>
                </c:pt>
                <c:pt idx="2">
                  <c:v>Latvia</c:v>
                </c:pt>
                <c:pt idx="3">
                  <c:v>Slovenia</c:v>
                </c:pt>
                <c:pt idx="4">
                  <c:v>Cyprus</c:v>
                </c:pt>
                <c:pt idx="5">
                  <c:v>Croatia</c:v>
                </c:pt>
                <c:pt idx="6">
                  <c:v>Bulgaria</c:v>
                </c:pt>
                <c:pt idx="7">
                  <c:v>Estonia</c:v>
                </c:pt>
                <c:pt idx="8">
                  <c:v>Malta</c:v>
                </c:pt>
                <c:pt idx="10">
                  <c:v>Montenegro (⁴)</c:v>
                </c:pt>
              </c:strCache>
            </c:strRef>
          </c:cat>
          <c:val>
            <c:numRef>
              <c:f>'Figure 9'!$D$76:$D$86</c:f>
              <c:numCache>
                <c:formatCode>#,##0</c:formatCode>
                <c:ptCount val="11"/>
                <c:pt idx="0">
                  <c:v>734.53899999999999</c:v>
                </c:pt>
                <c:pt idx="1">
                  <c:v>535.94550000000004</c:v>
                </c:pt>
                <c:pt idx="2">
                  <c:v>442.4425</c:v>
                </c:pt>
                <c:pt idx="3">
                  <c:v>396.94549999999998</c:v>
                </c:pt>
                <c:pt idx="4">
                  <c:v>312.59500000000003</c:v>
                </c:pt>
                <c:pt idx="5">
                  <c:v>299.99299999999999</c:v>
                </c:pt>
                <c:pt idx="6">
                  <c:v>248.887</c:v>
                </c:pt>
                <c:pt idx="7">
                  <c:v>281.8</c:v>
                </c:pt>
                <c:pt idx="8">
                  <c:v>56.0625</c:v>
                </c:pt>
                <c:pt idx="10">
                  <c:v>33.048749999999998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1-4998-B25F-3A79AA759AE6}"/>
            </c:ext>
          </c:extLst>
        </c:ser>
        <c:ser>
          <c:idx val="2"/>
          <c:order val="2"/>
          <c:tx>
            <c:strRef>
              <c:f>'Figure 9'!$E$40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'Figure 9'!$B$76:$B$86</c:f>
              <c:strCache>
                <c:ptCount val="11"/>
                <c:pt idx="0">
                  <c:v>Denmark</c:v>
                </c:pt>
                <c:pt idx="1">
                  <c:v>Romania (³)</c:v>
                </c:pt>
                <c:pt idx="2">
                  <c:v>Latvia</c:v>
                </c:pt>
                <c:pt idx="3">
                  <c:v>Slovenia</c:v>
                </c:pt>
                <c:pt idx="4">
                  <c:v>Cyprus</c:v>
                </c:pt>
                <c:pt idx="5">
                  <c:v>Croatia</c:v>
                </c:pt>
                <c:pt idx="6">
                  <c:v>Bulgaria</c:v>
                </c:pt>
                <c:pt idx="7">
                  <c:v>Estonia</c:v>
                </c:pt>
                <c:pt idx="8">
                  <c:v>Malta</c:v>
                </c:pt>
                <c:pt idx="10">
                  <c:v>Montenegro (⁴)</c:v>
                </c:pt>
              </c:strCache>
            </c:strRef>
          </c:cat>
          <c:val>
            <c:numRef>
              <c:f>'Figure 9'!$E$76:$E$86</c:f>
              <c:numCache>
                <c:formatCode>#,##0</c:formatCode>
                <c:ptCount val="11"/>
                <c:pt idx="0">
                  <c:v>622.83775000000003</c:v>
                </c:pt>
                <c:pt idx="1">
                  <c:v>604.15724999999998</c:v>
                </c:pt>
                <c:pt idx="2">
                  <c:v>413.97800000000001</c:v>
                </c:pt>
                <c:pt idx="3">
                  <c:v>403.30874999999997</c:v>
                </c:pt>
                <c:pt idx="4">
                  <c:v>320.79000000000002</c:v>
                </c:pt>
                <c:pt idx="5">
                  <c:v>305.34125</c:v>
                </c:pt>
                <c:pt idx="6">
                  <c:v>275.524</c:v>
                </c:pt>
                <c:pt idx="7">
                  <c:v>221.34</c:v>
                </c:pt>
                <c:pt idx="8">
                  <c:v>66.726249999999993</c:v>
                </c:pt>
                <c:pt idx="10">
                  <c:v>35.078249999999997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1-4998-B25F-3A79AA75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98474088"/>
        <c:axId val="798467424"/>
      </c:barChart>
      <c:catAx>
        <c:axId val="79847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798467424"/>
        <c:crosses val="autoZero"/>
        <c:auto val="1"/>
        <c:lblAlgn val="ctr"/>
        <c:lblOffset val="100"/>
        <c:tickMarkSkip val="1"/>
        <c:noMultiLvlLbl val="0"/>
      </c:catAx>
      <c:valAx>
        <c:axId val="79846742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98474088"/>
        <c:crosses val="autoZero"/>
        <c:crossBetween val="between"/>
        <c:minorUnit val="10"/>
        <c:dispUnits>
          <c:builtInUnit val="thousands"/>
        </c:dispUnits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Short sea shipping of containers, 2013,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TEUs)</a:t>
            </a:r>
          </a:p>
        </c:rich>
      </c:tx>
      <c:layout>
        <c:manualLayout>
          <c:xMode val="edge"/>
          <c:yMode val="edge"/>
          <c:x val="5.208333333333333E-3"/>
          <c:y val="6.8657857695581664E-3"/>
        </c:manualLayout>
      </c:layout>
      <c:overlay val="0"/>
    </c:title>
    <c:autoTitleDeleted val="0"/>
    <c:plotArea>
      <c:layout>
        <c:manualLayout>
          <c:xMode val="edge"/>
          <c:yMode val="edge"/>
          <c:x val="5.208333333333333E-3"/>
          <c:y val="6.8657857695581664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9'!$A$1:$A$2</c:f>
              <c:strCache>
                <c:ptCount val="2"/>
                <c:pt idx="0">
                  <c:v>Figure 9: Short sea shipping of containers, 2013, 2022 and 2023</c:v>
                </c:pt>
                <c:pt idx="1">
                  <c:v>(million TEUs)</c:v>
                </c:pt>
              </c:strCache>
            </c:strRef>
          </c:cat>
          <c:val>
            <c:numRef>
              <c:f>'Figure 9'!$B$1:$B$2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E89B-4049-96E2-19B7ABD5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369592"/>
        <c:axId val="726369952"/>
      </c:barChart>
      <c:catAx>
        <c:axId val="726369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6369952"/>
        <c:crosses val="autoZero"/>
        <c:auto val="1"/>
        <c:lblAlgn val="ctr"/>
        <c:lblOffset val="100"/>
        <c:noMultiLvlLbl val="0"/>
      </c:catAx>
      <c:valAx>
        <c:axId val="72636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636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Short sea shipping of containers by loading status,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based on TEUs)</a:t>
            </a:r>
          </a:p>
        </c:rich>
      </c:tx>
      <c:layout>
        <c:manualLayout>
          <c:xMode val="edge"/>
          <c:yMode val="edge"/>
          <c:x val="5.3333333333333332E-3"/>
          <c:y val="8.700565416862414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55085403414218"/>
          <c:w val="0.97066666666666668"/>
          <c:h val="0.62057964605483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10'!$E$45</c:f>
              <c:strCache>
                <c:ptCount val="1"/>
                <c:pt idx="0">
                  <c:v>Loaded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10'!$A$46:$A$73</c:f>
              <c:strCache>
                <c:ptCount val="28"/>
                <c:pt idx="0">
                  <c:v>EU</c:v>
                </c:pt>
                <c:pt idx="2">
                  <c:v>Italy</c:v>
                </c:pt>
                <c:pt idx="3">
                  <c:v>Malta</c:v>
                </c:pt>
                <c:pt idx="4">
                  <c:v>France (¹)</c:v>
                </c:pt>
                <c:pt idx="5">
                  <c:v>Poland</c:v>
                </c:pt>
                <c:pt idx="6">
                  <c:v>Romania </c:v>
                </c:pt>
                <c:pt idx="7">
                  <c:v>Netherlands</c:v>
                </c:pt>
                <c:pt idx="8">
                  <c:v>Portugal</c:v>
                </c:pt>
                <c:pt idx="9">
                  <c:v>Bulgaria</c:v>
                </c:pt>
                <c:pt idx="10">
                  <c:v>Belgium</c:v>
                </c:pt>
                <c:pt idx="11">
                  <c:v>Greece</c:v>
                </c:pt>
                <c:pt idx="12">
                  <c:v>Spain</c:v>
                </c:pt>
                <c:pt idx="13">
                  <c:v>Slovenia</c:v>
                </c:pt>
                <c:pt idx="14">
                  <c:v>Germany</c:v>
                </c:pt>
                <c:pt idx="15">
                  <c:v>Ireland</c:v>
                </c:pt>
                <c:pt idx="16">
                  <c:v>Croatia</c:v>
                </c:pt>
                <c:pt idx="17">
                  <c:v>Estonia</c:v>
                </c:pt>
                <c:pt idx="18">
                  <c:v>Denmark</c:v>
                </c:pt>
                <c:pt idx="19">
                  <c:v>Sweden</c:v>
                </c:pt>
                <c:pt idx="20">
                  <c:v>Latvia</c:v>
                </c:pt>
                <c:pt idx="21">
                  <c:v>Finland</c:v>
                </c:pt>
                <c:pt idx="22">
                  <c:v>Cyprus</c:v>
                </c:pt>
                <c:pt idx="23">
                  <c:v>Lithuania</c:v>
                </c:pt>
                <c:pt idx="25">
                  <c:v>Norway</c:v>
                </c:pt>
                <c:pt idx="27">
                  <c:v>Türkiye</c:v>
                </c:pt>
              </c:strCache>
            </c:strRef>
          </c:cat>
          <c:val>
            <c:numRef>
              <c:f>'Figure 10'!$E$46:$E$73</c:f>
              <c:numCache>
                <c:formatCode>#,##0.00</c:formatCode>
                <c:ptCount val="28"/>
                <c:pt idx="0" formatCode="#,##0.0">
                  <c:v>80.218985585942974</c:v>
                </c:pt>
                <c:pt idx="2" formatCode="#,##0">
                  <c:v>98.830411901148068</c:v>
                </c:pt>
                <c:pt idx="3" formatCode="#,##0">
                  <c:v>88.286468968359515</c:v>
                </c:pt>
                <c:pt idx="4" formatCode="#,##0">
                  <c:v>83.275837983118834</c:v>
                </c:pt>
                <c:pt idx="5" formatCode="#,##0">
                  <c:v>82.755219912771551</c:v>
                </c:pt>
                <c:pt idx="6" formatCode="#,##0">
                  <c:v>82.249157814459721</c:v>
                </c:pt>
                <c:pt idx="7" formatCode="#,##0">
                  <c:v>81.631729213737827</c:v>
                </c:pt>
                <c:pt idx="8" formatCode="#,##0">
                  <c:v>80.67511306890836</c:v>
                </c:pt>
                <c:pt idx="9" formatCode="#,##0">
                  <c:v>80.569387784730182</c:v>
                </c:pt>
                <c:pt idx="10" formatCode="#,##0">
                  <c:v>80.192961855759364</c:v>
                </c:pt>
                <c:pt idx="11" formatCode="#,##0">
                  <c:v>78.570689403316692</c:v>
                </c:pt>
                <c:pt idx="12" formatCode="#,##0">
                  <c:v>78.554450589704146</c:v>
                </c:pt>
                <c:pt idx="13" formatCode="#,##0">
                  <c:v>78.544601375497052</c:v>
                </c:pt>
                <c:pt idx="14" formatCode="#,##0">
                  <c:v>77.50124916159875</c:v>
                </c:pt>
                <c:pt idx="15" formatCode="#,##0">
                  <c:v>73.088024274817869</c:v>
                </c:pt>
                <c:pt idx="16" formatCode="#,##0">
                  <c:v>70.892321296254607</c:v>
                </c:pt>
                <c:pt idx="17" formatCode="#,##0">
                  <c:v>70.50600885515496</c:v>
                </c:pt>
                <c:pt idx="18" formatCode="#,##0">
                  <c:v>70.067204500690593</c:v>
                </c:pt>
                <c:pt idx="19" formatCode="#,##0">
                  <c:v>68.265823847927692</c:v>
                </c:pt>
                <c:pt idx="20" formatCode="#,##0">
                  <c:v>67.283044026494167</c:v>
                </c:pt>
                <c:pt idx="21" formatCode="#,##0">
                  <c:v>63.702540025097775</c:v>
                </c:pt>
                <c:pt idx="22" formatCode="#,##0">
                  <c:v>61.866174132610119</c:v>
                </c:pt>
                <c:pt idx="23" formatCode="#,##0">
                  <c:v>58.556719849617046</c:v>
                </c:pt>
                <c:pt idx="25" formatCode="#,##0">
                  <c:v>64.035577192229169</c:v>
                </c:pt>
                <c:pt idx="27" formatCode="#,##0">
                  <c:v>75.885160002537532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7-406B-B6BC-0731D7343CEA}"/>
            </c:ext>
          </c:extLst>
        </c:ser>
        <c:ser>
          <c:idx val="1"/>
          <c:order val="1"/>
          <c:tx>
            <c:strRef>
              <c:f>'Figure 10'!$F$45</c:f>
              <c:strCache>
                <c:ptCount val="1"/>
                <c:pt idx="0">
                  <c:v>Empty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10'!$A$46:$A$73</c:f>
              <c:strCache>
                <c:ptCount val="28"/>
                <c:pt idx="0">
                  <c:v>EU</c:v>
                </c:pt>
                <c:pt idx="2">
                  <c:v>Italy</c:v>
                </c:pt>
                <c:pt idx="3">
                  <c:v>Malta</c:v>
                </c:pt>
                <c:pt idx="4">
                  <c:v>France (¹)</c:v>
                </c:pt>
                <c:pt idx="5">
                  <c:v>Poland</c:v>
                </c:pt>
                <c:pt idx="6">
                  <c:v>Romania </c:v>
                </c:pt>
                <c:pt idx="7">
                  <c:v>Netherlands</c:v>
                </c:pt>
                <c:pt idx="8">
                  <c:v>Portugal</c:v>
                </c:pt>
                <c:pt idx="9">
                  <c:v>Bulgaria</c:v>
                </c:pt>
                <c:pt idx="10">
                  <c:v>Belgium</c:v>
                </c:pt>
                <c:pt idx="11">
                  <c:v>Greece</c:v>
                </c:pt>
                <c:pt idx="12">
                  <c:v>Spain</c:v>
                </c:pt>
                <c:pt idx="13">
                  <c:v>Slovenia</c:v>
                </c:pt>
                <c:pt idx="14">
                  <c:v>Germany</c:v>
                </c:pt>
                <c:pt idx="15">
                  <c:v>Ireland</c:v>
                </c:pt>
                <c:pt idx="16">
                  <c:v>Croatia</c:v>
                </c:pt>
                <c:pt idx="17">
                  <c:v>Estonia</c:v>
                </c:pt>
                <c:pt idx="18">
                  <c:v>Denmark</c:v>
                </c:pt>
                <c:pt idx="19">
                  <c:v>Sweden</c:v>
                </c:pt>
                <c:pt idx="20">
                  <c:v>Latvia</c:v>
                </c:pt>
                <c:pt idx="21">
                  <c:v>Finland</c:v>
                </c:pt>
                <c:pt idx="22">
                  <c:v>Cyprus</c:v>
                </c:pt>
                <c:pt idx="23">
                  <c:v>Lithuania</c:v>
                </c:pt>
                <c:pt idx="25">
                  <c:v>Norway</c:v>
                </c:pt>
                <c:pt idx="27">
                  <c:v>Türkiye</c:v>
                </c:pt>
              </c:strCache>
            </c:strRef>
          </c:cat>
          <c:val>
            <c:numRef>
              <c:f>'Figure 10'!$F$46:$F$73</c:f>
              <c:numCache>
                <c:formatCode>#,##0.00</c:formatCode>
                <c:ptCount val="28"/>
                <c:pt idx="0">
                  <c:v>19.781014414057026</c:v>
                </c:pt>
                <c:pt idx="2" formatCode="#,##0">
                  <c:v>1.169588098851932</c:v>
                </c:pt>
                <c:pt idx="3" formatCode="#,##0">
                  <c:v>11.713531031640485</c:v>
                </c:pt>
                <c:pt idx="4" formatCode="#,##0">
                  <c:v>16.724162016881166</c:v>
                </c:pt>
                <c:pt idx="5" formatCode="#,##0">
                  <c:v>17.244780087228449</c:v>
                </c:pt>
                <c:pt idx="6" formatCode="#,##0">
                  <c:v>17.750842185540279</c:v>
                </c:pt>
                <c:pt idx="7" formatCode="#,##0">
                  <c:v>18.368270786262173</c:v>
                </c:pt>
                <c:pt idx="8" formatCode="#,##0">
                  <c:v>19.32488693109164</c:v>
                </c:pt>
                <c:pt idx="9" formatCode="#,##0">
                  <c:v>19.430612215269818</c:v>
                </c:pt>
                <c:pt idx="10" formatCode="#,##0">
                  <c:v>19.807038144240636</c:v>
                </c:pt>
                <c:pt idx="11" formatCode="#,##0">
                  <c:v>21.429310596683308</c:v>
                </c:pt>
                <c:pt idx="12" formatCode="#,##0">
                  <c:v>21.445549410295854</c:v>
                </c:pt>
                <c:pt idx="13" formatCode="#,##0">
                  <c:v>21.455398624502948</c:v>
                </c:pt>
                <c:pt idx="14" formatCode="#,##0">
                  <c:v>22.49875083840125</c:v>
                </c:pt>
                <c:pt idx="15" formatCode="#,##0">
                  <c:v>26.911975725182131</c:v>
                </c:pt>
                <c:pt idx="16" formatCode="#,##0">
                  <c:v>29.107678703745393</c:v>
                </c:pt>
                <c:pt idx="17" formatCode="#,##0">
                  <c:v>29.49399114484504</c:v>
                </c:pt>
                <c:pt idx="18" formatCode="#,##0">
                  <c:v>29.932795499309407</c:v>
                </c:pt>
                <c:pt idx="19" formatCode="#,##0">
                  <c:v>31.734176152072308</c:v>
                </c:pt>
                <c:pt idx="20" formatCode="#,##0">
                  <c:v>32.716955973505833</c:v>
                </c:pt>
                <c:pt idx="21" formatCode="#,##0">
                  <c:v>36.297459974902225</c:v>
                </c:pt>
                <c:pt idx="22" formatCode="#,##0">
                  <c:v>38.133825867389881</c:v>
                </c:pt>
                <c:pt idx="23" formatCode="#,##0">
                  <c:v>41.443280150382954</c:v>
                </c:pt>
                <c:pt idx="25" formatCode="#,##0">
                  <c:v>35.964422807770831</c:v>
                </c:pt>
                <c:pt idx="27" formatCode="#,##0">
                  <c:v>24.114839997462468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7-406B-B6BC-0731D7343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98470168"/>
        <c:axId val="798474480"/>
      </c:barChart>
      <c:catAx>
        <c:axId val="79847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798474480"/>
        <c:crosses val="autoZero"/>
        <c:auto val="1"/>
        <c:lblAlgn val="ctr"/>
        <c:lblOffset val="100"/>
        <c:tickMarkSkip val="1"/>
        <c:noMultiLvlLbl val="0"/>
      </c:catAx>
      <c:valAx>
        <c:axId val="798474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98470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21333333333338"/>
          <c:y val="0.77305705498534694"/>
          <c:w val="0.16557322834645669"/>
          <c:h val="4.192781921869265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5</xdr:row>
      <xdr:rowOff>76201</xdr:rowOff>
    </xdr:from>
    <xdr:to>
      <xdr:col>14</xdr:col>
      <xdr:colOff>541020</xdr:colOff>
      <xdr:row>42</xdr:row>
      <xdr:rowOff>115257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0.86066</cdr:y>
    </cdr:from>
    <cdr:ext cx="7995000" cy="838947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9BFE5CE9-BA9E-DDAF-42F5-E8A8E03FDD4F}"/>
            </a:ext>
          </a:extLst>
        </cdr:cNvPr>
        <cdr:cNvSpPr txBox="1"/>
      </cdr:nvSpPr>
      <cdr:spPr>
        <a:xfrm xmlns:a="http://schemas.openxmlformats.org/drawingml/2006/main">
          <a:off x="0" y="5181809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break in time series from 2015 due to methodological improvement in the data reported by the Netherlands. The data reported for certain periods contain a significant share of declarations to and from unknown ports (see methodological notes).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mar_sg_am_cw)</a:t>
          </a:r>
        </a:p>
      </cdr:txBody>
    </cdr:sp>
  </cdr:absSizeAnchor>
  <cdr:absSizeAnchor xmlns:cdr="http://schemas.openxmlformats.org/drawingml/2006/chartDrawing">
    <cdr:from>
      <cdr:x>0.83936</cdr:x>
      <cdr:y>0.93014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F8A0A718-5682-5BA8-DF07-2835A44117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0013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114303</xdr:rowOff>
    </xdr:from>
    <xdr:to>
      <xdr:col>14</xdr:col>
      <xdr:colOff>276225</xdr:colOff>
      <xdr:row>44</xdr:row>
      <xdr:rowOff>27222</xdr:rowOff>
    </xdr:to>
    <xdr:graphicFrame macro="">
      <xdr:nvGraphicFramePr>
        <xdr:cNvPr id="3" name="Chart 102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0.85536</cdr:y>
    </cdr:from>
    <cdr:ext cx="7995000" cy="87742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FB7F4C8-C641-F3A4-1102-726C54FEAB8A}"/>
            </a:ext>
          </a:extLst>
        </cdr:cNvPr>
        <cdr:cNvSpPr txBox="1"/>
      </cdr:nvSpPr>
      <cdr:spPr>
        <a:xfrm xmlns:a="http://schemas.openxmlformats.org/drawingml/2006/main">
          <a:off x="0" y="5188649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Czechia, Luxembourg, Hungary, Austria, Slovakia and the EFTA countries Liechtenstein and Switzerland have no maritime ports.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 Contains a significant share of declarations to and from unknown ports (see methodological notes).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mar_sg_am_cw)</a:t>
          </a:r>
        </a:p>
      </cdr:txBody>
    </cdr:sp>
  </cdr:absSizeAnchor>
  <cdr:absSizeAnchor xmlns:cdr="http://schemas.openxmlformats.org/drawingml/2006/chartDrawing">
    <cdr:from>
      <cdr:x>0.83936</cdr:x>
      <cdr:y>0.93066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5139935-6383-6D7E-24FA-15FC86EEE6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544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87837</xdr:colOff>
      <xdr:row>8</xdr:row>
      <xdr:rowOff>57150</xdr:rowOff>
    </xdr:from>
    <xdr:to>
      <xdr:col>13</xdr:col>
      <xdr:colOff>516462</xdr:colOff>
      <xdr:row>39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2D028F-DDF6-488B-B094-8C7440B86563}"/>
            </a:ext>
          </a:extLst>
        </xdr:cNvPr>
        <xdr:cNvGrpSpPr/>
      </xdr:nvGrpSpPr>
      <xdr:grpSpPr>
        <a:xfrm>
          <a:off x="87837" y="1409700"/>
          <a:ext cx="9525000" cy="5019675"/>
          <a:chOff x="78312" y="1057275"/>
          <a:chExt cx="9525000" cy="5019675"/>
        </a:xfrm>
      </xdr:grpSpPr>
      <xdr:graphicFrame macro="">
        <xdr:nvGraphicFramePr>
          <xdr:cNvPr id="3" name="Chart 1025">
            <a:extLst>
              <a:ext uri="{FF2B5EF4-FFF2-40B4-BE49-F238E27FC236}">
                <a16:creationId xmlns:a16="http://schemas.microsoft.com/office/drawing/2014/main" id="{C39095B2-2237-EC0D-C73E-C4DBDC29852A}"/>
              </a:ext>
            </a:extLst>
          </xdr:cNvPr>
          <xdr:cNvGraphicFramePr>
            <a:graphicFrameLocks/>
          </xdr:cNvGraphicFramePr>
        </xdr:nvGraphicFramePr>
        <xdr:xfrm>
          <a:off x="78312" y="1527177"/>
          <a:ext cx="9525000" cy="45497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025">
            <a:extLst>
              <a:ext uri="{FF2B5EF4-FFF2-40B4-BE49-F238E27FC236}">
                <a16:creationId xmlns:a16="http://schemas.microsoft.com/office/drawing/2014/main" id="{5D2A657D-A731-EF9D-7252-06C799B08D6B}"/>
              </a:ext>
            </a:extLst>
          </xdr:cNvPr>
          <xdr:cNvGraphicFramePr>
            <a:graphicFrameLocks/>
          </xdr:cNvGraphicFramePr>
        </xdr:nvGraphicFramePr>
        <xdr:xfrm>
          <a:off x="5953124" y="1485900"/>
          <a:ext cx="2181226" cy="2466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16CDC6C-71B8-62E1-830D-93A1B3B62C8B}"/>
              </a:ext>
            </a:extLst>
          </xdr:cNvPr>
          <xdr:cNvSpPr/>
        </xdr:nvSpPr>
        <xdr:spPr>
          <a:xfrm>
            <a:off x="5591175" y="1057275"/>
            <a:ext cx="2771776" cy="282892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Right Brace 5">
            <a:extLst>
              <a:ext uri="{FF2B5EF4-FFF2-40B4-BE49-F238E27FC236}">
                <a16:creationId xmlns:a16="http://schemas.microsoft.com/office/drawing/2014/main" id="{C3FBE16B-2D6C-B815-0C07-6DBEF2E7A43C}"/>
              </a:ext>
            </a:extLst>
          </xdr:cNvPr>
          <xdr:cNvSpPr/>
        </xdr:nvSpPr>
        <xdr:spPr>
          <a:xfrm rot="16200000">
            <a:off x="7053265" y="3757614"/>
            <a:ext cx="200028" cy="1276349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ight Brace 6">
            <a:extLst>
              <a:ext uri="{FF2B5EF4-FFF2-40B4-BE49-F238E27FC236}">
                <a16:creationId xmlns:a16="http://schemas.microsoft.com/office/drawing/2014/main" id="{6B16F1AA-4F96-A9C0-2625-FF2019C8C27D}"/>
              </a:ext>
            </a:extLst>
          </xdr:cNvPr>
          <xdr:cNvSpPr/>
        </xdr:nvSpPr>
        <xdr:spPr>
          <a:xfrm rot="16200000">
            <a:off x="9220203" y="4305302"/>
            <a:ext cx="152400" cy="30479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28C4755F-088A-EC4F-453B-CC9CC60528E3}"/>
              </a:ext>
            </a:extLst>
          </xdr:cNvPr>
          <xdr:cNvCxnSpPr/>
        </xdr:nvCxnSpPr>
        <xdr:spPr>
          <a:xfrm flipH="1" flipV="1">
            <a:off x="8305800" y="2933700"/>
            <a:ext cx="995366" cy="14573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EBEF9E9C-2060-20F6-3C58-7F2650AE4541}"/>
              </a:ext>
            </a:extLst>
          </xdr:cNvPr>
          <xdr:cNvCxnSpPr/>
        </xdr:nvCxnSpPr>
        <xdr:spPr>
          <a:xfrm flipV="1">
            <a:off x="7153275" y="3876675"/>
            <a:ext cx="38100" cy="43814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25400</xdr:colOff>
      <xdr:row>84</xdr:row>
      <xdr:rowOff>0</xdr:rowOff>
    </xdr:from>
    <xdr:to>
      <xdr:col>14</xdr:col>
      <xdr:colOff>73025</xdr:colOff>
      <xdr:row>127</xdr:row>
      <xdr:rowOff>114397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FDC7AB7-71D6-5BD5-B7EB-4AF711FCD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0.00911</cdr:x>
      <cdr:y>0.10067</cdr:y>
    </cdr:from>
    <cdr:to>
      <cdr:x>0.98555</cdr:x>
      <cdr:y>0.80986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ECD53EA-40F2-6241-3493-FC2069E775B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9523809" cy="5019048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0.00521</cdr:x>
      <cdr:y>0.80098</cdr:y>
    </cdr:from>
    <cdr:ext cx="8223598" cy="140852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927E5EF-270E-08D1-16E3-06155994BAAB}"/>
            </a:ext>
          </a:extLst>
        </cdr:cNvPr>
        <cdr:cNvSpPr txBox="1"/>
      </cdr:nvSpPr>
      <cdr:spPr>
        <a:xfrm xmlns:a="http://schemas.openxmlformats.org/drawingml/2006/main">
          <a:off x="50800" y="5668645"/>
          <a:ext cx="8223598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Note: Czechia, Luxembourg, Hungary, Austria, Slovakia and the EFTA countries Liechtenstein and Switzerland have no maritime ports. Countries are ranked based on 2023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kern="1200">
              <a:latin typeface="Arial" panose="020B0604020202020204" pitchFamily="34" charset="0"/>
            </a:rPr>
            <a:t>(¹) Break in time series from 2015 due to methodological improvement in the data reported by the Netherlands.</a:t>
          </a:r>
        </a:p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(²) 2013: partially estimated by Eurostat. 2022-2023: significant share of declarations to and from unknown ports reported (see methodological notes).</a:t>
          </a:r>
        </a:p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(³) 2013: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 kern="1200">
              <a:latin typeface="Arial" panose="020B0604020202020204" pitchFamily="34" charset="0"/>
            </a:rPr>
            <a:t>Source:</a:t>
          </a:r>
          <a:r>
            <a:rPr lang="fr-BE" sz="1200" kern="1200">
              <a:latin typeface="Arial" panose="020B0604020202020204" pitchFamily="34" charset="0"/>
            </a:rPr>
            <a:t> Eurostat (online data code: mar_sg_am_cw)</a:t>
          </a:r>
        </a:p>
      </cdr:txBody>
    </cdr:sp>
  </cdr:absSizeAnchor>
  <cdr:absSizeAnchor xmlns:cdr="http://schemas.openxmlformats.org/drawingml/2006/chartDrawing">
    <cdr:from>
      <cdr:x>0.84312</cdr:x>
      <cdr:y>0.94057</cdr:y>
    </cdr:from>
    <cdr:ext cx="1530097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6DDD0A7-41E9-CDE9-41FC-20EA85D8E5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223501" y="6656547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114304</xdr:rowOff>
    </xdr:from>
    <xdr:to>
      <xdr:col>14</xdr:col>
      <xdr:colOff>257175</xdr:colOff>
      <xdr:row>45</xdr:row>
      <xdr:rowOff>85324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0.86042</cdr:y>
    </cdr:from>
    <cdr:ext cx="7995000" cy="877420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C737E596-D9B0-04FF-3219-3C309CD6EF05}"/>
            </a:ext>
          </a:extLst>
        </cdr:cNvPr>
        <cdr:cNvSpPr txBox="1"/>
      </cdr:nvSpPr>
      <cdr:spPr>
        <a:xfrm xmlns:a="http://schemas.openxmlformats.org/drawingml/2006/main">
          <a:off x="0" y="5408675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Note: Czechia, Luxembourg, Hungary, Austria, Slovakia and the EFTA countries Liechtenstein and Switzerland have no maritime ports.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kern="1200">
              <a:latin typeface="Arial" panose="020B0604020202020204" pitchFamily="34" charset="0"/>
            </a:rPr>
            <a:t>(¹) Contains a significant share of declarations to and from unknown ports (see methodological notes).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 kern="1200">
              <a:latin typeface="Arial" panose="020B0604020202020204" pitchFamily="34" charset="0"/>
            </a:rPr>
            <a:t>Source:</a:t>
          </a:r>
          <a:r>
            <a:rPr lang="fr-BE" sz="1200" kern="1200">
              <a:latin typeface="Arial" panose="020B0604020202020204" pitchFamily="34" charset="0"/>
            </a:rPr>
            <a:t> Eurostat (online data code: mar_sg_am_cwd)</a:t>
          </a:r>
        </a:p>
      </cdr:txBody>
    </cdr:sp>
  </cdr:absSizeAnchor>
  <cdr:absSizeAnchor xmlns:cdr="http://schemas.openxmlformats.org/drawingml/2006/chartDrawing">
    <cdr:from>
      <cdr:x>0.83936</cdr:x>
      <cdr:y>0.93309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A233BCB5-2DAC-1946-14EE-BF99085771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6547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14288</xdr:rowOff>
    </xdr:from>
    <xdr:to>
      <xdr:col>14</xdr:col>
      <xdr:colOff>28575</xdr:colOff>
      <xdr:row>44</xdr:row>
      <xdr:rowOff>86129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0.79689</cdr:y>
    </cdr:from>
    <cdr:ext cx="7995000" cy="123149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D084EDC-9A5F-FA02-A980-2780C4094216}"/>
            </a:ext>
          </a:extLst>
        </cdr:cNvPr>
        <cdr:cNvSpPr txBox="1"/>
      </cdr:nvSpPr>
      <cdr:spPr>
        <a:xfrm xmlns:a="http://schemas.openxmlformats.org/drawingml/2006/main">
          <a:off x="0" y="4831575"/>
          <a:ext cx="7995000" cy="123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Note: Czechia, Luxembourg, Hungary, Austria, Slovakia and the EFTA countries Liechtenstein and Switzerland have no maritime ports.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kern="1200">
              <a:latin typeface="Arial" panose="020B0604020202020204" pitchFamily="34" charset="0"/>
            </a:rPr>
            <a:t>(¹) Non-identified ports of Denmark, Germany, Spain, France, Sweden, the United Kingdom, Israel, Morocco, Russia, Türkiye and Egypt; river ports of EU countries (see methodological notes).</a:t>
          </a:r>
        </a:p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(²) Contains a significant share of declarations to and from unknown ports (see methodological notes).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 kern="1200">
              <a:latin typeface="Arial" panose="020B0604020202020204" pitchFamily="34" charset="0"/>
            </a:rPr>
            <a:t>Source:</a:t>
          </a:r>
          <a:r>
            <a:rPr lang="fr-BE" sz="1200" kern="1200">
              <a:latin typeface="Arial" panose="020B0604020202020204" pitchFamily="34" charset="0"/>
            </a:rPr>
            <a:t> Eurostat (online data code: mar_sg_am_cws)</a:t>
          </a:r>
        </a:p>
      </cdr:txBody>
    </cdr:sp>
  </cdr:absSizeAnchor>
  <cdr:absSizeAnchor xmlns:cdr="http://schemas.openxmlformats.org/drawingml/2006/chartDrawing">
    <cdr:from>
      <cdr:x>0.83936</cdr:x>
      <cdr:y>0.93063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E5BC8E7-D3DE-4716-68CE-2D40EB55E4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244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134306</xdr:rowOff>
    </xdr:from>
    <xdr:to>
      <xdr:col>14</xdr:col>
      <xdr:colOff>285750</xdr:colOff>
      <xdr:row>42</xdr:row>
      <xdr:rowOff>359530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0.85508</cdr:y>
    </cdr:from>
    <cdr:ext cx="7995000" cy="87741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F15EB0E-56EC-F418-11CC-82E3850180F9}"/>
            </a:ext>
          </a:extLst>
        </cdr:cNvPr>
        <cdr:cNvSpPr txBox="1"/>
      </cdr:nvSpPr>
      <cdr:spPr>
        <a:xfrm xmlns:a="http://schemas.openxmlformats.org/drawingml/2006/main">
          <a:off x="0" y="5177105"/>
          <a:ext cx="799500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Note: Czechia, Luxembourg, Hungary, Austria, Slovakia and the EFTA countries Liechtenstein and Switzerland have no maritime ports. Countries are ranked based on the share of liquid bulk.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kern="1200">
              <a:latin typeface="Arial" panose="020B0604020202020204" pitchFamily="34" charset="0"/>
            </a:rPr>
            <a:t>(¹) Contains a significant share of declarations to and from unknown ports (see methodological notes).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 kern="1200">
              <a:latin typeface="Arial" panose="020B0604020202020204" pitchFamily="34" charset="0"/>
            </a:rPr>
            <a:t>Source:</a:t>
          </a:r>
          <a:r>
            <a:rPr lang="fr-BE" sz="1200" kern="1200">
              <a:latin typeface="Arial" panose="020B0604020202020204" pitchFamily="34" charset="0"/>
            </a:rPr>
            <a:t> Eurostat (online data code: mar_sg_am_cwk)</a:t>
          </a:r>
        </a:p>
      </cdr:txBody>
    </cdr:sp>
  </cdr:absSizeAnchor>
  <cdr:absSizeAnchor xmlns:cdr="http://schemas.openxmlformats.org/drawingml/2006/chartDrawing">
    <cdr:from>
      <cdr:x>0.83936</cdr:x>
      <cdr:y>0.93053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AA8B011-376B-BCE8-AAAF-ABF56BF2B7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389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142874</xdr:rowOff>
    </xdr:from>
    <xdr:to>
      <xdr:col>9</xdr:col>
      <xdr:colOff>66675</xdr:colOff>
      <xdr:row>44</xdr:row>
      <xdr:rowOff>11042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0.85592</cdr:y>
    </cdr:from>
    <cdr:ext cx="7995000" cy="838948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ED932160-6494-CC7C-0C6F-BF3BB4158647}"/>
            </a:ext>
          </a:extLst>
        </cdr:cNvPr>
        <cdr:cNvSpPr txBox="1"/>
      </cdr:nvSpPr>
      <cdr:spPr>
        <a:xfrm xmlns:a="http://schemas.openxmlformats.org/drawingml/2006/main">
          <a:off x="0" y="5153795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 Roll-on/roll-off units: less than 1 %.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 Non-identified ports of Denmark, Germany, Spain, France, Sweden, the United Kingdom, Türkiye, Egypt, Israel, Morocco and Russia; river ports of EU countries (see methodological notes).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mar_sg_am_ewx)</a:t>
          </a:r>
        </a:p>
      </cdr:txBody>
    </cdr:sp>
  </cdr:absSizeAnchor>
  <cdr:absSizeAnchor xmlns:cdr="http://schemas.openxmlformats.org/drawingml/2006/chartDrawing">
    <cdr:from>
      <cdr:x>0.83936</cdr:x>
      <cdr:y>0.93014</cdr:y>
    </cdr:from>
    <cdr:ext cx="1530099" cy="420624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F1A488FD-1DDE-ED96-7757-9668A17A61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0069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</xdr:row>
      <xdr:rowOff>76202</xdr:rowOff>
    </xdr:from>
    <xdr:to>
      <xdr:col>14</xdr:col>
      <xdr:colOff>352424</xdr:colOff>
      <xdr:row>40</xdr:row>
      <xdr:rowOff>16841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0.85015</cdr:y>
    </cdr:from>
    <cdr:ext cx="7995000" cy="83894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374E82D-E762-852B-922C-498A06E1B779}"/>
            </a:ext>
          </a:extLst>
        </cdr:cNvPr>
        <cdr:cNvSpPr txBox="1"/>
      </cdr:nvSpPr>
      <cdr:spPr>
        <a:xfrm xmlns:a="http://schemas.openxmlformats.org/drawingml/2006/main">
          <a:off x="0" y="4759541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TEU: Twenty-foot Equivalent Unit (unit of volume equivalent to a 20 foot ISO container). Break in time series from 2015 due to methodological improvement in the data reported by the Netherlands. The data reported for certain periods contain a significant share of declarations to and from unknown ports (see methodological notes).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mar_sg_am_cv)</a:t>
          </a:r>
        </a:p>
      </cdr:txBody>
    </cdr:sp>
  </cdr:absSizeAnchor>
  <cdr:absSizeAnchor xmlns:cdr="http://schemas.openxmlformats.org/drawingml/2006/chartDrawing">
    <cdr:from>
      <cdr:x>0.83936</cdr:x>
      <cdr:y>0.92487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CF8F87E8-E506-5781-C9E6-BC2EAB8EC1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17786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107105</xdr:colOff>
      <xdr:row>6</xdr:row>
      <xdr:rowOff>104775</xdr:rowOff>
    </xdr:from>
    <xdr:to>
      <xdr:col>14</xdr:col>
      <xdr:colOff>11855</xdr:colOff>
      <xdr:row>36</xdr:row>
      <xdr:rowOff>161924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D461CAC1-C790-1E98-0F41-A805A31CA578}"/>
            </a:ext>
          </a:extLst>
        </xdr:cNvPr>
        <xdr:cNvGrpSpPr/>
      </xdr:nvGrpSpPr>
      <xdr:grpSpPr>
        <a:xfrm>
          <a:off x="107105" y="1133475"/>
          <a:ext cx="9525000" cy="5600699"/>
          <a:chOff x="107105" y="1295400"/>
          <a:chExt cx="9525000" cy="5467349"/>
        </a:xfrm>
      </xdr:grpSpPr>
      <xdr:graphicFrame macro="">
        <xdr:nvGraphicFramePr>
          <xdr:cNvPr id="2" name="Chart 1025">
            <a:extLst>
              <a:ext uri="{FF2B5EF4-FFF2-40B4-BE49-F238E27FC236}">
                <a16:creationId xmlns:a16="http://schemas.microsoft.com/office/drawing/2014/main" id="{00000000-0008-0000-1200-000002000000}"/>
              </a:ext>
            </a:extLst>
          </xdr:cNvPr>
          <xdr:cNvGraphicFramePr>
            <a:graphicFrameLocks/>
          </xdr:cNvGraphicFramePr>
        </xdr:nvGraphicFramePr>
        <xdr:xfrm>
          <a:off x="107105" y="1790696"/>
          <a:ext cx="9525000" cy="49720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1025">
            <a:extLst>
              <a:ext uri="{FF2B5EF4-FFF2-40B4-BE49-F238E27FC236}">
                <a16:creationId xmlns:a16="http://schemas.microsoft.com/office/drawing/2014/main" id="{1C00C4AA-FBE9-4813-BA3C-E5ACB04F5226}"/>
              </a:ext>
            </a:extLst>
          </xdr:cNvPr>
          <xdr:cNvGraphicFramePr>
            <a:graphicFrameLocks/>
          </xdr:cNvGraphicFramePr>
        </xdr:nvGraphicFramePr>
        <xdr:xfrm>
          <a:off x="4562475" y="1762125"/>
          <a:ext cx="3857625" cy="237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51DCB23D-1C9B-4351-A5D4-4B24A852B240}"/>
              </a:ext>
            </a:extLst>
          </xdr:cNvPr>
          <xdr:cNvSpPr/>
        </xdr:nvSpPr>
        <xdr:spPr>
          <a:xfrm>
            <a:off x="3924300" y="1295400"/>
            <a:ext cx="4905376" cy="311467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" name="Right Brace 4">
            <a:extLst>
              <a:ext uri="{FF2B5EF4-FFF2-40B4-BE49-F238E27FC236}">
                <a16:creationId xmlns:a16="http://schemas.microsoft.com/office/drawing/2014/main" id="{1A6C0C8E-08F1-49F1-9FA3-D2FE571B88B0}"/>
              </a:ext>
            </a:extLst>
          </xdr:cNvPr>
          <xdr:cNvSpPr/>
        </xdr:nvSpPr>
        <xdr:spPr>
          <a:xfrm rot="16200000">
            <a:off x="6272214" y="3462337"/>
            <a:ext cx="209550" cy="292417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ight Brace 5">
            <a:extLst>
              <a:ext uri="{FF2B5EF4-FFF2-40B4-BE49-F238E27FC236}">
                <a16:creationId xmlns:a16="http://schemas.microsoft.com/office/drawing/2014/main" id="{BFBA231C-23F6-4BD7-841D-CE2DB6610CE4}"/>
              </a:ext>
            </a:extLst>
          </xdr:cNvPr>
          <xdr:cNvSpPr/>
        </xdr:nvSpPr>
        <xdr:spPr>
          <a:xfrm rot="16200000">
            <a:off x="9282114" y="4986337"/>
            <a:ext cx="152401" cy="333376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CADFAC31-E8F0-4858-BF73-E0FE42D258A3}"/>
              </a:ext>
            </a:extLst>
          </xdr:cNvPr>
          <xdr:cNvCxnSpPr/>
        </xdr:nvCxnSpPr>
        <xdr:spPr>
          <a:xfrm flipV="1">
            <a:off x="6372225" y="4419600"/>
            <a:ext cx="47625" cy="46672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80039618-D45D-442B-8077-98AA0BC41D91}"/>
              </a:ext>
            </a:extLst>
          </xdr:cNvPr>
          <xdr:cNvCxnSpPr>
            <a:stCxn id="6" idx="1"/>
          </xdr:cNvCxnSpPr>
        </xdr:nvCxnSpPr>
        <xdr:spPr>
          <a:xfrm flipH="1" flipV="1">
            <a:off x="8572500" y="3552825"/>
            <a:ext cx="785815" cy="15240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25400</xdr:colOff>
      <xdr:row>86</xdr:row>
      <xdr:rowOff>0</xdr:rowOff>
    </xdr:from>
    <xdr:to>
      <xdr:col>14</xdr:col>
      <xdr:colOff>158750</xdr:colOff>
      <xdr:row>136</xdr:row>
      <xdr:rowOff>93053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22BCB1-3328-B818-5BC4-AC9E3878F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0.00911</cdr:x>
      <cdr:y>0.087</cdr:y>
    </cdr:from>
    <cdr:to>
      <cdr:x>0.98555</cdr:x>
      <cdr:y>0.77082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C8A5498-2C30-077F-578A-BDA691F8EB3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9523809" cy="5600000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0.00521</cdr:x>
      <cdr:y>0.76315</cdr:y>
    </cdr:from>
    <cdr:ext cx="8223598" cy="1939633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95242E8-ED4C-2015-6B8A-775677A1DA7A}"/>
            </a:ext>
          </a:extLst>
        </cdr:cNvPr>
        <cdr:cNvSpPr txBox="1"/>
      </cdr:nvSpPr>
      <cdr:spPr>
        <a:xfrm xmlns:a="http://schemas.openxmlformats.org/drawingml/2006/main">
          <a:off x="50800" y="6249670"/>
          <a:ext cx="8223598" cy="1939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Note: Czechia, Luxembourg, Hungary, Austria, Slovakia and the EFTA countries Liechtenstein and Switzerland have no maritime ports. Countries are ranked based on 2023 data. TEU: Twenty-foot Equivalent Unit (unit of volume equivalent to a 20 foot ISO container).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kern="1200">
              <a:latin typeface="Arial" panose="020B0604020202020204" pitchFamily="34" charset="0"/>
            </a:rPr>
            <a:t>(¹) 2013, 2022 and 2023: significant share of declarations to and from unknown ports reported (see methodological notes). Break in time series from 2015 due to methodological improvement in the data reported by the Netherlands.</a:t>
          </a:r>
        </a:p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(²) 2013: partially estimated by Eurostat. 2022 and 2023: significant share of declarations to and from unknown ports reported (see methodological notes).</a:t>
          </a:r>
        </a:p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(³) 2013: significant share of declarations to and from unknown ports reported (see methodological notes).</a:t>
          </a:r>
        </a:p>
        <a:p xmlns:a="http://schemas.openxmlformats.org/drawingml/2006/main">
          <a:r>
            <a:rPr lang="fr-BE" sz="1200" kern="1200">
              <a:latin typeface="Arial" panose="020B0604020202020204" pitchFamily="34" charset="0"/>
            </a:rPr>
            <a:t>(⁴) 2013: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 kern="1200">
              <a:latin typeface="Arial" panose="020B0604020202020204" pitchFamily="34" charset="0"/>
            </a:rPr>
            <a:t>Source:</a:t>
          </a:r>
          <a:r>
            <a:rPr lang="fr-BE" sz="1200" kern="1200">
              <a:latin typeface="Arial" panose="020B0604020202020204" pitchFamily="34" charset="0"/>
            </a:rPr>
            <a:t> Eurostat (online data code: mar_sg_am_cv)</a:t>
          </a:r>
        </a:p>
      </cdr:txBody>
    </cdr:sp>
  </cdr:absSizeAnchor>
  <cdr:absSizeAnchor xmlns:cdr="http://schemas.openxmlformats.org/drawingml/2006/chartDrawing">
    <cdr:from>
      <cdr:x>0.84312</cdr:x>
      <cdr:y>0.94864</cdr:y>
    </cdr:from>
    <cdr:ext cx="1530097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91443CB-9451-12C5-F2F4-84AFDC5113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223501" y="7768679"/>
          <a:ext cx="1530097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</xdr:colOff>
      <xdr:row>6</xdr:row>
      <xdr:rowOff>40008</xdr:rowOff>
    </xdr:from>
    <xdr:to>
      <xdr:col>14</xdr:col>
      <xdr:colOff>5715</xdr:colOff>
      <xdr:row>42</xdr:row>
      <xdr:rowOff>49409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0.85631</cdr:y>
    </cdr:from>
    <cdr:ext cx="7995000" cy="83894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9AC0B573-52A1-FA7D-AB37-DE54983269FA}"/>
            </a:ext>
          </a:extLst>
        </cdr:cNvPr>
        <cdr:cNvSpPr txBox="1"/>
      </cdr:nvSpPr>
      <cdr:spPr>
        <a:xfrm xmlns:a="http://schemas.openxmlformats.org/drawingml/2006/main">
          <a:off x="0" y="499975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TEU: Twenty-foot Equivalent Unit (unit of volume equivalent to a 20 foot ISO container). Czechia, Luxembourg, Hungary, Austria, Slovakia and the EFTA countries Liechtenstein and Switzerland have no maritime ports. Montenegro: data on empty containers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mar_sg_am_cv)</a:t>
          </a: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40BAE010-1306-958C-FC1E-5590064DBC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807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rojet\Maritime\Contract-2024\Task3-Dissemination\SSS-2022\EU\Maritime%20transport%20short%20sea%20shipping_2024-03.xlsx" TargetMode="External"/><Relationship Id="rId1" Type="http://schemas.openxmlformats.org/officeDocument/2006/relationships/externalLinkPath" Target="/Projet/Maritime/Contract-2024/Task3-Dissemination/SSS-2022/EU/Maritime%20transport%20short%20sea%20shipping_2024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</sheetNames>
    <sheetDataSet>
      <sheetData sheetId="0" refreshError="1"/>
      <sheetData sheetId="1" refreshError="1"/>
      <sheetData sheetId="2">
        <row r="1">
          <cell r="A1" t="str">
            <v>Figure 3: Short sea shipping of freight, 2012, 2021 and 2022</v>
          </cell>
        </row>
        <row r="2">
          <cell r="A2" t="str">
            <v>(million tonnes)</v>
          </cell>
        </row>
        <row r="43">
          <cell r="C43">
            <v>2012</v>
          </cell>
          <cell r="D43">
            <v>2021</v>
          </cell>
          <cell r="E43">
            <v>2022</v>
          </cell>
        </row>
        <row r="44">
          <cell r="B44" t="str">
            <v>Italy</v>
          </cell>
          <cell r="C44">
            <v>285.47464000000002</v>
          </cell>
          <cell r="D44">
            <v>314.49462199999999</v>
          </cell>
          <cell r="E44">
            <v>305.066958</v>
          </cell>
        </row>
        <row r="45">
          <cell r="B45" t="str">
            <v>Netherlands (¹)</v>
          </cell>
          <cell r="C45">
            <v>262.93830200000002</v>
          </cell>
          <cell r="D45">
            <v>307.52453700000001</v>
          </cell>
          <cell r="E45">
            <v>282.07264700000002</v>
          </cell>
        </row>
        <row r="46">
          <cell r="B46" t="str">
            <v>Spain</v>
          </cell>
          <cell r="C46">
            <v>191.10976299999999</v>
          </cell>
          <cell r="D46">
            <v>231.628163</v>
          </cell>
          <cell r="E46">
            <v>224.765806</v>
          </cell>
        </row>
        <row r="47">
          <cell r="B47" t="str">
            <v>Germany</v>
          </cell>
          <cell r="C47">
            <v>170.37182000000001</v>
          </cell>
          <cell r="D47">
            <v>172.23988900000001</v>
          </cell>
          <cell r="E47">
            <v>156.41971899999999</v>
          </cell>
        </row>
        <row r="48">
          <cell r="B48" t="str">
            <v>Sweden</v>
          </cell>
          <cell r="C48">
            <v>142.1104272712586</v>
          </cell>
          <cell r="D48">
            <v>153.188479</v>
          </cell>
          <cell r="E48">
            <v>150.77400600000001</v>
          </cell>
        </row>
        <row r="49">
          <cell r="B49" t="str">
            <v>Belgium</v>
          </cell>
          <cell r="C49">
            <v>123.928448</v>
          </cell>
          <cell r="D49">
            <v>150.69387499999999</v>
          </cell>
          <cell r="E49">
            <v>147.96943400000001</v>
          </cell>
        </row>
        <row r="50">
          <cell r="B50" t="str">
            <v>France (²)</v>
          </cell>
          <cell r="C50">
            <v>170.91600299999999</v>
          </cell>
          <cell r="D50">
            <v>157.857124</v>
          </cell>
          <cell r="E50">
            <v>107.829836</v>
          </cell>
        </row>
        <row r="51">
          <cell r="B51" t="str">
            <v>Greece</v>
          </cell>
          <cell r="C51">
            <v>90.517339000000007</v>
          </cell>
          <cell r="D51">
            <v>108.50808600000001</v>
          </cell>
          <cell r="E51">
            <v>106.55305300000001</v>
          </cell>
        </row>
        <row r="52">
          <cell r="B52" t="str">
            <v>Finland</v>
          </cell>
          <cell r="C52">
            <v>87.983553999999998</v>
          </cell>
          <cell r="D52">
            <v>87.735263000000003</v>
          </cell>
          <cell r="E52">
            <v>87.008958000000007</v>
          </cell>
        </row>
        <row r="53">
          <cell r="B53" t="str">
            <v>Poland</v>
          </cell>
          <cell r="C53">
            <v>48.754508999999999</v>
          </cell>
          <cell r="D53">
            <v>72.255735000000001</v>
          </cell>
          <cell r="E53">
            <v>80.919072</v>
          </cell>
        </row>
        <row r="54">
          <cell r="B54" t="str">
            <v>Denmark</v>
          </cell>
          <cell r="C54">
            <v>66.185232999999997</v>
          </cell>
          <cell r="D54">
            <v>71.060496999999998</v>
          </cell>
          <cell r="E54">
            <v>74.949061</v>
          </cell>
        </row>
        <row r="55">
          <cell r="B55" t="str">
            <v>Portugal</v>
          </cell>
          <cell r="C55">
            <v>34.663474999999998</v>
          </cell>
          <cell r="D55">
            <v>44.031677000000002</v>
          </cell>
          <cell r="E55">
            <v>44.191541000000001</v>
          </cell>
        </row>
        <row r="56">
          <cell r="B56" t="str">
            <v xml:space="preserve">Romania </v>
          </cell>
          <cell r="C56">
            <v>23.907876000000002</v>
          </cell>
          <cell r="D56">
            <v>37.415990999999998</v>
          </cell>
          <cell r="E56">
            <v>43.529316000000001</v>
          </cell>
        </row>
        <row r="57">
          <cell r="B57" t="str">
            <v>Ireland</v>
          </cell>
          <cell r="C57">
            <v>37.007313000000003</v>
          </cell>
          <cell r="D57">
            <v>42.630325999999997</v>
          </cell>
          <cell r="E57">
            <v>42.395423999999998</v>
          </cell>
        </row>
        <row r="58">
          <cell r="B58" t="str">
            <v>Latvia</v>
          </cell>
          <cell r="C58">
            <v>60.968949000000002</v>
          </cell>
          <cell r="D58">
            <v>28.345002000000001</v>
          </cell>
          <cell r="E58">
            <v>33.710921999999997</v>
          </cell>
        </row>
        <row r="59">
          <cell r="B59" t="str">
            <v>Lithuania</v>
          </cell>
          <cell r="C59">
            <v>32.391334999999998</v>
          </cell>
          <cell r="D59">
            <v>32.922561999999999</v>
          </cell>
          <cell r="E59">
            <v>31.659269999999999</v>
          </cell>
        </row>
        <row r="60">
          <cell r="B60" t="str">
            <v>Estonia</v>
          </cell>
          <cell r="C60">
            <v>25.458832000000001</v>
          </cell>
          <cell r="D60">
            <v>30.788188000000002</v>
          </cell>
          <cell r="E60">
            <v>28.883834</v>
          </cell>
        </row>
        <row r="61">
          <cell r="B61" t="str">
            <v>Bulgaria</v>
          </cell>
          <cell r="C61">
            <v>22.110520999999999</v>
          </cell>
          <cell r="D61">
            <v>20.872644000000001</v>
          </cell>
          <cell r="E61">
            <v>26.056550000000001</v>
          </cell>
        </row>
        <row r="62">
          <cell r="B62" t="str">
            <v>Croatia</v>
          </cell>
          <cell r="C62">
            <v>12.119928</v>
          </cell>
          <cell r="D62">
            <v>15.038612000000001</v>
          </cell>
          <cell r="E62">
            <v>15.387426</v>
          </cell>
        </row>
        <row r="63">
          <cell r="B63" t="str">
            <v>Slovenia</v>
          </cell>
          <cell r="C63">
            <v>8.8088660000000001</v>
          </cell>
          <cell r="D63">
            <v>8.9583159999999999</v>
          </cell>
          <cell r="E63">
            <v>10.753992</v>
          </cell>
        </row>
        <row r="64">
          <cell r="B64" t="str">
            <v>Cyprus</v>
          </cell>
          <cell r="C64">
            <v>5.6758639999999998</v>
          </cell>
          <cell r="D64">
            <v>6.5540940000000001</v>
          </cell>
          <cell r="E64">
            <v>7.558109</v>
          </cell>
        </row>
        <row r="65">
          <cell r="B65" t="str">
            <v>Malta</v>
          </cell>
          <cell r="C65">
            <v>3.0452750000000002</v>
          </cell>
          <cell r="D65">
            <v>3.1164559999999999</v>
          </cell>
          <cell r="E65">
            <v>4.593699</v>
          </cell>
        </row>
        <row r="67">
          <cell r="B67" t="str">
            <v>Norway</v>
          </cell>
          <cell r="C67">
            <v>147.360128</v>
          </cell>
          <cell r="D67">
            <v>160.76137299999999</v>
          </cell>
          <cell r="E67">
            <v>161.998616</v>
          </cell>
        </row>
        <row r="69">
          <cell r="B69" t="str">
            <v>Türkiye</v>
          </cell>
          <cell r="C69">
            <v>254.589879</v>
          </cell>
          <cell r="D69">
            <v>344.73890999999998</v>
          </cell>
          <cell r="E69">
            <v>351.74650600000001</v>
          </cell>
        </row>
        <row r="70">
          <cell r="B70" t="str">
            <v>Montenegro (³)</v>
          </cell>
          <cell r="C70" t="str">
            <v>:</v>
          </cell>
          <cell r="D70">
            <v>1.698064</v>
          </cell>
          <cell r="E70">
            <v>2.1037279999999998</v>
          </cell>
        </row>
        <row r="76">
          <cell r="B76" t="str">
            <v>Croatia</v>
          </cell>
          <cell r="C76">
            <v>12.119928</v>
          </cell>
          <cell r="D76">
            <v>15.038612000000001</v>
          </cell>
          <cell r="E76">
            <v>15.387426</v>
          </cell>
        </row>
        <row r="77">
          <cell r="B77" t="str">
            <v>Slovenia</v>
          </cell>
          <cell r="C77">
            <v>8.8088660000000001</v>
          </cell>
          <cell r="D77">
            <v>8.9583159999999999</v>
          </cell>
          <cell r="E77">
            <v>10.753992</v>
          </cell>
        </row>
        <row r="78">
          <cell r="B78" t="str">
            <v>Cyprus</v>
          </cell>
          <cell r="C78">
            <v>5.6758639999999998</v>
          </cell>
          <cell r="D78">
            <v>6.5540940000000001</v>
          </cell>
          <cell r="E78">
            <v>7.558109</v>
          </cell>
        </row>
        <row r="79">
          <cell r="B79" t="str">
            <v>Malta</v>
          </cell>
          <cell r="C79">
            <v>3.0452750000000002</v>
          </cell>
          <cell r="D79">
            <v>3.1164559999999999</v>
          </cell>
          <cell r="E79">
            <v>4.593699</v>
          </cell>
        </row>
        <row r="81">
          <cell r="B81" t="str">
            <v>Montenegro (³)</v>
          </cell>
          <cell r="C81" t="str">
            <v>:</v>
          </cell>
          <cell r="D81">
            <v>1.698064</v>
          </cell>
          <cell r="E81">
            <v>2.1037279999999998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D1BBA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D1BBA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65"/>
  <sheetViews>
    <sheetView showGridLines="0" topLeftCell="A28" zoomScaleNormal="100" workbookViewId="0">
      <selection activeCell="C64" sqref="C64:F65"/>
    </sheetView>
  </sheetViews>
  <sheetFormatPr defaultColWidth="9.140625" defaultRowHeight="12.75"/>
  <cols>
    <col min="1" max="1" width="9.140625" style="4"/>
    <col min="2" max="2" width="14.28515625" style="4" customWidth="1"/>
    <col min="3" max="3" width="7.7109375" style="4" bestFit="1" customWidth="1"/>
    <col min="4" max="4" width="10.85546875" style="4" bestFit="1" customWidth="1"/>
    <col min="5" max="15" width="9.42578125" style="4" customWidth="1"/>
    <col min="16" max="17" width="10.28515625" style="4" customWidth="1"/>
    <col min="18" max="18" width="9.140625" style="4"/>
    <col min="19" max="19" width="6.28515625" style="4" customWidth="1"/>
    <col min="20" max="22" width="9.140625" style="4"/>
    <col min="23" max="23" width="11" style="4" bestFit="1" customWidth="1"/>
    <col min="24" max="16384" width="9.140625" style="4"/>
  </cols>
  <sheetData>
    <row r="1" spans="1:20" ht="15.75">
      <c r="A1" s="1" t="s">
        <v>75</v>
      </c>
    </row>
    <row r="2" spans="1:20" ht="14.25">
      <c r="A2" s="82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T2" s="6"/>
    </row>
    <row r="3" spans="1:20" ht="14.25" customHeight="1"/>
    <row r="4" spans="1:20">
      <c r="A4" s="4" t="s">
        <v>76</v>
      </c>
    </row>
    <row r="5" spans="1:20">
      <c r="A5" s="11" t="s">
        <v>60</v>
      </c>
    </row>
    <row r="35" spans="2:17" ht="12" customHeigh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46" spans="2:17" ht="51">
      <c r="C46" s="7" t="s">
        <v>49</v>
      </c>
      <c r="D46" s="7" t="s">
        <v>0</v>
      </c>
      <c r="E46" s="7" t="s">
        <v>46</v>
      </c>
    </row>
    <row r="47" spans="2:17">
      <c r="B47" s="8">
        <v>2008</v>
      </c>
      <c r="C47" s="8">
        <v>1697.9050902179999</v>
      </c>
      <c r="D47" s="8">
        <v>1093.41028742</v>
      </c>
      <c r="E47" s="9">
        <f>SUM(C47:D47)</f>
        <v>2791.315377638</v>
      </c>
      <c r="F47" s="10">
        <f>C47/E47</f>
        <v>0.60828135144469431</v>
      </c>
    </row>
    <row r="48" spans="2:17">
      <c r="B48" s="8">
        <v>2009</v>
      </c>
      <c r="C48" s="8">
        <v>1543.0360921408319</v>
      </c>
      <c r="D48" s="8">
        <v>910.159881401657</v>
      </c>
      <c r="E48" s="9">
        <f t="shared" ref="E48:E61" si="0">SUM(C48:D48)</f>
        <v>2453.1959735424889</v>
      </c>
      <c r="F48" s="10">
        <f t="shared" ref="F48:F60" si="1">C48/E48</f>
        <v>0.62899014541942255</v>
      </c>
    </row>
    <row r="49" spans="2:6">
      <c r="B49" s="8">
        <v>2010</v>
      </c>
      <c r="C49" s="8">
        <v>1618.837479454447</v>
      </c>
      <c r="D49" s="8">
        <v>971.81696533451588</v>
      </c>
      <c r="E49" s="9">
        <f t="shared" si="0"/>
        <v>2590.6544447889628</v>
      </c>
      <c r="F49" s="10">
        <f t="shared" si="1"/>
        <v>0.62487588134754846</v>
      </c>
    </row>
    <row r="50" spans="2:6">
      <c r="B50" s="8">
        <v>2011</v>
      </c>
      <c r="C50" s="8">
        <v>1636.1497434572198</v>
      </c>
      <c r="D50" s="8">
        <v>1069.59233834153</v>
      </c>
      <c r="E50" s="9">
        <f t="shared" si="0"/>
        <v>2705.7420817987495</v>
      </c>
      <c r="F50" s="10">
        <f t="shared" si="1"/>
        <v>0.6046953826321555</v>
      </c>
    </row>
    <row r="51" spans="2:6">
      <c r="B51" s="8">
        <v>2012</v>
      </c>
      <c r="C51" s="8">
        <v>1614.8163992712578</v>
      </c>
      <c r="D51" s="8">
        <v>1084.5995447912401</v>
      </c>
      <c r="E51" s="9">
        <f t="shared" si="0"/>
        <v>2699.4159440624981</v>
      </c>
      <c r="F51" s="10">
        <f t="shared" si="1"/>
        <v>0.59820955078194904</v>
      </c>
    </row>
    <row r="52" spans="2:6">
      <c r="B52" s="8">
        <v>2013</v>
      </c>
      <c r="C52" s="8">
        <v>1610.880097</v>
      </c>
      <c r="D52" s="8">
        <v>1085.116458</v>
      </c>
      <c r="E52" s="9">
        <f t="shared" si="0"/>
        <v>2695.9965549999997</v>
      </c>
      <c r="F52" s="10">
        <f t="shared" si="1"/>
        <v>0.59750821788420283</v>
      </c>
    </row>
    <row r="53" spans="2:6">
      <c r="B53" s="8">
        <v>2014</v>
      </c>
      <c r="C53" s="8">
        <v>1638.4029370000001</v>
      </c>
      <c r="D53" s="8">
        <v>1101.9640939999999</v>
      </c>
      <c r="E53" s="9">
        <f t="shared" si="0"/>
        <v>2740.3670309999998</v>
      </c>
      <c r="F53" s="10">
        <f t="shared" si="1"/>
        <v>0.59787718888229469</v>
      </c>
    </row>
    <row r="54" spans="2:6">
      <c r="B54" s="8">
        <v>2015</v>
      </c>
      <c r="C54" s="8">
        <v>1656.0919140000001</v>
      </c>
      <c r="D54" s="8">
        <v>1142.9959980000001</v>
      </c>
      <c r="E54" s="9">
        <f t="shared" si="0"/>
        <v>2799.087912</v>
      </c>
      <c r="F54" s="10">
        <f t="shared" si="1"/>
        <v>0.59165412665323969</v>
      </c>
    </row>
    <row r="55" spans="2:6">
      <c r="B55" s="8">
        <v>2016</v>
      </c>
      <c r="C55" s="8">
        <v>1704.192596975</v>
      </c>
      <c r="D55" s="8">
        <v>1119.072412796</v>
      </c>
      <c r="E55" s="9">
        <f t="shared" si="0"/>
        <v>2823.2650097710002</v>
      </c>
      <c r="F55" s="10">
        <f t="shared" si="1"/>
        <v>0.60362473628121438</v>
      </c>
    </row>
    <row r="56" spans="2:6">
      <c r="B56" s="8">
        <v>2017</v>
      </c>
      <c r="C56" s="8">
        <v>1711.2485426330002</v>
      </c>
      <c r="D56" s="8">
        <v>1204.051624662</v>
      </c>
      <c r="E56" s="9">
        <f t="shared" si="0"/>
        <v>2915.3001672950004</v>
      </c>
      <c r="F56" s="10">
        <f t="shared" si="1"/>
        <v>0.58698879855682395</v>
      </c>
    </row>
    <row r="57" spans="2:6">
      <c r="B57" s="8">
        <v>2018</v>
      </c>
      <c r="C57" s="8">
        <v>1768.0345807789099</v>
      </c>
      <c r="D57" s="8">
        <v>1228.6734463792</v>
      </c>
      <c r="E57" s="9">
        <f t="shared" si="0"/>
        <v>2996.7080271581099</v>
      </c>
      <c r="F57" s="10">
        <f t="shared" si="1"/>
        <v>0.58999227310630031</v>
      </c>
    </row>
    <row r="58" spans="2:6">
      <c r="B58" s="8">
        <v>2019</v>
      </c>
      <c r="C58" s="8">
        <v>1794.7917709999999</v>
      </c>
      <c r="D58" s="8">
        <v>1207.6668279999999</v>
      </c>
      <c r="E58" s="9">
        <f t="shared" si="0"/>
        <v>3002.4585989999996</v>
      </c>
      <c r="F58" s="10">
        <f t="shared" si="1"/>
        <v>0.5977740281240761</v>
      </c>
    </row>
    <row r="59" spans="2:6">
      <c r="B59" s="8">
        <v>2020</v>
      </c>
      <c r="C59" s="8">
        <v>1677.8338590000001</v>
      </c>
      <c r="D59" s="8">
        <v>1095.9598289999999</v>
      </c>
      <c r="E59" s="9">
        <f t="shared" si="0"/>
        <v>2773.7936879999997</v>
      </c>
      <c r="F59" s="10">
        <f t="shared" si="1"/>
        <v>0.60488776301519953</v>
      </c>
    </row>
    <row r="60" spans="2:6">
      <c r="B60" s="8">
        <v>2021</v>
      </c>
      <c r="C60" s="8">
        <v>1765.224404</v>
      </c>
      <c r="D60" s="8">
        <v>1141.953446</v>
      </c>
      <c r="E60" s="9">
        <f t="shared" si="0"/>
        <v>2907.17785</v>
      </c>
      <c r="F60" s="10">
        <f t="shared" si="1"/>
        <v>0.60719518896994895</v>
      </c>
    </row>
    <row r="61" spans="2:6">
      <c r="B61" s="8">
        <v>2022</v>
      </c>
      <c r="C61" s="8">
        <v>1694.591275</v>
      </c>
      <c r="D61" s="8">
        <v>1266.8448510000001</v>
      </c>
      <c r="E61" s="9">
        <f t="shared" si="0"/>
        <v>2961.4361260000001</v>
      </c>
      <c r="F61" s="10">
        <f>C61/E61</f>
        <v>0.57221942425916095</v>
      </c>
    </row>
    <row r="62" spans="2:6">
      <c r="B62" s="8">
        <v>2023</v>
      </c>
      <c r="C62" s="8">
        <v>1603.919459</v>
      </c>
      <c r="D62" s="8">
        <v>1230.548595</v>
      </c>
      <c r="E62" s="9">
        <f t="shared" ref="E62" si="2">SUM(C62:D62)</f>
        <v>2834.4680539999999</v>
      </c>
      <c r="F62" s="10">
        <f>C62/E62</f>
        <v>0.56586259871108779</v>
      </c>
    </row>
    <row r="64" spans="2:6">
      <c r="C64" s="10">
        <f>C62/C61-1</f>
        <v>-5.3506599106029284E-2</v>
      </c>
      <c r="F64" s="12">
        <f>F62-F61</f>
        <v>-6.3568255480731528E-3</v>
      </c>
    </row>
    <row r="65" spans="3:3">
      <c r="C65" s="10">
        <f>C62/C59-1</f>
        <v>-4.4053467870801888E-2</v>
      </c>
    </row>
  </sheetData>
  <pageMargins left="0.44431372549019615" right="0.44431372549019615" top="0.44431372549019615" bottom="0.44431372549019615" header="0.50980392156862753" footer="0.50980392156862753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  <pageSetUpPr fitToPage="1"/>
  </sheetPr>
  <dimension ref="A1:M83"/>
  <sheetViews>
    <sheetView showGridLines="0" zoomScaleNormal="100" workbookViewId="0">
      <selection activeCell="K6" sqref="K6"/>
    </sheetView>
  </sheetViews>
  <sheetFormatPr defaultColWidth="9.140625" defaultRowHeight="12.75"/>
  <cols>
    <col min="1" max="1" width="9.140625" style="4"/>
    <col min="2" max="2" width="14.7109375" style="4" bestFit="1" customWidth="1"/>
    <col min="3" max="4" width="13" style="4" customWidth="1"/>
    <col min="5" max="7" width="9.140625" style="4"/>
    <col min="8" max="8" width="8" style="4" customWidth="1"/>
    <col min="9" max="16" width="9.140625" style="4"/>
    <col min="17" max="17" width="20.5703125" style="4" bestFit="1" customWidth="1"/>
    <col min="18" max="18" width="9.140625" style="4"/>
    <col min="19" max="22" width="11.85546875" style="4" customWidth="1"/>
    <col min="23" max="16384" width="9.140625" style="4"/>
  </cols>
  <sheetData>
    <row r="1" spans="1:13" ht="15.75">
      <c r="A1" s="1" t="s">
        <v>77</v>
      </c>
    </row>
    <row r="2" spans="1:13" ht="14.25">
      <c r="A2" s="82" t="s">
        <v>51</v>
      </c>
      <c r="M2" s="13"/>
    </row>
    <row r="3" spans="1:13">
      <c r="C3" s="102"/>
      <c r="D3" s="102"/>
    </row>
    <row r="4" spans="1:13">
      <c r="A4" s="4" t="s">
        <v>44</v>
      </c>
      <c r="C4" s="15"/>
      <c r="D4" s="15"/>
    </row>
    <row r="5" spans="1:13" ht="15.75" customHeight="1">
      <c r="A5" s="47" t="s">
        <v>74</v>
      </c>
      <c r="C5" s="15"/>
      <c r="D5" s="15"/>
    </row>
    <row r="6" spans="1:13">
      <c r="A6" s="11" t="s">
        <v>60</v>
      </c>
      <c r="C6" s="15"/>
      <c r="D6" s="15"/>
    </row>
    <row r="7" spans="1:13">
      <c r="C7" s="15"/>
      <c r="D7" s="15"/>
    </row>
    <row r="8" spans="1:13">
      <c r="C8" s="15"/>
      <c r="D8" s="15"/>
    </row>
    <row r="9" spans="1:13">
      <c r="C9" s="15"/>
      <c r="D9" s="15"/>
    </row>
    <row r="10" spans="1:13">
      <c r="C10" s="15"/>
      <c r="D10" s="15"/>
    </row>
    <row r="11" spans="1:13">
      <c r="C11" s="15"/>
      <c r="D11" s="15"/>
    </row>
    <row r="12" spans="1:13">
      <c r="C12" s="15"/>
      <c r="D12" s="15"/>
    </row>
    <row r="13" spans="1:13">
      <c r="C13" s="15"/>
      <c r="D13" s="15"/>
    </row>
    <row r="14" spans="1:13">
      <c r="C14" s="15"/>
      <c r="D14" s="15"/>
    </row>
    <row r="15" spans="1:13">
      <c r="C15" s="15"/>
      <c r="D15" s="15"/>
    </row>
    <row r="16" spans="1:13">
      <c r="C16" s="15"/>
      <c r="D16" s="15"/>
    </row>
    <row r="17" spans="3:4">
      <c r="C17" s="15"/>
      <c r="D17" s="15"/>
    </row>
    <row r="18" spans="3:4">
      <c r="C18" s="15"/>
      <c r="D18" s="15"/>
    </row>
    <row r="19" spans="3:4">
      <c r="C19" s="15"/>
      <c r="D19" s="15"/>
    </row>
    <row r="20" spans="3:4">
      <c r="C20" s="15"/>
      <c r="D20" s="15"/>
    </row>
    <row r="21" spans="3:4">
      <c r="C21" s="15"/>
      <c r="D21" s="15"/>
    </row>
    <row r="22" spans="3:4">
      <c r="C22" s="15"/>
      <c r="D22" s="15"/>
    </row>
    <row r="23" spans="3:4">
      <c r="C23" s="15"/>
      <c r="D23" s="15"/>
    </row>
    <row r="24" spans="3:4">
      <c r="C24" s="15"/>
      <c r="D24" s="15"/>
    </row>
    <row r="25" spans="3:4">
      <c r="C25" s="15"/>
      <c r="D25" s="15"/>
    </row>
    <row r="26" spans="3:4">
      <c r="C26" s="15"/>
      <c r="D26" s="15"/>
    </row>
    <row r="27" spans="3:4">
      <c r="C27" s="15"/>
      <c r="D27" s="15"/>
    </row>
    <row r="28" spans="3:4">
      <c r="C28" s="15"/>
      <c r="D28" s="15"/>
    </row>
    <row r="29" spans="3:4">
      <c r="C29" s="15"/>
      <c r="D29" s="15"/>
    </row>
    <row r="30" spans="3:4">
      <c r="C30" s="15"/>
      <c r="D30" s="15"/>
    </row>
    <row r="31" spans="3:4">
      <c r="C31" s="15"/>
      <c r="D31" s="15"/>
    </row>
    <row r="32" spans="3:4">
      <c r="C32" s="15"/>
      <c r="D32" s="15"/>
    </row>
    <row r="33" spans="2:7">
      <c r="C33" s="15"/>
      <c r="D33" s="15"/>
    </row>
    <row r="34" spans="2:7">
      <c r="C34" s="15"/>
      <c r="D34" s="15"/>
    </row>
    <row r="35" spans="2:7">
      <c r="C35" s="15"/>
      <c r="D35" s="15"/>
    </row>
    <row r="36" spans="2:7">
      <c r="C36" s="15"/>
      <c r="D36" s="15"/>
    </row>
    <row r="37" spans="2:7">
      <c r="C37" s="15"/>
      <c r="D37" s="15"/>
    </row>
    <row r="38" spans="2:7">
      <c r="C38" s="15"/>
      <c r="D38" s="15"/>
    </row>
    <row r="39" spans="2:7">
      <c r="C39" s="15"/>
      <c r="D39" s="15"/>
    </row>
    <row r="40" spans="2:7">
      <c r="C40" s="15"/>
      <c r="D40" s="15"/>
    </row>
    <row r="41" spans="2:7">
      <c r="C41" s="15"/>
      <c r="D41" s="15"/>
    </row>
    <row r="42" spans="2:7">
      <c r="C42" s="15"/>
      <c r="D42" s="15"/>
    </row>
    <row r="43" spans="2:7">
      <c r="C43" s="15"/>
      <c r="D43" s="15"/>
    </row>
    <row r="44" spans="2:7">
      <c r="C44" s="15"/>
      <c r="D44" s="15"/>
    </row>
    <row r="45" spans="2:7">
      <c r="C45" s="15"/>
      <c r="D45" s="15"/>
    </row>
    <row r="46" spans="2:7">
      <c r="C46" s="15"/>
      <c r="D46" s="15"/>
    </row>
    <row r="47" spans="2:7" ht="36" customHeight="1">
      <c r="B47" s="16"/>
      <c r="C47" s="7" t="s">
        <v>49</v>
      </c>
      <c r="D47" s="7" t="s">
        <v>0</v>
      </c>
      <c r="E47" s="7" t="s">
        <v>46</v>
      </c>
      <c r="F47" s="7" t="s">
        <v>49</v>
      </c>
      <c r="G47" s="7" t="s">
        <v>0</v>
      </c>
    </row>
    <row r="48" spans="2:7">
      <c r="B48" s="17" t="s">
        <v>50</v>
      </c>
      <c r="C48" s="18">
        <v>1603.919459</v>
      </c>
      <c r="D48" s="19">
        <v>1230.548595</v>
      </c>
      <c r="E48" s="20">
        <f>SUM(C48:D48)</f>
        <v>2834.4680539999999</v>
      </c>
      <c r="F48" s="21">
        <f>(C48/E48)*100</f>
        <v>56.58625987110878</v>
      </c>
      <c r="G48" s="22">
        <f>100-F48</f>
        <v>43.41374012889122</v>
      </c>
    </row>
    <row r="49" spans="2:8">
      <c r="B49" s="23"/>
      <c r="C49" s="24"/>
      <c r="D49" s="25"/>
      <c r="E49" s="20"/>
      <c r="F49" s="21"/>
      <c r="G49" s="21"/>
    </row>
    <row r="50" spans="2:8" ht="15" customHeight="1">
      <c r="B50" s="26" t="s">
        <v>24</v>
      </c>
      <c r="C50" s="18">
        <v>20.640511</v>
      </c>
      <c r="D50" s="19">
        <v>1.3943559999999999</v>
      </c>
      <c r="E50" s="20">
        <v>22.034866999999998</v>
      </c>
      <c r="F50" s="22">
        <v>93.672047124223639</v>
      </c>
      <c r="G50" s="22">
        <v>6.3279528757763615</v>
      </c>
      <c r="H50" s="27"/>
    </row>
    <row r="51" spans="2:8" ht="15" customHeight="1">
      <c r="B51" s="26" t="s">
        <v>30</v>
      </c>
      <c r="C51" s="18">
        <v>8.0100269999999991</v>
      </c>
      <c r="D51" s="19">
        <v>0.73751800000000001</v>
      </c>
      <c r="E51" s="20">
        <v>8.7475449999999988</v>
      </c>
      <c r="F51" s="21">
        <v>91.568857319396471</v>
      </c>
      <c r="G51" s="22">
        <v>8.4311426806035286</v>
      </c>
      <c r="H51" s="27"/>
    </row>
    <row r="52" spans="2:8" ht="15" customHeight="1">
      <c r="B52" s="26" t="s">
        <v>40</v>
      </c>
      <c r="C52" s="18">
        <v>140.106481</v>
      </c>
      <c r="D52" s="19">
        <v>16.350753999999998</v>
      </c>
      <c r="E52" s="20">
        <v>156.457235</v>
      </c>
      <c r="F52" s="22">
        <v>89.549378141573328</v>
      </c>
      <c r="G52" s="22">
        <v>10.450621858426672</v>
      </c>
      <c r="H52" s="27"/>
    </row>
    <row r="53" spans="2:8" ht="15" customHeight="1">
      <c r="B53" s="26" t="s">
        <v>33</v>
      </c>
      <c r="C53" s="18">
        <v>6.4502079999999999</v>
      </c>
      <c r="D53" s="19">
        <v>0.76074699999999995</v>
      </c>
      <c r="E53" s="20">
        <v>7.2109550000000002</v>
      </c>
      <c r="F53" s="21">
        <v>89.450121377820267</v>
      </c>
      <c r="G53" s="22">
        <v>10.549878622179733</v>
      </c>
      <c r="H53" s="27"/>
    </row>
    <row r="54" spans="2:8" ht="15" customHeight="1">
      <c r="B54" s="26" t="s">
        <v>39</v>
      </c>
      <c r="C54" s="18">
        <v>79.869510000000005</v>
      </c>
      <c r="D54" s="19">
        <v>10.259019</v>
      </c>
      <c r="E54" s="20">
        <v>90.128529</v>
      </c>
      <c r="F54" s="21">
        <v>88.617345568793212</v>
      </c>
      <c r="G54" s="22">
        <v>11.382654431206788</v>
      </c>
      <c r="H54" s="27"/>
    </row>
    <row r="55" spans="2:8" ht="15" customHeight="1">
      <c r="B55" s="26" t="s">
        <v>25</v>
      </c>
      <c r="C55" s="18">
        <v>41.300955999999999</v>
      </c>
      <c r="D55" s="19">
        <v>5.6896680000000002</v>
      </c>
      <c r="E55" s="20">
        <v>46.990623999999997</v>
      </c>
      <c r="F55" s="22">
        <v>87.891907968704572</v>
      </c>
      <c r="G55" s="22">
        <v>12.108092031295428</v>
      </c>
      <c r="H55" s="27"/>
    </row>
    <row r="56" spans="2:8" ht="15" customHeight="1">
      <c r="B56" s="26" t="s">
        <v>22</v>
      </c>
      <c r="C56" s="18">
        <v>69.148285999999999</v>
      </c>
      <c r="D56" s="19">
        <v>11.623538999999999</v>
      </c>
      <c r="E56" s="20">
        <v>80.771824999999993</v>
      </c>
      <c r="F56" s="21">
        <v>85.609413926205093</v>
      </c>
      <c r="G56" s="22">
        <v>14.390586073794907</v>
      </c>
      <c r="H56" s="27"/>
    </row>
    <row r="57" spans="2:8" ht="15" customHeight="1">
      <c r="B57" s="26" t="s">
        <v>21</v>
      </c>
      <c r="C57" s="18">
        <v>23.474171999999999</v>
      </c>
      <c r="D57" s="19">
        <v>6.5065879999999998</v>
      </c>
      <c r="E57" s="20">
        <v>29.98076</v>
      </c>
      <c r="F57" s="22">
        <v>78.297454767657655</v>
      </c>
      <c r="G57" s="22">
        <v>21.702545232342345</v>
      </c>
      <c r="H57" s="27"/>
    </row>
    <row r="58" spans="2:8" ht="15" customHeight="1">
      <c r="B58" s="26" t="s">
        <v>32</v>
      </c>
      <c r="C58" s="18">
        <v>29.126011999999999</v>
      </c>
      <c r="D58" s="19">
        <v>8.1110140000000008</v>
      </c>
      <c r="E58" s="20">
        <v>37.237026</v>
      </c>
      <c r="F58" s="22">
        <v>78.217879161456125</v>
      </c>
      <c r="G58" s="22">
        <v>21.782120838543875</v>
      </c>
      <c r="H58" s="27"/>
    </row>
    <row r="59" spans="2:8" ht="15" customHeight="1">
      <c r="B59" s="26" t="s">
        <v>29</v>
      </c>
      <c r="C59" s="18">
        <v>302.25456100000002</v>
      </c>
      <c r="D59" s="19">
        <v>96.438360000000003</v>
      </c>
      <c r="E59" s="20">
        <v>398.69292100000001</v>
      </c>
      <c r="F59" s="21">
        <v>75.811368870529819</v>
      </c>
      <c r="G59" s="22">
        <v>24.188631129470181</v>
      </c>
      <c r="H59" s="27"/>
    </row>
    <row r="60" spans="2:8" ht="15" customHeight="1">
      <c r="B60" s="29" t="s">
        <v>26</v>
      </c>
      <c r="C60" s="18">
        <v>108.078855</v>
      </c>
      <c r="D60" s="19">
        <v>34.997073</v>
      </c>
      <c r="E60" s="20">
        <v>143.075928</v>
      </c>
      <c r="F60" s="22">
        <v>75.539510042527908</v>
      </c>
      <c r="G60" s="22">
        <v>24.460489957472092</v>
      </c>
      <c r="H60" s="27"/>
    </row>
    <row r="61" spans="2:8" ht="15" customHeight="1">
      <c r="B61" s="26" t="s">
        <v>31</v>
      </c>
      <c r="C61" s="18">
        <v>25.547822</v>
      </c>
      <c r="D61" s="19">
        <v>8.4245830000000002</v>
      </c>
      <c r="E61" s="20">
        <v>33.972405000000002</v>
      </c>
      <c r="F61" s="21">
        <v>75.201687958211963</v>
      </c>
      <c r="G61" s="22">
        <v>24.798312041788037</v>
      </c>
      <c r="H61" s="27"/>
    </row>
    <row r="62" spans="2:8" ht="15" customHeight="1">
      <c r="B62" s="26" t="s">
        <v>35</v>
      </c>
      <c r="C62" s="18">
        <v>98.394349000000005</v>
      </c>
      <c r="D62" s="19">
        <v>36.252859000000001</v>
      </c>
      <c r="E62" s="20">
        <v>134.64720800000001</v>
      </c>
      <c r="F62" s="22">
        <v>73.075669716077584</v>
      </c>
      <c r="G62" s="22">
        <v>26.924330283922416</v>
      </c>
      <c r="H62" s="27"/>
    </row>
    <row r="63" spans="2:8" ht="15" customHeight="1">
      <c r="B63" s="26" t="s">
        <v>28</v>
      </c>
      <c r="C63" s="18">
        <v>15.014492000000001</v>
      </c>
      <c r="D63" s="19">
        <v>5.8485820000000004</v>
      </c>
      <c r="E63" s="20">
        <v>20.863074000000001</v>
      </c>
      <c r="F63" s="22">
        <v>71.96682521473106</v>
      </c>
      <c r="G63" s="22">
        <v>28.03317478526894</v>
      </c>
      <c r="H63" s="27"/>
    </row>
    <row r="64" spans="2:8" ht="15" customHeight="1">
      <c r="B64" s="26" t="s">
        <v>42</v>
      </c>
      <c r="C64" s="18">
        <v>39.569560000000003</v>
      </c>
      <c r="D64" s="19">
        <v>29.080511000000001</v>
      </c>
      <c r="E64" s="20">
        <v>68.650070999999997</v>
      </c>
      <c r="F64" s="21">
        <v>57.63950338813197</v>
      </c>
      <c r="G64" s="22">
        <v>42.36049661186803</v>
      </c>
      <c r="H64" s="27"/>
    </row>
    <row r="65" spans="2:8" ht="15" customHeight="1">
      <c r="B65" s="28" t="s">
        <v>23</v>
      </c>
      <c r="C65" s="18">
        <v>147.09486899999999</v>
      </c>
      <c r="D65" s="19">
        <v>116.209067</v>
      </c>
      <c r="E65" s="20">
        <v>263.30393600000002</v>
      </c>
      <c r="F65" s="21">
        <v>55.865047531989788</v>
      </c>
      <c r="G65" s="22">
        <v>44.134952468010212</v>
      </c>
      <c r="H65" s="27"/>
    </row>
    <row r="66" spans="2:8" ht="15" customHeight="1">
      <c r="B66" s="26" t="s">
        <v>36</v>
      </c>
      <c r="C66" s="18">
        <v>41.197803999999998</v>
      </c>
      <c r="D66" s="19">
        <v>34.793188999999998</v>
      </c>
      <c r="E66" s="20">
        <v>75.990993000000003</v>
      </c>
      <c r="F66" s="22">
        <v>54.214061921785905</v>
      </c>
      <c r="G66" s="22">
        <v>45.785938078214095</v>
      </c>
      <c r="H66" s="27"/>
    </row>
    <row r="67" spans="2:8" ht="15" customHeight="1">
      <c r="B67" s="26" t="s">
        <v>52</v>
      </c>
      <c r="C67" s="18">
        <v>131.10065299999999</v>
      </c>
      <c r="D67" s="19">
        <v>122.88357600000001</v>
      </c>
      <c r="E67" s="20">
        <v>253.984229</v>
      </c>
      <c r="F67" s="21">
        <v>51.617635282385976</v>
      </c>
      <c r="G67" s="22">
        <v>48.382364717614024</v>
      </c>
      <c r="H67" s="27"/>
    </row>
    <row r="68" spans="2:8" ht="15" customHeight="1">
      <c r="B68" s="29" t="s">
        <v>20</v>
      </c>
      <c r="C68" s="18">
        <v>137.29625999999999</v>
      </c>
      <c r="D68" s="19">
        <v>135.40198799999999</v>
      </c>
      <c r="E68" s="20">
        <v>272.69824799999998</v>
      </c>
      <c r="F68" s="22">
        <v>50.347320163201047</v>
      </c>
      <c r="G68" s="22">
        <v>49.652679836798953</v>
      </c>
      <c r="H68" s="27"/>
    </row>
    <row r="69" spans="2:8" ht="15" customHeight="1">
      <c r="B69" s="26" t="s">
        <v>38</v>
      </c>
      <c r="C69" s="18">
        <v>10.471149</v>
      </c>
      <c r="D69" s="19">
        <v>10.66502</v>
      </c>
      <c r="E69" s="20">
        <v>21.136169000000002</v>
      </c>
      <c r="F69" s="22">
        <v>49.541376206823472</v>
      </c>
      <c r="G69" s="22">
        <v>50.458623793176528</v>
      </c>
      <c r="H69" s="27"/>
    </row>
    <row r="70" spans="2:8" ht="15" customHeight="1">
      <c r="B70" s="26" t="s">
        <v>27</v>
      </c>
      <c r="C70" s="18">
        <v>208.90846099999999</v>
      </c>
      <c r="D70" s="19">
        <v>226.74495999999999</v>
      </c>
      <c r="E70" s="20">
        <v>435.65342099999998</v>
      </c>
      <c r="F70" s="21">
        <v>47.952902681326584</v>
      </c>
      <c r="G70" s="22">
        <v>52.047097318673416</v>
      </c>
      <c r="H70" s="27"/>
    </row>
    <row r="71" spans="2:8" ht="15" customHeight="1">
      <c r="B71" s="26" t="s">
        <v>34</v>
      </c>
      <c r="C71" s="18">
        <v>231.57345599999999</v>
      </c>
      <c r="D71" s="19">
        <v>311.37562400000002</v>
      </c>
      <c r="E71" s="20">
        <v>542.94907999999998</v>
      </c>
      <c r="F71" s="21">
        <v>42.651044919350447</v>
      </c>
      <c r="G71" s="22">
        <v>57.348955080649553</v>
      </c>
      <c r="H71" s="27"/>
    </row>
    <row r="72" spans="2:8" ht="15" customHeight="1">
      <c r="B72" s="30"/>
      <c r="C72" s="24"/>
      <c r="D72" s="25"/>
      <c r="E72" s="20"/>
      <c r="F72" s="21"/>
      <c r="G72" s="21"/>
      <c r="H72" s="27"/>
    </row>
    <row r="73" spans="2:8" ht="15" customHeight="1">
      <c r="B73" s="31" t="s">
        <v>41</v>
      </c>
      <c r="C73" s="18">
        <v>169.50037800000001</v>
      </c>
      <c r="D73" s="18">
        <v>20.186025999999998</v>
      </c>
      <c r="E73" s="20">
        <v>189.68640400000001</v>
      </c>
      <c r="F73" s="22">
        <v>89.358211461481446</v>
      </c>
      <c r="G73" s="22">
        <v>10.641788538518554</v>
      </c>
      <c r="H73" s="32"/>
    </row>
    <row r="74" spans="2:8" ht="15" customHeight="1">
      <c r="B74" s="34"/>
      <c r="C74" s="35"/>
      <c r="D74" s="35"/>
      <c r="E74" s="20"/>
      <c r="F74" s="21"/>
      <c r="G74" s="21"/>
      <c r="H74" s="32"/>
    </row>
    <row r="75" spans="2:8" ht="15" customHeight="1">
      <c r="B75" s="33" t="s">
        <v>45</v>
      </c>
      <c r="C75" s="18">
        <v>2.0909430000000002</v>
      </c>
      <c r="D75" s="18">
        <v>0.30467699999999998</v>
      </c>
      <c r="E75" s="20">
        <v>2.3956200000000001</v>
      </c>
      <c r="F75" s="32">
        <v>87.281914493951462</v>
      </c>
      <c r="G75" s="22">
        <v>12.718085506048538</v>
      </c>
      <c r="H75" s="32"/>
    </row>
    <row r="76" spans="2:8">
      <c r="B76" s="31" t="s">
        <v>58</v>
      </c>
      <c r="C76" s="18">
        <v>344.60852399999999</v>
      </c>
      <c r="D76" s="18">
        <v>141.31816499999999</v>
      </c>
      <c r="E76" s="20">
        <v>485.92668900000001</v>
      </c>
      <c r="F76" s="32">
        <v>70.917801347602037</v>
      </c>
      <c r="G76" s="22">
        <v>29.082198652397963</v>
      </c>
      <c r="H76" s="32"/>
    </row>
    <row r="77" spans="2:8">
      <c r="E77" s="20"/>
      <c r="F77" s="36"/>
      <c r="G77" s="36"/>
      <c r="H77" s="32"/>
    </row>
    <row r="78" spans="2:8">
      <c r="E78" s="20">
        <f>SUM(E50:E71)</f>
        <v>3145.1770489999999</v>
      </c>
      <c r="F78" s="36"/>
      <c r="G78" s="36"/>
      <c r="H78" s="32"/>
    </row>
    <row r="83" spans="9:9">
      <c r="I83" s="13"/>
    </row>
  </sheetData>
  <sortState xmlns:xlrd2="http://schemas.microsoft.com/office/spreadsheetml/2017/richdata2" ref="W82:AB86">
    <sortCondition descending="1" ref="AA82:AA86"/>
  </sortState>
  <mergeCells count="1">
    <mergeCell ref="C3:D3"/>
  </mergeCells>
  <phoneticPr fontId="1" type="noConversion"/>
  <pageMargins left="0.44392156862745108" right="0.44392156862745108" top="0.44392156862745108" bottom="0.19686274509803925" header="0.50980392156862753" footer="0.50980392156862753"/>
  <pageSetup paperSize="9" scale="76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161E-8C58-4855-A7D2-E0DC7A12B13A}">
  <sheetPr>
    <tabColor rgb="FF92D050"/>
    <pageSetUpPr fitToPage="1"/>
  </sheetPr>
  <dimension ref="A1:R84"/>
  <sheetViews>
    <sheetView showGridLines="0" topLeftCell="A81" zoomScaleNormal="100" workbookViewId="0">
      <selection activeCell="R21" sqref="R21"/>
    </sheetView>
  </sheetViews>
  <sheetFormatPr defaultColWidth="9.140625" defaultRowHeight="12.75"/>
  <cols>
    <col min="1" max="1" width="9.140625" style="4"/>
    <col min="2" max="2" width="14.7109375" style="4" bestFit="1" customWidth="1"/>
    <col min="3" max="5" width="13" style="4" customWidth="1"/>
    <col min="6" max="8" width="9.140625" style="4"/>
    <col min="9" max="9" width="9.5703125" style="4" customWidth="1"/>
    <col min="10" max="17" width="9.140625" style="4"/>
    <col min="18" max="18" width="20.5703125" style="4" bestFit="1" customWidth="1"/>
    <col min="19" max="19" width="9.140625" style="4"/>
    <col min="20" max="23" width="11.85546875" style="4" customWidth="1"/>
    <col min="24" max="16384" width="9.140625" style="4"/>
  </cols>
  <sheetData>
    <row r="1" spans="1:5" ht="15.75">
      <c r="A1" s="1" t="s">
        <v>78</v>
      </c>
    </row>
    <row r="2" spans="1:5" ht="14.25">
      <c r="A2" s="82" t="s">
        <v>43</v>
      </c>
    </row>
    <row r="3" spans="1:5">
      <c r="C3" s="44"/>
      <c r="D3" s="44"/>
      <c r="E3" s="44"/>
    </row>
    <row r="4" spans="1:5">
      <c r="A4" s="4" t="s">
        <v>80</v>
      </c>
      <c r="B4" s="16"/>
      <c r="C4" s="7"/>
      <c r="D4" s="7"/>
      <c r="E4" s="7"/>
    </row>
    <row r="5" spans="1:5">
      <c r="A5" s="13" t="s">
        <v>79</v>
      </c>
      <c r="B5" s="83"/>
      <c r="C5" s="7"/>
      <c r="D5" s="7"/>
      <c r="E5" s="7"/>
    </row>
    <row r="6" spans="1:5">
      <c r="A6" s="13" t="s">
        <v>94</v>
      </c>
      <c r="B6" s="83"/>
      <c r="C6" s="7"/>
      <c r="D6" s="7"/>
      <c r="E6" s="7"/>
    </row>
    <row r="7" spans="1:5">
      <c r="A7" s="47" t="s">
        <v>83</v>
      </c>
      <c r="B7" s="83"/>
      <c r="C7" s="7"/>
      <c r="D7" s="7"/>
      <c r="E7" s="7"/>
    </row>
    <row r="8" spans="1:5">
      <c r="A8" s="11" t="s">
        <v>100</v>
      </c>
      <c r="B8" s="83"/>
      <c r="C8" s="7"/>
      <c r="D8" s="7"/>
      <c r="E8" s="7"/>
    </row>
    <row r="9" spans="1:5">
      <c r="B9" s="83"/>
      <c r="C9" s="7"/>
      <c r="D9" s="7"/>
      <c r="E9" s="7"/>
    </row>
    <row r="10" spans="1:5">
      <c r="B10" s="83"/>
      <c r="C10" s="7"/>
      <c r="D10" s="7"/>
      <c r="E10" s="7"/>
    </row>
    <row r="11" spans="1:5">
      <c r="B11" s="83"/>
      <c r="C11" s="7"/>
      <c r="D11" s="7"/>
      <c r="E11" s="7"/>
    </row>
    <row r="12" spans="1:5">
      <c r="B12" s="83"/>
      <c r="C12" s="7"/>
      <c r="D12" s="7"/>
      <c r="E12" s="7"/>
    </row>
    <row r="13" spans="1:5">
      <c r="B13" s="83"/>
      <c r="C13" s="7"/>
      <c r="D13" s="7"/>
      <c r="E13" s="7"/>
    </row>
    <row r="14" spans="1:5">
      <c r="B14" s="83"/>
      <c r="C14" s="7"/>
      <c r="D14" s="7"/>
      <c r="E14" s="7"/>
    </row>
    <row r="15" spans="1:5">
      <c r="B15" s="83"/>
      <c r="C15" s="7"/>
      <c r="D15" s="7"/>
      <c r="E15" s="7"/>
    </row>
    <row r="16" spans="1:5">
      <c r="B16" s="83"/>
      <c r="C16" s="7"/>
      <c r="D16" s="7"/>
      <c r="E16" s="7"/>
    </row>
    <row r="17" spans="2:5">
      <c r="B17" s="83"/>
      <c r="C17" s="7"/>
      <c r="D17" s="7"/>
      <c r="E17" s="7"/>
    </row>
    <row r="18" spans="2:5">
      <c r="B18" s="83"/>
      <c r="C18" s="7"/>
      <c r="D18" s="7"/>
      <c r="E18" s="7"/>
    </row>
    <row r="19" spans="2:5">
      <c r="B19" s="83"/>
      <c r="C19" s="7"/>
      <c r="D19" s="7"/>
      <c r="E19" s="7"/>
    </row>
    <row r="20" spans="2:5">
      <c r="B20" s="83"/>
      <c r="C20" s="7"/>
      <c r="D20" s="7"/>
      <c r="E20" s="7"/>
    </row>
    <row r="21" spans="2:5">
      <c r="B21" s="83"/>
      <c r="C21" s="7"/>
      <c r="D21" s="7"/>
      <c r="E21" s="7"/>
    </row>
    <row r="22" spans="2:5">
      <c r="B22" s="83"/>
      <c r="C22" s="7"/>
      <c r="D22" s="7"/>
      <c r="E22" s="7"/>
    </row>
    <row r="23" spans="2:5">
      <c r="B23" s="83"/>
      <c r="C23" s="7"/>
      <c r="D23" s="7"/>
      <c r="E23" s="7"/>
    </row>
    <row r="24" spans="2:5">
      <c r="B24" s="83"/>
      <c r="C24" s="7"/>
      <c r="D24" s="7"/>
      <c r="E24" s="7"/>
    </row>
    <row r="25" spans="2:5">
      <c r="B25" s="83"/>
      <c r="C25" s="7"/>
      <c r="D25" s="7"/>
      <c r="E25" s="7"/>
    </row>
    <row r="26" spans="2:5">
      <c r="B26" s="83"/>
      <c r="C26" s="7"/>
      <c r="D26" s="7"/>
      <c r="E26" s="7"/>
    </row>
    <row r="27" spans="2:5">
      <c r="B27" s="83"/>
      <c r="C27" s="7"/>
      <c r="D27" s="7"/>
      <c r="E27" s="7"/>
    </row>
    <row r="28" spans="2:5">
      <c r="B28" s="83"/>
      <c r="C28" s="7"/>
      <c r="D28" s="7"/>
      <c r="E28" s="7"/>
    </row>
    <row r="29" spans="2:5">
      <c r="B29" s="83"/>
      <c r="C29" s="7"/>
      <c r="D29" s="7"/>
      <c r="E29" s="7"/>
    </row>
    <row r="30" spans="2:5">
      <c r="B30" s="83"/>
      <c r="C30" s="7"/>
      <c r="D30" s="7"/>
      <c r="E30" s="7"/>
    </row>
    <row r="31" spans="2:5">
      <c r="B31" s="83"/>
      <c r="C31" s="7"/>
      <c r="D31" s="7"/>
      <c r="E31" s="7"/>
    </row>
    <row r="32" spans="2:5">
      <c r="B32" s="83"/>
      <c r="C32" s="7"/>
      <c r="D32" s="7"/>
      <c r="E32" s="7"/>
    </row>
    <row r="33" spans="2:9">
      <c r="B33" s="83"/>
      <c r="C33" s="7"/>
      <c r="D33" s="7"/>
      <c r="E33" s="7"/>
    </row>
    <row r="34" spans="2:9">
      <c r="B34" s="83"/>
      <c r="C34" s="7"/>
      <c r="D34" s="7"/>
      <c r="E34" s="7"/>
    </row>
    <row r="35" spans="2:9">
      <c r="B35" s="83"/>
      <c r="C35" s="7"/>
      <c r="D35" s="7"/>
      <c r="E35" s="7"/>
    </row>
    <row r="36" spans="2:9">
      <c r="B36" s="83"/>
      <c r="C36" s="7"/>
      <c r="D36" s="7"/>
      <c r="E36" s="7"/>
    </row>
    <row r="37" spans="2:9">
      <c r="B37" s="83"/>
      <c r="C37" s="7"/>
      <c r="D37" s="7"/>
      <c r="E37" s="7"/>
    </row>
    <row r="38" spans="2:9">
      <c r="B38" s="83"/>
      <c r="C38" s="7"/>
      <c r="D38" s="7"/>
      <c r="E38" s="7"/>
    </row>
    <row r="39" spans="2:9">
      <c r="B39" s="83"/>
      <c r="C39" s="7"/>
      <c r="D39" s="7"/>
      <c r="E39" s="7"/>
    </row>
    <row r="40" spans="2:9">
      <c r="B40" s="83"/>
      <c r="C40" s="7"/>
      <c r="D40" s="7"/>
      <c r="E40" s="7"/>
    </row>
    <row r="41" spans="2:9">
      <c r="B41" s="83"/>
      <c r="C41" s="7"/>
      <c r="D41" s="7"/>
      <c r="E41" s="7"/>
      <c r="F41" s="27">
        <v>0.38792721190802903</v>
      </c>
      <c r="G41" s="4" t="s">
        <v>81</v>
      </c>
      <c r="H41" s="4" t="s">
        <v>82</v>
      </c>
    </row>
    <row r="42" spans="2:9">
      <c r="B42" s="83"/>
      <c r="C42" s="7"/>
      <c r="D42" s="7"/>
      <c r="E42" s="7"/>
    </row>
    <row r="43" spans="2:9">
      <c r="B43" s="23"/>
      <c r="C43" s="7">
        <v>2013</v>
      </c>
      <c r="D43" s="7">
        <v>2022</v>
      </c>
      <c r="E43" s="7">
        <v>2023</v>
      </c>
      <c r="G43" s="21"/>
      <c r="H43" s="21"/>
    </row>
    <row r="44" spans="2:9" ht="15" customHeight="1">
      <c r="B44" s="26" t="s">
        <v>29</v>
      </c>
      <c r="C44" s="45">
        <v>272.29572899999999</v>
      </c>
      <c r="D44" s="45">
        <v>311.69977</v>
      </c>
      <c r="E44" s="45">
        <v>302.25456100000002</v>
      </c>
      <c r="F44" s="27">
        <v>0.15786590884959242</v>
      </c>
      <c r="G44" s="27">
        <v>-3.0302264900612497E-2</v>
      </c>
      <c r="H44" s="27">
        <v>0.11002314325686702</v>
      </c>
      <c r="I44" s="27"/>
    </row>
    <row r="45" spans="2:9" ht="15" customHeight="1">
      <c r="B45" s="26" t="s">
        <v>71</v>
      </c>
      <c r="C45" s="45">
        <v>261.22440499999999</v>
      </c>
      <c r="D45" s="45">
        <v>270.58779099999998</v>
      </c>
      <c r="E45" s="45">
        <v>231.57345599999999</v>
      </c>
      <c r="F45" s="27">
        <v>0.12094955317111358</v>
      </c>
      <c r="G45" s="27">
        <v>-0.14418364869980405</v>
      </c>
      <c r="H45" s="27">
        <v>-0.11350757598624828</v>
      </c>
      <c r="I45" s="27"/>
    </row>
    <row r="46" spans="2:9" ht="15" customHeight="1">
      <c r="B46" s="26" t="s">
        <v>27</v>
      </c>
      <c r="C46" s="45">
        <v>186.036811</v>
      </c>
      <c r="D46" s="45">
        <v>224.765806</v>
      </c>
      <c r="E46" s="45">
        <v>208.90846099999999</v>
      </c>
      <c r="F46" s="27">
        <v>0.10911174988732304</v>
      </c>
      <c r="G46" s="27">
        <v>-7.0550522262269766E-2</v>
      </c>
      <c r="H46" s="27">
        <v>0.12294152902889732</v>
      </c>
      <c r="I46" s="27"/>
    </row>
    <row r="47" spans="2:9" ht="15" customHeight="1">
      <c r="B47" s="26" t="s">
        <v>23</v>
      </c>
      <c r="C47" s="45">
        <v>171.93903599999999</v>
      </c>
      <c r="D47" s="45">
        <v>156.41971899999999</v>
      </c>
      <c r="E47" s="45">
        <v>147.09486899999999</v>
      </c>
      <c r="F47" s="27">
        <v>7.6826847889308547E-2</v>
      </c>
      <c r="G47" s="27">
        <v>-5.9614286866223054E-2</v>
      </c>
      <c r="H47" s="27">
        <v>-0.14449404613388672</v>
      </c>
      <c r="I47" s="27"/>
    </row>
    <row r="48" spans="2:9" ht="15" customHeight="1">
      <c r="B48" s="26" t="s">
        <v>40</v>
      </c>
      <c r="C48" s="45">
        <v>145.82767899999999</v>
      </c>
      <c r="D48" s="45">
        <v>150.77400600000001</v>
      </c>
      <c r="E48" s="45">
        <v>140.106481</v>
      </c>
      <c r="F48" s="27">
        <v>7.3176850948439953E-2</v>
      </c>
      <c r="G48" s="27">
        <v>-7.0751751465700341E-2</v>
      </c>
      <c r="H48" s="27">
        <v>-3.9232593148520123E-2</v>
      </c>
      <c r="I48" s="27"/>
    </row>
    <row r="49" spans="2:9" ht="15" customHeight="1">
      <c r="B49" s="26" t="s">
        <v>20</v>
      </c>
      <c r="C49" s="45">
        <v>126.632428</v>
      </c>
      <c r="D49" s="45">
        <v>147.31300200000001</v>
      </c>
      <c r="E49" s="45">
        <v>137.29625999999999</v>
      </c>
      <c r="F49" s="27">
        <v>7.1709087845823902E-2</v>
      </c>
      <c r="G49" s="27">
        <v>-6.7996319836045593E-2</v>
      </c>
      <c r="H49" s="27">
        <v>8.421091002061476E-2</v>
      </c>
      <c r="I49" s="27"/>
    </row>
    <row r="50" spans="2:9" ht="15" customHeight="1">
      <c r="B50" s="28" t="s">
        <v>72</v>
      </c>
      <c r="C50" s="45">
        <v>166.509894</v>
      </c>
      <c r="D50" s="45">
        <v>106.97607600000001</v>
      </c>
      <c r="E50" s="45">
        <v>131.10065299999999</v>
      </c>
      <c r="F50" s="27">
        <v>6.8473156097783552E-2</v>
      </c>
      <c r="G50" s="27">
        <v>0.2255137587959386</v>
      </c>
      <c r="H50" s="27">
        <v>-0.21265547739763746</v>
      </c>
      <c r="I50" s="27"/>
    </row>
    <row r="51" spans="2:9" ht="15" customHeight="1">
      <c r="B51" s="26" t="s">
        <v>26</v>
      </c>
      <c r="C51" s="45">
        <v>94.570880000000002</v>
      </c>
      <c r="D51" s="45">
        <v>106.55305300000001</v>
      </c>
      <c r="E51" s="45">
        <v>108.078855</v>
      </c>
      <c r="F51" s="27">
        <v>5.6448996552936434E-2</v>
      </c>
      <c r="G51" s="27">
        <v>1.4319646007702858E-2</v>
      </c>
      <c r="H51" s="27">
        <v>0.14283440103338374</v>
      </c>
      <c r="I51" s="27"/>
    </row>
    <row r="52" spans="2:9" ht="15" customHeight="1">
      <c r="B52" s="26" t="s">
        <v>35</v>
      </c>
      <c r="C52" s="45">
        <v>52.032518000000003</v>
      </c>
      <c r="D52" s="45">
        <v>80.919072</v>
      </c>
      <c r="E52" s="45">
        <v>98.394349000000005</v>
      </c>
      <c r="F52" s="27">
        <v>5.1390831884085227E-2</v>
      </c>
      <c r="G52" s="27">
        <v>0.21595992845790435</v>
      </c>
      <c r="H52" s="27">
        <v>0.89101647934854888</v>
      </c>
      <c r="I52" s="27"/>
    </row>
    <row r="53" spans="2:9" ht="15" customHeight="1">
      <c r="B53" s="26" t="s">
        <v>39</v>
      </c>
      <c r="C53" s="45">
        <v>90.168460999999994</v>
      </c>
      <c r="D53" s="45">
        <v>87.008958000000007</v>
      </c>
      <c r="E53" s="45">
        <v>79.869510000000005</v>
      </c>
      <c r="F53" s="27">
        <v>4.1715409500542193E-2</v>
      </c>
      <c r="G53" s="87">
        <v>-8.2054171939399678E-2</v>
      </c>
      <c r="H53" s="27">
        <v>-0.1142189950430671</v>
      </c>
      <c r="I53" s="27"/>
    </row>
    <row r="54" spans="2:9" ht="15" customHeight="1">
      <c r="B54" s="26" t="s">
        <v>22</v>
      </c>
      <c r="C54" s="45">
        <v>66.267415</v>
      </c>
      <c r="D54" s="45">
        <v>75.159251999999995</v>
      </c>
      <c r="E54" s="45">
        <v>69.148285999999999</v>
      </c>
      <c r="F54" s="27">
        <v>3.6115772674085625E-2</v>
      </c>
      <c r="G54" s="27">
        <v>-7.9976394655976613E-2</v>
      </c>
      <c r="H54" s="27">
        <v>4.3473417515984325E-2</v>
      </c>
      <c r="I54" s="27"/>
    </row>
    <row r="55" spans="2:9" ht="15" customHeight="1">
      <c r="B55" s="26" t="s">
        <v>25</v>
      </c>
      <c r="C55" s="45">
        <v>37.076459</v>
      </c>
      <c r="D55" s="45">
        <v>42.395423999999998</v>
      </c>
      <c r="E55" s="45">
        <v>41.300955999999999</v>
      </c>
      <c r="F55" s="27">
        <v>2.1571264081924064E-2</v>
      </c>
      <c r="G55" s="27">
        <v>-2.581571067669941E-2</v>
      </c>
      <c r="H55" s="27">
        <v>0.11394014191053148</v>
      </c>
      <c r="I55" s="27"/>
    </row>
    <row r="56" spans="2:9" ht="15" customHeight="1">
      <c r="B56" s="26" t="s">
        <v>36</v>
      </c>
      <c r="C56" s="45">
        <v>39.228822000000001</v>
      </c>
      <c r="D56" s="45">
        <v>44.191541000000001</v>
      </c>
      <c r="E56" s="45">
        <v>41.197803999999998</v>
      </c>
      <c r="F56" s="27">
        <v>2.1517388354868772E-2</v>
      </c>
      <c r="G56" s="87">
        <v>-6.7744571297027267E-2</v>
      </c>
      <c r="H56" s="27">
        <v>5.0192228560928864E-2</v>
      </c>
      <c r="I56" s="27"/>
    </row>
    <row r="57" spans="2:9" ht="15" customHeight="1">
      <c r="B57" s="26" t="s">
        <v>42</v>
      </c>
      <c r="C57" s="45">
        <v>26.354143000000001</v>
      </c>
      <c r="D57" s="45">
        <v>43.529316000000001</v>
      </c>
      <c r="E57" s="45">
        <v>39.569560000000003</v>
      </c>
      <c r="F57" s="27">
        <v>2.0666965393380705E-2</v>
      </c>
      <c r="G57" s="27">
        <v>-9.09675676962165E-2</v>
      </c>
      <c r="H57" s="27">
        <v>0.50145500842125657</v>
      </c>
      <c r="I57" s="27"/>
    </row>
    <row r="58" spans="2:9" ht="15" customHeight="1">
      <c r="B58" s="26" t="s">
        <v>32</v>
      </c>
      <c r="C58" s="45">
        <v>31.315303</v>
      </c>
      <c r="D58" s="45">
        <v>31.659269999999999</v>
      </c>
      <c r="E58" s="45">
        <v>29.126011999999999</v>
      </c>
      <c r="F58" s="27">
        <v>1.5212357227403871E-2</v>
      </c>
      <c r="G58" s="87">
        <v>-8.0016311178368937E-2</v>
      </c>
      <c r="H58" s="27">
        <v>-6.991121880570661E-2</v>
      </c>
      <c r="I58" s="27"/>
    </row>
    <row r="59" spans="2:9" ht="15" customHeight="1">
      <c r="B59" s="26" t="s">
        <v>31</v>
      </c>
      <c r="C59" s="45">
        <v>56.30218</v>
      </c>
      <c r="D59" s="45">
        <v>33.710921999999997</v>
      </c>
      <c r="E59" s="45">
        <v>25.547822</v>
      </c>
      <c r="F59" s="27">
        <v>1.3343488104246048E-2</v>
      </c>
      <c r="G59" s="27">
        <v>-0.2421500070511271</v>
      </c>
      <c r="H59" s="27">
        <v>-0.5462374281066914</v>
      </c>
      <c r="I59" s="27"/>
    </row>
    <row r="60" spans="2:9" ht="15" customHeight="1">
      <c r="B60" s="26" t="s">
        <v>21</v>
      </c>
      <c r="C60" s="45">
        <v>24.123505000000002</v>
      </c>
      <c r="D60" s="45">
        <v>26.056550000000001</v>
      </c>
      <c r="E60" s="45">
        <v>23.474171999999999</v>
      </c>
      <c r="F60" s="27">
        <v>1.2260432018002382E-2</v>
      </c>
      <c r="G60" s="27">
        <v>-9.9106673753816321E-2</v>
      </c>
      <c r="H60" s="27">
        <v>-2.6917025531737693E-2</v>
      </c>
      <c r="I60" s="27"/>
    </row>
    <row r="61" spans="2:9" ht="15" customHeight="1">
      <c r="B61" s="26" t="s">
        <v>24</v>
      </c>
      <c r="C61" s="45">
        <v>28.317605</v>
      </c>
      <c r="D61" s="45">
        <v>28.883834</v>
      </c>
      <c r="E61" s="45">
        <v>20.640511</v>
      </c>
      <c r="F61" s="27">
        <v>1.0780426331217577E-2</v>
      </c>
      <c r="G61" s="87">
        <v>-0.28539573382120942</v>
      </c>
      <c r="H61" s="27">
        <v>-0.27110675496744874</v>
      </c>
      <c r="I61" s="27"/>
    </row>
    <row r="62" spans="2:9" ht="15" customHeight="1">
      <c r="B62" s="26" t="s">
        <v>28</v>
      </c>
      <c r="C62" s="45">
        <v>12.130418000000001</v>
      </c>
      <c r="D62" s="45">
        <v>15.387426</v>
      </c>
      <c r="E62" s="45">
        <v>15.014492000000001</v>
      </c>
      <c r="F62" s="27">
        <v>7.8419872892999433E-3</v>
      </c>
      <c r="G62" s="27">
        <v>-2.4236282273591425E-2</v>
      </c>
      <c r="H62" s="27">
        <v>0.23775553323883813</v>
      </c>
      <c r="I62" s="27"/>
    </row>
    <row r="63" spans="2:9" ht="15" customHeight="1">
      <c r="B63" s="26" t="s">
        <v>38</v>
      </c>
      <c r="C63" s="45">
        <v>9.1910310000000006</v>
      </c>
      <c r="D63" s="45">
        <v>10.753992</v>
      </c>
      <c r="E63" s="45">
        <v>10.471149</v>
      </c>
      <c r="F63" s="27">
        <v>5.4690240177533685E-3</v>
      </c>
      <c r="G63" s="87">
        <v>-2.6301209820501992E-2</v>
      </c>
      <c r="H63" s="27">
        <v>0.13927904279726611</v>
      </c>
      <c r="I63" s="27"/>
    </row>
    <row r="64" spans="2:9" ht="15" customHeight="1">
      <c r="B64" s="26" t="s">
        <v>30</v>
      </c>
      <c r="C64" s="45">
        <v>6.6803720000000002</v>
      </c>
      <c r="D64" s="45">
        <v>7.558109</v>
      </c>
      <c r="E64" s="45">
        <v>8.0100269999999991</v>
      </c>
      <c r="F64" s="27">
        <v>4.1835934190080724E-3</v>
      </c>
      <c r="G64" s="87">
        <v>5.9792469253883374E-2</v>
      </c>
      <c r="H64" s="27">
        <v>0.19903906548916717</v>
      </c>
      <c r="I64" s="27"/>
    </row>
    <row r="65" spans="2:18" ht="15" customHeight="1">
      <c r="B65" s="26" t="s">
        <v>33</v>
      </c>
      <c r="C65" s="45">
        <v>2.7559469999999999</v>
      </c>
      <c r="D65" s="45">
        <v>4.593699</v>
      </c>
      <c r="E65" s="45">
        <v>6.4502079999999999</v>
      </c>
      <c r="F65" s="27">
        <v>3.3689084618607678E-3</v>
      </c>
      <c r="G65" s="87">
        <v>0.40414250041197741</v>
      </c>
      <c r="H65" s="27">
        <v>1.3404688116280901</v>
      </c>
      <c r="I65" s="27"/>
    </row>
    <row r="66" spans="2:18" ht="15" customHeight="1">
      <c r="B66" s="30"/>
      <c r="C66" s="48"/>
      <c r="D66" s="48"/>
      <c r="E66" s="48"/>
      <c r="F66" s="20"/>
      <c r="G66" s="21"/>
      <c r="H66" s="21"/>
      <c r="I66" s="27"/>
    </row>
    <row r="67" spans="2:18" ht="15" customHeight="1">
      <c r="B67" s="31" t="s">
        <v>41</v>
      </c>
      <c r="C67" s="45">
        <v>152.27894000000001</v>
      </c>
      <c r="D67" s="45">
        <v>161.998616</v>
      </c>
      <c r="E67" s="45">
        <v>169.50037800000001</v>
      </c>
      <c r="F67" s="27"/>
      <c r="G67" s="27">
        <v>4.6307568454782455E-2</v>
      </c>
      <c r="H67" s="27">
        <v>0.11309139661728662</v>
      </c>
      <c r="I67" s="32"/>
    </row>
    <row r="68" spans="2:18" ht="15" customHeight="1">
      <c r="B68" s="31"/>
      <c r="C68" s="48"/>
      <c r="D68" s="48"/>
      <c r="E68" s="48"/>
      <c r="F68" s="20"/>
      <c r="G68" s="22"/>
      <c r="H68" s="22"/>
      <c r="I68" s="32"/>
    </row>
    <row r="69" spans="2:18" ht="15" customHeight="1">
      <c r="B69" s="31" t="s">
        <v>58</v>
      </c>
      <c r="C69" s="45">
        <v>264.00059700000003</v>
      </c>
      <c r="D69" s="45">
        <v>351.74650600000001</v>
      </c>
      <c r="E69" s="45">
        <v>344.60852399999999</v>
      </c>
      <c r="F69" s="27"/>
      <c r="G69" s="27">
        <v>-2.029297200751734E-2</v>
      </c>
      <c r="H69" s="27">
        <v>0.30533236635067129</v>
      </c>
      <c r="I69" s="32"/>
    </row>
    <row r="70" spans="2:18">
      <c r="B70" s="33" t="s">
        <v>57</v>
      </c>
      <c r="C70" s="45" t="s">
        <v>8</v>
      </c>
      <c r="D70" s="45">
        <v>2.1037279999999998</v>
      </c>
      <c r="E70" s="45">
        <v>2.0909430000000002</v>
      </c>
      <c r="F70" s="27"/>
      <c r="G70" s="87">
        <v>-6.0773065719520458E-3</v>
      </c>
      <c r="H70" s="27" t="e">
        <v>#VALUE!</v>
      </c>
      <c r="I70" s="32"/>
    </row>
    <row r="71" spans="2:18">
      <c r="F71" s="20"/>
      <c r="G71" s="36"/>
      <c r="H71" s="36"/>
      <c r="I71" s="32"/>
    </row>
    <row r="72" spans="2:18">
      <c r="F72" s="20"/>
      <c r="G72" s="36"/>
      <c r="H72" s="36"/>
      <c r="I72" s="32"/>
    </row>
    <row r="73" spans="2:18">
      <c r="E73" s="49">
        <v>1914.6284539999999</v>
      </c>
      <c r="G73" s="12">
        <v>-0.28539573382120942</v>
      </c>
    </row>
    <row r="74" spans="2:18">
      <c r="G74" s="12">
        <v>0.40414250041197741</v>
      </c>
    </row>
    <row r="76" spans="2:18">
      <c r="B76" s="26" t="s">
        <v>28</v>
      </c>
      <c r="C76" s="45">
        <v>12.130418000000001</v>
      </c>
      <c r="D76" s="45">
        <v>15.387426</v>
      </c>
      <c r="E76" s="45">
        <v>15.014492000000001</v>
      </c>
    </row>
    <row r="77" spans="2:18">
      <c r="B77" s="26" t="s">
        <v>38</v>
      </c>
      <c r="C77" s="45">
        <v>9.1910310000000006</v>
      </c>
      <c r="D77" s="45">
        <v>10.753992</v>
      </c>
      <c r="E77" s="45">
        <v>10.471149</v>
      </c>
    </row>
    <row r="78" spans="2:18">
      <c r="B78" s="26" t="s">
        <v>30</v>
      </c>
      <c r="C78" s="45">
        <v>6.6803720000000002</v>
      </c>
      <c r="D78" s="45">
        <v>7.558109</v>
      </c>
      <c r="E78" s="45">
        <v>8.0100269999999991</v>
      </c>
    </row>
    <row r="79" spans="2:18">
      <c r="B79" s="26" t="s">
        <v>33</v>
      </c>
      <c r="C79" s="45">
        <v>2.7559469999999999</v>
      </c>
      <c r="D79" s="45">
        <v>4.593699</v>
      </c>
      <c r="E79" s="45">
        <v>6.4502079999999999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2:18">
      <c r="B80" s="30"/>
      <c r="C80" s="48"/>
      <c r="D80" s="48"/>
      <c r="E80" s="48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2:10">
      <c r="B81" s="33" t="s">
        <v>57</v>
      </c>
      <c r="C81" s="45" t="s">
        <v>8</v>
      </c>
      <c r="D81" s="45">
        <v>2.1037279999999998</v>
      </c>
      <c r="E81" s="45">
        <v>2.0909430000000002</v>
      </c>
      <c r="J81" s="47"/>
    </row>
    <row r="82" spans="2:10">
      <c r="J82" s="47"/>
    </row>
    <row r="83" spans="2:10">
      <c r="J83" s="47"/>
    </row>
    <row r="84" spans="2:10">
      <c r="J84" s="47"/>
    </row>
  </sheetData>
  <conditionalFormatting sqref="G44:H65">
    <cfRule type="cellIs" dxfId="2" priority="3" operator="lessThan">
      <formula>0</formula>
    </cfRule>
  </conditionalFormatting>
  <conditionalFormatting sqref="G67:H67">
    <cfRule type="cellIs" dxfId="1" priority="2" operator="lessThan">
      <formula>0</formula>
    </cfRule>
  </conditionalFormatting>
  <conditionalFormatting sqref="G69:H70">
    <cfRule type="cellIs" dxfId="0" priority="1" operator="lessThan">
      <formula>0</formula>
    </cfRule>
  </conditionalFormatting>
  <pageMargins left="0.44392156862745108" right="0.44392156862745108" top="0.44392156862745108" bottom="0.19686274509803925" header="0.50980392156862753" footer="0.50980392156862753"/>
  <pageSetup paperSize="9" scale="7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88"/>
  <sheetViews>
    <sheetView showGridLines="0" zoomScaleNormal="100" workbookViewId="0">
      <selection activeCell="P61" sqref="P61"/>
    </sheetView>
  </sheetViews>
  <sheetFormatPr defaultColWidth="9.140625" defaultRowHeight="12.75"/>
  <cols>
    <col min="1" max="1" width="9.140625" style="4"/>
    <col min="2" max="2" width="14.7109375" style="4" bestFit="1" customWidth="1"/>
    <col min="3" max="4" width="13" style="4" customWidth="1"/>
    <col min="5" max="7" width="9.140625" style="4"/>
    <col min="8" max="8" width="8" style="4" customWidth="1"/>
    <col min="9" max="16" width="9.140625" style="4"/>
    <col min="17" max="17" width="20.5703125" style="4" bestFit="1" customWidth="1"/>
    <col min="18" max="18" width="9.140625" style="4"/>
    <col min="19" max="22" width="11.85546875" style="4" customWidth="1"/>
    <col min="23" max="16384" width="9.140625" style="4"/>
  </cols>
  <sheetData>
    <row r="1" spans="1:9" ht="15.75">
      <c r="A1" s="1" t="s">
        <v>84</v>
      </c>
    </row>
    <row r="2" spans="1:9" ht="14.25">
      <c r="A2" s="82" t="s">
        <v>51</v>
      </c>
    </row>
    <row r="3" spans="1:9">
      <c r="C3" s="102"/>
      <c r="D3" s="102"/>
    </row>
    <row r="4" spans="1:9">
      <c r="A4" s="4" t="s">
        <v>44</v>
      </c>
      <c r="C4" s="15"/>
      <c r="D4" s="15"/>
      <c r="I4" s="3"/>
    </row>
    <row r="5" spans="1:9" s="47" customFormat="1">
      <c r="A5" s="47" t="s">
        <v>74</v>
      </c>
    </row>
    <row r="6" spans="1:9">
      <c r="A6" s="11" t="s">
        <v>61</v>
      </c>
      <c r="C6" s="15"/>
      <c r="D6" s="15"/>
      <c r="I6" s="3"/>
    </row>
    <row r="7" spans="1:9">
      <c r="C7" s="15"/>
      <c r="D7" s="15"/>
      <c r="I7" s="3"/>
    </row>
    <row r="8" spans="1:9">
      <c r="C8" s="15"/>
      <c r="D8" s="15"/>
      <c r="I8" s="3"/>
    </row>
    <row r="9" spans="1:9">
      <c r="C9" s="15"/>
      <c r="D9" s="15"/>
      <c r="I9" s="3"/>
    </row>
    <row r="10" spans="1:9">
      <c r="C10" s="15"/>
      <c r="D10" s="15"/>
      <c r="I10" s="3"/>
    </row>
    <row r="11" spans="1:9">
      <c r="C11" s="15"/>
      <c r="D11" s="15"/>
      <c r="I11" s="3"/>
    </row>
    <row r="12" spans="1:9">
      <c r="C12" s="15"/>
      <c r="D12" s="15"/>
      <c r="I12" s="3"/>
    </row>
    <row r="13" spans="1:9">
      <c r="C13" s="15"/>
      <c r="D13" s="15"/>
      <c r="I13" s="3"/>
    </row>
    <row r="14" spans="1:9">
      <c r="C14" s="15"/>
      <c r="D14" s="15"/>
      <c r="I14" s="3"/>
    </row>
    <row r="15" spans="1:9">
      <c r="C15" s="15"/>
      <c r="D15" s="15"/>
      <c r="I15" s="3"/>
    </row>
    <row r="16" spans="1:9">
      <c r="C16" s="15"/>
      <c r="D16" s="15"/>
      <c r="I16" s="3"/>
    </row>
    <row r="17" spans="3:9">
      <c r="C17" s="15"/>
      <c r="D17" s="15"/>
      <c r="I17" s="3"/>
    </row>
    <row r="18" spans="3:9">
      <c r="C18" s="15"/>
      <c r="D18" s="15"/>
      <c r="I18" s="3"/>
    </row>
    <row r="19" spans="3:9">
      <c r="C19" s="15"/>
      <c r="D19" s="15"/>
      <c r="I19" s="3"/>
    </row>
    <row r="20" spans="3:9">
      <c r="C20" s="15"/>
      <c r="D20" s="15"/>
      <c r="I20" s="3"/>
    </row>
    <row r="21" spans="3:9">
      <c r="C21" s="15"/>
      <c r="D21" s="15"/>
      <c r="I21" s="3"/>
    </row>
    <row r="22" spans="3:9">
      <c r="C22" s="15"/>
      <c r="D22" s="15"/>
      <c r="I22" s="3"/>
    </row>
    <row r="23" spans="3:9">
      <c r="C23" s="15"/>
      <c r="D23" s="15"/>
      <c r="I23" s="3"/>
    </row>
    <row r="24" spans="3:9">
      <c r="C24" s="15"/>
      <c r="D24" s="15"/>
      <c r="I24" s="3"/>
    </row>
    <row r="25" spans="3:9">
      <c r="C25" s="15"/>
      <c r="D25" s="15"/>
      <c r="I25" s="3"/>
    </row>
    <row r="26" spans="3:9">
      <c r="C26" s="15"/>
      <c r="D26" s="15"/>
      <c r="I26" s="3"/>
    </row>
    <row r="27" spans="3:9">
      <c r="C27" s="15"/>
      <c r="D27" s="15"/>
      <c r="I27" s="3"/>
    </row>
    <row r="28" spans="3:9">
      <c r="C28" s="15"/>
      <c r="D28" s="15"/>
      <c r="I28" s="3"/>
    </row>
    <row r="29" spans="3:9">
      <c r="C29" s="15"/>
      <c r="D29" s="15"/>
      <c r="I29" s="3"/>
    </row>
    <row r="30" spans="3:9">
      <c r="C30" s="15"/>
      <c r="D30" s="15"/>
      <c r="I30" s="3"/>
    </row>
    <row r="31" spans="3:9">
      <c r="C31" s="15"/>
      <c r="D31" s="15"/>
      <c r="I31" s="3"/>
    </row>
    <row r="32" spans="3:9">
      <c r="C32" s="15"/>
      <c r="D32" s="15"/>
      <c r="I32" s="3"/>
    </row>
    <row r="33" spans="1:15">
      <c r="C33" s="15"/>
      <c r="D33" s="15"/>
      <c r="I33" s="3"/>
    </row>
    <row r="34" spans="1:15">
      <c r="C34" s="15"/>
      <c r="D34" s="15"/>
      <c r="I34" s="3"/>
    </row>
    <row r="35" spans="1:15">
      <c r="C35" s="15"/>
      <c r="D35" s="15"/>
      <c r="I35" s="3"/>
    </row>
    <row r="36" spans="1:15">
      <c r="C36" s="15"/>
      <c r="D36" s="15"/>
      <c r="I36" s="3"/>
    </row>
    <row r="37" spans="1:15">
      <c r="C37" s="15"/>
      <c r="D37" s="15"/>
      <c r="I37" s="3"/>
    </row>
    <row r="38" spans="1:15">
      <c r="C38" s="15"/>
      <c r="D38" s="15"/>
      <c r="I38" s="3"/>
    </row>
    <row r="39" spans="1:15">
      <c r="C39" s="15"/>
      <c r="D39" s="15"/>
      <c r="I39" s="3"/>
    </row>
    <row r="40" spans="1:15">
      <c r="C40" s="15"/>
      <c r="D40" s="15"/>
      <c r="I40" s="3"/>
    </row>
    <row r="41" spans="1:15">
      <c r="C41" s="15"/>
      <c r="D41" s="15"/>
      <c r="I41" s="3"/>
    </row>
    <row r="42" spans="1:15">
      <c r="C42" s="15"/>
      <c r="D42" s="15"/>
      <c r="I42" s="3"/>
    </row>
    <row r="43" spans="1:15">
      <c r="C43" s="15"/>
      <c r="D43" s="15"/>
      <c r="I43" s="3"/>
    </row>
    <row r="44" spans="1:15">
      <c r="C44" s="15"/>
      <c r="D44" s="15"/>
      <c r="I44" s="3"/>
    </row>
    <row r="45" spans="1:15">
      <c r="C45" s="15"/>
      <c r="D45" s="15"/>
      <c r="I45" s="3"/>
    </row>
    <row r="46" spans="1:15" ht="36" customHeight="1">
      <c r="B46" s="16"/>
      <c r="C46" s="7" t="s">
        <v>9</v>
      </c>
      <c r="D46" s="7" t="s">
        <v>10</v>
      </c>
      <c r="F46" s="7" t="s">
        <v>9</v>
      </c>
      <c r="G46" s="7" t="s">
        <v>10</v>
      </c>
    </row>
    <row r="47" spans="1:15">
      <c r="A47" s="4" t="s">
        <v>66</v>
      </c>
      <c r="B47" s="17" t="s">
        <v>50</v>
      </c>
      <c r="C47" s="18">
        <v>1217.358569</v>
      </c>
      <c r="D47" s="18">
        <v>880.25486100000001</v>
      </c>
      <c r="E47" s="20">
        <v>2097.6134299999999</v>
      </c>
      <c r="F47" s="32">
        <v>58.035410700054491</v>
      </c>
      <c r="G47" s="32">
        <v>41.964589299945509</v>
      </c>
    </row>
    <row r="48" spans="1:15">
      <c r="B48" s="23"/>
      <c r="C48" s="24"/>
      <c r="D48" s="25"/>
      <c r="E48" s="20"/>
      <c r="F48" s="32"/>
      <c r="G48" s="32"/>
      <c r="K48" s="103"/>
      <c r="L48" s="103"/>
      <c r="N48" s="103"/>
      <c r="O48" s="103"/>
    </row>
    <row r="49" spans="2:18" ht="15" customHeight="1">
      <c r="B49" s="26" t="s">
        <v>33</v>
      </c>
      <c r="C49" s="18">
        <v>5.5926260000000001</v>
      </c>
      <c r="D49" s="18">
        <v>0.85758199999999996</v>
      </c>
      <c r="E49" s="20">
        <f t="shared" ref="E49:E70" si="0">SUM(C49:D49)</f>
        <v>6.4502079999999999</v>
      </c>
      <c r="F49" s="51">
        <f t="shared" ref="F49:F62" si="1">(C49/E49)*100</f>
        <v>86.70458379016614</v>
      </c>
      <c r="G49" s="32">
        <f t="shared" ref="G49:G62" si="2">100-F49</f>
        <v>13.29541620983386</v>
      </c>
      <c r="H49" s="27"/>
      <c r="K49" s="98"/>
      <c r="L49" s="98"/>
      <c r="N49" s="98"/>
      <c r="O49" s="98"/>
      <c r="Q49" s="99"/>
      <c r="R49" s="99"/>
    </row>
    <row r="50" spans="2:18" ht="15" customHeight="1">
      <c r="B50" s="26" t="s">
        <v>30</v>
      </c>
      <c r="C50" s="18">
        <v>6.3948150000000004</v>
      </c>
      <c r="D50" s="18">
        <v>1.6152120000000001</v>
      </c>
      <c r="E50" s="20">
        <f t="shared" si="0"/>
        <v>8.0100270000000009</v>
      </c>
      <c r="F50" s="32">
        <f t="shared" si="1"/>
        <v>79.835124151266896</v>
      </c>
      <c r="G50" s="32">
        <f t="shared" si="2"/>
        <v>20.164875848733104</v>
      </c>
      <c r="H50" s="27"/>
      <c r="J50" s="100"/>
      <c r="K50" s="98"/>
      <c r="L50" s="98"/>
      <c r="N50" s="98"/>
      <c r="O50" s="98"/>
    </row>
    <row r="51" spans="2:18" ht="15" customHeight="1">
      <c r="B51" s="26" t="s">
        <v>38</v>
      </c>
      <c r="C51" s="18">
        <v>7.3527250000000004</v>
      </c>
      <c r="D51" s="18">
        <v>3.1184240000000001</v>
      </c>
      <c r="E51" s="20">
        <f t="shared" si="0"/>
        <v>10.471149</v>
      </c>
      <c r="F51" s="51">
        <f t="shared" si="1"/>
        <v>70.218893838679975</v>
      </c>
      <c r="G51" s="32">
        <f t="shared" si="2"/>
        <v>29.781106161320025</v>
      </c>
      <c r="H51" s="27"/>
      <c r="J51" s="100"/>
      <c r="K51" s="98"/>
      <c r="L51" s="98"/>
      <c r="N51" s="98"/>
      <c r="O51" s="98"/>
    </row>
    <row r="52" spans="2:18" ht="15" customHeight="1">
      <c r="B52" s="26" t="s">
        <v>35</v>
      </c>
      <c r="C52" s="18">
        <v>69.584868</v>
      </c>
      <c r="D52" s="18">
        <v>30.139762000000001</v>
      </c>
      <c r="E52" s="20">
        <f t="shared" si="0"/>
        <v>99.724630000000005</v>
      </c>
      <c r="F52" s="32">
        <f t="shared" si="1"/>
        <v>69.777012960589573</v>
      </c>
      <c r="G52" s="32">
        <f t="shared" si="2"/>
        <v>30.222987039410427</v>
      </c>
      <c r="H52" s="27"/>
      <c r="J52" s="100"/>
      <c r="K52" s="98"/>
      <c r="L52" s="98"/>
      <c r="N52" s="98"/>
      <c r="O52" s="98"/>
    </row>
    <row r="53" spans="2:18" ht="15" customHeight="1">
      <c r="B53" s="26" t="s">
        <v>28</v>
      </c>
      <c r="C53" s="18">
        <v>10.195024</v>
      </c>
      <c r="D53" s="18">
        <v>5.3526119999999997</v>
      </c>
      <c r="E53" s="20">
        <f t="shared" si="0"/>
        <v>15.547636000000001</v>
      </c>
      <c r="F53" s="51">
        <f t="shared" si="1"/>
        <v>65.572824061484326</v>
      </c>
      <c r="G53" s="32">
        <f t="shared" si="2"/>
        <v>34.427175938515674</v>
      </c>
      <c r="H53" s="27"/>
      <c r="J53" s="100"/>
      <c r="K53" s="98"/>
      <c r="L53" s="98"/>
      <c r="N53" s="98"/>
      <c r="O53" s="98"/>
    </row>
    <row r="54" spans="2:18" ht="15" customHeight="1">
      <c r="B54" s="26" t="s">
        <v>25</v>
      </c>
      <c r="C54" s="18">
        <v>26.684837999999999</v>
      </c>
      <c r="D54" s="18">
        <v>15.449885</v>
      </c>
      <c r="E54" s="20">
        <f t="shared" si="0"/>
        <v>42.134723000000001</v>
      </c>
      <c r="F54" s="32">
        <f t="shared" si="1"/>
        <v>63.332178545471862</v>
      </c>
      <c r="G54" s="32">
        <f t="shared" si="2"/>
        <v>36.667821454528138</v>
      </c>
      <c r="H54" s="27"/>
      <c r="J54" s="100"/>
      <c r="K54" s="98"/>
      <c r="L54" s="98"/>
      <c r="N54" s="98"/>
      <c r="O54" s="98"/>
    </row>
    <row r="55" spans="2:18" ht="15" customHeight="1">
      <c r="B55" s="26" t="s">
        <v>52</v>
      </c>
      <c r="C55" s="18">
        <v>83.283135999999999</v>
      </c>
      <c r="D55" s="18">
        <v>50.261940000000003</v>
      </c>
      <c r="E55" s="20">
        <f t="shared" si="0"/>
        <v>133.54507599999999</v>
      </c>
      <c r="F55" s="32">
        <f t="shared" si="1"/>
        <v>62.363314690838919</v>
      </c>
      <c r="G55" s="32">
        <f t="shared" si="2"/>
        <v>37.636685309161081</v>
      </c>
      <c r="H55" s="27"/>
      <c r="J55" s="100"/>
      <c r="K55" s="98"/>
      <c r="L55" s="98"/>
      <c r="N55" s="98"/>
      <c r="O55" s="98"/>
    </row>
    <row r="56" spans="2:18" ht="15" customHeight="1">
      <c r="B56" s="26" t="s">
        <v>34</v>
      </c>
      <c r="C56" s="18">
        <v>144.71333000000001</v>
      </c>
      <c r="D56" s="18">
        <v>89.016043999999994</v>
      </c>
      <c r="E56" s="20">
        <f t="shared" si="0"/>
        <v>233.72937400000001</v>
      </c>
      <c r="F56" s="32">
        <f t="shared" si="1"/>
        <v>61.914909334416826</v>
      </c>
      <c r="G56" s="32">
        <f t="shared" si="2"/>
        <v>38.085090665583174</v>
      </c>
      <c r="H56" s="27"/>
      <c r="J56" s="100"/>
      <c r="K56" s="98"/>
      <c r="L56" s="98"/>
      <c r="N56" s="98"/>
      <c r="O56" s="98"/>
    </row>
    <row r="57" spans="2:18" ht="15" customHeight="1">
      <c r="B57" s="26" t="s">
        <v>23</v>
      </c>
      <c r="C57" s="18">
        <v>93.172822999999994</v>
      </c>
      <c r="D57" s="18">
        <v>58.455590000000001</v>
      </c>
      <c r="E57" s="20">
        <f t="shared" si="0"/>
        <v>151.62841299999999</v>
      </c>
      <c r="F57" s="51">
        <f t="shared" si="1"/>
        <v>61.448129118122473</v>
      </c>
      <c r="G57" s="32">
        <f t="shared" si="2"/>
        <v>38.551870881877527</v>
      </c>
      <c r="H57" s="27"/>
      <c r="J57" s="100"/>
      <c r="K57" s="98"/>
      <c r="L57" s="98"/>
      <c r="N57" s="98"/>
      <c r="O57" s="98"/>
    </row>
    <row r="58" spans="2:18" ht="15" customHeight="1">
      <c r="B58" s="28" t="s">
        <v>29</v>
      </c>
      <c r="C58" s="18">
        <v>237.53051500000001</v>
      </c>
      <c r="D58" s="18">
        <v>155.595764</v>
      </c>
      <c r="E58" s="20">
        <f t="shared" si="0"/>
        <v>393.12627900000001</v>
      </c>
      <c r="F58" s="32">
        <f t="shared" si="1"/>
        <v>60.420920118647167</v>
      </c>
      <c r="G58" s="32">
        <f t="shared" si="2"/>
        <v>39.579079881352833</v>
      </c>
      <c r="H58" s="27"/>
      <c r="J58" s="100"/>
      <c r="K58" s="98"/>
      <c r="L58" s="98"/>
      <c r="N58" s="98"/>
      <c r="O58" s="98"/>
    </row>
    <row r="59" spans="2:18" ht="15" customHeight="1">
      <c r="B59" s="26" t="s">
        <v>22</v>
      </c>
      <c r="C59" s="18">
        <v>42.862043999999997</v>
      </c>
      <c r="D59" s="18">
        <v>28.745498000000001</v>
      </c>
      <c r="E59" s="20">
        <f t="shared" si="0"/>
        <v>71.607541999999995</v>
      </c>
      <c r="F59" s="32">
        <f t="shared" si="1"/>
        <v>59.856884907458493</v>
      </c>
      <c r="G59" s="32">
        <f t="shared" si="2"/>
        <v>40.143115092541507</v>
      </c>
      <c r="H59" s="27"/>
      <c r="J59" s="100"/>
      <c r="K59" s="98"/>
      <c r="L59" s="98"/>
      <c r="N59" s="98"/>
      <c r="O59" s="98"/>
    </row>
    <row r="60" spans="2:18" ht="15" customHeight="1">
      <c r="B60" s="26" t="s">
        <v>36</v>
      </c>
      <c r="C60" s="18">
        <v>27.840150999999999</v>
      </c>
      <c r="D60" s="18">
        <v>19.461963000000001</v>
      </c>
      <c r="E60" s="20">
        <f t="shared" si="0"/>
        <v>47.302114000000003</v>
      </c>
      <c r="F60" s="51">
        <f t="shared" si="1"/>
        <v>58.856039711037013</v>
      </c>
      <c r="G60" s="32">
        <f t="shared" si="2"/>
        <v>41.143960288962987</v>
      </c>
      <c r="H60" s="27"/>
      <c r="J60" s="100"/>
      <c r="K60" s="98"/>
      <c r="L60" s="98"/>
      <c r="N60" s="98"/>
      <c r="O60" s="98"/>
    </row>
    <row r="61" spans="2:18" ht="15" customHeight="1">
      <c r="B61" s="26" t="s">
        <v>32</v>
      </c>
      <c r="C61" s="18">
        <v>16.421588</v>
      </c>
      <c r="D61" s="18">
        <v>12.704423999999999</v>
      </c>
      <c r="E61" s="20">
        <f t="shared" si="0"/>
        <v>29.126011999999999</v>
      </c>
      <c r="F61" s="32">
        <f t="shared" si="1"/>
        <v>56.381175699577412</v>
      </c>
      <c r="G61" s="32">
        <f t="shared" si="2"/>
        <v>43.618824300422588</v>
      </c>
      <c r="H61" s="27"/>
      <c r="J61" s="100"/>
      <c r="K61" s="98"/>
      <c r="L61" s="98"/>
      <c r="N61" s="98"/>
      <c r="O61" s="98"/>
    </row>
    <row r="62" spans="2:18" ht="15" customHeight="1">
      <c r="B62" s="26" t="s">
        <v>27</v>
      </c>
      <c r="C62" s="18">
        <v>135.92723699999999</v>
      </c>
      <c r="D62" s="18">
        <v>109.047821</v>
      </c>
      <c r="E62" s="20">
        <f t="shared" si="0"/>
        <v>244.97505799999999</v>
      </c>
      <c r="F62" s="51">
        <f t="shared" si="1"/>
        <v>55.48615361487127</v>
      </c>
      <c r="G62" s="32">
        <f t="shared" si="2"/>
        <v>44.51384638512873</v>
      </c>
      <c r="H62" s="27"/>
      <c r="J62" s="100"/>
      <c r="K62" s="98"/>
      <c r="L62" s="98"/>
      <c r="N62" s="98"/>
      <c r="O62" s="98"/>
    </row>
    <row r="63" spans="2:18" ht="15" customHeight="1">
      <c r="B63" s="26" t="s">
        <v>20</v>
      </c>
      <c r="C63" s="18">
        <v>74.474608000000003</v>
      </c>
      <c r="D63" s="18">
        <v>63.110557</v>
      </c>
      <c r="E63" s="20">
        <f t="shared" si="0"/>
        <v>137.58516500000002</v>
      </c>
      <c r="F63" s="51">
        <f t="shared" ref="F63" si="3">(C63/E63)*100</f>
        <v>54.129824243769299</v>
      </c>
      <c r="G63" s="32">
        <f t="shared" ref="G63" si="4">100-F63</f>
        <v>45.870175756230701</v>
      </c>
      <c r="H63" s="27"/>
      <c r="J63" s="100"/>
      <c r="K63" s="98"/>
      <c r="L63" s="98"/>
      <c r="N63" s="98"/>
      <c r="O63" s="98"/>
    </row>
    <row r="64" spans="2:18" ht="15" customHeight="1">
      <c r="B64" s="26" t="s">
        <v>40</v>
      </c>
      <c r="C64" s="18">
        <v>76.027428</v>
      </c>
      <c r="D64" s="18">
        <v>67.232695000000007</v>
      </c>
      <c r="E64" s="20">
        <f t="shared" si="0"/>
        <v>143.26012300000002</v>
      </c>
      <c r="F64" s="32">
        <f t="shared" ref="F64:F70" si="5">(C64/E64)*100</f>
        <v>53.06949792301937</v>
      </c>
      <c r="G64" s="32">
        <f t="shared" ref="G64:G70" si="6">100-F64</f>
        <v>46.93050207698063</v>
      </c>
      <c r="H64" s="27"/>
      <c r="J64" s="100"/>
      <c r="K64" s="98"/>
      <c r="L64" s="98"/>
      <c r="N64" s="98"/>
      <c r="O64" s="98"/>
    </row>
    <row r="65" spans="2:15" ht="15" customHeight="1">
      <c r="B65" s="26" t="s">
        <v>39</v>
      </c>
      <c r="C65" s="18">
        <v>43.770864000000003</v>
      </c>
      <c r="D65" s="18">
        <v>39.575659999999999</v>
      </c>
      <c r="E65" s="20">
        <f t="shared" si="0"/>
        <v>83.346524000000002</v>
      </c>
      <c r="F65" s="51">
        <f t="shared" si="5"/>
        <v>52.5167240327863</v>
      </c>
      <c r="G65" s="32">
        <f t="shared" si="6"/>
        <v>47.4832759672137</v>
      </c>
      <c r="H65" s="27"/>
      <c r="J65" s="100"/>
      <c r="K65" s="98"/>
      <c r="L65" s="98"/>
      <c r="N65" s="98"/>
      <c r="O65" s="98"/>
    </row>
    <row r="66" spans="2:15" ht="15" customHeight="1">
      <c r="B66" s="26" t="s">
        <v>21</v>
      </c>
      <c r="C66" s="18">
        <v>12.130088000000001</v>
      </c>
      <c r="D66" s="18">
        <v>11.346322000000001</v>
      </c>
      <c r="E66" s="20">
        <f t="shared" si="0"/>
        <v>23.476410000000001</v>
      </c>
      <c r="F66" s="51">
        <f t="shared" si="5"/>
        <v>51.669262889854117</v>
      </c>
      <c r="G66" s="32">
        <f t="shared" si="6"/>
        <v>48.330737110145883</v>
      </c>
      <c r="H66" s="27"/>
      <c r="J66" s="100"/>
      <c r="K66" s="98"/>
      <c r="L66" s="98"/>
      <c r="N66" s="98"/>
      <c r="O66" s="98"/>
    </row>
    <row r="67" spans="2:15" ht="15" customHeight="1">
      <c r="B67" s="26" t="s">
        <v>26</v>
      </c>
      <c r="C67" s="18">
        <v>69.984587000000005</v>
      </c>
      <c r="D67" s="18">
        <v>66.813907</v>
      </c>
      <c r="E67" s="20">
        <f t="shared" si="0"/>
        <v>136.79849400000001</v>
      </c>
      <c r="F67" s="51">
        <f t="shared" si="5"/>
        <v>51.158887026928824</v>
      </c>
      <c r="G67" s="32">
        <f t="shared" si="6"/>
        <v>48.841112973071176</v>
      </c>
      <c r="H67" s="27"/>
      <c r="J67" s="100"/>
      <c r="K67" s="98"/>
      <c r="L67" s="98"/>
      <c r="N67" s="98"/>
      <c r="O67" s="98"/>
    </row>
    <row r="68" spans="2:15" ht="15" customHeight="1">
      <c r="B68" s="26" t="s">
        <v>42</v>
      </c>
      <c r="C68" s="18">
        <v>16.710864999999998</v>
      </c>
      <c r="D68" s="18">
        <v>22.862774999999999</v>
      </c>
      <c r="E68" s="20">
        <f t="shared" si="0"/>
        <v>39.573639999999997</v>
      </c>
      <c r="F68" s="88">
        <f t="shared" si="5"/>
        <v>42.227262895199935</v>
      </c>
      <c r="G68" s="32">
        <f t="shared" si="6"/>
        <v>57.772737104800065</v>
      </c>
      <c r="H68" s="27"/>
      <c r="J68" s="100"/>
      <c r="K68" s="98"/>
      <c r="L68" s="98"/>
      <c r="N68" s="98"/>
      <c r="O68" s="98"/>
    </row>
    <row r="69" spans="2:15" ht="15" customHeight="1">
      <c r="B69" s="26" t="s">
        <v>24</v>
      </c>
      <c r="C69" s="18">
        <v>8.4090740000000004</v>
      </c>
      <c r="D69" s="18">
        <v>12.236437</v>
      </c>
      <c r="E69" s="20">
        <f t="shared" si="0"/>
        <v>20.645510999999999</v>
      </c>
      <c r="F69" s="88">
        <f t="shared" si="5"/>
        <v>40.730762246572638</v>
      </c>
      <c r="G69" s="32">
        <f t="shared" si="6"/>
        <v>59.269237753427362</v>
      </c>
      <c r="H69" s="27"/>
      <c r="J69" s="100"/>
      <c r="K69" s="98"/>
      <c r="L69" s="98"/>
      <c r="N69" s="98"/>
      <c r="O69" s="98"/>
    </row>
    <row r="70" spans="2:15" ht="15" customHeight="1">
      <c r="B70" s="26" t="s">
        <v>31</v>
      </c>
      <c r="C70" s="18">
        <v>8.2953349999999997</v>
      </c>
      <c r="D70" s="18">
        <v>17.253986999999999</v>
      </c>
      <c r="E70" s="20">
        <f t="shared" si="0"/>
        <v>25.549321999999997</v>
      </c>
      <c r="F70" s="88">
        <f t="shared" si="5"/>
        <v>32.46792615475276</v>
      </c>
      <c r="G70" s="32">
        <f t="shared" si="6"/>
        <v>67.53207384524724</v>
      </c>
      <c r="H70" s="27"/>
      <c r="J70" s="100"/>
      <c r="K70" s="98"/>
      <c r="L70" s="98"/>
      <c r="N70" s="98"/>
      <c r="O70" s="98"/>
    </row>
    <row r="71" spans="2:15" ht="15" customHeight="1">
      <c r="B71" s="30"/>
      <c r="C71" s="24"/>
      <c r="D71" s="25"/>
      <c r="E71" s="20"/>
      <c r="F71" s="88"/>
      <c r="G71" s="32"/>
      <c r="H71" s="27"/>
      <c r="J71" s="100"/>
      <c r="K71" s="98"/>
      <c r="L71" s="98"/>
      <c r="N71" s="98"/>
      <c r="O71" s="98"/>
    </row>
    <row r="72" spans="2:15" ht="15" customHeight="1">
      <c r="B72" s="31" t="s">
        <v>41</v>
      </c>
      <c r="C72" s="18">
        <v>38.765456999999998</v>
      </c>
      <c r="D72" s="18">
        <v>133.04968</v>
      </c>
      <c r="E72" s="20">
        <v>171.81513699999999</v>
      </c>
      <c r="F72" s="89">
        <v>22.562306020801881</v>
      </c>
      <c r="G72" s="32">
        <v>77.437693979198116</v>
      </c>
      <c r="H72" s="27"/>
      <c r="J72" s="101"/>
      <c r="K72" s="98"/>
      <c r="L72" s="98"/>
      <c r="N72" s="98"/>
      <c r="O72" s="98"/>
    </row>
    <row r="73" spans="2:15" ht="15" customHeight="1">
      <c r="B73" s="31"/>
      <c r="C73" s="24"/>
      <c r="D73" s="25"/>
      <c r="E73" s="20"/>
      <c r="F73" s="52"/>
      <c r="G73" s="52"/>
      <c r="H73" s="27"/>
      <c r="J73" s="23"/>
      <c r="K73" s="98"/>
      <c r="L73" s="98"/>
      <c r="N73" s="98"/>
      <c r="O73" s="98"/>
    </row>
    <row r="74" spans="2:15" ht="15" customHeight="1">
      <c r="B74" s="31" t="s">
        <v>58</v>
      </c>
      <c r="C74" s="18">
        <v>206.480345</v>
      </c>
      <c r="D74" s="18">
        <v>166.546627</v>
      </c>
      <c r="E74" s="20">
        <v>373.026972</v>
      </c>
      <c r="F74" s="32">
        <v>55.352658252283163</v>
      </c>
      <c r="G74" s="36">
        <v>44.647341747716837</v>
      </c>
      <c r="H74" s="27"/>
      <c r="J74" s="101"/>
      <c r="K74" s="98"/>
      <c r="L74" s="98"/>
      <c r="N74" s="98"/>
      <c r="O74" s="98"/>
    </row>
    <row r="75" spans="2:15">
      <c r="B75" s="33" t="s">
        <v>45</v>
      </c>
      <c r="C75" s="18">
        <v>0.98694999999999999</v>
      </c>
      <c r="D75" s="18">
        <v>1.103993</v>
      </c>
      <c r="E75" s="20">
        <v>2.0909430000000002</v>
      </c>
      <c r="F75" s="88">
        <v>47.201191041553976</v>
      </c>
      <c r="G75" s="36">
        <v>52.798808958446024</v>
      </c>
      <c r="H75" s="27"/>
    </row>
    <row r="76" spans="2:15">
      <c r="E76" s="20"/>
      <c r="F76" s="36"/>
      <c r="G76" s="36"/>
      <c r="H76" s="32"/>
    </row>
    <row r="77" spans="2:15">
      <c r="E77" s="20">
        <f>SUM(E49:E70)</f>
        <v>2097.6134300000003</v>
      </c>
      <c r="F77" s="36"/>
      <c r="G77" s="36"/>
      <c r="H77" s="32"/>
    </row>
    <row r="82" spans="9:9">
      <c r="I82" s="47"/>
    </row>
    <row r="83" spans="9:9">
      <c r="I83" s="47"/>
    </row>
    <row r="84" spans="9:9">
      <c r="I84" s="47"/>
    </row>
    <row r="85" spans="9:9">
      <c r="I85" s="47"/>
    </row>
    <row r="86" spans="9:9">
      <c r="I86" s="47"/>
    </row>
    <row r="87" spans="9:9">
      <c r="I87" s="47"/>
    </row>
    <row r="88" spans="9:9">
      <c r="I88" s="47"/>
    </row>
  </sheetData>
  <sortState xmlns:xlrd2="http://schemas.microsoft.com/office/spreadsheetml/2017/richdata2" ref="B49:G70">
    <sortCondition descending="1" ref="F49:F70"/>
  </sortState>
  <mergeCells count="3">
    <mergeCell ref="C3:D3"/>
    <mergeCell ref="K48:L48"/>
    <mergeCell ref="N48:O48"/>
  </mergeCells>
  <pageMargins left="0.44392156862745108" right="0.44392156862745108" top="0.44392156862745108" bottom="0.19686274509803925" header="0.50980392156862753" footer="0.50980392156862753"/>
  <pageSetup paperSize="9" scale="76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56"/>
  <sheetViews>
    <sheetView showGridLines="0" zoomScaleNormal="100" workbookViewId="0">
      <selection activeCell="Q24" sqref="Q24"/>
    </sheetView>
  </sheetViews>
  <sheetFormatPr defaultColWidth="9.140625" defaultRowHeight="12.75"/>
  <cols>
    <col min="1" max="1" width="15.5703125" style="4" customWidth="1"/>
    <col min="2" max="8" width="10.28515625" style="4" customWidth="1"/>
    <col min="9" max="32" width="9.140625" style="4"/>
    <col min="33" max="33" width="13.85546875" style="4" bestFit="1" customWidth="1"/>
    <col min="34" max="16384" width="9.140625" style="4"/>
  </cols>
  <sheetData>
    <row r="1" spans="1:25" ht="15.75">
      <c r="A1" s="85" t="s">
        <v>85</v>
      </c>
      <c r="B1" s="85"/>
      <c r="C1" s="85"/>
      <c r="D1" s="85"/>
      <c r="E1" s="85"/>
      <c r="F1" s="85"/>
      <c r="G1" s="85"/>
      <c r="H1" s="85"/>
      <c r="I1" s="53"/>
      <c r="J1" s="53"/>
    </row>
    <row r="2" spans="1:25" ht="14.25">
      <c r="A2" s="86" t="s">
        <v>51</v>
      </c>
      <c r="B2" s="86"/>
      <c r="C2" s="86"/>
      <c r="D2" s="86"/>
      <c r="E2" s="86"/>
      <c r="F2" s="86"/>
      <c r="G2" s="86"/>
      <c r="H2" s="86"/>
    </row>
    <row r="3" spans="1:25">
      <c r="A3" s="3"/>
      <c r="B3" s="3"/>
      <c r="C3" s="3"/>
      <c r="D3" s="3"/>
      <c r="E3" s="3"/>
      <c r="F3" s="3"/>
      <c r="G3" s="3"/>
      <c r="H3" s="3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5">
      <c r="A4" s="47" t="s">
        <v>44</v>
      </c>
      <c r="B4" s="3"/>
      <c r="C4" s="3"/>
      <c r="D4" s="3"/>
      <c r="E4" s="3"/>
      <c r="F4" s="3"/>
      <c r="G4" s="3"/>
      <c r="H4" s="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5">
      <c r="A5" s="47" t="s">
        <v>59</v>
      </c>
      <c r="B5" s="3"/>
      <c r="C5" s="3"/>
      <c r="D5" s="3"/>
      <c r="E5" s="3"/>
      <c r="F5" s="3"/>
      <c r="G5" s="3"/>
      <c r="H5" s="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5">
      <c r="A6" s="47" t="s">
        <v>95</v>
      </c>
      <c r="B6" s="3"/>
      <c r="C6" s="3"/>
      <c r="D6" s="3"/>
      <c r="E6" s="3"/>
      <c r="F6" s="3"/>
      <c r="G6" s="3"/>
      <c r="H6" s="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5">
      <c r="A7" s="55" t="s">
        <v>62</v>
      </c>
      <c r="B7" s="3"/>
      <c r="C7" s="3"/>
      <c r="D7" s="3"/>
      <c r="E7" s="3"/>
      <c r="F7" s="3"/>
      <c r="G7" s="3"/>
      <c r="H7" s="3"/>
      <c r="J7" s="54"/>
      <c r="K7" s="54"/>
      <c r="L7" s="54"/>
      <c r="M7" s="54"/>
      <c r="N7" s="54"/>
      <c r="O7" s="54"/>
      <c r="P7" s="54"/>
      <c r="Q7" s="54"/>
      <c r="R7" s="54"/>
      <c r="S7" s="54"/>
      <c r="T7" s="56" t="s">
        <v>2</v>
      </c>
      <c r="U7" s="56" t="s">
        <v>3</v>
      </c>
      <c r="V7" s="56" t="s">
        <v>4</v>
      </c>
      <c r="W7" s="56" t="s">
        <v>7</v>
      </c>
      <c r="X7" s="4" t="s">
        <v>5</v>
      </c>
      <c r="Y7" s="4" t="s">
        <v>19</v>
      </c>
    </row>
    <row r="8" spans="1:25">
      <c r="A8" s="3"/>
      <c r="B8" s="3"/>
      <c r="C8" s="3"/>
      <c r="D8" s="3"/>
      <c r="E8" s="3"/>
      <c r="F8" s="3"/>
      <c r="G8" s="3"/>
      <c r="H8" s="3"/>
      <c r="J8" s="54"/>
      <c r="K8" s="54"/>
      <c r="L8" s="54"/>
      <c r="M8" s="54"/>
      <c r="N8" s="54"/>
      <c r="O8" s="54"/>
      <c r="P8" s="54"/>
      <c r="Q8" s="54"/>
      <c r="R8" s="54"/>
      <c r="S8" s="57" t="s">
        <v>50</v>
      </c>
      <c r="T8" s="58">
        <v>11.995725077063293</v>
      </c>
      <c r="U8" s="58">
        <v>16.070777116973964</v>
      </c>
      <c r="V8" s="58">
        <v>5.1931867311881748</v>
      </c>
      <c r="W8" s="58">
        <v>35.445715519453159</v>
      </c>
      <c r="X8" s="58">
        <v>26.660717687427802</v>
      </c>
      <c r="Y8" s="58">
        <v>4.6338778678936103</v>
      </c>
    </row>
    <row r="9" spans="1:25">
      <c r="A9" s="3"/>
      <c r="B9" s="3"/>
      <c r="C9" s="3"/>
      <c r="D9" s="3"/>
      <c r="E9" s="3"/>
      <c r="F9" s="3"/>
      <c r="G9" s="3"/>
      <c r="H9" s="3"/>
      <c r="J9" s="54"/>
      <c r="K9" s="54"/>
      <c r="L9" s="54"/>
      <c r="M9" s="54"/>
      <c r="N9" s="54"/>
      <c r="O9" s="54"/>
      <c r="P9" s="54"/>
      <c r="Q9" s="54"/>
      <c r="R9" s="54"/>
      <c r="S9" s="59"/>
      <c r="T9" s="58"/>
      <c r="U9" s="58"/>
      <c r="V9" s="58"/>
      <c r="W9" s="58"/>
      <c r="X9" s="60"/>
      <c r="Y9" s="60"/>
    </row>
    <row r="10" spans="1:25">
      <c r="A10" s="3"/>
      <c r="B10" s="3"/>
      <c r="C10" s="3"/>
      <c r="D10" s="3"/>
      <c r="E10" s="3"/>
      <c r="F10" s="3"/>
      <c r="G10" s="3"/>
      <c r="H10" s="3"/>
      <c r="J10" s="54"/>
      <c r="K10" s="54"/>
      <c r="L10" s="54"/>
      <c r="M10" s="54"/>
      <c r="N10" s="54"/>
      <c r="O10" s="54"/>
      <c r="P10" s="54"/>
      <c r="Q10" s="54"/>
      <c r="R10" s="54"/>
      <c r="S10" s="37" t="s">
        <v>20</v>
      </c>
      <c r="T10" s="58">
        <v>19.893120176762281</v>
      </c>
      <c r="U10" s="58">
        <v>18.025255021513331</v>
      </c>
      <c r="V10" s="58">
        <v>1.9556985747463189</v>
      </c>
      <c r="W10" s="58">
        <v>22.326838327569885</v>
      </c>
      <c r="X10" s="58">
        <v>32.311511617286584</v>
      </c>
      <c r="Y10" s="58">
        <v>5.487576282121597</v>
      </c>
    </row>
    <row r="11" spans="1:25">
      <c r="A11" s="3"/>
      <c r="B11" s="3"/>
      <c r="C11" s="3"/>
      <c r="D11" s="3"/>
      <c r="E11" s="3"/>
      <c r="F11" s="3"/>
      <c r="G11" s="3"/>
      <c r="H11" s="3"/>
      <c r="J11" s="54"/>
      <c r="K11" s="54"/>
      <c r="L11" s="54"/>
      <c r="M11" s="54"/>
      <c r="N11" s="54"/>
      <c r="O11" s="54"/>
      <c r="P11" s="54"/>
      <c r="Q11" s="54"/>
      <c r="R11" s="54"/>
      <c r="S11" s="29" t="s">
        <v>21</v>
      </c>
      <c r="T11" s="58">
        <v>3.7331753384102324</v>
      </c>
      <c r="U11" s="58">
        <v>0.75995438731555676</v>
      </c>
      <c r="V11" s="58">
        <v>41.85950413927273</v>
      </c>
      <c r="W11" s="58">
        <v>48.073346314408873</v>
      </c>
      <c r="X11" s="58">
        <v>4.1698339775307094</v>
      </c>
      <c r="Y11" s="58">
        <v>1.4041858430618981</v>
      </c>
    </row>
    <row r="12" spans="1:25">
      <c r="A12" s="3"/>
      <c r="B12" s="3"/>
      <c r="C12" s="3"/>
      <c r="D12" s="3"/>
      <c r="E12" s="3"/>
      <c r="F12" s="3"/>
      <c r="G12" s="3"/>
      <c r="H12" s="3"/>
      <c r="J12" s="54"/>
      <c r="K12" s="54"/>
      <c r="L12" s="54"/>
      <c r="M12" s="54"/>
      <c r="N12" s="54"/>
      <c r="O12" s="54"/>
      <c r="P12" s="54"/>
      <c r="Q12" s="54"/>
      <c r="R12" s="54"/>
      <c r="S12" s="29" t="s">
        <v>22</v>
      </c>
      <c r="T12" s="58">
        <v>3.7649841480884838</v>
      </c>
      <c r="U12" s="58">
        <v>48.009439771931078</v>
      </c>
      <c r="V12" s="58">
        <v>0.51554486118543619</v>
      </c>
      <c r="W12" s="58">
        <v>2.6965504277441554</v>
      </c>
      <c r="X12" s="58">
        <v>39.925905933524952</v>
      </c>
      <c r="Y12" s="58">
        <v>5.0875748575258886</v>
      </c>
    </row>
    <row r="13" spans="1:25">
      <c r="A13" s="3"/>
      <c r="B13" s="3"/>
      <c r="C13" s="3"/>
      <c r="D13" s="3"/>
      <c r="E13" s="3"/>
      <c r="F13" s="3"/>
      <c r="G13" s="3"/>
      <c r="H13" s="3"/>
      <c r="J13" s="54"/>
      <c r="K13" s="54"/>
      <c r="L13" s="54"/>
      <c r="M13" s="54"/>
      <c r="N13" s="54"/>
      <c r="O13" s="54"/>
      <c r="P13" s="54"/>
      <c r="Q13" s="54"/>
      <c r="R13" s="54"/>
      <c r="S13" s="29" t="s">
        <v>23</v>
      </c>
      <c r="T13" s="58">
        <v>6.1608509048423556</v>
      </c>
      <c r="U13" s="58">
        <v>41.286799911517015</v>
      </c>
      <c r="V13" s="58">
        <v>0.21296977286935334</v>
      </c>
      <c r="W13" s="58">
        <v>9.3519306364475767</v>
      </c>
      <c r="X13" s="58">
        <v>40.317529228236964</v>
      </c>
      <c r="Y13" s="58">
        <v>2.6699195460867502</v>
      </c>
    </row>
    <row r="14" spans="1:25">
      <c r="A14" s="3"/>
      <c r="B14" s="3"/>
      <c r="C14" s="3"/>
      <c r="D14" s="3"/>
      <c r="E14" s="3"/>
      <c r="F14" s="3"/>
      <c r="G14" s="3"/>
      <c r="H14" s="3"/>
      <c r="J14" s="54"/>
      <c r="K14" s="54"/>
      <c r="L14" s="54"/>
      <c r="M14" s="54"/>
      <c r="N14" s="54"/>
      <c r="O14" s="54"/>
      <c r="P14" s="54"/>
      <c r="Q14" s="54"/>
      <c r="R14" s="54"/>
      <c r="S14" s="29" t="s">
        <v>24</v>
      </c>
      <c r="T14" s="58">
        <v>2.6478171979366203</v>
      </c>
      <c r="U14" s="58">
        <v>69.49157896333088</v>
      </c>
      <c r="V14" s="58">
        <v>0.22865228481988645</v>
      </c>
      <c r="W14" s="58">
        <v>4.4025751106646531</v>
      </c>
      <c r="X14" s="58">
        <v>22.123400917738902</v>
      </c>
      <c r="Y14" s="58">
        <v>1.105975525509034</v>
      </c>
    </row>
    <row r="15" spans="1:25">
      <c r="A15" s="3"/>
      <c r="B15" s="3"/>
      <c r="C15" s="3"/>
      <c r="D15" s="3"/>
      <c r="E15" s="3"/>
      <c r="F15" s="3"/>
      <c r="G15" s="3"/>
      <c r="H15" s="3"/>
      <c r="J15" s="54"/>
      <c r="K15" s="54"/>
      <c r="L15" s="54"/>
      <c r="M15" s="54"/>
      <c r="N15" s="54"/>
      <c r="O15" s="54"/>
      <c r="P15" s="54"/>
      <c r="Q15" s="54"/>
      <c r="R15" s="54"/>
      <c r="S15" s="29" t="s">
        <v>25</v>
      </c>
      <c r="T15" s="58">
        <v>57.185717444409768</v>
      </c>
      <c r="U15" s="58">
        <v>2.28268808111851</v>
      </c>
      <c r="V15" s="58">
        <v>0.12121995432744946</v>
      </c>
      <c r="W15" s="58">
        <v>2.113067310112628</v>
      </c>
      <c r="X15" s="58">
        <v>34.741234561253258</v>
      </c>
      <c r="Y15" s="58">
        <v>3.5560726487783967</v>
      </c>
    </row>
    <row r="16" spans="1:25">
      <c r="A16" s="3"/>
      <c r="B16" s="3"/>
      <c r="C16" s="3"/>
      <c r="D16" s="3"/>
      <c r="E16" s="3"/>
      <c r="F16" s="3"/>
      <c r="G16" s="3"/>
      <c r="H16" s="3"/>
      <c r="J16" s="54"/>
      <c r="K16" s="54"/>
      <c r="L16" s="54"/>
      <c r="M16" s="54"/>
      <c r="N16" s="54"/>
      <c r="O16" s="54"/>
      <c r="P16" s="54"/>
      <c r="Q16" s="54"/>
      <c r="R16" s="54"/>
      <c r="S16" s="29" t="s">
        <v>26</v>
      </c>
      <c r="T16" s="58">
        <v>1.9890190361472651</v>
      </c>
      <c r="U16" s="58">
        <v>0.72956638928123352</v>
      </c>
      <c r="V16" s="58">
        <v>11.917056301160853</v>
      </c>
      <c r="W16" s="58">
        <v>79.170793398949314</v>
      </c>
      <c r="X16" s="58">
        <v>5.9462361994860151</v>
      </c>
      <c r="Y16" s="58">
        <v>0.24732867497532243</v>
      </c>
    </row>
    <row r="17" spans="1:25">
      <c r="A17" s="3"/>
      <c r="B17" s="3"/>
      <c r="C17" s="3"/>
      <c r="D17" s="3"/>
      <c r="E17" s="3"/>
      <c r="F17" s="3"/>
      <c r="G17" s="3"/>
      <c r="H17" s="3"/>
      <c r="J17" s="54"/>
      <c r="K17" s="54"/>
      <c r="L17" s="54"/>
      <c r="M17" s="54"/>
      <c r="N17" s="54"/>
      <c r="O17" s="54"/>
      <c r="P17" s="54"/>
      <c r="Q17" s="54"/>
      <c r="R17" s="54"/>
      <c r="S17" s="29" t="s">
        <v>27</v>
      </c>
      <c r="T17" s="58">
        <v>20.297832212937418</v>
      </c>
      <c r="U17" s="58">
        <v>4.3469222580910465</v>
      </c>
      <c r="V17" s="58">
        <v>7.9383222146080827</v>
      </c>
      <c r="W17" s="58">
        <v>49.493446145904024</v>
      </c>
      <c r="X17" s="58">
        <v>15.718700310229199</v>
      </c>
      <c r="Y17" s="58">
        <v>2.2047768582302441</v>
      </c>
    </row>
    <row r="18" spans="1:25">
      <c r="A18" s="3"/>
      <c r="B18" s="3"/>
      <c r="C18" s="3"/>
      <c r="D18" s="3"/>
      <c r="E18" s="3"/>
      <c r="F18" s="3"/>
      <c r="G18" s="3"/>
      <c r="H18" s="3"/>
      <c r="J18" s="54"/>
      <c r="K18" s="54"/>
      <c r="L18" s="54"/>
      <c r="M18" s="54"/>
      <c r="N18" s="54"/>
      <c r="O18" s="54"/>
      <c r="P18" s="54"/>
      <c r="Q18" s="54"/>
      <c r="R18" s="54"/>
      <c r="S18" s="29" t="s">
        <v>72</v>
      </c>
      <c r="T18" s="58">
        <v>31.361627415655317</v>
      </c>
      <c r="U18" s="58">
        <v>3.1648385082016057</v>
      </c>
      <c r="V18" s="58">
        <v>1.871089887646356</v>
      </c>
      <c r="W18" s="58">
        <v>37.324919030483244</v>
      </c>
      <c r="X18" s="58">
        <v>20.731359427998587</v>
      </c>
      <c r="Y18" s="58">
        <v>5.5461657300149039</v>
      </c>
    </row>
    <row r="19" spans="1:25">
      <c r="A19" s="3"/>
      <c r="B19" s="3"/>
      <c r="C19" s="3"/>
      <c r="D19" s="3"/>
      <c r="E19" s="3"/>
      <c r="F19" s="3"/>
      <c r="G19" s="3"/>
      <c r="H19" s="3"/>
      <c r="J19" s="54"/>
      <c r="K19" s="54"/>
      <c r="L19" s="54"/>
      <c r="M19" s="54"/>
      <c r="N19" s="54"/>
      <c r="O19" s="54"/>
      <c r="P19" s="54"/>
      <c r="Q19" s="54"/>
      <c r="R19" s="54"/>
      <c r="S19" s="29" t="s">
        <v>28</v>
      </c>
      <c r="T19" s="58">
        <v>0.14507317330483108</v>
      </c>
      <c r="U19" s="58">
        <v>2.3356634376973928</v>
      </c>
      <c r="V19" s="58">
        <v>11.561823070670656</v>
      </c>
      <c r="W19" s="58">
        <v>80.570664661848042</v>
      </c>
      <c r="X19" s="58">
        <v>4.964217237586193</v>
      </c>
      <c r="Y19" s="58">
        <v>0.42255841889289358</v>
      </c>
    </row>
    <row r="20" spans="1:25">
      <c r="A20" s="3"/>
      <c r="B20" s="3"/>
      <c r="C20" s="3"/>
      <c r="D20" s="3"/>
      <c r="E20" s="3"/>
      <c r="F20" s="3"/>
      <c r="G20" s="3"/>
      <c r="H20" s="3"/>
      <c r="J20" s="54"/>
      <c r="K20" s="54"/>
      <c r="L20" s="54"/>
      <c r="M20" s="54"/>
      <c r="N20" s="54"/>
      <c r="O20" s="54"/>
      <c r="P20" s="54"/>
      <c r="Q20" s="54"/>
      <c r="R20" s="54"/>
      <c r="S20" s="29" t="s">
        <v>29</v>
      </c>
      <c r="T20" s="58">
        <v>1.9738107442487856</v>
      </c>
      <c r="U20" s="58">
        <v>1.3719773115350937</v>
      </c>
      <c r="V20" s="58">
        <v>7.9045086767110844</v>
      </c>
      <c r="W20" s="58">
        <v>85.62253093676226</v>
      </c>
      <c r="X20" s="58">
        <v>2.6832207173872882</v>
      </c>
      <c r="Y20" s="58">
        <v>0.44395161335547217</v>
      </c>
    </row>
    <row r="21" spans="1:25">
      <c r="A21" s="3"/>
      <c r="B21" s="3"/>
      <c r="C21" s="3"/>
      <c r="D21" s="3"/>
      <c r="E21" s="3"/>
      <c r="F21" s="3"/>
      <c r="G21" s="3"/>
      <c r="H21" s="3"/>
      <c r="J21" s="54"/>
      <c r="K21" s="54"/>
      <c r="L21" s="54"/>
      <c r="M21" s="54"/>
      <c r="N21" s="54"/>
      <c r="O21" s="54"/>
      <c r="P21" s="54"/>
      <c r="Q21" s="54"/>
      <c r="R21" s="54"/>
      <c r="S21" s="29" t="s">
        <v>30</v>
      </c>
      <c r="T21" s="58">
        <v>1.9190197486225704</v>
      </c>
      <c r="U21" s="58">
        <v>0.5038559795116796</v>
      </c>
      <c r="V21" s="58">
        <v>10.714358391051617</v>
      </c>
      <c r="W21" s="58">
        <v>56.756662617991175</v>
      </c>
      <c r="X21" s="58">
        <v>6.1590928470028885</v>
      </c>
      <c r="Y21" s="58">
        <v>23.947010415820071</v>
      </c>
    </row>
    <row r="22" spans="1:25">
      <c r="A22" s="3"/>
      <c r="B22" s="3"/>
      <c r="C22" s="3"/>
      <c r="D22" s="3"/>
      <c r="E22" s="3"/>
      <c r="F22" s="3"/>
      <c r="G22" s="3"/>
      <c r="H22" s="3"/>
      <c r="J22" s="54"/>
      <c r="K22" s="54"/>
      <c r="L22" s="54"/>
      <c r="M22" s="54"/>
      <c r="N22" s="54"/>
      <c r="O22" s="54"/>
      <c r="P22" s="54"/>
      <c r="Q22" s="54"/>
      <c r="R22" s="54"/>
      <c r="S22" s="29" t="s">
        <v>31</v>
      </c>
      <c r="T22" s="58">
        <v>8.3479210086871607</v>
      </c>
      <c r="U22" s="58">
        <v>48.902693153255875</v>
      </c>
      <c r="V22" s="58">
        <v>0.52966158915621064</v>
      </c>
      <c r="W22" s="58">
        <v>8.7152947910784722</v>
      </c>
      <c r="X22" s="58">
        <v>33.03867938331495</v>
      </c>
      <c r="Y22" s="58">
        <v>0.4657500745073298</v>
      </c>
    </row>
    <row r="23" spans="1:25">
      <c r="A23" s="3"/>
      <c r="B23" s="3"/>
      <c r="C23" s="3"/>
      <c r="D23" s="3"/>
      <c r="E23" s="3"/>
      <c r="F23" s="3"/>
      <c r="G23" s="3"/>
      <c r="H23" s="3"/>
      <c r="J23" s="54"/>
      <c r="K23" s="54"/>
      <c r="L23" s="54"/>
      <c r="M23" s="54"/>
      <c r="N23" s="54"/>
      <c r="O23" s="54"/>
      <c r="P23" s="54"/>
      <c r="Q23" s="54"/>
      <c r="R23" s="54"/>
      <c r="S23" s="29" t="s">
        <v>32</v>
      </c>
      <c r="T23" s="58">
        <v>3.8787665129026241</v>
      </c>
      <c r="U23" s="58">
        <v>38.569207483674738</v>
      </c>
      <c r="V23" s="58">
        <v>9.7630942402962689E-2</v>
      </c>
      <c r="W23" s="58">
        <v>20.27727997914716</v>
      </c>
      <c r="X23" s="58">
        <v>36.718222872393241</v>
      </c>
      <c r="Y23" s="58">
        <v>0.45889220947927922</v>
      </c>
    </row>
    <row r="24" spans="1:25">
      <c r="A24" s="3"/>
      <c r="B24" s="3"/>
      <c r="C24" s="3"/>
      <c r="D24" s="3"/>
      <c r="E24" s="3"/>
      <c r="F24" s="3"/>
      <c r="G24" s="3"/>
      <c r="H24" s="3"/>
      <c r="J24" s="54"/>
      <c r="K24" s="54"/>
      <c r="L24" s="54"/>
      <c r="M24" s="54"/>
      <c r="N24" s="54"/>
      <c r="O24" s="54"/>
      <c r="P24" s="54"/>
      <c r="Q24" s="54"/>
      <c r="R24" s="54"/>
      <c r="S24" s="29" t="s">
        <v>33</v>
      </c>
      <c r="T24" s="58">
        <v>3.5821790553110846</v>
      </c>
      <c r="U24" s="58">
        <v>4.6804692189771242E-2</v>
      </c>
      <c r="V24" s="58">
        <v>1.9488828887378515</v>
      </c>
      <c r="W24" s="58">
        <v>89.410729080364533</v>
      </c>
      <c r="X24" s="58">
        <v>4.4525695915542567</v>
      </c>
      <c r="Y24" s="58">
        <v>0.55883469184249557</v>
      </c>
    </row>
    <row r="25" spans="1:25">
      <c r="A25" s="3"/>
      <c r="B25" s="3"/>
      <c r="C25" s="3"/>
      <c r="D25" s="3"/>
      <c r="E25" s="3"/>
      <c r="F25" s="3"/>
      <c r="G25" s="3"/>
      <c r="H25" s="3"/>
      <c r="J25" s="54"/>
      <c r="K25" s="54"/>
      <c r="L25" s="54"/>
      <c r="M25" s="54"/>
      <c r="N25" s="54"/>
      <c r="O25" s="54"/>
      <c r="P25" s="54"/>
      <c r="Q25" s="54"/>
      <c r="R25" s="54"/>
      <c r="S25" s="29" t="s">
        <v>34</v>
      </c>
      <c r="T25" s="58">
        <v>14.637872399330606</v>
      </c>
      <c r="U25" s="58">
        <v>12.432846362149556</v>
      </c>
      <c r="V25" s="58">
        <v>4.8812140196240801</v>
      </c>
      <c r="W25" s="58">
        <v>13.075700696888163</v>
      </c>
      <c r="X25" s="58">
        <v>39.51103532349579</v>
      </c>
      <c r="Y25" s="58">
        <v>15.461331198511802</v>
      </c>
    </row>
    <row r="26" spans="1:25">
      <c r="A26" s="3"/>
      <c r="B26" s="3"/>
      <c r="C26" s="3"/>
      <c r="D26" s="3"/>
      <c r="E26" s="3"/>
      <c r="F26" s="3"/>
      <c r="G26" s="3"/>
      <c r="H26" s="3"/>
      <c r="J26" s="54"/>
      <c r="K26" s="54"/>
      <c r="L26" s="54"/>
      <c r="M26" s="54"/>
      <c r="N26" s="54"/>
      <c r="O26" s="54"/>
      <c r="P26" s="54"/>
      <c r="Q26" s="54"/>
      <c r="R26" s="54"/>
      <c r="S26" s="29" t="s">
        <v>35</v>
      </c>
      <c r="T26" s="58">
        <v>5.6054723223993292</v>
      </c>
      <c r="U26" s="58">
        <v>25.671637910831645</v>
      </c>
      <c r="V26" s="58">
        <v>0.10572253493948114</v>
      </c>
      <c r="W26" s="58">
        <v>13.236025373774261</v>
      </c>
      <c r="X26" s="58">
        <v>55.275170325076296</v>
      </c>
      <c r="Y26" s="58">
        <v>0.10597153297899253</v>
      </c>
    </row>
    <row r="27" spans="1:25">
      <c r="A27" s="3"/>
      <c r="B27" s="3"/>
      <c r="C27" s="3"/>
      <c r="D27" s="3"/>
      <c r="E27" s="3"/>
      <c r="F27" s="3"/>
      <c r="G27" s="3"/>
      <c r="H27" s="3"/>
      <c r="J27" s="54"/>
      <c r="K27" s="54"/>
      <c r="L27" s="54"/>
      <c r="M27" s="54"/>
      <c r="N27" s="54"/>
      <c r="O27" s="54"/>
      <c r="P27" s="54"/>
      <c r="Q27" s="54"/>
      <c r="R27" s="54"/>
      <c r="S27" s="29" t="s">
        <v>36</v>
      </c>
      <c r="T27" s="58">
        <v>31.390384303007995</v>
      </c>
      <c r="U27" s="58">
        <v>5.4267965350774512</v>
      </c>
      <c r="V27" s="58">
        <v>3.3535743798383035</v>
      </c>
      <c r="W27" s="58">
        <v>30.174253948098784</v>
      </c>
      <c r="X27" s="58">
        <v>21.481962970647654</v>
      </c>
      <c r="Y27" s="58">
        <v>8.1730278633298017</v>
      </c>
    </row>
    <row r="28" spans="1:25">
      <c r="A28" s="3"/>
      <c r="B28" s="3"/>
      <c r="C28" s="3"/>
      <c r="D28" s="3"/>
      <c r="E28" s="3"/>
      <c r="F28" s="3"/>
      <c r="G28" s="3"/>
      <c r="H28" s="3"/>
      <c r="J28" s="54"/>
      <c r="K28" s="54"/>
      <c r="L28" s="54"/>
      <c r="M28" s="54"/>
      <c r="N28" s="54"/>
      <c r="O28" s="54"/>
      <c r="P28" s="54"/>
      <c r="Q28" s="54"/>
      <c r="R28" s="54"/>
      <c r="S28" s="29" t="s">
        <v>37</v>
      </c>
      <c r="T28" s="58">
        <v>4.6107411859014862</v>
      </c>
      <c r="U28" s="58">
        <v>0.45896896503271717</v>
      </c>
      <c r="V28" s="58">
        <v>15.436067522610816</v>
      </c>
      <c r="W28" s="58">
        <v>50.562399480813035</v>
      </c>
      <c r="X28" s="58">
        <v>9.7963965229838301</v>
      </c>
      <c r="Y28" s="58">
        <v>19.135426322658127</v>
      </c>
    </row>
    <row r="29" spans="1:25">
      <c r="A29" s="3"/>
      <c r="B29" s="3"/>
      <c r="C29" s="3"/>
      <c r="D29" s="3"/>
      <c r="E29" s="3"/>
      <c r="F29" s="3"/>
      <c r="G29" s="3"/>
      <c r="H29" s="3"/>
      <c r="J29" s="54"/>
      <c r="K29" s="54"/>
      <c r="L29" s="54"/>
      <c r="M29" s="54"/>
      <c r="N29" s="54"/>
      <c r="O29" s="54"/>
      <c r="P29" s="54"/>
      <c r="Q29" s="54"/>
      <c r="R29" s="54"/>
      <c r="S29" s="29" t="s">
        <v>38</v>
      </c>
      <c r="T29" s="58">
        <v>0.18851799358408514</v>
      </c>
      <c r="U29" s="58">
        <v>1.827936934141611</v>
      </c>
      <c r="V29" s="58">
        <v>3.7360942910849606</v>
      </c>
      <c r="W29" s="58">
        <v>93.505106268662573</v>
      </c>
      <c r="X29" s="58">
        <v>0.55443772216401455</v>
      </c>
      <c r="Y29" s="58">
        <v>0.18790679036273858</v>
      </c>
    </row>
    <row r="30" spans="1:25">
      <c r="A30" s="3"/>
      <c r="B30" s="3"/>
      <c r="C30" s="3"/>
      <c r="D30" s="3"/>
      <c r="E30" s="3"/>
      <c r="F30" s="3"/>
      <c r="G30" s="3"/>
      <c r="H30" s="3"/>
      <c r="J30" s="54"/>
      <c r="K30" s="54"/>
      <c r="L30" s="54"/>
      <c r="M30" s="54"/>
      <c r="N30" s="54"/>
      <c r="O30" s="54"/>
      <c r="P30" s="54"/>
      <c r="Q30" s="54"/>
      <c r="R30" s="54"/>
      <c r="S30" s="38" t="s">
        <v>39</v>
      </c>
      <c r="T30" s="58">
        <v>3.6020215974781875</v>
      </c>
      <c r="U30" s="58">
        <v>48.996255266872183</v>
      </c>
      <c r="V30" s="58">
        <v>2.1292230289130361E-2</v>
      </c>
      <c r="W30" s="58">
        <v>3.713000117316358</v>
      </c>
      <c r="X30" s="58">
        <v>43.55843675515225</v>
      </c>
      <c r="Y30" s="58">
        <v>0.10899403289190082</v>
      </c>
    </row>
    <row r="31" spans="1:25">
      <c r="A31" s="3"/>
      <c r="B31" s="3"/>
      <c r="C31" s="3"/>
      <c r="D31" s="3"/>
      <c r="E31" s="3"/>
      <c r="F31" s="3"/>
      <c r="G31" s="3"/>
      <c r="H31" s="3"/>
      <c r="S31" s="39" t="s">
        <v>40</v>
      </c>
      <c r="T31" s="58">
        <v>3.6087987030086572</v>
      </c>
      <c r="U31" s="58">
        <v>54.478532511250776</v>
      </c>
      <c r="V31" s="58">
        <v>1.4133303434211004E-2</v>
      </c>
      <c r="W31" s="58">
        <v>2.7628546945082255</v>
      </c>
      <c r="X31" s="58">
        <v>37.68069160086776</v>
      </c>
      <c r="Y31" s="58">
        <v>1.4549891869303651</v>
      </c>
    </row>
    <row r="32" spans="1:25">
      <c r="A32" s="3"/>
      <c r="B32" s="3"/>
      <c r="C32" s="3"/>
      <c r="D32" s="3"/>
      <c r="E32" s="3"/>
      <c r="F32" s="3"/>
      <c r="G32" s="3"/>
      <c r="H32" s="3"/>
      <c r="J32" s="54"/>
      <c r="K32" s="54"/>
      <c r="L32" s="54"/>
      <c r="M32" s="54"/>
      <c r="N32" s="54"/>
      <c r="O32" s="54"/>
      <c r="P32" s="54"/>
      <c r="Q32" s="54"/>
      <c r="R32" s="54"/>
      <c r="S32" s="42"/>
      <c r="T32" s="58"/>
      <c r="U32" s="58"/>
      <c r="V32" s="58"/>
      <c r="W32" s="58"/>
      <c r="X32" s="60"/>
      <c r="Y32" s="60"/>
    </row>
    <row r="33" spans="1:27">
      <c r="A33" s="3"/>
      <c r="B33" s="3"/>
      <c r="C33" s="3"/>
      <c r="D33" s="3"/>
      <c r="E33" s="3"/>
      <c r="F33" s="3"/>
      <c r="G33" s="3"/>
      <c r="H33" s="3"/>
      <c r="J33" s="54"/>
      <c r="K33" s="54"/>
      <c r="L33" s="54"/>
      <c r="M33" s="54"/>
      <c r="N33" s="54"/>
      <c r="O33" s="54"/>
      <c r="P33" s="54"/>
      <c r="Q33" s="54"/>
      <c r="R33" s="54"/>
      <c r="S33" s="40" t="s">
        <v>41</v>
      </c>
      <c r="T33" s="58">
        <v>7.9959868880056435</v>
      </c>
      <c r="U33" s="58">
        <v>21.95460354666584</v>
      </c>
      <c r="V33" s="58">
        <v>1.0775043817306413</v>
      </c>
      <c r="W33" s="58">
        <v>4.0006842934592166</v>
      </c>
      <c r="X33" s="58">
        <v>63.659656853390622</v>
      </c>
      <c r="Y33" s="58">
        <v>1.3115640367480479</v>
      </c>
    </row>
    <row r="34" spans="1:27">
      <c r="A34" s="3"/>
      <c r="B34" s="3"/>
      <c r="C34" s="3"/>
      <c r="D34" s="3"/>
      <c r="E34" s="3"/>
      <c r="F34" s="3"/>
      <c r="G34" s="3"/>
      <c r="H34" s="3"/>
      <c r="J34" s="54"/>
      <c r="K34" s="54"/>
      <c r="L34" s="54"/>
      <c r="M34" s="54"/>
      <c r="N34" s="54"/>
      <c r="O34" s="54"/>
      <c r="P34" s="54"/>
      <c r="Q34" s="54"/>
      <c r="R34" s="54"/>
      <c r="S34" s="61"/>
      <c r="T34" s="58"/>
      <c r="U34" s="58"/>
      <c r="V34" s="58"/>
      <c r="W34" s="58"/>
      <c r="X34" s="60"/>
      <c r="Y34" s="60"/>
    </row>
    <row r="35" spans="1:27">
      <c r="A35" s="3"/>
      <c r="B35" s="3"/>
      <c r="C35" s="3"/>
      <c r="D35" s="3"/>
      <c r="E35" s="3"/>
      <c r="F35" s="3"/>
      <c r="G35" s="3"/>
      <c r="H35" s="3"/>
      <c r="J35" s="54"/>
      <c r="K35" s="54"/>
      <c r="L35" s="54"/>
      <c r="M35" s="54"/>
      <c r="N35" s="54"/>
      <c r="O35" s="54"/>
      <c r="P35" s="54"/>
      <c r="Q35" s="54"/>
      <c r="R35" s="54"/>
      <c r="S35" s="41" t="s">
        <v>45</v>
      </c>
      <c r="T35" s="58">
        <v>4.6607200674528197</v>
      </c>
      <c r="U35" s="58">
        <v>11.723275096451699</v>
      </c>
      <c r="V35" s="58">
        <v>0.67395428761090104</v>
      </c>
      <c r="W35" s="58">
        <v>73.724582640464135</v>
      </c>
      <c r="X35" s="58" t="e">
        <v>#VALUE!</v>
      </c>
      <c r="Y35" s="58">
        <v>9.2174679080204491</v>
      </c>
    </row>
    <row r="36" spans="1:27">
      <c r="A36" s="3"/>
      <c r="B36" s="3"/>
      <c r="C36" s="3"/>
      <c r="D36" s="3"/>
      <c r="E36" s="3"/>
      <c r="F36" s="3"/>
      <c r="G36" s="3"/>
      <c r="H36" s="3"/>
      <c r="J36" s="54"/>
      <c r="K36" s="54"/>
      <c r="L36" s="54"/>
      <c r="M36" s="54"/>
      <c r="N36" s="54"/>
      <c r="O36" s="54"/>
      <c r="P36" s="54"/>
      <c r="Q36" s="54"/>
      <c r="R36" s="54"/>
      <c r="S36" s="43" t="s">
        <v>58</v>
      </c>
      <c r="T36" s="58">
        <v>2.8687344861368302</v>
      </c>
      <c r="U36" s="58">
        <v>1.5589141954016101</v>
      </c>
      <c r="V36" s="58">
        <v>26.704790041411272</v>
      </c>
      <c r="W36" s="58">
        <v>51.98909752348505</v>
      </c>
      <c r="X36" s="58">
        <v>7.2397401801964278</v>
      </c>
      <c r="Y36" s="58">
        <v>9.6387235733688073</v>
      </c>
    </row>
    <row r="37" spans="1:27">
      <c r="A37" s="3"/>
      <c r="B37" s="3"/>
      <c r="C37" s="3"/>
      <c r="D37" s="3"/>
      <c r="E37" s="3"/>
      <c r="F37" s="3"/>
      <c r="G37" s="3"/>
      <c r="H37" s="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pans="1:27">
      <c r="A38" s="3"/>
      <c r="B38" s="3"/>
      <c r="C38" s="3"/>
      <c r="D38" s="3"/>
      <c r="E38" s="3"/>
      <c r="F38" s="3"/>
      <c r="G38" s="3"/>
      <c r="H38" s="3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>
      <c r="A39" s="3"/>
      <c r="B39" s="3"/>
      <c r="C39" s="3"/>
      <c r="D39" s="3"/>
      <c r="E39" s="3"/>
      <c r="F39" s="3"/>
      <c r="G39" s="3"/>
      <c r="H39" s="3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  <row r="40" spans="1:27">
      <c r="A40" s="3"/>
      <c r="B40" s="3"/>
      <c r="C40" s="3"/>
      <c r="D40" s="3"/>
      <c r="E40" s="3"/>
      <c r="F40" s="3"/>
      <c r="G40" s="3"/>
      <c r="H40" s="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  <row r="41" spans="1:27" ht="25.5" customHeight="1">
      <c r="A41" s="3"/>
      <c r="B41" s="3"/>
      <c r="C41" s="3"/>
      <c r="D41" s="3"/>
      <c r="E41" s="3"/>
      <c r="F41" s="3"/>
      <c r="G41" s="3"/>
      <c r="H41" s="3"/>
      <c r="J41" s="54"/>
      <c r="K41" s="54"/>
      <c r="L41" s="54"/>
      <c r="M41" s="54"/>
      <c r="N41" s="54"/>
      <c r="O41" s="54"/>
      <c r="Q41" s="54"/>
      <c r="R41" s="54"/>
      <c r="T41" s="62"/>
      <c r="U41" s="62"/>
      <c r="V41" s="62"/>
      <c r="W41" s="62"/>
      <c r="X41" s="62"/>
      <c r="Y41" s="62"/>
      <c r="Z41" s="62"/>
    </row>
    <row r="42" spans="1:27" ht="12.75" customHeight="1">
      <c r="A42" s="3"/>
      <c r="B42" s="3"/>
      <c r="C42" s="3"/>
      <c r="D42" s="3"/>
      <c r="E42" s="3"/>
      <c r="F42" s="3"/>
      <c r="G42" s="3"/>
      <c r="H42" s="3"/>
      <c r="J42" s="54"/>
      <c r="K42" s="54"/>
      <c r="L42" s="54"/>
      <c r="M42" s="54"/>
      <c r="N42" s="54"/>
      <c r="O42" s="54"/>
      <c r="Q42" s="54"/>
      <c r="R42" s="54"/>
      <c r="T42" s="62"/>
      <c r="U42" s="62"/>
      <c r="V42" s="62"/>
      <c r="W42" s="62"/>
      <c r="X42" s="62"/>
      <c r="Y42" s="62"/>
      <c r="Z42" s="62"/>
    </row>
    <row r="43" spans="1:27">
      <c r="A43" s="3"/>
      <c r="B43" s="3"/>
      <c r="C43" s="3"/>
      <c r="D43" s="3"/>
      <c r="E43" s="3"/>
      <c r="F43" s="3"/>
      <c r="G43" s="3"/>
      <c r="H43" s="3"/>
      <c r="J43" s="54"/>
      <c r="K43" s="54"/>
      <c r="L43" s="54"/>
      <c r="M43" s="54"/>
      <c r="N43" s="54"/>
      <c r="O43" s="54"/>
      <c r="Q43" s="54"/>
      <c r="R43" s="54"/>
      <c r="T43" s="55"/>
      <c r="U43" s="55"/>
      <c r="V43" s="55"/>
      <c r="W43" s="55"/>
      <c r="X43" s="55"/>
      <c r="Y43" s="55"/>
      <c r="Z43" s="55"/>
    </row>
    <row r="44" spans="1:27">
      <c r="A44" s="3"/>
      <c r="B44" s="3"/>
      <c r="C44" s="3"/>
      <c r="D44" s="3"/>
      <c r="E44" s="3"/>
      <c r="F44" s="3"/>
      <c r="G44" s="3"/>
      <c r="H44" s="3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7">
      <c r="A45" s="3"/>
      <c r="B45" s="3"/>
      <c r="C45" s="3"/>
      <c r="D45" s="3"/>
      <c r="E45" s="3"/>
      <c r="F45" s="3"/>
      <c r="G45" s="3"/>
      <c r="H45" s="3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</row>
    <row r="46" spans="1:27">
      <c r="A46" s="3"/>
      <c r="B46" s="3"/>
      <c r="C46" s="3"/>
      <c r="D46" s="3"/>
      <c r="E46" s="3"/>
      <c r="F46" s="3"/>
      <c r="G46" s="3"/>
      <c r="H46" s="3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</row>
    <row r="47" spans="1:27">
      <c r="A47" s="3"/>
      <c r="B47" s="3"/>
      <c r="C47" s="3"/>
      <c r="D47" s="3"/>
      <c r="E47" s="3"/>
      <c r="F47" s="3"/>
      <c r="G47" s="3"/>
      <c r="H47" s="3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</row>
    <row r="48" spans="1:27">
      <c r="A48" s="3"/>
      <c r="B48" s="3"/>
      <c r="C48" s="3"/>
      <c r="D48" s="3"/>
      <c r="E48" s="3"/>
      <c r="F48" s="3"/>
      <c r="G48" s="3"/>
      <c r="H48" s="3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</row>
    <row r="49" spans="1:23">
      <c r="A49" s="3"/>
      <c r="B49" s="3"/>
      <c r="C49" s="3"/>
      <c r="D49" s="3"/>
      <c r="E49" s="3"/>
      <c r="F49" s="3"/>
      <c r="G49" s="3"/>
      <c r="H49" s="3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</row>
    <row r="50" spans="1:23">
      <c r="A50" s="3"/>
      <c r="B50" s="3"/>
      <c r="C50" s="3"/>
      <c r="D50" s="3"/>
      <c r="E50" s="3"/>
      <c r="F50" s="3"/>
      <c r="G50" s="3"/>
      <c r="H50" s="3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</row>
    <row r="51" spans="1:23">
      <c r="A51" s="3"/>
      <c r="B51" s="3"/>
      <c r="C51" s="3"/>
      <c r="D51" s="3"/>
      <c r="E51" s="3"/>
      <c r="F51" s="3"/>
      <c r="G51" s="3"/>
      <c r="H51" s="3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</row>
    <row r="52" spans="1:23">
      <c r="A52" s="3"/>
      <c r="B52" s="3"/>
      <c r="C52" s="3"/>
      <c r="D52" s="3"/>
      <c r="E52" s="3"/>
      <c r="F52" s="3"/>
      <c r="G52" s="3"/>
      <c r="H52" s="3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</row>
    <row r="53" spans="1:23">
      <c r="A53" s="3"/>
      <c r="B53" s="3"/>
      <c r="C53" s="3"/>
      <c r="D53" s="3"/>
      <c r="E53" s="3"/>
      <c r="F53" s="3"/>
      <c r="G53" s="3"/>
      <c r="H53" s="3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</row>
    <row r="54" spans="1:23">
      <c r="A54" s="3"/>
      <c r="B54" s="3"/>
      <c r="C54" s="3"/>
      <c r="D54" s="3"/>
      <c r="E54" s="3"/>
      <c r="F54" s="3"/>
      <c r="G54" s="3"/>
      <c r="H54" s="3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</row>
    <row r="55" spans="1:23">
      <c r="A55" s="3"/>
      <c r="B55" s="3"/>
      <c r="C55" s="3"/>
      <c r="D55" s="3"/>
      <c r="E55" s="3"/>
      <c r="F55" s="3"/>
      <c r="G55" s="3"/>
      <c r="H55" s="3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</row>
    <row r="56" spans="1:23">
      <c r="J56" s="63"/>
      <c r="K56" s="63"/>
      <c r="L56" s="63"/>
      <c r="M56" s="63"/>
      <c r="N56" s="63"/>
      <c r="O56" s="63"/>
      <c r="P56" s="63"/>
    </row>
  </sheetData>
  <sortState xmlns:xlrd2="http://schemas.microsoft.com/office/spreadsheetml/2017/richdata2" ref="S11:Y31">
    <sortCondition descending="1" ref="W10"/>
  </sortState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44"/>
  <sheetViews>
    <sheetView showGridLines="0" zoomScaleNormal="100" workbookViewId="0">
      <selection activeCell="R17" sqref="R17"/>
    </sheetView>
  </sheetViews>
  <sheetFormatPr defaultColWidth="9.140625" defaultRowHeight="12.75"/>
  <cols>
    <col min="1" max="1" width="15" style="4" customWidth="1"/>
    <col min="2" max="8" width="9.140625" style="4"/>
    <col min="9" max="9" width="13.85546875" style="4" bestFit="1" customWidth="1"/>
    <col min="10" max="20" width="9.140625" style="4"/>
    <col min="21" max="25" width="9.42578125" style="4" bestFit="1" customWidth="1"/>
    <col min="26" max="16384" width="9.140625" style="4"/>
  </cols>
  <sheetData>
    <row r="1" spans="1:25" ht="15.75">
      <c r="A1" s="84" t="s">
        <v>86</v>
      </c>
      <c r="B1" s="84"/>
      <c r="C1" s="84"/>
      <c r="D1" s="84"/>
      <c r="E1" s="84"/>
      <c r="F1" s="84"/>
      <c r="G1" s="84"/>
      <c r="H1" s="14"/>
      <c r="I1" s="14"/>
    </row>
    <row r="2" spans="1:25" ht="14.25">
      <c r="A2" s="86" t="s">
        <v>51</v>
      </c>
      <c r="B2" s="86"/>
      <c r="C2" s="86"/>
      <c r="D2" s="86"/>
      <c r="E2" s="86"/>
      <c r="F2" s="86"/>
      <c r="G2" s="86"/>
      <c r="H2" s="3"/>
      <c r="I2" s="3"/>
    </row>
    <row r="3" spans="1:25">
      <c r="A3" s="3"/>
      <c r="B3" s="3"/>
      <c r="C3" s="3"/>
      <c r="D3" s="3"/>
      <c r="E3" s="3"/>
      <c r="F3" s="3"/>
      <c r="G3" s="3"/>
      <c r="H3" s="3"/>
      <c r="I3" s="3"/>
    </row>
    <row r="4" spans="1:25">
      <c r="A4" s="65" t="s">
        <v>53</v>
      </c>
      <c r="B4" s="3"/>
      <c r="C4" s="3"/>
      <c r="D4" s="3"/>
      <c r="E4" s="3"/>
      <c r="F4" s="3"/>
      <c r="G4" s="3"/>
      <c r="H4" s="3"/>
      <c r="I4" s="3"/>
    </row>
    <row r="5" spans="1:25">
      <c r="A5" s="47" t="s">
        <v>74</v>
      </c>
      <c r="B5" s="3"/>
      <c r="C5" s="3"/>
      <c r="D5" s="3"/>
      <c r="E5" s="3"/>
      <c r="F5" s="3"/>
      <c r="G5" s="3"/>
      <c r="H5" s="3"/>
      <c r="I5" s="3"/>
    </row>
    <row r="6" spans="1:25">
      <c r="A6" s="11" t="s">
        <v>63</v>
      </c>
      <c r="B6" s="3"/>
      <c r="C6" s="3"/>
      <c r="D6" s="3"/>
      <c r="E6" s="3"/>
      <c r="F6" s="3"/>
      <c r="G6" s="3"/>
      <c r="H6" s="3"/>
      <c r="I6" s="3"/>
    </row>
    <row r="7" spans="1:25">
      <c r="A7" s="3"/>
      <c r="B7" s="3"/>
      <c r="C7" s="3"/>
      <c r="D7" s="3"/>
      <c r="E7" s="3"/>
      <c r="F7" s="3"/>
      <c r="G7" s="3"/>
      <c r="H7" s="3"/>
      <c r="I7" s="3"/>
    </row>
    <row r="8" spans="1:25">
      <c r="A8" s="3"/>
      <c r="B8" s="3"/>
      <c r="C8" s="3"/>
      <c r="D8" s="3"/>
      <c r="E8" s="3"/>
      <c r="F8" s="3"/>
      <c r="G8" s="3"/>
      <c r="H8" s="3"/>
      <c r="I8" s="3"/>
    </row>
    <row r="9" spans="1:25">
      <c r="A9" s="3"/>
      <c r="B9" s="3"/>
      <c r="C9" s="3"/>
      <c r="D9" s="3"/>
      <c r="E9" s="3"/>
      <c r="F9" s="3"/>
      <c r="G9" s="3"/>
      <c r="H9" s="3"/>
      <c r="I9" s="3"/>
    </row>
    <row r="10" spans="1:25">
      <c r="A10" s="3"/>
      <c r="B10" s="3"/>
      <c r="C10" s="3"/>
      <c r="D10" s="3"/>
      <c r="E10" s="3"/>
      <c r="F10" s="3"/>
      <c r="G10" s="3"/>
      <c r="H10" s="3"/>
      <c r="I10" s="3"/>
      <c r="U10" s="4" t="s">
        <v>11</v>
      </c>
      <c r="V10" s="4" t="s">
        <v>12</v>
      </c>
      <c r="W10" s="4" t="s">
        <v>13</v>
      </c>
      <c r="X10" s="4" t="s">
        <v>18</v>
      </c>
      <c r="Y10" s="4" t="s">
        <v>15</v>
      </c>
    </row>
    <row r="11" spans="1:25">
      <c r="A11" s="3"/>
      <c r="B11" s="3"/>
      <c r="C11" s="3"/>
      <c r="D11" s="3"/>
      <c r="E11" s="3"/>
      <c r="F11" s="3"/>
      <c r="G11" s="3"/>
      <c r="H11" s="3"/>
      <c r="I11" s="3"/>
      <c r="T11" s="4" t="s">
        <v>50</v>
      </c>
      <c r="U11" s="66">
        <v>40.279092779558326</v>
      </c>
      <c r="V11" s="66">
        <v>20.735781222291415</v>
      </c>
      <c r="W11" s="66">
        <v>15.517918471740419</v>
      </c>
      <c r="X11" s="66">
        <v>17.117350092577187</v>
      </c>
      <c r="Y11" s="66">
        <v>6.3498574338326552</v>
      </c>
    </row>
    <row r="12" spans="1:25">
      <c r="A12" s="3"/>
      <c r="B12" s="3"/>
      <c r="C12" s="3"/>
      <c r="D12" s="3"/>
      <c r="E12" s="3"/>
      <c r="F12" s="3"/>
      <c r="G12" s="3"/>
      <c r="H12" s="3"/>
      <c r="I12" s="3"/>
      <c r="U12" s="66"/>
      <c r="V12" s="66"/>
      <c r="W12" s="66"/>
      <c r="X12" s="66"/>
      <c r="Y12" s="66"/>
    </row>
    <row r="13" spans="1:25">
      <c r="A13" s="3"/>
      <c r="B13" s="3"/>
      <c r="C13" s="3"/>
      <c r="D13" s="3"/>
      <c r="E13" s="3"/>
      <c r="F13" s="3"/>
      <c r="G13" s="3"/>
      <c r="H13" s="3"/>
      <c r="I13" s="3"/>
      <c r="T13" s="37" t="s">
        <v>28</v>
      </c>
      <c r="U13" s="66">
        <v>58.593950431356589</v>
      </c>
      <c r="V13" s="66">
        <v>18.329691074463259</v>
      </c>
      <c r="W13" s="66">
        <v>17.453237845143214</v>
      </c>
      <c r="X13" s="66">
        <v>0.52880909990161495</v>
      </c>
      <c r="Y13" s="66">
        <v>5.0943115491353286</v>
      </c>
    </row>
    <row r="14" spans="1:25">
      <c r="A14" s="3"/>
      <c r="B14" s="3"/>
      <c r="C14" s="3"/>
      <c r="D14" s="3"/>
      <c r="E14" s="3"/>
      <c r="F14" s="3"/>
      <c r="G14" s="3"/>
      <c r="H14" s="3"/>
      <c r="I14" s="3"/>
      <c r="T14" s="29" t="s">
        <v>34</v>
      </c>
      <c r="U14" s="66">
        <v>51.824484149858698</v>
      </c>
      <c r="V14" s="66">
        <v>18.825107917377199</v>
      </c>
      <c r="W14" s="66">
        <v>14.342273321688475</v>
      </c>
      <c r="X14" s="66">
        <v>11.492818935171915</v>
      </c>
      <c r="Y14" s="66">
        <v>3.5153156759037185</v>
      </c>
    </row>
    <row r="15" spans="1:25">
      <c r="A15" s="3"/>
      <c r="B15" s="3"/>
      <c r="C15" s="3"/>
      <c r="D15" s="3"/>
      <c r="E15" s="3"/>
      <c r="F15" s="3"/>
      <c r="G15" s="3"/>
      <c r="H15" s="3"/>
      <c r="I15" s="3"/>
      <c r="T15" s="29" t="s">
        <v>52</v>
      </c>
      <c r="U15" s="66">
        <v>49.768697948438138</v>
      </c>
      <c r="V15" s="66">
        <v>19.072825670822553</v>
      </c>
      <c r="W15" s="66">
        <v>8.0963608930307931</v>
      </c>
      <c r="X15" s="66">
        <v>20.260847213323952</v>
      </c>
      <c r="Y15" s="66">
        <v>2.8012682743845678</v>
      </c>
    </row>
    <row r="16" spans="1:25">
      <c r="A16" s="3"/>
      <c r="B16" s="3"/>
      <c r="C16" s="3"/>
      <c r="D16" s="3"/>
      <c r="E16" s="3"/>
      <c r="F16" s="3"/>
      <c r="G16" s="3"/>
      <c r="H16" s="3"/>
      <c r="I16" s="3"/>
      <c r="T16" s="29" t="s">
        <v>21</v>
      </c>
      <c r="U16" s="66">
        <v>44.970203847871616</v>
      </c>
      <c r="V16" s="66">
        <v>34.217117434429639</v>
      </c>
      <c r="W16" s="66">
        <v>12.194747486727115</v>
      </c>
      <c r="X16" s="66">
        <v>0.73956602175361086</v>
      </c>
      <c r="Y16" s="66">
        <v>7.8783652092180283</v>
      </c>
    </row>
    <row r="17" spans="1:25">
      <c r="A17" s="3"/>
      <c r="B17" s="3"/>
      <c r="C17" s="3"/>
      <c r="D17" s="3"/>
      <c r="E17" s="3"/>
      <c r="F17" s="3"/>
      <c r="G17" s="3"/>
      <c r="H17" s="3"/>
      <c r="I17" s="3"/>
      <c r="T17" s="29" t="s">
        <v>30</v>
      </c>
      <c r="U17" s="66">
        <v>44.101324502401809</v>
      </c>
      <c r="V17" s="66">
        <v>22.51305769630989</v>
      </c>
      <c r="W17" s="66">
        <v>22.236754008444667</v>
      </c>
      <c r="X17" s="66">
        <v>1.3319805289045843</v>
      </c>
      <c r="Y17" s="66">
        <v>9.8168832639390615</v>
      </c>
    </row>
    <row r="18" spans="1:25">
      <c r="A18" s="3"/>
      <c r="B18" s="3"/>
      <c r="C18" s="3"/>
      <c r="D18" s="3"/>
      <c r="E18" s="3"/>
      <c r="F18" s="3"/>
      <c r="G18" s="3"/>
      <c r="H18" s="3"/>
      <c r="I18" s="3"/>
      <c r="T18" s="29" t="s">
        <v>29</v>
      </c>
      <c r="U18" s="66">
        <v>43.826828141726537</v>
      </c>
      <c r="V18" s="66">
        <v>12.157539286892678</v>
      </c>
      <c r="W18" s="66">
        <v>15.749321976319159</v>
      </c>
      <c r="X18" s="66">
        <v>22.94336593981124</v>
      </c>
      <c r="Y18" s="66">
        <v>5.3229446552503799</v>
      </c>
    </row>
    <row r="19" spans="1:25">
      <c r="A19" s="3"/>
      <c r="B19" s="3"/>
      <c r="C19" s="3"/>
      <c r="D19" s="3"/>
      <c r="E19" s="3"/>
      <c r="F19" s="3"/>
      <c r="G19" s="3"/>
      <c r="H19" s="3"/>
      <c r="I19" s="3"/>
      <c r="T19" s="29" t="s">
        <v>32</v>
      </c>
      <c r="U19" s="66">
        <v>41.495694638867825</v>
      </c>
      <c r="V19" s="66">
        <v>19.810103078993443</v>
      </c>
      <c r="W19" s="66">
        <v>23.440013002809998</v>
      </c>
      <c r="X19" s="66">
        <v>10.6120879164645</v>
      </c>
      <c r="Y19" s="66">
        <v>4.6421013628642323</v>
      </c>
    </row>
    <row r="20" spans="1:25">
      <c r="A20" s="3"/>
      <c r="B20" s="3"/>
      <c r="C20" s="3"/>
      <c r="D20" s="3"/>
      <c r="E20" s="3"/>
      <c r="F20" s="3"/>
      <c r="G20" s="3"/>
      <c r="H20" s="3"/>
      <c r="I20" s="3"/>
      <c r="T20" s="29" t="s">
        <v>35</v>
      </c>
      <c r="U20" s="66">
        <v>40.883713758805392</v>
      </c>
      <c r="V20" s="66">
        <v>21.20108137511027</v>
      </c>
      <c r="W20" s="66">
        <v>24.538512877401118</v>
      </c>
      <c r="X20" s="66">
        <v>8.8667835995337487</v>
      </c>
      <c r="Y20" s="66">
        <v>4.5099083891494622</v>
      </c>
    </row>
    <row r="21" spans="1:25">
      <c r="A21" s="3"/>
      <c r="B21" s="3"/>
      <c r="C21" s="3"/>
      <c r="D21" s="3"/>
      <c r="E21" s="3"/>
      <c r="F21" s="3"/>
      <c r="G21" s="3"/>
      <c r="H21" s="3"/>
      <c r="I21" s="3"/>
      <c r="T21" s="29" t="s">
        <v>38</v>
      </c>
      <c r="U21" s="66">
        <v>40.353155131304113</v>
      </c>
      <c r="V21" s="66">
        <v>9.6456749875300218</v>
      </c>
      <c r="W21" s="66">
        <v>35.579457421530343</v>
      </c>
      <c r="X21" s="66">
        <v>9.8956666551111052</v>
      </c>
      <c r="Y21" s="66">
        <v>4.5260458045244123</v>
      </c>
    </row>
    <row r="22" spans="1:25">
      <c r="A22" s="3"/>
      <c r="B22" s="3"/>
      <c r="C22" s="3"/>
      <c r="D22" s="3"/>
      <c r="E22" s="3"/>
      <c r="F22" s="3"/>
      <c r="G22" s="3"/>
      <c r="H22" s="3"/>
      <c r="I22" s="3"/>
      <c r="T22" s="29" t="s">
        <v>26</v>
      </c>
      <c r="U22" s="66">
        <v>39.30413770575197</v>
      </c>
      <c r="V22" s="66">
        <v>15.712226040884685</v>
      </c>
      <c r="W22" s="66">
        <v>23.813230626841854</v>
      </c>
      <c r="X22" s="66">
        <v>18.50199652836811</v>
      </c>
      <c r="Y22" s="66">
        <v>2.6684090981533806</v>
      </c>
    </row>
    <row r="23" spans="1:25">
      <c r="A23" s="3"/>
      <c r="B23" s="3"/>
      <c r="C23" s="3"/>
      <c r="D23" s="3"/>
      <c r="E23" s="3"/>
      <c r="F23" s="3"/>
      <c r="G23" s="3"/>
      <c r="H23" s="3"/>
      <c r="I23" s="3"/>
      <c r="T23" s="29" t="s">
        <v>33</v>
      </c>
      <c r="U23" s="66">
        <v>38.380080146252652</v>
      </c>
      <c r="V23" s="66">
        <v>16.286544557942939</v>
      </c>
      <c r="W23" s="66">
        <v>24.714303786792613</v>
      </c>
      <c r="X23" s="66">
        <v>17.767396028159091</v>
      </c>
      <c r="Y23" s="66">
        <v>2.8516754808527103</v>
      </c>
    </row>
    <row r="24" spans="1:25">
      <c r="A24" s="3"/>
      <c r="B24" s="3"/>
      <c r="C24" s="3"/>
      <c r="D24" s="3"/>
      <c r="E24" s="3"/>
      <c r="F24" s="3"/>
      <c r="G24" s="3"/>
      <c r="H24" s="3"/>
      <c r="I24" s="3"/>
      <c r="T24" s="29" t="s">
        <v>20</v>
      </c>
      <c r="U24" s="66">
        <v>37.625461902603909</v>
      </c>
      <c r="V24" s="66">
        <v>13.967169972437707</v>
      </c>
      <c r="W24" s="66">
        <v>27.693556983999422</v>
      </c>
      <c r="X24" s="66">
        <v>16.816203150763176</v>
      </c>
      <c r="Y24" s="66">
        <v>3.8976079901958007</v>
      </c>
    </row>
    <row r="25" spans="1:25">
      <c r="A25" s="3"/>
      <c r="B25" s="3"/>
      <c r="C25" s="3"/>
      <c r="D25" s="3"/>
      <c r="E25" s="3"/>
      <c r="F25" s="3"/>
      <c r="G25" s="3"/>
      <c r="H25" s="3"/>
      <c r="I25" s="3"/>
      <c r="T25" s="29" t="s">
        <v>27</v>
      </c>
      <c r="U25" s="66">
        <v>34.582344178008185</v>
      </c>
      <c r="V25" s="66">
        <v>24.640162372360784</v>
      </c>
      <c r="W25" s="66">
        <v>22.498300344091856</v>
      </c>
      <c r="X25" s="66">
        <v>11.532101612677144</v>
      </c>
      <c r="Y25" s="66">
        <v>6.747091492862034</v>
      </c>
    </row>
    <row r="26" spans="1:25">
      <c r="A26" s="3"/>
      <c r="B26" s="3"/>
      <c r="C26" s="3"/>
      <c r="D26" s="3"/>
      <c r="E26" s="3"/>
      <c r="F26" s="3"/>
      <c r="G26" s="3"/>
      <c r="H26" s="3"/>
      <c r="I26" s="3"/>
      <c r="T26" s="29" t="s">
        <v>40</v>
      </c>
      <c r="U26" s="66">
        <v>31.542831341256793</v>
      </c>
      <c r="V26" s="66">
        <v>17.06047488267156</v>
      </c>
      <c r="W26" s="66">
        <v>6.8066223146379636</v>
      </c>
      <c r="X26" s="66">
        <v>31.442985139281316</v>
      </c>
      <c r="Y26" s="66">
        <v>13.147086322152365</v>
      </c>
    </row>
    <row r="27" spans="1:25">
      <c r="A27" s="3"/>
      <c r="B27" s="3"/>
      <c r="C27" s="3"/>
      <c r="D27" s="3"/>
      <c r="E27" s="3"/>
      <c r="F27" s="3"/>
      <c r="G27" s="3"/>
      <c r="H27" s="3"/>
      <c r="I27" s="3"/>
      <c r="T27" s="29" t="s">
        <v>39</v>
      </c>
      <c r="U27" s="66">
        <v>31.238662914045673</v>
      </c>
      <c r="V27" s="66">
        <v>23.37545954645271</v>
      </c>
      <c r="W27" s="66">
        <v>11.095610828212168</v>
      </c>
      <c r="X27" s="66">
        <v>21.888088458286521</v>
      </c>
      <c r="Y27" s="66">
        <v>12.40217825300293</v>
      </c>
    </row>
    <row r="28" spans="1:25">
      <c r="A28" s="3"/>
      <c r="B28" s="3"/>
      <c r="C28" s="3"/>
      <c r="D28" s="3"/>
      <c r="E28" s="3"/>
      <c r="F28" s="3"/>
      <c r="G28" s="3"/>
      <c r="H28" s="3"/>
      <c r="I28" s="3"/>
      <c r="T28" s="29" t="s">
        <v>36</v>
      </c>
      <c r="U28" s="66">
        <v>26.975760649766674</v>
      </c>
      <c r="V28" s="66">
        <v>24.908393175519745</v>
      </c>
      <c r="W28" s="66">
        <v>35.157917640464525</v>
      </c>
      <c r="X28" s="66">
        <v>3.7102875677548246</v>
      </c>
      <c r="Y28" s="66">
        <v>9.2476409664942345</v>
      </c>
    </row>
    <row r="29" spans="1:25">
      <c r="A29" s="3"/>
      <c r="B29" s="3"/>
      <c r="C29" s="3"/>
      <c r="D29" s="3"/>
      <c r="E29" s="3"/>
      <c r="F29" s="3"/>
      <c r="G29" s="3"/>
      <c r="H29" s="3"/>
      <c r="I29" s="3"/>
      <c r="T29" s="29" t="s">
        <v>37</v>
      </c>
      <c r="U29" s="66">
        <v>24.305701150075965</v>
      </c>
      <c r="V29" s="66">
        <v>56.739283934418275</v>
      </c>
      <c r="W29" s="66">
        <v>14.235136807182084</v>
      </c>
      <c r="X29" s="66">
        <v>0.79445917518415654</v>
      </c>
      <c r="Y29" s="66">
        <v>3.9254189331395142</v>
      </c>
    </row>
    <row r="30" spans="1:25">
      <c r="A30" s="3"/>
      <c r="B30" s="3"/>
      <c r="C30" s="3"/>
      <c r="D30" s="3"/>
      <c r="E30" s="3"/>
      <c r="F30" s="3"/>
      <c r="G30" s="3"/>
      <c r="H30" s="3"/>
      <c r="I30" s="3"/>
      <c r="T30" s="29" t="s">
        <v>22</v>
      </c>
      <c r="U30" s="66">
        <v>22.952467686617712</v>
      </c>
      <c r="V30" s="66">
        <v>28.98237709030127</v>
      </c>
      <c r="W30" s="66">
        <v>6.8148543840985436</v>
      </c>
      <c r="X30" s="66">
        <v>32.714034300141584</v>
      </c>
      <c r="Y30" s="66">
        <v>8.5362665388408914</v>
      </c>
    </row>
    <row r="31" spans="1:25">
      <c r="A31" s="3"/>
      <c r="B31" s="3"/>
      <c r="C31" s="3"/>
      <c r="D31" s="3"/>
      <c r="E31" s="3"/>
      <c r="F31" s="3"/>
      <c r="G31" s="3"/>
      <c r="H31" s="3"/>
      <c r="I31" s="3"/>
      <c r="T31" s="29" t="s">
        <v>23</v>
      </c>
      <c r="U31" s="66">
        <v>22.593120498309155</v>
      </c>
      <c r="V31" s="66">
        <v>21.283114912730237</v>
      </c>
      <c r="W31" s="66">
        <v>26.024767050168151</v>
      </c>
      <c r="X31" s="66">
        <v>23.168421326783335</v>
      </c>
      <c r="Y31" s="66">
        <v>6.9305762120091359</v>
      </c>
    </row>
    <row r="32" spans="1:25">
      <c r="A32" s="3"/>
      <c r="B32" s="3"/>
      <c r="C32" s="3"/>
      <c r="D32" s="3"/>
      <c r="E32" s="3"/>
      <c r="F32" s="3"/>
      <c r="G32" s="3"/>
      <c r="H32" s="3"/>
      <c r="I32" s="3"/>
      <c r="T32" s="29" t="s">
        <v>25</v>
      </c>
      <c r="U32" s="66">
        <v>18.881708210337798</v>
      </c>
      <c r="V32" s="66">
        <v>22.250644755051191</v>
      </c>
      <c r="W32" s="66">
        <v>17.829836674967041</v>
      </c>
      <c r="X32" s="66">
        <v>38.615604926917428</v>
      </c>
      <c r="Y32" s="66">
        <v>2.4222054327265452</v>
      </c>
    </row>
    <row r="33" spans="1:26">
      <c r="A33" s="3"/>
      <c r="B33" s="3"/>
      <c r="C33" s="3"/>
      <c r="D33" s="3"/>
      <c r="E33" s="3"/>
      <c r="F33" s="3"/>
      <c r="G33" s="3"/>
      <c r="H33" s="3"/>
      <c r="I33" s="3"/>
      <c r="T33" s="38" t="s">
        <v>24</v>
      </c>
      <c r="U33" s="66">
        <v>14.941015752953016</v>
      </c>
      <c r="V33" s="66">
        <v>23.368810975658498</v>
      </c>
      <c r="W33" s="66">
        <v>9.096126544541459</v>
      </c>
      <c r="X33" s="66">
        <v>33.303836324594869</v>
      </c>
      <c r="Y33" s="66">
        <v>19.290210402252153</v>
      </c>
    </row>
    <row r="34" spans="1:26">
      <c r="A34" s="3"/>
      <c r="B34" s="3"/>
      <c r="C34" s="3"/>
      <c r="D34" s="3"/>
      <c r="E34" s="3"/>
      <c r="F34" s="3"/>
      <c r="G34" s="3"/>
      <c r="H34" s="3"/>
      <c r="I34" s="3"/>
      <c r="T34" s="39" t="s">
        <v>31</v>
      </c>
      <c r="U34" s="66">
        <v>12.587284348544467</v>
      </c>
      <c r="V34" s="66">
        <v>51.981100384995635</v>
      </c>
      <c r="W34" s="66">
        <v>14.514693268177615</v>
      </c>
      <c r="X34" s="66">
        <v>8.0187422630390977</v>
      </c>
      <c r="Y34" s="66">
        <v>12.898179735243184</v>
      </c>
    </row>
    <row r="35" spans="1:26">
      <c r="A35" s="3"/>
      <c r="B35" s="3"/>
      <c r="C35" s="3"/>
      <c r="D35" s="3"/>
      <c r="E35" s="3"/>
      <c r="F35" s="3"/>
      <c r="G35" s="3"/>
      <c r="H35" s="3"/>
      <c r="I35" s="3"/>
      <c r="U35" s="66"/>
      <c r="V35" s="66"/>
      <c r="W35" s="66"/>
      <c r="X35" s="66"/>
      <c r="Y35" s="66"/>
    </row>
    <row r="36" spans="1:26">
      <c r="A36" s="3"/>
      <c r="B36" s="3"/>
      <c r="C36" s="3"/>
      <c r="D36" s="3"/>
      <c r="E36" s="3"/>
      <c r="F36" s="3"/>
      <c r="G36" s="3"/>
      <c r="H36" s="3"/>
      <c r="I36" s="3"/>
      <c r="T36" s="4" t="s">
        <v>41</v>
      </c>
      <c r="U36" s="66">
        <v>49.665681571518384</v>
      </c>
      <c r="V36" s="66">
        <v>39.241293019417334</v>
      </c>
      <c r="W36" s="66">
        <v>3.8153785120172414</v>
      </c>
      <c r="X36" s="66">
        <v>2.6152673240646105</v>
      </c>
      <c r="Y36" s="66">
        <v>4.6623795729824273</v>
      </c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U37" s="66"/>
      <c r="V37" s="66"/>
      <c r="W37" s="66"/>
      <c r="X37" s="66"/>
      <c r="Y37" s="66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T38" s="4" t="s">
        <v>58</v>
      </c>
      <c r="U38" s="66">
        <v>32.065019088152333</v>
      </c>
      <c r="V38" s="66">
        <v>33.218919158250422</v>
      </c>
      <c r="W38" s="66">
        <v>26.654488384042413</v>
      </c>
      <c r="X38" s="66">
        <v>3.0606605076315527</v>
      </c>
      <c r="Y38" s="66">
        <v>5.000912861923287</v>
      </c>
      <c r="Z38" s="67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T39" s="4" t="s">
        <v>45</v>
      </c>
      <c r="U39" s="66">
        <v>11.184236012172498</v>
      </c>
      <c r="V39" s="66">
        <v>58.756647120461913</v>
      </c>
      <c r="W39" s="66">
        <v>19.674567886355582</v>
      </c>
      <c r="X39" s="66">
        <v>0.91996768921964855</v>
      </c>
      <c r="Y39" s="66">
        <v>9.4645812917903545</v>
      </c>
    </row>
    <row r="40" spans="1:26">
      <c r="A40" s="3"/>
      <c r="B40" s="3"/>
      <c r="C40" s="3"/>
      <c r="D40" s="3"/>
      <c r="E40" s="3"/>
      <c r="F40" s="3"/>
      <c r="G40" s="3"/>
      <c r="H40" s="3"/>
      <c r="I40" s="3"/>
    </row>
    <row r="41" spans="1:26">
      <c r="A41" s="3"/>
      <c r="B41" s="3"/>
      <c r="C41" s="3"/>
      <c r="D41" s="3"/>
      <c r="E41" s="3"/>
      <c r="F41" s="3"/>
      <c r="G41" s="3"/>
      <c r="H41" s="3"/>
      <c r="I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</row>
    <row r="43" spans="1:26">
      <c r="A43" s="3"/>
      <c r="B43" s="3"/>
      <c r="C43" s="3"/>
      <c r="D43" s="3"/>
      <c r="E43" s="3"/>
      <c r="F43" s="3"/>
      <c r="G43" s="64"/>
      <c r="H43" s="64"/>
      <c r="I43" s="64"/>
    </row>
    <row r="44" spans="1:26">
      <c r="J44" s="10"/>
      <c r="K44" s="10"/>
      <c r="L44" s="10"/>
      <c r="M44" s="10"/>
      <c r="N44" s="10"/>
      <c r="O44" s="10"/>
    </row>
  </sheetData>
  <sortState xmlns:xlrd2="http://schemas.microsoft.com/office/spreadsheetml/2017/richdata2" ref="T13:Y34">
    <sortCondition descending="1" ref="U13:U34"/>
  </sortState>
  <pageMargins left="0.44431372549019615" right="0.44431372549019615" top="0.44431372549019615" bottom="0.44431372549019615" header="0.50980392156862753" footer="0.5098039215686275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P96"/>
  <sheetViews>
    <sheetView showGridLines="0" zoomScaleNormal="100" workbookViewId="0">
      <selection activeCell="L24" sqref="L24"/>
    </sheetView>
  </sheetViews>
  <sheetFormatPr defaultColWidth="9.140625" defaultRowHeight="12.75"/>
  <cols>
    <col min="1" max="1" width="22" style="4" customWidth="1"/>
    <col min="2" max="7" width="15" style="4" customWidth="1"/>
    <col min="8" max="8" width="17" style="4" customWidth="1"/>
    <col min="9" max="9" width="12.85546875" style="4" bestFit="1" customWidth="1"/>
    <col min="10" max="16384" width="9.140625" style="4"/>
  </cols>
  <sheetData>
    <row r="1" spans="1:1" ht="15.75">
      <c r="A1" s="1" t="s">
        <v>87</v>
      </c>
    </row>
    <row r="2" spans="1:1" ht="14.25">
      <c r="A2" s="82" t="s">
        <v>51</v>
      </c>
    </row>
    <row r="4" spans="1:1">
      <c r="A4" s="47" t="s">
        <v>68</v>
      </c>
    </row>
    <row r="5" spans="1:1">
      <c r="A5" s="47" t="s">
        <v>67</v>
      </c>
    </row>
    <row r="6" spans="1:1">
      <c r="A6" s="11" t="s">
        <v>64</v>
      </c>
    </row>
    <row r="47" spans="1:13" ht="15" customHeight="1">
      <c r="A47" s="69"/>
      <c r="B47" s="16" t="s">
        <v>1</v>
      </c>
      <c r="C47" s="16"/>
      <c r="D47" s="16"/>
      <c r="E47" s="16"/>
      <c r="F47" s="16"/>
      <c r="G47" s="16"/>
      <c r="H47" s="70"/>
    </row>
    <row r="48" spans="1:13" ht="43.9" customHeight="1">
      <c r="A48" s="71">
        <v>2023</v>
      </c>
      <c r="B48" s="7" t="s">
        <v>11</v>
      </c>
      <c r="C48" s="7" t="s">
        <v>12</v>
      </c>
      <c r="D48" s="7" t="s">
        <v>13</v>
      </c>
      <c r="E48" s="7" t="s">
        <v>14</v>
      </c>
      <c r="F48" s="7" t="s">
        <v>15</v>
      </c>
      <c r="G48" s="7"/>
      <c r="H48" s="72" t="s">
        <v>16</v>
      </c>
      <c r="I48" s="7" t="s">
        <v>11</v>
      </c>
      <c r="J48" s="7" t="s">
        <v>12</v>
      </c>
      <c r="K48" s="7" t="s">
        <v>13</v>
      </c>
      <c r="L48" s="7" t="s">
        <v>17</v>
      </c>
      <c r="M48" s="7" t="s">
        <v>15</v>
      </c>
    </row>
    <row r="49" spans="1:16" ht="33" customHeight="1">
      <c r="A49" s="7" t="s">
        <v>2</v>
      </c>
      <c r="B49" s="2">
        <v>67.769238999999999</v>
      </c>
      <c r="C49" s="2">
        <v>46.752941999999997</v>
      </c>
      <c r="D49" s="2">
        <v>38.776051000000002</v>
      </c>
      <c r="E49" s="2">
        <v>46.360546999999997</v>
      </c>
      <c r="F49" s="2">
        <v>12.746886</v>
      </c>
      <c r="G49" s="73">
        <f t="shared" ref="G49:G54" si="0">SUM(B49:F49)</f>
        <v>212.40566499999997</v>
      </c>
      <c r="I49" s="90">
        <f>(B49/G49)*100</f>
        <v>31.905570409339134</v>
      </c>
      <c r="J49" s="9">
        <f>(C49/G49)*100</f>
        <v>22.011155870065895</v>
      </c>
      <c r="K49" s="9">
        <f t="shared" ref="K49:K55" si="1">(D49/G49)*100</f>
        <v>18.255657635120045</v>
      </c>
      <c r="L49" s="9">
        <f t="shared" ref="L49:L55" si="2">(E49/G49)*100</f>
        <v>21.826417388632269</v>
      </c>
      <c r="M49" s="9">
        <f t="shared" ref="M49:M55" si="3">(F49/G49)*100</f>
        <v>6.0011986968426676</v>
      </c>
      <c r="N49" s="66">
        <f t="shared" ref="N49:N54" si="4">SUM(I49:M49)</f>
        <v>100</v>
      </c>
      <c r="P49" s="9">
        <f>MAX(I49:M49)</f>
        <v>31.905570409339134</v>
      </c>
    </row>
    <row r="50" spans="1:16">
      <c r="A50" s="7" t="s">
        <v>3</v>
      </c>
      <c r="B50" s="2">
        <v>55.254995999999998</v>
      </c>
      <c r="C50" s="2">
        <v>74.059523999999996</v>
      </c>
      <c r="D50" s="2">
        <v>45.721916</v>
      </c>
      <c r="E50" s="2">
        <v>77.786066000000005</v>
      </c>
      <c r="F50" s="2">
        <v>31.739212999999999</v>
      </c>
      <c r="G50" s="73">
        <f t="shared" si="0"/>
        <v>284.56171499999999</v>
      </c>
      <c r="I50" s="74">
        <f t="shared" ref="I50:I55" si="5">(B50/G50)*100</f>
        <v>19.417579065405899</v>
      </c>
      <c r="J50" s="9">
        <f t="shared" ref="J50:J55" si="6">(C50/G50)*100</f>
        <v>26.025821498861855</v>
      </c>
      <c r="K50" s="9">
        <f t="shared" si="1"/>
        <v>16.067486801588892</v>
      </c>
      <c r="L50" s="93">
        <f t="shared" si="2"/>
        <v>27.335394011102306</v>
      </c>
      <c r="M50" s="9">
        <f t="shared" si="3"/>
        <v>11.153718623041051</v>
      </c>
      <c r="N50" s="66">
        <f t="shared" si="4"/>
        <v>100</v>
      </c>
      <c r="P50" s="9">
        <f t="shared" ref="P50:P55" si="7">MAX(I50:M50)</f>
        <v>27.335394011102306</v>
      </c>
    </row>
    <row r="51" spans="1:16">
      <c r="A51" s="7" t="s">
        <v>69</v>
      </c>
      <c r="B51" s="2">
        <v>45.696972000000002</v>
      </c>
      <c r="C51" s="2">
        <v>36.805388999999998</v>
      </c>
      <c r="D51" s="2">
        <v>6.1970999999999998</v>
      </c>
      <c r="E51" s="2">
        <v>0.414746</v>
      </c>
      <c r="F51" s="2">
        <v>2.840408</v>
      </c>
      <c r="G51" s="73">
        <f t="shared" si="0"/>
        <v>91.954615000000004</v>
      </c>
      <c r="I51" s="90">
        <f t="shared" si="5"/>
        <v>49.695137106495416</v>
      </c>
      <c r="J51" s="91">
        <f t="shared" si="6"/>
        <v>40.025602847665667</v>
      </c>
      <c r="K51" s="92">
        <f t="shared" si="1"/>
        <v>6.7393028615257649</v>
      </c>
      <c r="L51" s="94">
        <f t="shared" si="2"/>
        <v>0.45103337119077708</v>
      </c>
      <c r="M51" s="9">
        <f t="shared" si="3"/>
        <v>3.0889238131223755</v>
      </c>
      <c r="N51" s="66">
        <f t="shared" si="4"/>
        <v>100</v>
      </c>
      <c r="P51" s="9">
        <f t="shared" si="7"/>
        <v>49.695137106495416</v>
      </c>
    </row>
    <row r="52" spans="1:16">
      <c r="A52" s="7" t="s">
        <v>7</v>
      </c>
      <c r="B52" s="2">
        <v>277.79019399999999</v>
      </c>
      <c r="C52" s="2">
        <v>92.999527999999998</v>
      </c>
      <c r="D52" s="2">
        <v>123.83128499999999</v>
      </c>
      <c r="E52" s="2">
        <v>100.535956</v>
      </c>
      <c r="F52" s="2">
        <v>32.472524</v>
      </c>
      <c r="G52" s="73">
        <f t="shared" si="0"/>
        <v>627.62948699999993</v>
      </c>
      <c r="I52" s="74">
        <f t="shared" si="5"/>
        <v>44.260220361507649</v>
      </c>
      <c r="J52" s="91">
        <f t="shared" si="6"/>
        <v>14.817584247758584</v>
      </c>
      <c r="K52" s="92">
        <f t="shared" si="1"/>
        <v>19.729997962954219</v>
      </c>
      <c r="L52" s="9">
        <f t="shared" si="2"/>
        <v>16.018360845433001</v>
      </c>
      <c r="M52" s="9">
        <f t="shared" si="3"/>
        <v>5.1738365823465537</v>
      </c>
      <c r="N52" s="66">
        <f t="shared" si="4"/>
        <v>100</v>
      </c>
      <c r="P52" s="9">
        <f t="shared" si="7"/>
        <v>44.260220361507649</v>
      </c>
    </row>
    <row r="53" spans="1:16">
      <c r="A53" s="7" t="s">
        <v>5</v>
      </c>
      <c r="B53" s="2">
        <v>206.75639000000001</v>
      </c>
      <c r="C53" s="2">
        <v>94.760363999999996</v>
      </c>
      <c r="D53" s="2">
        <v>83.474451999999999</v>
      </c>
      <c r="E53" s="2">
        <v>60.520733999999997</v>
      </c>
      <c r="F53" s="2">
        <v>26.563523</v>
      </c>
      <c r="G53" s="73">
        <f t="shared" si="0"/>
        <v>472.07546299999996</v>
      </c>
      <c r="I53" s="74">
        <f t="shared" si="5"/>
        <v>43.797317633515732</v>
      </c>
      <c r="J53" s="9">
        <f t="shared" si="6"/>
        <v>20.073139026927141</v>
      </c>
      <c r="K53" s="9">
        <f t="shared" si="1"/>
        <v>17.682438199504556</v>
      </c>
      <c r="L53" s="9">
        <f t="shared" si="2"/>
        <v>12.820139732617283</v>
      </c>
      <c r="M53" s="9">
        <f t="shared" si="3"/>
        <v>5.6269654074352946</v>
      </c>
      <c r="N53" s="66">
        <f t="shared" si="4"/>
        <v>100</v>
      </c>
      <c r="P53" s="9">
        <f t="shared" si="7"/>
        <v>43.797317633515732</v>
      </c>
    </row>
    <row r="54" spans="1:16" ht="15" customHeight="1">
      <c r="A54" s="75" t="s">
        <v>70</v>
      </c>
      <c r="B54" s="2">
        <v>42.655811</v>
      </c>
      <c r="C54" s="2">
        <v>25.122032999999998</v>
      </c>
      <c r="D54" s="2">
        <v>9.6142819999999993</v>
      </c>
      <c r="E54" s="2">
        <v>0.71843000000000001</v>
      </c>
      <c r="F54" s="2">
        <v>3.9405000000000001</v>
      </c>
      <c r="G54" s="73">
        <f t="shared" si="0"/>
        <v>82.051056000000003</v>
      </c>
      <c r="I54" s="74">
        <f t="shared" si="5"/>
        <v>51.986912880194978</v>
      </c>
      <c r="J54" s="9">
        <f t="shared" si="6"/>
        <v>30.617562070133502</v>
      </c>
      <c r="K54" s="9">
        <f t="shared" si="1"/>
        <v>11.717438469042982</v>
      </c>
      <c r="L54" s="9">
        <f t="shared" si="2"/>
        <v>0.87558897474762543</v>
      </c>
      <c r="M54" s="9">
        <f t="shared" si="3"/>
        <v>4.8024976058809044</v>
      </c>
      <c r="N54" s="66">
        <f t="shared" si="4"/>
        <v>100</v>
      </c>
      <c r="P54" s="9">
        <f t="shared" si="7"/>
        <v>51.986912880194978</v>
      </c>
    </row>
    <row r="55" spans="1:16">
      <c r="A55" s="76" t="s">
        <v>6</v>
      </c>
      <c r="B55" s="77">
        <v>646.04420700000003</v>
      </c>
      <c r="C55" s="77">
        <v>332.58523000000002</v>
      </c>
      <c r="D55" s="77">
        <v>248.894914</v>
      </c>
      <c r="E55" s="77">
        <v>274.54850900000002</v>
      </c>
      <c r="F55" s="77">
        <v>101.846599</v>
      </c>
      <c r="G55" s="73">
        <v>1603.919459</v>
      </c>
      <c r="I55" s="74">
        <f t="shared" si="5"/>
        <v>40.279092779558326</v>
      </c>
      <c r="J55" s="9">
        <f t="shared" si="6"/>
        <v>20.735781222291415</v>
      </c>
      <c r="K55" s="9">
        <f t="shared" si="1"/>
        <v>15.517918471740419</v>
      </c>
      <c r="L55" s="9">
        <f t="shared" si="2"/>
        <v>17.117350092577187</v>
      </c>
      <c r="M55" s="9">
        <f t="shared" si="3"/>
        <v>6.3498574338326552</v>
      </c>
      <c r="N55" s="66">
        <f t="shared" ref="N55" si="8">SUM(I55:M55)</f>
        <v>100</v>
      </c>
      <c r="P55" s="9">
        <f t="shared" si="7"/>
        <v>40.279092779558326</v>
      </c>
    </row>
    <row r="56" spans="1:16">
      <c r="P56" s="9"/>
    </row>
    <row r="57" spans="1:16">
      <c r="B57" s="68">
        <f>SUM(B49:B54)</f>
        <v>695.92360199999996</v>
      </c>
      <c r="C57" s="68">
        <f t="shared" ref="C57:F57" si="9">SUM(C49:C54)</f>
        <v>370.49977999999999</v>
      </c>
      <c r="D57" s="68">
        <f t="shared" si="9"/>
        <v>307.61508600000002</v>
      </c>
      <c r="E57" s="68">
        <f t="shared" si="9"/>
        <v>286.336479</v>
      </c>
      <c r="F57" s="68">
        <f t="shared" si="9"/>
        <v>110.30305399999999</v>
      </c>
    </row>
    <row r="59" spans="1:16">
      <c r="B59" s="68"/>
      <c r="C59" s="68"/>
      <c r="D59" s="68"/>
      <c r="E59" s="68"/>
      <c r="F59" s="68"/>
    </row>
    <row r="79" ht="15" customHeight="1"/>
    <row r="81" spans="2:8" ht="25.5" customHeight="1">
      <c r="G81" s="78"/>
      <c r="H81" s="78"/>
    </row>
    <row r="83" spans="2:8">
      <c r="B83" s="66"/>
    </row>
    <row r="86" spans="2:8" ht="22.5" customHeight="1"/>
    <row r="95" spans="2:8" ht="22.5" customHeight="1"/>
    <row r="96" spans="2:8" ht="12" customHeight="1">
      <c r="B96" s="47"/>
      <c r="C96" s="47"/>
      <c r="D96" s="47"/>
      <c r="E96" s="47"/>
      <c r="F96" s="47"/>
    </row>
  </sheetData>
  <phoneticPr fontId="1" type="noConversion"/>
  <pageMargins left="0.44431372549019615" right="0.44431372549019615" top="0.44431372549019615" bottom="0.44431372549019615" header="0.50980392156862753" footer="0.50980392156862753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S62"/>
  <sheetViews>
    <sheetView showGridLines="0" zoomScaleNormal="100" workbookViewId="0">
      <selection activeCell="A52" sqref="A52"/>
    </sheetView>
  </sheetViews>
  <sheetFormatPr defaultColWidth="9.140625" defaultRowHeight="12.75"/>
  <cols>
    <col min="1" max="1" width="14.28515625" style="4" customWidth="1"/>
    <col min="2" max="2" width="9.28515625" style="4" bestFit="1" customWidth="1"/>
    <col min="3" max="3" width="11" style="4" bestFit="1" customWidth="1"/>
    <col min="4" max="14" width="9.42578125" style="4" customWidth="1"/>
    <col min="15" max="16" width="10.28515625" style="4" customWidth="1"/>
    <col min="17" max="17" width="9.140625" style="4"/>
    <col min="18" max="18" width="6.28515625" style="4" customWidth="1"/>
    <col min="19" max="21" width="9.140625" style="4"/>
    <col min="22" max="22" width="11" style="4" bestFit="1" customWidth="1"/>
    <col min="23" max="16384" width="9.140625" style="4"/>
  </cols>
  <sheetData>
    <row r="1" spans="1:19" ht="15.75">
      <c r="A1" s="84" t="s">
        <v>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S1" s="6"/>
    </row>
    <row r="2" spans="1:19" ht="14.25" customHeight="1">
      <c r="A2" s="86" t="s">
        <v>54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4" spans="1:19">
      <c r="A4" s="4" t="s">
        <v>88</v>
      </c>
    </row>
    <row r="5" spans="1:19">
      <c r="A5" s="11" t="s">
        <v>65</v>
      </c>
    </row>
    <row r="34" spans="1:16" ht="12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44" spans="1:16">
      <c r="B44" s="7" t="s">
        <v>46</v>
      </c>
      <c r="C44" s="7" t="s">
        <v>47</v>
      </c>
      <c r="D44" s="7" t="s">
        <v>48</v>
      </c>
    </row>
    <row r="45" spans="1:16">
      <c r="A45" s="96">
        <v>2008</v>
      </c>
      <c r="B45" s="97">
        <v>24608.611000000001</v>
      </c>
      <c r="C45" s="36">
        <f>B45-D45</f>
        <v>19455.883000000002</v>
      </c>
      <c r="D45" s="97">
        <v>5152.7280000000001</v>
      </c>
    </row>
    <row r="46" spans="1:16">
      <c r="A46" s="96">
        <v>2009</v>
      </c>
      <c r="B46" s="97">
        <v>21129.782749999998</v>
      </c>
      <c r="C46" s="36">
        <f t="shared" ref="C46:C60" si="0">B46-D46</f>
        <v>16769.572499999998</v>
      </c>
      <c r="D46" s="97">
        <v>4360.2102500000001</v>
      </c>
    </row>
    <row r="47" spans="1:16">
      <c r="A47" s="96">
        <v>2010</v>
      </c>
      <c r="B47" s="97">
        <v>23507.2745</v>
      </c>
      <c r="C47" s="36">
        <f t="shared" si="0"/>
        <v>19290.925499999998</v>
      </c>
      <c r="D47" s="97">
        <v>4216.3490000000002</v>
      </c>
    </row>
    <row r="48" spans="1:16">
      <c r="A48" s="96">
        <v>2011</v>
      </c>
      <c r="B48" s="97">
        <v>25411.32475</v>
      </c>
      <c r="C48" s="36">
        <f t="shared" si="0"/>
        <v>20172.92425</v>
      </c>
      <c r="D48" s="97">
        <v>5238.4004999999997</v>
      </c>
    </row>
    <row r="49" spans="1:4">
      <c r="A49" s="96">
        <v>2012</v>
      </c>
      <c r="B49" s="97">
        <v>26325.873250000001</v>
      </c>
      <c r="C49" s="36">
        <f t="shared" si="0"/>
        <v>20656.518250000001</v>
      </c>
      <c r="D49" s="97">
        <v>5669.3549999999996</v>
      </c>
    </row>
    <row r="50" spans="1:4">
      <c r="A50" s="96">
        <v>2013</v>
      </c>
      <c r="B50" s="97">
        <v>27292.717000000001</v>
      </c>
      <c r="C50" s="36">
        <f t="shared" si="0"/>
        <v>21296.18</v>
      </c>
      <c r="D50" s="97">
        <v>5996.5370000000003</v>
      </c>
    </row>
    <row r="51" spans="1:4">
      <c r="A51" s="96">
        <v>2014</v>
      </c>
      <c r="B51" s="97">
        <v>29235.838</v>
      </c>
      <c r="C51" s="36">
        <f t="shared" si="0"/>
        <v>22701.0105</v>
      </c>
      <c r="D51" s="97">
        <v>6534.8275000000003</v>
      </c>
    </row>
    <row r="52" spans="1:4">
      <c r="A52" s="96">
        <v>2015</v>
      </c>
      <c r="B52" s="97">
        <v>29098.763500000001</v>
      </c>
      <c r="C52" s="36">
        <f t="shared" si="0"/>
        <v>22916.587500000001</v>
      </c>
      <c r="D52" s="97">
        <v>6182.1760000000004</v>
      </c>
    </row>
    <row r="53" spans="1:4">
      <c r="A53" s="96">
        <v>2016</v>
      </c>
      <c r="B53" s="97">
        <v>31974.780584</v>
      </c>
      <c r="C53" s="36">
        <f t="shared" si="0"/>
        <v>25461.725584</v>
      </c>
      <c r="D53" s="97">
        <v>6513.0550000000003</v>
      </c>
    </row>
    <row r="54" spans="1:4">
      <c r="A54" s="96">
        <v>2017</v>
      </c>
      <c r="B54" s="97">
        <v>31273.206657000002</v>
      </c>
      <c r="C54" s="36">
        <f t="shared" si="0"/>
        <v>24661.137907000004</v>
      </c>
      <c r="D54" s="97">
        <v>6612.0687500000004</v>
      </c>
    </row>
    <row r="55" spans="1:4">
      <c r="A55" s="96">
        <v>2018</v>
      </c>
      <c r="B55" s="97">
        <v>34423.457249999999</v>
      </c>
      <c r="C55" s="36">
        <f t="shared" si="0"/>
        <v>27643.964749999999</v>
      </c>
      <c r="D55" s="97">
        <v>6779.4925000000003</v>
      </c>
    </row>
    <row r="56" spans="1:4">
      <c r="A56" s="96">
        <v>2019</v>
      </c>
      <c r="B56" s="97">
        <v>33541.2575</v>
      </c>
      <c r="C56" s="36">
        <f t="shared" si="0"/>
        <v>26563.167999999998</v>
      </c>
      <c r="D56" s="97">
        <v>6978.0895</v>
      </c>
    </row>
    <row r="57" spans="1:4">
      <c r="A57" s="96">
        <v>2020</v>
      </c>
      <c r="B57" s="97">
        <v>33243.537499999999</v>
      </c>
      <c r="C57" s="36">
        <f t="shared" si="0"/>
        <v>26582.487249999998</v>
      </c>
      <c r="D57" s="97">
        <v>6661.0502500000002</v>
      </c>
    </row>
    <row r="58" spans="1:4">
      <c r="A58" s="96">
        <v>2021</v>
      </c>
      <c r="B58" s="97">
        <v>34555.004500000003</v>
      </c>
      <c r="C58" s="36">
        <f t="shared" si="0"/>
        <v>28150.705500000004</v>
      </c>
      <c r="D58" s="97">
        <v>6404.299</v>
      </c>
    </row>
    <row r="59" spans="1:4">
      <c r="A59" s="96">
        <v>2022</v>
      </c>
      <c r="B59" s="97">
        <v>31801.70275</v>
      </c>
      <c r="C59" s="36">
        <f t="shared" si="0"/>
        <v>25447.532749999998</v>
      </c>
      <c r="D59" s="97">
        <v>6354.17</v>
      </c>
    </row>
    <row r="60" spans="1:4">
      <c r="A60" s="96">
        <v>2023</v>
      </c>
      <c r="B60" s="97">
        <v>30738.118999999999</v>
      </c>
      <c r="C60" s="36">
        <f t="shared" si="0"/>
        <v>24657.807249999998</v>
      </c>
      <c r="D60" s="97">
        <v>6080.3117499999998</v>
      </c>
    </row>
    <row r="62" spans="1:4">
      <c r="B62" s="10">
        <f>B60/B59-1</f>
        <v>-3.3444239082449756E-2</v>
      </c>
      <c r="C62" s="10">
        <f>C60/C59-1</f>
        <v>-3.1033480053189066E-2</v>
      </c>
      <c r="D62" s="10">
        <f>D60/D59-1</f>
        <v>-4.3098980669387221E-2</v>
      </c>
    </row>
  </sheetData>
  <pageMargins left="0.44431372549019615" right="0.44431372549019615" top="0.44431372549019615" bottom="0.44431372549019615" header="0.50980392156862753" footer="0.50980392156862753"/>
  <pageSetup paperSize="9" scale="8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I86"/>
  <sheetViews>
    <sheetView showGridLines="0" zoomScaleNormal="100" workbookViewId="0">
      <selection activeCell="F48" sqref="F48"/>
    </sheetView>
  </sheetViews>
  <sheetFormatPr defaultColWidth="9.140625" defaultRowHeight="12.75"/>
  <cols>
    <col min="1" max="1" width="9.140625" style="4"/>
    <col min="2" max="2" width="16.140625" style="4" customWidth="1"/>
    <col min="3" max="5" width="13" style="4" customWidth="1"/>
    <col min="6" max="7" width="9.140625" style="4"/>
    <col min="8" max="9" width="8" style="4" customWidth="1"/>
    <col min="10" max="17" width="9.140625" style="4"/>
    <col min="18" max="18" width="20.5703125" style="4" bestFit="1" customWidth="1"/>
    <col min="19" max="19" width="9.140625" style="4"/>
    <col min="20" max="23" width="11.85546875" style="4" customWidth="1"/>
    <col min="24" max="24" width="11.140625" style="4" customWidth="1"/>
    <col min="25" max="16384" width="9.140625" style="4"/>
  </cols>
  <sheetData>
    <row r="1" spans="1:5" ht="15.75">
      <c r="A1" s="1" t="s">
        <v>92</v>
      </c>
    </row>
    <row r="2" spans="1:5" ht="14.25">
      <c r="A2" s="82" t="s">
        <v>54</v>
      </c>
    </row>
    <row r="3" spans="1:5">
      <c r="C3" s="102"/>
      <c r="D3" s="102"/>
      <c r="E3" s="102"/>
    </row>
    <row r="4" spans="1:5">
      <c r="A4" s="4" t="s">
        <v>90</v>
      </c>
    </row>
    <row r="5" spans="1:5">
      <c r="A5" s="13" t="s">
        <v>96</v>
      </c>
      <c r="B5" s="83"/>
      <c r="C5" s="7"/>
      <c r="D5" s="7"/>
      <c r="E5" s="7"/>
    </row>
    <row r="6" spans="1:5">
      <c r="A6" s="47" t="s">
        <v>97</v>
      </c>
    </row>
    <row r="7" spans="1:5">
      <c r="A7" s="3" t="s">
        <v>98</v>
      </c>
    </row>
    <row r="8" spans="1:5">
      <c r="A8" s="3" t="s">
        <v>91</v>
      </c>
    </row>
    <row r="9" spans="1:5" ht="15" customHeight="1">
      <c r="A9" s="11" t="s">
        <v>65</v>
      </c>
    </row>
    <row r="10" spans="1:5" ht="15" customHeight="1"/>
    <row r="11" spans="1:5" ht="15" customHeight="1"/>
    <row r="12" spans="1:5" ht="15" customHeight="1"/>
    <row r="13" spans="1:5" ht="15" customHeight="1"/>
    <row r="14" spans="1:5" ht="15" customHeight="1"/>
    <row r="15" spans="1:5" ht="15" customHeight="1"/>
    <row r="16" spans="1: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40" spans="2:9">
      <c r="B40" s="16"/>
      <c r="C40" s="7">
        <v>2013</v>
      </c>
      <c r="D40" s="7">
        <v>2022</v>
      </c>
      <c r="E40" s="7">
        <v>2023</v>
      </c>
    </row>
    <row r="41" spans="2:9">
      <c r="B41" s="17"/>
      <c r="C41" s="18"/>
      <c r="D41" s="18"/>
      <c r="E41" s="18"/>
      <c r="F41" s="79" t="s">
        <v>81</v>
      </c>
      <c r="G41" s="79" t="s">
        <v>82</v>
      </c>
    </row>
    <row r="42" spans="2:9">
      <c r="B42" s="20"/>
      <c r="C42" s="20"/>
      <c r="D42" s="20"/>
      <c r="E42" s="20"/>
      <c r="F42" s="20"/>
      <c r="G42" s="21"/>
    </row>
    <row r="43" spans="2:9">
      <c r="B43" s="26" t="s">
        <v>29</v>
      </c>
      <c r="C43" s="45">
        <v>4792.5384999999997</v>
      </c>
      <c r="D43" s="45">
        <v>6373.7330000000002</v>
      </c>
      <c r="E43" s="45">
        <v>6607.73225</v>
      </c>
      <c r="F43" s="27">
        <f t="shared" ref="F43:F64" si="0">E43/D43-1</f>
        <v>3.6713061246839152E-2</v>
      </c>
      <c r="G43" s="50">
        <f t="shared" ref="G43:G64" si="1">E43/C43-1</f>
        <v>0.3787541299876882</v>
      </c>
      <c r="H43" s="27">
        <f>E43/$E$71</f>
        <v>0.16117619115568357</v>
      </c>
      <c r="I43" s="27"/>
    </row>
    <row r="44" spans="2:9">
      <c r="B44" s="26" t="s">
        <v>27</v>
      </c>
      <c r="C44" s="45">
        <v>4512.7377500000002</v>
      </c>
      <c r="D44" s="45">
        <v>5938.2349999999997</v>
      </c>
      <c r="E44" s="45">
        <v>5419.6244999999999</v>
      </c>
      <c r="F44" s="27">
        <f t="shared" si="0"/>
        <v>-8.7334115271625268E-2</v>
      </c>
      <c r="G44" s="50">
        <f t="shared" si="1"/>
        <v>0.20096154490696905</v>
      </c>
      <c r="H44" s="27">
        <f t="shared" ref="H44:H64" si="2">E44/$E$71</f>
        <v>0.13219579749225249</v>
      </c>
      <c r="I44" s="27"/>
    </row>
    <row r="45" spans="2:9">
      <c r="B45" s="26" t="s">
        <v>23</v>
      </c>
      <c r="C45" s="45">
        <v>5904.6589999999997</v>
      </c>
      <c r="D45" s="45">
        <v>4845.86175</v>
      </c>
      <c r="E45" s="45">
        <v>4442.9799999999996</v>
      </c>
      <c r="F45" s="27">
        <f t="shared" si="0"/>
        <v>-8.3139340489852054E-2</v>
      </c>
      <c r="G45" s="50">
        <f t="shared" si="1"/>
        <v>-0.24754672539091593</v>
      </c>
      <c r="H45" s="27">
        <f t="shared" si="2"/>
        <v>0.10837342777938361</v>
      </c>
      <c r="I45" s="27"/>
    </row>
    <row r="46" spans="2:9">
      <c r="B46" s="26" t="s">
        <v>20</v>
      </c>
      <c r="C46" s="45">
        <v>3948.7764999999999</v>
      </c>
      <c r="D46" s="45">
        <v>4238.0330000000004</v>
      </c>
      <c r="E46" s="45">
        <v>4007.761</v>
      </c>
      <c r="F46" s="27">
        <f t="shared" si="0"/>
        <v>-5.4334640622194397E-2</v>
      </c>
      <c r="G46" s="50">
        <f t="shared" si="1"/>
        <v>1.49374116261074E-2</v>
      </c>
      <c r="H46" s="27">
        <f t="shared" si="2"/>
        <v>9.7757540499964046E-2</v>
      </c>
      <c r="I46" s="27"/>
    </row>
    <row r="47" spans="2:9">
      <c r="B47" s="26" t="s">
        <v>71</v>
      </c>
      <c r="C47" s="45">
        <v>2719.9902499999998</v>
      </c>
      <c r="D47" s="45">
        <v>4288.5744999999997</v>
      </c>
      <c r="E47" s="45">
        <v>3864.7159999999999</v>
      </c>
      <c r="F47" s="27">
        <f t="shared" si="0"/>
        <v>-9.8834356264534962E-2</v>
      </c>
      <c r="G47" s="50">
        <f t="shared" si="1"/>
        <v>0.42085656373216773</v>
      </c>
      <c r="H47" s="27">
        <f t="shared" si="2"/>
        <v>9.4268378501327563E-2</v>
      </c>
      <c r="I47" s="27"/>
    </row>
    <row r="48" spans="2:9">
      <c r="B48" s="26" t="s">
        <v>26</v>
      </c>
      <c r="C48" s="45">
        <v>2224.9564999999998</v>
      </c>
      <c r="D48" s="45">
        <v>2976.3407499999998</v>
      </c>
      <c r="E48" s="45">
        <v>3251.7249999999999</v>
      </c>
      <c r="F48" s="27">
        <f t="shared" si="0"/>
        <v>9.2524436256164577E-2</v>
      </c>
      <c r="G48" s="50">
        <f t="shared" si="1"/>
        <v>0.46147801091841578</v>
      </c>
      <c r="H48" s="27">
        <f t="shared" si="2"/>
        <v>7.9316266210047351E-2</v>
      </c>
      <c r="I48" s="27"/>
    </row>
    <row r="49" spans="2:9">
      <c r="B49" s="26" t="s">
        <v>35</v>
      </c>
      <c r="C49" s="45">
        <v>1494.1310000000001</v>
      </c>
      <c r="D49" s="45">
        <v>2220.3172500000001</v>
      </c>
      <c r="E49" s="45">
        <v>2811.98425</v>
      </c>
      <c r="F49" s="27">
        <f t="shared" si="0"/>
        <v>0.26647858543638292</v>
      </c>
      <c r="G49" s="50">
        <f t="shared" si="1"/>
        <v>0.88201988312939084</v>
      </c>
      <c r="H49" s="27">
        <f t="shared" si="2"/>
        <v>6.8590084140405586E-2</v>
      </c>
      <c r="I49" s="27"/>
    </row>
    <row r="50" spans="2:9">
      <c r="B50" s="26" t="s">
        <v>36</v>
      </c>
      <c r="C50" s="45">
        <v>1205.98225</v>
      </c>
      <c r="D50" s="45">
        <v>1705.2460000000001</v>
      </c>
      <c r="E50" s="45">
        <v>1580.1205</v>
      </c>
      <c r="F50" s="27">
        <f t="shared" si="0"/>
        <v>-7.3376803112278233E-2</v>
      </c>
      <c r="G50" s="50">
        <f t="shared" si="1"/>
        <v>0.31023528745966189</v>
      </c>
      <c r="H50" s="27">
        <f t="shared" si="2"/>
        <v>3.8542391568153249E-2</v>
      </c>
      <c r="I50" s="27"/>
    </row>
    <row r="51" spans="2:9">
      <c r="B51" s="29" t="s">
        <v>72</v>
      </c>
      <c r="C51" s="45">
        <v>1163.5940000000001</v>
      </c>
      <c r="D51" s="45">
        <v>1284.4114999999999</v>
      </c>
      <c r="E51" s="45">
        <v>1345.761</v>
      </c>
      <c r="F51" s="46">
        <f t="shared" si="0"/>
        <v>4.7764676663203387E-2</v>
      </c>
      <c r="G51" s="50">
        <f t="shared" si="1"/>
        <v>0.15655546522240571</v>
      </c>
      <c r="H51" s="27">
        <f t="shared" si="2"/>
        <v>3.2825880949680412E-2</v>
      </c>
      <c r="I51" s="27"/>
    </row>
    <row r="52" spans="2:9">
      <c r="B52" s="26" t="s">
        <v>39</v>
      </c>
      <c r="C52" s="45">
        <v>1226.7327499999999</v>
      </c>
      <c r="D52" s="45">
        <v>1223.72425</v>
      </c>
      <c r="E52" s="45">
        <v>1194.3287499999999</v>
      </c>
      <c r="F52" s="27">
        <f t="shared" si="0"/>
        <v>-2.4021343043581944E-2</v>
      </c>
      <c r="G52" s="50">
        <f t="shared" si="1"/>
        <v>-2.6414881317874617E-2</v>
      </c>
      <c r="H52" s="27">
        <f t="shared" si="2"/>
        <v>2.9132136658946584E-2</v>
      </c>
      <c r="I52" s="27"/>
    </row>
    <row r="53" spans="2:9">
      <c r="B53" s="26" t="s">
        <v>40</v>
      </c>
      <c r="C53" s="45">
        <v>1242.5622499999999</v>
      </c>
      <c r="D53" s="45">
        <v>1239.06375</v>
      </c>
      <c r="E53" s="45">
        <v>1172.8105</v>
      </c>
      <c r="F53" s="27">
        <f t="shared" si="0"/>
        <v>-5.3470412640189036E-2</v>
      </c>
      <c r="G53" s="50">
        <f t="shared" si="1"/>
        <v>-5.6135416957983297E-2</v>
      </c>
      <c r="H53" s="27">
        <f t="shared" si="2"/>
        <v>2.8607262247557448E-2</v>
      </c>
      <c r="I53" s="27"/>
    </row>
    <row r="54" spans="2:9">
      <c r="B54" s="26" t="s">
        <v>25</v>
      </c>
      <c r="C54" s="45">
        <v>700.5675</v>
      </c>
      <c r="D54" s="45">
        <v>1101.1755000000001</v>
      </c>
      <c r="E54" s="45">
        <v>1033.499</v>
      </c>
      <c r="F54" s="27">
        <f t="shared" si="0"/>
        <v>-6.1458414212811729E-2</v>
      </c>
      <c r="G54" s="50">
        <f t="shared" si="1"/>
        <v>0.47523115188757692</v>
      </c>
      <c r="H54" s="27">
        <f t="shared" si="2"/>
        <v>2.5209167999082866E-2</v>
      </c>
      <c r="I54" s="27"/>
    </row>
    <row r="55" spans="2:9">
      <c r="B55" s="26" t="s">
        <v>32</v>
      </c>
      <c r="C55" s="45">
        <v>402.60300000000001</v>
      </c>
      <c r="D55" s="45">
        <v>1006.25875</v>
      </c>
      <c r="E55" s="45">
        <v>1029.904</v>
      </c>
      <c r="F55" s="95">
        <f t="shared" si="0"/>
        <v>2.3498180761161169E-2</v>
      </c>
      <c r="G55" s="50">
        <f t="shared" si="1"/>
        <v>1.5581130791375126</v>
      </c>
      <c r="H55" s="27">
        <f t="shared" si="2"/>
        <v>2.5121478549014017E-2</v>
      </c>
      <c r="I55" s="27"/>
    </row>
    <row r="56" spans="2:9">
      <c r="B56" s="26" t="s">
        <v>22</v>
      </c>
      <c r="C56" s="45">
        <v>592.62225000000001</v>
      </c>
      <c r="D56" s="45">
        <v>734.53899999999999</v>
      </c>
      <c r="E56" s="45">
        <v>622.83775000000003</v>
      </c>
      <c r="F56" s="27">
        <f t="shared" si="0"/>
        <v>-0.15206986967335967</v>
      </c>
      <c r="G56" s="50">
        <f t="shared" si="1"/>
        <v>5.0986104554798573E-2</v>
      </c>
      <c r="H56" s="27">
        <f t="shared" si="2"/>
        <v>1.5192294792661409E-2</v>
      </c>
      <c r="I56" s="27"/>
    </row>
    <row r="57" spans="2:9">
      <c r="B57" s="29" t="s">
        <v>99</v>
      </c>
      <c r="C57" s="45">
        <v>240.649</v>
      </c>
      <c r="D57" s="45">
        <v>535.94550000000004</v>
      </c>
      <c r="E57" s="45">
        <v>604.15724999999998</v>
      </c>
      <c r="F57" s="95">
        <f t="shared" si="0"/>
        <v>0.12727366868459566</v>
      </c>
      <c r="G57" s="50">
        <f t="shared" si="1"/>
        <v>1.5105329754123225</v>
      </c>
      <c r="H57" s="27">
        <f t="shared" si="2"/>
        <v>1.4736638945092259E-2</v>
      </c>
      <c r="I57" s="27"/>
    </row>
    <row r="58" spans="2:9">
      <c r="B58" s="26" t="s">
        <v>31</v>
      </c>
      <c r="C58" s="45">
        <v>384.89400000000001</v>
      </c>
      <c r="D58" s="45">
        <v>442.4425</v>
      </c>
      <c r="E58" s="45">
        <v>413.97800000000001</v>
      </c>
      <c r="F58" s="27">
        <f t="shared" si="0"/>
        <v>-6.4334913576340358E-2</v>
      </c>
      <c r="G58" s="50">
        <f t="shared" si="1"/>
        <v>7.5563661683476502E-2</v>
      </c>
      <c r="H58" s="27">
        <f t="shared" si="2"/>
        <v>1.0097775566231149E-2</v>
      </c>
      <c r="I58" s="27"/>
    </row>
    <row r="59" spans="2:9">
      <c r="B59" s="26" t="s">
        <v>38</v>
      </c>
      <c r="C59" s="45">
        <v>397.41199999999998</v>
      </c>
      <c r="D59" s="45">
        <v>396.94549999999998</v>
      </c>
      <c r="E59" s="45">
        <v>403.30874999999997</v>
      </c>
      <c r="F59" s="27">
        <f t="shared" si="0"/>
        <v>1.6030538197309152E-2</v>
      </c>
      <c r="G59" s="50">
        <f t="shared" si="1"/>
        <v>1.4837876058095834E-2</v>
      </c>
      <c r="H59" s="27">
        <f t="shared" si="2"/>
        <v>9.8375305967882999E-3</v>
      </c>
      <c r="I59" s="27"/>
    </row>
    <row r="60" spans="2:9">
      <c r="B60" s="26" t="s">
        <v>30</v>
      </c>
      <c r="C60" s="45">
        <v>243.2045</v>
      </c>
      <c r="D60" s="45">
        <v>312.59500000000003</v>
      </c>
      <c r="E60" s="45">
        <v>320.79000000000002</v>
      </c>
      <c r="F60" s="27">
        <f t="shared" si="0"/>
        <v>2.6216030326780659E-2</v>
      </c>
      <c r="G60" s="50">
        <f t="shared" si="1"/>
        <v>0.31901342286018575</v>
      </c>
      <c r="H60" s="27">
        <f t="shared" si="2"/>
        <v>7.8247284249194169E-3</v>
      </c>
      <c r="I60" s="27"/>
    </row>
    <row r="61" spans="2:9">
      <c r="B61" s="26" t="s">
        <v>28</v>
      </c>
      <c r="C61" s="45">
        <v>85.131500000000003</v>
      </c>
      <c r="D61" s="45">
        <v>299.99299999999999</v>
      </c>
      <c r="E61" s="45">
        <v>305.34125</v>
      </c>
      <c r="F61" s="95">
        <f t="shared" si="0"/>
        <v>1.7827915984706344E-2</v>
      </c>
      <c r="G61" s="50">
        <f t="shared" si="1"/>
        <v>2.5867011623194704</v>
      </c>
      <c r="H61" s="27">
        <f t="shared" si="2"/>
        <v>7.4479016121931042E-3</v>
      </c>
      <c r="I61" s="27"/>
    </row>
    <row r="62" spans="2:9">
      <c r="B62" s="26" t="s">
        <v>21</v>
      </c>
      <c r="C62" s="45">
        <v>173.93199999999999</v>
      </c>
      <c r="D62" s="45">
        <v>248.887</v>
      </c>
      <c r="E62" s="45">
        <v>275.524</v>
      </c>
      <c r="F62" s="95">
        <f t="shared" si="0"/>
        <v>0.10702447295358941</v>
      </c>
      <c r="G62" s="50">
        <f t="shared" si="1"/>
        <v>0.58409033415357747</v>
      </c>
      <c r="H62" s="27">
        <f t="shared" si="2"/>
        <v>6.7205975078633911E-3</v>
      </c>
      <c r="I62" s="27"/>
    </row>
    <row r="63" spans="2:9">
      <c r="B63" s="26" t="s">
        <v>24</v>
      </c>
      <c r="C63" s="45">
        <v>253.76400000000001</v>
      </c>
      <c r="D63" s="45">
        <v>281.8</v>
      </c>
      <c r="E63" s="45">
        <v>221.34</v>
      </c>
      <c r="F63" s="27">
        <f t="shared" si="0"/>
        <v>-0.21454932576295249</v>
      </c>
      <c r="G63" s="50">
        <f t="shared" si="1"/>
        <v>-0.12777226084078119</v>
      </c>
      <c r="H63" s="27">
        <f t="shared" si="2"/>
        <v>5.3989382136963859E-3</v>
      </c>
      <c r="I63" s="27"/>
    </row>
    <row r="64" spans="2:9">
      <c r="B64" s="26" t="s">
        <v>33</v>
      </c>
      <c r="C64" s="45">
        <v>85.771000000000001</v>
      </c>
      <c r="D64" s="45">
        <v>56.0625</v>
      </c>
      <c r="E64" s="45">
        <v>66.726249999999993</v>
      </c>
      <c r="F64" s="27">
        <f t="shared" si="0"/>
        <v>0.19021181716833868</v>
      </c>
      <c r="G64" s="50">
        <f t="shared" si="1"/>
        <v>-0.22204183232094776</v>
      </c>
      <c r="H64" s="27">
        <f t="shared" si="2"/>
        <v>1.6275905890560153E-3</v>
      </c>
      <c r="I64" s="27"/>
    </row>
    <row r="65" spans="2:9">
      <c r="B65" s="30"/>
      <c r="C65" s="48"/>
      <c r="D65" s="48"/>
      <c r="E65" s="48"/>
      <c r="F65" s="20"/>
      <c r="G65" s="21"/>
      <c r="H65" s="27"/>
      <c r="I65" s="27"/>
    </row>
    <row r="66" spans="2:9">
      <c r="B66" s="31" t="s">
        <v>41</v>
      </c>
      <c r="C66" s="45">
        <v>663.84100000000001</v>
      </c>
      <c r="D66" s="45">
        <v>874.66899999999998</v>
      </c>
      <c r="E66" s="45">
        <v>816.30949999999996</v>
      </c>
      <c r="F66" s="27">
        <v>-6.6721811336631354E-2</v>
      </c>
      <c r="G66" s="50">
        <v>0.22967623271235116</v>
      </c>
      <c r="H66" s="32"/>
      <c r="I66" s="32"/>
    </row>
    <row r="67" spans="2:9">
      <c r="B67" s="31"/>
      <c r="C67" s="48"/>
      <c r="D67" s="48"/>
      <c r="E67" s="48"/>
      <c r="F67" s="20"/>
      <c r="G67" s="22"/>
      <c r="H67" s="32"/>
      <c r="I67" s="32"/>
    </row>
    <row r="68" spans="2:9">
      <c r="B68" s="31" t="s">
        <v>58</v>
      </c>
      <c r="C68" s="45">
        <v>6514.4377500000001</v>
      </c>
      <c r="D68" s="45">
        <v>9288.9182500000006</v>
      </c>
      <c r="E68" s="45">
        <v>9201.8462500000005</v>
      </c>
      <c r="F68" s="27">
        <v>-9.3737502749580148E-3</v>
      </c>
      <c r="G68" s="50">
        <v>0.4125311505202427</v>
      </c>
      <c r="H68" s="32"/>
      <c r="I68" s="32"/>
    </row>
    <row r="69" spans="2:9">
      <c r="B69" s="33" t="s">
        <v>55</v>
      </c>
      <c r="C69" s="45" t="s">
        <v>8</v>
      </c>
      <c r="D69" s="45">
        <v>33.048749999999998</v>
      </c>
      <c r="E69" s="45">
        <v>35.078249999999997</v>
      </c>
      <c r="F69" s="27">
        <v>6.140928174287974E-2</v>
      </c>
      <c r="G69" s="50" t="e">
        <v>#VALUE!</v>
      </c>
      <c r="H69" s="32"/>
      <c r="I69" s="32"/>
    </row>
    <row r="70" spans="2:9">
      <c r="F70" s="20"/>
      <c r="G70" s="36"/>
      <c r="H70" s="32"/>
      <c r="I70" s="32"/>
    </row>
    <row r="71" spans="2:9">
      <c r="E71" s="49">
        <f>SUM(E43:E64)</f>
        <v>40996.94999999999</v>
      </c>
      <c r="F71" s="20"/>
      <c r="G71" s="36"/>
      <c r="H71" s="32"/>
      <c r="I71" s="32"/>
    </row>
    <row r="73" spans="2:9">
      <c r="F73" s="12">
        <f>MIN(F43:F64)</f>
        <v>-0.21454932576295249</v>
      </c>
    </row>
    <row r="74" spans="2:9">
      <c r="F74" s="12">
        <f>MAX(F43:F64)</f>
        <v>0.26647858543638292</v>
      </c>
    </row>
    <row r="76" spans="2:9">
      <c r="B76" s="26" t="str">
        <f>B56</f>
        <v>Denmark</v>
      </c>
      <c r="C76" s="45">
        <f>C56</f>
        <v>592.62225000000001</v>
      </c>
      <c r="D76" s="45">
        <f t="shared" ref="D76:E76" si="3">D56</f>
        <v>734.53899999999999</v>
      </c>
      <c r="E76" s="45">
        <f t="shared" si="3"/>
        <v>622.83775000000003</v>
      </c>
    </row>
    <row r="77" spans="2:9">
      <c r="B77" s="26" t="str">
        <f t="shared" ref="B77:B84" si="4">B57</f>
        <v>Romania (³)</v>
      </c>
      <c r="C77" s="45">
        <f t="shared" ref="C77:E77" si="5">C57</f>
        <v>240.649</v>
      </c>
      <c r="D77" s="45">
        <f t="shared" si="5"/>
        <v>535.94550000000004</v>
      </c>
      <c r="E77" s="45">
        <f t="shared" si="5"/>
        <v>604.15724999999998</v>
      </c>
    </row>
    <row r="78" spans="2:9">
      <c r="B78" s="26" t="str">
        <f t="shared" si="4"/>
        <v>Latvia</v>
      </c>
      <c r="C78" s="45">
        <f t="shared" ref="C78:E78" si="6">C58</f>
        <v>384.89400000000001</v>
      </c>
      <c r="D78" s="45">
        <f t="shared" si="6"/>
        <v>442.4425</v>
      </c>
      <c r="E78" s="45">
        <f t="shared" si="6"/>
        <v>413.97800000000001</v>
      </c>
    </row>
    <row r="79" spans="2:9">
      <c r="B79" s="26" t="str">
        <f t="shared" si="4"/>
        <v>Slovenia</v>
      </c>
      <c r="C79" s="45">
        <f t="shared" ref="C79:E79" si="7">C59</f>
        <v>397.41199999999998</v>
      </c>
      <c r="D79" s="45">
        <f t="shared" si="7"/>
        <v>396.94549999999998</v>
      </c>
      <c r="E79" s="45">
        <f t="shared" si="7"/>
        <v>403.30874999999997</v>
      </c>
    </row>
    <row r="80" spans="2:9">
      <c r="B80" s="26" t="str">
        <f t="shared" si="4"/>
        <v>Cyprus</v>
      </c>
      <c r="C80" s="45">
        <f t="shared" ref="C80:E80" si="8">C60</f>
        <v>243.2045</v>
      </c>
      <c r="D80" s="45">
        <f t="shared" si="8"/>
        <v>312.59500000000003</v>
      </c>
      <c r="E80" s="45">
        <f t="shared" si="8"/>
        <v>320.79000000000002</v>
      </c>
    </row>
    <row r="81" spans="2:5">
      <c r="B81" s="26" t="str">
        <f t="shared" si="4"/>
        <v>Croatia</v>
      </c>
      <c r="C81" s="45">
        <f t="shared" ref="C81:E81" si="9">C61</f>
        <v>85.131500000000003</v>
      </c>
      <c r="D81" s="45">
        <f t="shared" si="9"/>
        <v>299.99299999999999</v>
      </c>
      <c r="E81" s="45">
        <f t="shared" si="9"/>
        <v>305.34125</v>
      </c>
    </row>
    <row r="82" spans="2:5">
      <c r="B82" s="26" t="str">
        <f t="shared" si="4"/>
        <v>Bulgaria</v>
      </c>
      <c r="C82" s="45">
        <f t="shared" ref="C82:E82" si="10">C62</f>
        <v>173.93199999999999</v>
      </c>
      <c r="D82" s="45">
        <f t="shared" si="10"/>
        <v>248.887</v>
      </c>
      <c r="E82" s="45">
        <f t="shared" si="10"/>
        <v>275.524</v>
      </c>
    </row>
    <row r="83" spans="2:5">
      <c r="B83" s="26" t="str">
        <f t="shared" si="4"/>
        <v>Estonia</v>
      </c>
      <c r="C83" s="45">
        <f t="shared" ref="C83:E83" si="11">C63</f>
        <v>253.76400000000001</v>
      </c>
      <c r="D83" s="45">
        <f t="shared" si="11"/>
        <v>281.8</v>
      </c>
      <c r="E83" s="45">
        <f t="shared" si="11"/>
        <v>221.34</v>
      </c>
    </row>
    <row r="84" spans="2:5">
      <c r="B84" s="26" t="str">
        <f t="shared" si="4"/>
        <v>Malta</v>
      </c>
      <c r="C84" s="45">
        <f t="shared" ref="C84:E84" si="12">C64</f>
        <v>85.771000000000001</v>
      </c>
      <c r="D84" s="45">
        <f t="shared" si="12"/>
        <v>56.0625</v>
      </c>
      <c r="E84" s="45">
        <f t="shared" si="12"/>
        <v>66.726249999999993</v>
      </c>
    </row>
    <row r="86" spans="2:5">
      <c r="B86" s="33" t="s">
        <v>55</v>
      </c>
      <c r="C86" s="45" t="str">
        <f>C69</f>
        <v>:</v>
      </c>
      <c r="D86" s="45">
        <f t="shared" ref="D86:E86" si="13">D69</f>
        <v>33.048749999999998</v>
      </c>
      <c r="E86" s="45">
        <f t="shared" si="13"/>
        <v>35.078249999999997</v>
      </c>
    </row>
  </sheetData>
  <sortState xmlns:xlrd2="http://schemas.microsoft.com/office/spreadsheetml/2017/richdata2" ref="B43:H64">
    <sortCondition descending="1" ref="E43:E64"/>
  </sortState>
  <mergeCells count="1">
    <mergeCell ref="C3:E3"/>
  </mergeCells>
  <conditionalFormatting sqref="F43:F64">
    <cfRule type="cellIs" dxfId="5" priority="3" operator="lessThan">
      <formula>0</formula>
    </cfRule>
  </conditionalFormatting>
  <conditionalFormatting sqref="F66">
    <cfRule type="cellIs" dxfId="4" priority="2" operator="lessThan">
      <formula>0</formula>
    </cfRule>
  </conditionalFormatting>
  <conditionalFormatting sqref="F68:F69">
    <cfRule type="cellIs" dxfId="3" priority="1" operator="lessThan">
      <formula>0</formula>
    </cfRule>
  </conditionalFormatting>
  <pageMargins left="0.44392156862745108" right="0.44392156862745108" top="0.44392156862745108" bottom="0.19686274509803925" header="0.50980392156862753" footer="0.50980392156862753"/>
  <pageSetup paperSize="9" scale="76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H81"/>
  <sheetViews>
    <sheetView showGridLines="0" tabSelected="1" zoomScaleNormal="100" workbookViewId="0">
      <selection activeCell="Q1" sqref="Q1:Q1048576"/>
    </sheetView>
  </sheetViews>
  <sheetFormatPr defaultColWidth="9.140625" defaultRowHeight="12.75"/>
  <cols>
    <col min="1" max="1" width="14.7109375" style="4" bestFit="1" customWidth="1"/>
    <col min="2" max="4" width="13" style="4" customWidth="1"/>
    <col min="5" max="6" width="9.140625" style="4"/>
    <col min="7" max="7" width="8" style="4" customWidth="1"/>
    <col min="8" max="9" width="9.140625" style="4"/>
    <col min="10" max="10" width="11.5703125" style="4" bestFit="1" customWidth="1"/>
    <col min="11" max="15" width="9.140625" style="4"/>
    <col min="16" max="16" width="20.5703125" style="4" bestFit="1" customWidth="1"/>
    <col min="17" max="17" width="9.140625" style="4"/>
    <col min="18" max="21" width="11.85546875" style="4" customWidth="1"/>
    <col min="22" max="16384" width="9.140625" style="4"/>
  </cols>
  <sheetData>
    <row r="1" spans="1:4" ht="15.75">
      <c r="A1" s="1" t="s">
        <v>93</v>
      </c>
    </row>
    <row r="2" spans="1:4" ht="14.25">
      <c r="A2" s="82" t="s">
        <v>56</v>
      </c>
    </row>
    <row r="3" spans="1:4">
      <c r="B3" s="102"/>
      <c r="C3" s="102"/>
      <c r="D3" s="64"/>
    </row>
    <row r="4" spans="1:4">
      <c r="A4" s="4" t="s">
        <v>73</v>
      </c>
      <c r="B4" s="15"/>
      <c r="C4" s="15"/>
      <c r="D4" s="64"/>
    </row>
    <row r="5" spans="1:4">
      <c r="A5" s="47" t="s">
        <v>74</v>
      </c>
      <c r="B5" s="15"/>
      <c r="C5" s="15"/>
      <c r="D5" s="64"/>
    </row>
    <row r="6" spans="1:4">
      <c r="A6" s="11" t="s">
        <v>65</v>
      </c>
      <c r="B6" s="15"/>
      <c r="C6" s="15"/>
      <c r="D6" s="64"/>
    </row>
    <row r="7" spans="1:4">
      <c r="B7" s="15"/>
      <c r="C7" s="15"/>
      <c r="D7" s="64"/>
    </row>
    <row r="8" spans="1:4">
      <c r="B8" s="15"/>
      <c r="C8" s="15"/>
      <c r="D8" s="64"/>
    </row>
    <row r="9" spans="1:4">
      <c r="B9" s="15"/>
      <c r="C9" s="15"/>
      <c r="D9" s="64"/>
    </row>
    <row r="10" spans="1:4">
      <c r="B10" s="15"/>
      <c r="C10" s="15"/>
      <c r="D10" s="64"/>
    </row>
    <row r="11" spans="1:4">
      <c r="B11" s="15"/>
      <c r="C11" s="15"/>
      <c r="D11" s="64"/>
    </row>
    <row r="12" spans="1:4">
      <c r="B12" s="15"/>
      <c r="C12" s="15"/>
      <c r="D12" s="64"/>
    </row>
    <row r="13" spans="1:4">
      <c r="B13" s="15"/>
      <c r="C13" s="15"/>
      <c r="D13" s="64"/>
    </row>
    <row r="14" spans="1:4">
      <c r="B14" s="15"/>
      <c r="C14" s="15"/>
      <c r="D14" s="64"/>
    </row>
    <row r="15" spans="1:4">
      <c r="B15" s="15"/>
      <c r="C15" s="15"/>
      <c r="D15" s="64"/>
    </row>
    <row r="16" spans="1:4">
      <c r="B16" s="15"/>
      <c r="C16" s="15"/>
      <c r="D16" s="64"/>
    </row>
    <row r="17" spans="2:4">
      <c r="B17" s="15"/>
      <c r="C17" s="15"/>
      <c r="D17" s="64"/>
    </row>
    <row r="18" spans="2:4">
      <c r="B18" s="15"/>
      <c r="C18" s="15"/>
      <c r="D18" s="64"/>
    </row>
    <row r="19" spans="2:4">
      <c r="B19" s="15"/>
      <c r="C19" s="15"/>
      <c r="D19" s="64"/>
    </row>
    <row r="20" spans="2:4">
      <c r="B20" s="15"/>
      <c r="C20" s="15"/>
      <c r="D20" s="64"/>
    </row>
    <row r="21" spans="2:4">
      <c r="B21" s="15"/>
      <c r="C21" s="15"/>
      <c r="D21" s="64"/>
    </row>
    <row r="22" spans="2:4">
      <c r="B22" s="15"/>
      <c r="C22" s="15"/>
      <c r="D22" s="64"/>
    </row>
    <row r="23" spans="2:4">
      <c r="B23" s="15"/>
      <c r="C23" s="15"/>
      <c r="D23" s="64"/>
    </row>
    <row r="24" spans="2:4">
      <c r="B24" s="15"/>
      <c r="C24" s="15"/>
      <c r="D24" s="64"/>
    </row>
    <row r="25" spans="2:4">
      <c r="B25" s="15"/>
      <c r="C25" s="15"/>
      <c r="D25" s="64"/>
    </row>
    <row r="26" spans="2:4">
      <c r="B26" s="15"/>
      <c r="C26" s="15"/>
      <c r="D26" s="64"/>
    </row>
    <row r="27" spans="2:4">
      <c r="B27" s="15"/>
      <c r="C27" s="15"/>
      <c r="D27" s="64"/>
    </row>
    <row r="28" spans="2:4">
      <c r="B28" s="15"/>
      <c r="C28" s="15"/>
      <c r="D28" s="64"/>
    </row>
    <row r="29" spans="2:4">
      <c r="B29" s="15"/>
      <c r="C29" s="15"/>
      <c r="D29" s="64"/>
    </row>
    <row r="30" spans="2:4">
      <c r="B30" s="15"/>
      <c r="C30" s="15"/>
      <c r="D30" s="64"/>
    </row>
    <row r="31" spans="2:4">
      <c r="B31" s="15"/>
      <c r="C31" s="15"/>
      <c r="D31" s="64"/>
    </row>
    <row r="32" spans="2:4">
      <c r="B32" s="15"/>
      <c r="C32" s="15"/>
      <c r="D32" s="64"/>
    </row>
    <row r="33" spans="1:7">
      <c r="B33" s="15"/>
      <c r="C33" s="15"/>
      <c r="D33" s="64"/>
    </row>
    <row r="34" spans="1:7">
      <c r="B34" s="15"/>
      <c r="C34" s="15"/>
      <c r="D34" s="64"/>
    </row>
    <row r="35" spans="1:7">
      <c r="B35" s="15"/>
      <c r="C35" s="15"/>
      <c r="D35" s="64"/>
    </row>
    <row r="36" spans="1:7">
      <c r="B36" s="15"/>
      <c r="C36" s="15"/>
      <c r="D36" s="64"/>
    </row>
    <row r="37" spans="1:7">
      <c r="B37" s="15"/>
      <c r="C37" s="15"/>
      <c r="D37" s="64"/>
    </row>
    <row r="38" spans="1:7">
      <c r="B38" s="15"/>
      <c r="C38" s="15"/>
      <c r="D38" s="64"/>
    </row>
    <row r="39" spans="1:7">
      <c r="B39" s="15"/>
      <c r="C39" s="15"/>
      <c r="D39" s="64"/>
    </row>
    <row r="40" spans="1:7">
      <c r="B40" s="15"/>
      <c r="C40" s="15"/>
      <c r="D40" s="64"/>
    </row>
    <row r="41" spans="1:7">
      <c r="B41" s="15"/>
      <c r="C41" s="15"/>
      <c r="D41" s="64"/>
    </row>
    <row r="42" spans="1:7">
      <c r="B42" s="15"/>
      <c r="C42" s="15"/>
      <c r="D42" s="64"/>
    </row>
    <row r="43" spans="1:7">
      <c r="B43" s="15"/>
      <c r="C43" s="15"/>
      <c r="D43" s="64"/>
    </row>
    <row r="44" spans="1:7">
      <c r="B44" s="15"/>
      <c r="C44" s="15"/>
      <c r="D44" s="64"/>
    </row>
    <row r="45" spans="1:7" ht="36" customHeight="1">
      <c r="A45" s="16"/>
      <c r="B45" s="7" t="s">
        <v>47</v>
      </c>
      <c r="C45" s="7" t="s">
        <v>48</v>
      </c>
      <c r="D45" s="80" t="s">
        <v>6</v>
      </c>
      <c r="E45" s="7" t="s">
        <v>47</v>
      </c>
      <c r="F45" s="7" t="s">
        <v>48</v>
      </c>
    </row>
    <row r="46" spans="1:7">
      <c r="A46" s="17" t="s">
        <v>50</v>
      </c>
      <c r="B46" s="18">
        <v>24657.807249999998</v>
      </c>
      <c r="C46" s="18">
        <v>6080.3117499999998</v>
      </c>
      <c r="D46" s="18">
        <v>30738.118999999999</v>
      </c>
      <c r="E46" s="51">
        <v>80.218985585942974</v>
      </c>
      <c r="F46" s="22">
        <v>19.781014414057026</v>
      </c>
    </row>
    <row r="47" spans="1:7" ht="14.45" customHeight="1">
      <c r="A47" s="23"/>
      <c r="B47" s="24"/>
      <c r="C47" s="25"/>
      <c r="D47" s="81"/>
      <c r="E47" s="21"/>
      <c r="F47" s="21"/>
    </row>
    <row r="48" spans="1:7" ht="15" customHeight="1">
      <c r="A48" s="26" t="s">
        <v>29</v>
      </c>
      <c r="B48" s="18">
        <v>6530.4489999999996</v>
      </c>
      <c r="C48" s="18">
        <v>77.283249999999995</v>
      </c>
      <c r="D48" s="18">
        <v>6607.73225</v>
      </c>
      <c r="E48" s="52">
        <v>98.830411901148068</v>
      </c>
      <c r="F48" s="52">
        <v>1.169588098851932</v>
      </c>
      <c r="G48" s="27"/>
    </row>
    <row r="49" spans="1:7" ht="15" customHeight="1">
      <c r="A49" s="26" t="s">
        <v>33</v>
      </c>
      <c r="B49" s="18">
        <v>58.910249999999991</v>
      </c>
      <c r="C49" s="18">
        <v>7.8159999999999998</v>
      </c>
      <c r="D49" s="18">
        <v>66.726249999999993</v>
      </c>
      <c r="E49" s="52">
        <v>88.286468968359515</v>
      </c>
      <c r="F49" s="52">
        <v>11.713531031640485</v>
      </c>
      <c r="G49" s="27"/>
    </row>
    <row r="50" spans="1:7" ht="15" customHeight="1">
      <c r="A50" s="26" t="s">
        <v>52</v>
      </c>
      <c r="B50" s="18">
        <v>1120.6937499999999</v>
      </c>
      <c r="C50" s="18">
        <v>225.06725</v>
      </c>
      <c r="D50" s="18">
        <v>1345.761</v>
      </c>
      <c r="E50" s="52">
        <v>83.275837983118834</v>
      </c>
      <c r="F50" s="52">
        <v>16.724162016881166</v>
      </c>
      <c r="G50" s="27"/>
    </row>
    <row r="51" spans="1:7" ht="15" customHeight="1">
      <c r="A51" s="26" t="s">
        <v>35</v>
      </c>
      <c r="B51" s="18">
        <v>2327.0637499999998</v>
      </c>
      <c r="C51" s="18">
        <v>484.9205</v>
      </c>
      <c r="D51" s="18">
        <v>2811.98425</v>
      </c>
      <c r="E51" s="52">
        <v>82.755219912771551</v>
      </c>
      <c r="F51" s="52">
        <v>17.244780087228449</v>
      </c>
      <c r="G51" s="27"/>
    </row>
    <row r="52" spans="1:7" ht="15" customHeight="1">
      <c r="A52" s="28" t="s">
        <v>42</v>
      </c>
      <c r="B52" s="18">
        <v>496.91424999999998</v>
      </c>
      <c r="C52" s="18">
        <v>107.24299999999999</v>
      </c>
      <c r="D52" s="18">
        <v>604.15724999999998</v>
      </c>
      <c r="E52" s="52">
        <v>82.249157814459721</v>
      </c>
      <c r="F52" s="52">
        <v>17.750842185540279</v>
      </c>
      <c r="G52" s="27"/>
    </row>
    <row r="53" spans="1:7" ht="15" customHeight="1">
      <c r="A53" s="26" t="s">
        <v>34</v>
      </c>
      <c r="B53" s="18">
        <v>3154.8344999999999</v>
      </c>
      <c r="C53" s="18">
        <v>709.88149999999996</v>
      </c>
      <c r="D53" s="18">
        <v>3864.7159999999999</v>
      </c>
      <c r="E53" s="52">
        <v>81.631729213737827</v>
      </c>
      <c r="F53" s="52">
        <v>18.368270786262173</v>
      </c>
      <c r="G53" s="27"/>
    </row>
    <row r="54" spans="1:7" ht="15" customHeight="1">
      <c r="A54" s="26" t="s">
        <v>36</v>
      </c>
      <c r="B54" s="18">
        <v>1274.7640000000001</v>
      </c>
      <c r="C54" s="18">
        <v>305.35649999999998</v>
      </c>
      <c r="D54" s="18">
        <v>1580.1205</v>
      </c>
      <c r="E54" s="52">
        <v>80.67511306890836</v>
      </c>
      <c r="F54" s="52">
        <v>19.32488693109164</v>
      </c>
      <c r="G54" s="27"/>
    </row>
    <row r="55" spans="1:7" ht="15" customHeight="1">
      <c r="A55" s="26" t="s">
        <v>21</v>
      </c>
      <c r="B55" s="18">
        <v>221.988</v>
      </c>
      <c r="C55" s="18">
        <v>53.536000000000001</v>
      </c>
      <c r="D55" s="18">
        <v>275.524</v>
      </c>
      <c r="E55" s="52">
        <v>80.569387784730182</v>
      </c>
      <c r="F55" s="52">
        <v>19.430612215269818</v>
      </c>
      <c r="G55" s="27"/>
    </row>
    <row r="56" spans="1:7" ht="15" customHeight="1">
      <c r="A56" s="26" t="s">
        <v>20</v>
      </c>
      <c r="B56" s="18">
        <v>3213.9422500000001</v>
      </c>
      <c r="C56" s="18">
        <v>793.81875000000002</v>
      </c>
      <c r="D56" s="18">
        <v>4007.761</v>
      </c>
      <c r="E56" s="52">
        <v>80.192961855759364</v>
      </c>
      <c r="F56" s="52">
        <v>19.807038144240636</v>
      </c>
      <c r="G56" s="27"/>
    </row>
    <row r="57" spans="1:7" ht="15" customHeight="1">
      <c r="A57" s="26" t="s">
        <v>26</v>
      </c>
      <c r="B57" s="18">
        <v>2554.9027499999997</v>
      </c>
      <c r="C57" s="18">
        <v>696.82225000000005</v>
      </c>
      <c r="D57" s="18">
        <v>3251.7249999999999</v>
      </c>
      <c r="E57" s="52">
        <v>78.570689403316692</v>
      </c>
      <c r="F57" s="52">
        <v>21.429310596683308</v>
      </c>
      <c r="G57" s="27"/>
    </row>
    <row r="58" spans="1:7" ht="15" customHeight="1">
      <c r="A58" s="26" t="s">
        <v>27</v>
      </c>
      <c r="B58" s="18">
        <v>4257.3562499999998</v>
      </c>
      <c r="C58" s="18">
        <v>1162.2682500000001</v>
      </c>
      <c r="D58" s="18">
        <v>5419.6244999999999</v>
      </c>
      <c r="E58" s="52">
        <v>78.554450589704146</v>
      </c>
      <c r="F58" s="52">
        <v>21.445549410295854</v>
      </c>
      <c r="G58" s="27"/>
    </row>
    <row r="59" spans="1:7" ht="15" customHeight="1">
      <c r="A59" s="26" t="s">
        <v>38</v>
      </c>
      <c r="B59" s="18">
        <v>316.77724999999998</v>
      </c>
      <c r="C59" s="18">
        <v>86.531499999999994</v>
      </c>
      <c r="D59" s="18">
        <v>403.30874999999997</v>
      </c>
      <c r="E59" s="52">
        <v>78.544601375497052</v>
      </c>
      <c r="F59" s="52">
        <v>21.455398624502948</v>
      </c>
      <c r="G59" s="27"/>
    </row>
    <row r="60" spans="1:7" ht="15" customHeight="1">
      <c r="A60" s="26" t="s">
        <v>23</v>
      </c>
      <c r="B60" s="18">
        <v>3443.3649999999998</v>
      </c>
      <c r="C60" s="18">
        <v>999.61500000000001</v>
      </c>
      <c r="D60" s="18">
        <v>4442.9799999999996</v>
      </c>
      <c r="E60" s="52">
        <v>77.50124916159875</v>
      </c>
      <c r="F60" s="52">
        <v>22.49875083840125</v>
      </c>
      <c r="G60" s="27"/>
    </row>
    <row r="61" spans="1:7" ht="15" customHeight="1">
      <c r="A61" s="26" t="s">
        <v>25</v>
      </c>
      <c r="B61" s="18">
        <v>755.36400000000003</v>
      </c>
      <c r="C61" s="18">
        <v>278.13499999999999</v>
      </c>
      <c r="D61" s="18">
        <v>1033.499</v>
      </c>
      <c r="E61" s="52">
        <v>73.088024274817869</v>
      </c>
      <c r="F61" s="52">
        <v>26.911975725182131</v>
      </c>
      <c r="G61" s="27"/>
    </row>
    <row r="62" spans="1:7" ht="15" customHeight="1">
      <c r="A62" s="26" t="s">
        <v>28</v>
      </c>
      <c r="B62" s="18">
        <v>216.46350000000001</v>
      </c>
      <c r="C62" s="18">
        <v>88.877750000000006</v>
      </c>
      <c r="D62" s="18">
        <v>305.34125</v>
      </c>
      <c r="E62" s="52">
        <v>70.892321296254607</v>
      </c>
      <c r="F62" s="52">
        <v>29.107678703745393</v>
      </c>
      <c r="G62" s="27"/>
    </row>
    <row r="63" spans="1:7" ht="15" customHeight="1">
      <c r="A63" s="26" t="s">
        <v>24</v>
      </c>
      <c r="B63" s="18">
        <v>156.05799999999999</v>
      </c>
      <c r="C63" s="18">
        <v>65.281999999999996</v>
      </c>
      <c r="D63" s="18">
        <v>221.34</v>
      </c>
      <c r="E63" s="52">
        <v>70.50600885515496</v>
      </c>
      <c r="F63" s="52">
        <v>29.49399114484504</v>
      </c>
      <c r="G63" s="27"/>
    </row>
    <row r="64" spans="1:7" ht="15" customHeight="1">
      <c r="A64" s="26" t="s">
        <v>22</v>
      </c>
      <c r="B64" s="18">
        <v>436.40500000000003</v>
      </c>
      <c r="C64" s="18">
        <v>186.43275</v>
      </c>
      <c r="D64" s="18">
        <v>622.83775000000003</v>
      </c>
      <c r="E64" s="52">
        <v>70.067204500690593</v>
      </c>
      <c r="F64" s="52">
        <v>29.932795499309407</v>
      </c>
      <c r="G64" s="27"/>
    </row>
    <row r="65" spans="1:7" ht="15" customHeight="1">
      <c r="A65" s="26" t="s">
        <v>40</v>
      </c>
      <c r="B65" s="18">
        <v>800.62875000000008</v>
      </c>
      <c r="C65" s="18">
        <v>372.18175000000002</v>
      </c>
      <c r="D65" s="18">
        <v>1172.8105</v>
      </c>
      <c r="E65" s="52">
        <v>68.265823847927692</v>
      </c>
      <c r="F65" s="52">
        <v>31.734176152072308</v>
      </c>
      <c r="G65" s="27"/>
    </row>
    <row r="66" spans="1:7" ht="15" customHeight="1">
      <c r="A66" s="26" t="s">
        <v>31</v>
      </c>
      <c r="B66" s="18">
        <v>278.53700000000003</v>
      </c>
      <c r="C66" s="18">
        <v>135.441</v>
      </c>
      <c r="D66" s="18">
        <v>413.97800000000001</v>
      </c>
      <c r="E66" s="52">
        <v>67.283044026494167</v>
      </c>
      <c r="F66" s="52">
        <v>32.716955973505833</v>
      </c>
      <c r="G66" s="27"/>
    </row>
    <row r="67" spans="1:7" ht="15" customHeight="1">
      <c r="A67" s="26" t="s">
        <v>39</v>
      </c>
      <c r="B67" s="18">
        <v>760.81774999999993</v>
      </c>
      <c r="C67" s="18">
        <v>433.51100000000002</v>
      </c>
      <c r="D67" s="18">
        <v>1194.3287499999999</v>
      </c>
      <c r="E67" s="52">
        <v>63.702540025097775</v>
      </c>
      <c r="F67" s="52">
        <v>36.297459974902225</v>
      </c>
      <c r="G67" s="27"/>
    </row>
    <row r="68" spans="1:7" ht="15" customHeight="1">
      <c r="A68" s="26" t="s">
        <v>30</v>
      </c>
      <c r="B68" s="18">
        <v>198.46050000000002</v>
      </c>
      <c r="C68" s="18">
        <v>122.3295</v>
      </c>
      <c r="D68" s="18">
        <v>320.79000000000002</v>
      </c>
      <c r="E68" s="52">
        <v>61.866174132610119</v>
      </c>
      <c r="F68" s="52">
        <v>38.133825867389881</v>
      </c>
      <c r="G68" s="27"/>
    </row>
    <row r="69" spans="1:7" ht="15" customHeight="1">
      <c r="A69" s="26" t="s">
        <v>32</v>
      </c>
      <c r="B69" s="18">
        <v>603.07799999999997</v>
      </c>
      <c r="C69" s="18">
        <v>426.82600000000002</v>
      </c>
      <c r="D69" s="18">
        <v>1029.904</v>
      </c>
      <c r="E69" s="52">
        <v>58.556719849617046</v>
      </c>
      <c r="F69" s="52">
        <v>41.443280150382954</v>
      </c>
      <c r="G69" s="27"/>
    </row>
    <row r="70" spans="1:7" ht="15" customHeight="1">
      <c r="A70" s="30"/>
      <c r="B70" s="24"/>
      <c r="C70" s="25"/>
      <c r="D70" s="81"/>
      <c r="E70" s="36"/>
      <c r="F70" s="36"/>
      <c r="G70" s="27"/>
    </row>
    <row r="71" spans="1:7" ht="15" customHeight="1">
      <c r="A71" s="31" t="s">
        <v>41</v>
      </c>
      <c r="B71" s="18">
        <v>522.72849999999994</v>
      </c>
      <c r="C71" s="18">
        <v>293.58100000000002</v>
      </c>
      <c r="D71" s="18">
        <v>816.30949999999996</v>
      </c>
      <c r="E71" s="52">
        <v>64.035577192229169</v>
      </c>
      <c r="F71" s="52">
        <v>35.964422807770831</v>
      </c>
      <c r="G71" s="32"/>
    </row>
    <row r="72" spans="1:7" ht="15" customHeight="1">
      <c r="A72" s="34"/>
      <c r="B72" s="35"/>
      <c r="C72" s="35"/>
      <c r="D72" s="35"/>
      <c r="E72" s="36"/>
      <c r="F72" s="36"/>
      <c r="G72" s="32"/>
    </row>
    <row r="73" spans="1:7" ht="15" customHeight="1">
      <c r="A73" s="31" t="s">
        <v>58</v>
      </c>
      <c r="B73" s="18">
        <v>6982.8357500000002</v>
      </c>
      <c r="C73" s="18">
        <v>2219.0104999999999</v>
      </c>
      <c r="D73" s="18">
        <v>9201.8462500000005</v>
      </c>
      <c r="E73" s="52">
        <v>75.885160002537532</v>
      </c>
      <c r="F73" s="52">
        <v>24.114839997462468</v>
      </c>
      <c r="G73" s="32"/>
    </row>
    <row r="74" spans="1:7">
      <c r="E74" s="36"/>
      <c r="F74" s="36"/>
      <c r="G74" s="32"/>
    </row>
    <row r="75" spans="1:7">
      <c r="E75" s="36"/>
      <c r="F75" s="36"/>
      <c r="G75" s="32"/>
    </row>
    <row r="76" spans="1:7">
      <c r="G76" s="32"/>
    </row>
    <row r="81" spans="8:8">
      <c r="H81" s="47"/>
    </row>
  </sheetData>
  <sortState xmlns:xlrd2="http://schemas.microsoft.com/office/spreadsheetml/2017/richdata2" ref="A48:F69">
    <sortCondition descending="1" ref="E48:E69"/>
  </sortState>
  <mergeCells count="1">
    <mergeCell ref="B3:C3"/>
  </mergeCells>
  <pageMargins left="0.44392156862745108" right="0.44392156862745108" top="0.44392156862745108" bottom="0.19686274509803925" header="0.50980392156862753" footer="0.50980392156862753"/>
  <pageSetup paperSize="9" scale="7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Figure1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'Figure 10'!Print_Area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Figure1!Print_Area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Da Silva</dc:creator>
  <cp:lastModifiedBy>Kevin Alati</cp:lastModifiedBy>
  <cp:lastPrinted>2016-04-07T12:53:14Z</cp:lastPrinted>
  <dcterms:created xsi:type="dcterms:W3CDTF">2010-04-16T09:25:28Z</dcterms:created>
  <dcterms:modified xsi:type="dcterms:W3CDTF">2025-02-17T07:00:13Z</dcterms:modified>
</cp:coreProperties>
</file>