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Projet\Inland_Waterways\Contract-2024\Task3-Dissemination\2023-Regional\"/>
    </mc:Choice>
  </mc:AlternateContent>
  <xr:revisionPtr revIDLastSave="0" documentId="13_ncr:1_{2B14C865-4C86-4359-BC63-054BD398DDB7}" xr6:coauthVersionLast="47" xr6:coauthVersionMax="47" xr10:uidLastSave="{00000000-0000-0000-0000-000000000000}"/>
  <bookViews>
    <workbookView xWindow="-120" yWindow="-120" windowWidth="29040" windowHeight="15720" tabRatio="887" activeTab="7" xr2:uid="{B199B48A-607E-4694-B417-497BD62C2CAB}"/>
  </bookViews>
  <sheets>
    <sheet name="Map1" sheetId="1" r:id="rId1"/>
    <sheet name="Figure1" sheetId="5" r:id="rId2"/>
    <sheet name="Figure2" sheetId="7" r:id="rId3"/>
    <sheet name="Table 1" sheetId="8" r:id="rId4"/>
    <sheet name="Table2" sheetId="11" r:id="rId5"/>
    <sheet name="Map2" sheetId="19" r:id="rId6"/>
    <sheet name="Figure3" sheetId="21" r:id="rId7"/>
    <sheet name="Figure4" sheetId="22" r:id="rId8"/>
  </sheets>
  <definedNames>
    <definedName name="_xlnm.Print_Area" localSheetId="4">Table2!$A$1:$E$25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71" i="19"/>
  <c r="D10" i="19" l="1"/>
  <c r="E12" i="19" s="1"/>
  <c r="E59" i="19" l="1"/>
  <c r="E22" i="19"/>
  <c r="E21" i="19"/>
  <c r="E14" i="19"/>
  <c r="E20" i="19"/>
  <c r="E13" i="19"/>
  <c r="E43" i="19"/>
  <c r="E48" i="19"/>
  <c r="E36" i="19"/>
  <c r="E62" i="19"/>
  <c r="E56" i="19"/>
  <c r="E52" i="19"/>
  <c r="E16" i="19"/>
  <c r="E40" i="19"/>
  <c r="E46" i="19"/>
  <c r="E64" i="19"/>
  <c r="E38" i="19"/>
  <c r="E45" i="19"/>
  <c r="E23" i="19"/>
  <c r="E19" i="19"/>
  <c r="E51" i="19"/>
  <c r="E28" i="19"/>
  <c r="E53" i="19"/>
  <c r="E60" i="19"/>
  <c r="E30" i="19"/>
  <c r="E37" i="19"/>
  <c r="E31" i="19"/>
  <c r="E35" i="19"/>
  <c r="E67" i="19"/>
  <c r="E29" i="19"/>
  <c r="E15" i="19"/>
  <c r="E44" i="19"/>
  <c r="E66" i="19"/>
  <c r="E50" i="19"/>
  <c r="E17" i="19"/>
  <c r="E54" i="19"/>
  <c r="E27" i="19"/>
  <c r="E24" i="19"/>
  <c r="E55" i="19"/>
  <c r="E11" i="19"/>
  <c r="F11" i="19" s="1"/>
  <c r="F12" i="19" s="1"/>
  <c r="E26" i="19"/>
  <c r="E47" i="19"/>
  <c r="E39" i="19"/>
  <c r="E65" i="19"/>
  <c r="E58" i="19"/>
  <c r="E42" i="19"/>
  <c r="E34" i="19"/>
  <c r="E63" i="19"/>
  <c r="E57" i="19"/>
  <c r="E49" i="19"/>
  <c r="E41" i="19"/>
  <c r="E33" i="19"/>
  <c r="E68" i="19"/>
  <c r="E18" i="19"/>
  <c r="E25" i="19"/>
  <c r="E61" i="19"/>
  <c r="E32" i="19"/>
  <c r="F13" i="19" l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1" i="19" s="1"/>
  <c r="F52" i="19" s="1"/>
  <c r="F53" i="19" s="1"/>
  <c r="F54" i="19" s="1"/>
  <c r="F55" i="19" s="1"/>
  <c r="F56" i="19" s="1"/>
  <c r="F57" i="19" s="1"/>
  <c r="F58" i="19" s="1"/>
  <c r="F59" i="19" s="1"/>
  <c r="F60" i="19" s="1"/>
  <c r="F61" i="19" s="1"/>
  <c r="F62" i="19" s="1"/>
  <c r="F63" i="19" s="1"/>
  <c r="F64" i="19" s="1"/>
  <c r="F65" i="19" s="1"/>
  <c r="F66" i="19" s="1"/>
  <c r="F67" i="19" s="1"/>
  <c r="F68" i="19" s="1"/>
  <c r="D10" i="1" l="1"/>
  <c r="E108" i="1" s="1"/>
  <c r="E17" i="1" l="1"/>
  <c r="E49" i="1"/>
  <c r="E81" i="1"/>
  <c r="E53" i="1"/>
  <c r="E11" i="1"/>
  <c r="F11" i="1" s="1"/>
  <c r="E97" i="1"/>
  <c r="E21" i="1"/>
  <c r="E85" i="1"/>
  <c r="E33" i="1"/>
  <c r="E65" i="1"/>
  <c r="E37" i="1"/>
  <c r="E69" i="1"/>
  <c r="E101" i="1"/>
  <c r="E14" i="1"/>
  <c r="E30" i="1"/>
  <c r="E46" i="1"/>
  <c r="E62" i="1"/>
  <c r="E78" i="1"/>
  <c r="E94" i="1"/>
  <c r="E110" i="1"/>
  <c r="E27" i="1"/>
  <c r="E43" i="1"/>
  <c r="E59" i="1"/>
  <c r="E75" i="1"/>
  <c r="E91" i="1"/>
  <c r="E107" i="1"/>
  <c r="E20" i="1"/>
  <c r="E36" i="1"/>
  <c r="E52" i="1"/>
  <c r="E68" i="1"/>
  <c r="E84" i="1"/>
  <c r="E100" i="1"/>
  <c r="E25" i="1"/>
  <c r="E41" i="1"/>
  <c r="E57" i="1"/>
  <c r="E73" i="1"/>
  <c r="E89" i="1"/>
  <c r="E105" i="1"/>
  <c r="E18" i="1"/>
  <c r="E34" i="1"/>
  <c r="E50" i="1"/>
  <c r="E66" i="1"/>
  <c r="E82" i="1"/>
  <c r="E98" i="1"/>
  <c r="E15" i="1"/>
  <c r="E31" i="1"/>
  <c r="E47" i="1"/>
  <c r="E63" i="1"/>
  <c r="E79" i="1"/>
  <c r="E95" i="1"/>
  <c r="E111" i="1"/>
  <c r="E24" i="1"/>
  <c r="E40" i="1"/>
  <c r="E56" i="1"/>
  <c r="E72" i="1"/>
  <c r="E88" i="1"/>
  <c r="E104" i="1"/>
  <c r="E13" i="1"/>
  <c r="E29" i="1"/>
  <c r="E45" i="1"/>
  <c r="E61" i="1"/>
  <c r="E77" i="1"/>
  <c r="E93" i="1"/>
  <c r="E109" i="1"/>
  <c r="E22" i="1"/>
  <c r="E38" i="1"/>
  <c r="E54" i="1"/>
  <c r="E70" i="1"/>
  <c r="E86" i="1"/>
  <c r="E102" i="1"/>
  <c r="E19" i="1"/>
  <c r="E35" i="1"/>
  <c r="E51" i="1"/>
  <c r="E67" i="1"/>
  <c r="E83" i="1"/>
  <c r="E99" i="1"/>
  <c r="E12" i="1"/>
  <c r="E28" i="1"/>
  <c r="E44" i="1"/>
  <c r="E60" i="1"/>
  <c r="E76" i="1"/>
  <c r="E92" i="1"/>
  <c r="E115" i="1"/>
  <c r="E113" i="1"/>
  <c r="E116" i="1"/>
  <c r="E114" i="1"/>
  <c r="E117" i="1"/>
  <c r="E26" i="1"/>
  <c r="E42" i="1"/>
  <c r="E58" i="1"/>
  <c r="E74" i="1"/>
  <c r="E90" i="1"/>
  <c r="E106" i="1"/>
  <c r="E23" i="1"/>
  <c r="E39" i="1"/>
  <c r="E55" i="1"/>
  <c r="E71" i="1"/>
  <c r="E87" i="1"/>
  <c r="E103" i="1"/>
  <c r="E16" i="1"/>
  <c r="E32" i="1"/>
  <c r="E48" i="1"/>
  <c r="E64" i="1"/>
  <c r="E80" i="1"/>
  <c r="E96" i="1"/>
  <c r="E112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9" i="1"/>
</calcChain>
</file>

<file path=xl/sharedStrings.xml><?xml version="1.0" encoding="utf-8"?>
<sst xmlns="http://schemas.openxmlformats.org/spreadsheetml/2006/main" count="667" uniqueCount="276">
  <si>
    <t>PL22</t>
  </si>
  <si>
    <t>PL92</t>
  </si>
  <si>
    <t>SKZZ</t>
  </si>
  <si>
    <t>NL33</t>
  </si>
  <si>
    <t>BE21</t>
  </si>
  <si>
    <t>NL32</t>
  </si>
  <si>
    <t>NL34</t>
  </si>
  <si>
    <t>DEA1</t>
  </si>
  <si>
    <t>NL42</t>
  </si>
  <si>
    <t>RO22</t>
  </si>
  <si>
    <t>BE23</t>
  </si>
  <si>
    <t>FR10</t>
  </si>
  <si>
    <t>NL41</t>
  </si>
  <si>
    <t>NL22</t>
  </si>
  <si>
    <t>DEA2</t>
  </si>
  <si>
    <t>DE12</t>
  </si>
  <si>
    <t>NL23</t>
  </si>
  <si>
    <t>DEA3</t>
  </si>
  <si>
    <t>FRF1</t>
  </si>
  <si>
    <t>BE33</t>
  </si>
  <si>
    <t>DEB3</t>
  </si>
  <si>
    <t>FRE1</t>
  </si>
  <si>
    <t>DE94</t>
  </si>
  <si>
    <t>BE32</t>
  </si>
  <si>
    <t>NL11</t>
  </si>
  <si>
    <t>NL12</t>
  </si>
  <si>
    <t>FRD2</t>
  </si>
  <si>
    <t>NL21</t>
  </si>
  <si>
    <t>DEE0</t>
  </si>
  <si>
    <t>DE71</t>
  </si>
  <si>
    <t>BE35</t>
  </si>
  <si>
    <t>DE60</t>
  </si>
  <si>
    <t>DE13</t>
  </si>
  <si>
    <t>FRF3</t>
  </si>
  <si>
    <t>DEB1</t>
  </si>
  <si>
    <t>BE22</t>
  </si>
  <si>
    <t>DEF0</t>
  </si>
  <si>
    <t>DE92</t>
  </si>
  <si>
    <t>RO31</t>
  </si>
  <si>
    <t>FRK2</t>
  </si>
  <si>
    <t>NL31</t>
  </si>
  <si>
    <t>DE91</t>
  </si>
  <si>
    <t>FRE2</t>
  </si>
  <si>
    <t>FRL0</t>
  </si>
  <si>
    <t>AT31</t>
  </si>
  <si>
    <t>DE11</t>
  </si>
  <si>
    <t>RO41</t>
  </si>
  <si>
    <t>BEZZ</t>
  </si>
  <si>
    <t>BE24</t>
  </si>
  <si>
    <t>DE40</t>
  </si>
  <si>
    <t>BE25</t>
  </si>
  <si>
    <t>BG32</t>
  </si>
  <si>
    <t>SK01</t>
  </si>
  <si>
    <t>DE50</t>
  </si>
  <si>
    <t>BE10</t>
  </si>
  <si>
    <t>DEA5</t>
  </si>
  <si>
    <t>PL51</t>
  </si>
  <si>
    <t>DE26</t>
  </si>
  <si>
    <t>FRF2</t>
  </si>
  <si>
    <t>DE93</t>
  </si>
  <si>
    <t>FRC1</t>
  </si>
  <si>
    <t>BG31</t>
  </si>
  <si>
    <t>AT13</t>
  </si>
  <si>
    <t>NL13</t>
  </si>
  <si>
    <t>PL42</t>
  </si>
  <si>
    <t>DEC0</t>
  </si>
  <si>
    <t>HU33</t>
  </si>
  <si>
    <t>HU21</t>
  </si>
  <si>
    <t>HU23</t>
  </si>
  <si>
    <t>DE23</t>
  </si>
  <si>
    <t>FI1C</t>
  </si>
  <si>
    <t>DE22</t>
  </si>
  <si>
    <t>DEA4</t>
  </si>
  <si>
    <t>DE24</t>
  </si>
  <si>
    <t>HU11</t>
  </si>
  <si>
    <t>HU12</t>
  </si>
  <si>
    <t>BE31</t>
  </si>
  <si>
    <t>DE30</t>
  </si>
  <si>
    <t>HR02</t>
  </si>
  <si>
    <t>LU00</t>
  </si>
  <si>
    <t>DEB2</t>
  </si>
  <si>
    <t>AT12</t>
  </si>
  <si>
    <t>CZ04</t>
  </si>
  <si>
    <t>SK02</t>
  </si>
  <si>
    <t>RO42</t>
  </si>
  <si>
    <t>DE25</t>
  </si>
  <si>
    <t>HU22</t>
  </si>
  <si>
    <t>FRJ1</t>
  </si>
  <si>
    <t>CZ02</t>
  </si>
  <si>
    <t>PL62</t>
  </si>
  <si>
    <t>CZ01</t>
  </si>
  <si>
    <t>FI1D</t>
  </si>
  <si>
    <t>DED2</t>
  </si>
  <si>
    <t>PL52</t>
  </si>
  <si>
    <t>DE80</t>
  </si>
  <si>
    <t>FRB0</t>
  </si>
  <si>
    <t>PL63</t>
  </si>
  <si>
    <t>HUZZ</t>
  </si>
  <si>
    <t>FRI1</t>
  </si>
  <si>
    <t>PL61</t>
  </si>
  <si>
    <t>FRJ2</t>
  </si>
  <si>
    <t>SE31</t>
  </si>
  <si>
    <t>SE23</t>
  </si>
  <si>
    <t>SE12</t>
  </si>
  <si>
    <t>SE11</t>
  </si>
  <si>
    <t>PL43</t>
  </si>
  <si>
    <t>BE34</t>
  </si>
  <si>
    <t>Other non metallic mineral products</t>
  </si>
  <si>
    <t>Food products, beverages and tobacco</t>
  </si>
  <si>
    <t>Code</t>
  </si>
  <si>
    <t>Label</t>
  </si>
  <si>
    <t>Loaded</t>
  </si>
  <si>
    <t>Unloaded</t>
  </si>
  <si>
    <t>Cumulated share</t>
  </si>
  <si>
    <t>First</t>
  </si>
  <si>
    <t>Share</t>
  </si>
  <si>
    <t>Second</t>
  </si>
  <si>
    <t>Third</t>
  </si>
  <si>
    <t>Products of agriculture</t>
  </si>
  <si>
    <t>Coal and crude petroleum</t>
  </si>
  <si>
    <t>Metal ores</t>
  </si>
  <si>
    <t>Coke and refined petroleum products</t>
  </si>
  <si>
    <t>Chemicals, rubber and plastic, nuclear fuel</t>
  </si>
  <si>
    <t>Basic metals; fabricated metal products</t>
  </si>
  <si>
    <t>Share on total (%)</t>
  </si>
  <si>
    <t>Other routes</t>
  </si>
  <si>
    <t>Loading NUTS2 region</t>
  </si>
  <si>
    <t>Unloading NUTS2 region</t>
  </si>
  <si>
    <t>Zuid-Holland (NL33)</t>
  </si>
  <si>
    <t>Prov. Antwerpen (BE21)</t>
  </si>
  <si>
    <t>Düsseldorf (DEA1)</t>
  </si>
  <si>
    <t>Noord-Holland (NL32)</t>
  </si>
  <si>
    <t>Noord-Brabant (NL41)</t>
  </si>
  <si>
    <t>Sud-Est (RO22)</t>
  </si>
  <si>
    <t>Prov. Oost-Vlaanderen (BE23)</t>
  </si>
  <si>
    <t>Gelderland (NL22)</t>
  </si>
  <si>
    <t>Zeeland (NL34)</t>
  </si>
  <si>
    <t>Ile-de-France (FR10)</t>
  </si>
  <si>
    <t>Overijssel (NL21)</t>
  </si>
  <si>
    <t>Prov. Liège (BE33)</t>
  </si>
  <si>
    <t>Rheinhessen-Pfalz (DEB3)</t>
  </si>
  <si>
    <t>Karlsruhe (DE12)</t>
  </si>
  <si>
    <t>Münster (DEA3)</t>
  </si>
  <si>
    <t>Haute-Normandie  (FRD2)</t>
  </si>
  <si>
    <t>Köln (DEA2)</t>
  </si>
  <si>
    <t>Prov. Limburg (BE) (BE22)</t>
  </si>
  <si>
    <t>Prov. West-Vlaanderen (BE25)</t>
  </si>
  <si>
    <t>Darmstadt (DE71)</t>
  </si>
  <si>
    <t>Nord-Pas de Calais (FRE1)</t>
  </si>
  <si>
    <t>Weser-Ems (DE94)</t>
  </si>
  <si>
    <t>Friesland (NL) (NL12)</t>
  </si>
  <si>
    <t>Groningen (NL11)</t>
  </si>
  <si>
    <t>Arnsberg (DEA5)</t>
  </si>
  <si>
    <t>Alsace (FRF1)</t>
  </si>
  <si>
    <t>Utrecht (NL31)</t>
  </si>
  <si>
    <t>Prov. Hainaut (BE32)</t>
  </si>
  <si>
    <t>Hamburg (DE60)</t>
  </si>
  <si>
    <t>Région de Bruxelles-Capitale/ Brussels Hoofdstedelijk Gewest (BE10)</t>
  </si>
  <si>
    <t>Extra-Regio NUTS 2 (BEZZ)</t>
  </si>
  <si>
    <t>Oberösterreich (AT31)</t>
  </si>
  <si>
    <t>Bremen (DE50)</t>
  </si>
  <si>
    <t>Freiburg (DE13)</t>
  </si>
  <si>
    <t>Braunschweig (DE91)</t>
  </si>
  <si>
    <t>Rhône-Alpes (FRK2)</t>
  </si>
  <si>
    <t>Koblenz (DEB1)</t>
  </si>
  <si>
    <t>Flevoland (NL23)</t>
  </si>
  <si>
    <t>Lorraine (FRF3)</t>
  </si>
  <si>
    <t>Stuttgart (DE11)</t>
  </si>
  <si>
    <t>Saarland (DEC0)</t>
  </si>
  <si>
    <t>Северен централен (BG32)</t>
  </si>
  <si>
    <t>Sud-Muntenia (RO31)</t>
  </si>
  <si>
    <t>Sachsen-Anhalt (DEE0)</t>
  </si>
  <si>
    <t>Provence-Alpes-Côte d’Azur (FRL0)</t>
  </si>
  <si>
    <t>Drenthe (NL13)</t>
  </si>
  <si>
    <t>Picardie (FRE2)</t>
  </si>
  <si>
    <t>Berlin (DE30)</t>
  </si>
  <si>
    <t>Unterfranken (DE26)</t>
  </si>
  <si>
    <t>Detmold (DEA4)</t>
  </si>
  <si>
    <t>Dolnośląskie (PL51)</t>
  </si>
  <si>
    <t>Hannover (DE92)</t>
  </si>
  <si>
    <t>Prov. Vlaams-Brabant (BE24)</t>
  </si>
  <si>
    <t>Prov. Namur (BE35)</t>
  </si>
  <si>
    <t>Niederösterreich (AT12)</t>
  </si>
  <si>
    <t>Budapest (HU11)</t>
  </si>
  <si>
    <t>Brandenburg (DE40)</t>
  </si>
  <si>
    <t>Niederbayern (DE22)</t>
  </si>
  <si>
    <t>Schleswig-Holstein (DEF0)</t>
  </si>
  <si>
    <t>Oberpfalz (DE23)</t>
  </si>
  <si>
    <t>Luxembourg (LU00)</t>
  </si>
  <si>
    <t>Zachodniopomorskie (PL42)</t>
  </si>
  <si>
    <t>Közép-Dunántúl (HU21)</t>
  </si>
  <si>
    <t>Bourgogne (FRC1)</t>
  </si>
  <si>
    <t>Trier (DEB2)</t>
  </si>
  <si>
    <t>Sud-Vest Oltenia (RO41)</t>
  </si>
  <si>
    <t>Dél-Alföld (HU33)</t>
  </si>
  <si>
    <t>Panonska Hrvatska (HR02)</t>
  </si>
  <si>
    <t>Pohjois- ja Itä-Suomi (FI1D)</t>
  </si>
  <si>
    <t>Dél-Dunántúl (HU23)</t>
  </si>
  <si>
    <t>Lüneburg (DE93)</t>
  </si>
  <si>
    <t>Северозападен (BG31)</t>
  </si>
  <si>
    <t>Mittelfranken (DE25)</t>
  </si>
  <si>
    <t>Wien (AT13)</t>
  </si>
  <si>
    <t>Oberfranken (DE24)</t>
  </si>
  <si>
    <t>Nyugat-Dunántúl (HU22)</t>
  </si>
  <si>
    <t>Champagne-Ardenne (FRF2)</t>
  </si>
  <si>
    <t>Praha (CZ01)</t>
  </si>
  <si>
    <t>Etelä-Suomi (FI1C)</t>
  </si>
  <si>
    <t>Languedoc-Roussillon (FRJ1)</t>
  </si>
  <si>
    <t>Střední Čechy (CZ02)</t>
  </si>
  <si>
    <t>Bratislavský kraj (SK01)</t>
  </si>
  <si>
    <t>Západné Slovensko (SK02)</t>
  </si>
  <si>
    <t>Warmińsko-mazurskie (PL62)</t>
  </si>
  <si>
    <t>Śląskie (PL22)</t>
  </si>
  <si>
    <t>Severozápad (CZ04)</t>
  </si>
  <si>
    <t>Prov. Brabant Wallon (BE31)</t>
  </si>
  <si>
    <t>Pomorskie (PL63)</t>
  </si>
  <si>
    <t>Extra-Regio NUTS 2 (SKZZ)</t>
  </si>
  <si>
    <t>Dresden (DED2)</t>
  </si>
  <si>
    <t>Mecklenburg-Vorpommern (DE80)</t>
  </si>
  <si>
    <t>Pest (HU12)</t>
  </si>
  <si>
    <t>Aquitaine (FRI1)</t>
  </si>
  <si>
    <t>Opolskie (PL52)</t>
  </si>
  <si>
    <t>Kujawsko-pomorskie (PL61)</t>
  </si>
  <si>
    <t>Mazowiecki regionalny (PL92)</t>
  </si>
  <si>
    <t>Midi-Pyrénées (FRJ2)</t>
  </si>
  <si>
    <t>Extra-Regio NUTS 2 (HUZZ)</t>
  </si>
  <si>
    <t>Limburg (NL42)</t>
  </si>
  <si>
    <t>Centre — Val de Loire (FRB0)</t>
  </si>
  <si>
    <t>Lubuskie (PL43)</t>
  </si>
  <si>
    <t>Stockholm (SE11)</t>
  </si>
  <si>
    <t>Västsverige (SE23)</t>
  </si>
  <si>
    <t>Östra Mellansverige (SE12)</t>
  </si>
  <si>
    <t>Norra Mellansverige (SE31)</t>
  </si>
  <si>
    <t>Vest (RO42)</t>
  </si>
  <si>
    <t>Cumulative share</t>
  </si>
  <si>
    <t>Note: Transit transport reported by countries is not taken into account. The unloading country is also the reporting country. Data for Italy and Lithuania are not included.</t>
  </si>
  <si>
    <t>Ukraine</t>
  </si>
  <si>
    <r>
      <t>Source:</t>
    </r>
    <r>
      <rPr>
        <sz val="10"/>
        <color theme="1"/>
        <rFont val="Arial"/>
        <family val="2"/>
      </rPr>
      <t xml:space="preserve"> Eurostat (online data code: iww_go_atygofl)</t>
    </r>
  </si>
  <si>
    <r>
      <t>Source:</t>
    </r>
    <r>
      <rPr>
        <sz val="10"/>
        <rFont val="Arial"/>
        <family val="2"/>
      </rPr>
      <t xml:space="preserve"> Eurostat (online data code: iww_go_atygofl)</t>
    </r>
  </si>
  <si>
    <r>
      <t>Source:</t>
    </r>
    <r>
      <rPr>
        <sz val="10"/>
        <color theme="1"/>
        <rFont val="Arial"/>
        <family val="2"/>
      </rPr>
      <t xml:space="preserve"> Eurostat (online data code: iww_go_actygofl)</t>
    </r>
  </si>
  <si>
    <t>Note: Data for Italy and Lithuania are not available. The map presents the sum of loaded and unloaded freight volumes in a region.</t>
  </si>
  <si>
    <t>(million tonnes loaded and unloaded)</t>
  </si>
  <si>
    <t>Share of un-identifiable goods</t>
  </si>
  <si>
    <t>(%, based on tonnes loaded and unloaded)</t>
  </si>
  <si>
    <t>Note: category 'Unidentifiable goods' is not included in the top three goods categories.</t>
  </si>
  <si>
    <t>(thousand TEUs loaded and unloaded)</t>
  </si>
  <si>
    <t>Thousand tonnes</t>
  </si>
  <si>
    <t>Prov. Luxembourg (BE) (BE34)</t>
  </si>
  <si>
    <t>Note: regions are ranked based on sum of loaded and unloaded freight in 2023.</t>
  </si>
  <si>
    <t>Note: regions are ranked based on sum of loaded and unloaded freight handled in 2023.</t>
  </si>
  <si>
    <t>Note: there is no transport of containers in Bulgaria, Czechia, Poland, Slovakia and Finland. Data for Italy and Lithuania are not available. TEU: Twenty-foot Equivalent Unit. The map presents the sum of loaded and unloaded containers in a region.</t>
  </si>
  <si>
    <t>Note: regions are ranked based on sum of loaded and unloaded containers in 2023. TEU: Twenty-foot Equivalent Unit.</t>
  </si>
  <si>
    <t>Table 2: Top 20 NUTS 2-NUTS 2 region flows for inland waterway freight transport, 2023</t>
  </si>
  <si>
    <t>Map 2: Inland waterway freight in containers handled by NUTS 2 region, 2023</t>
  </si>
  <si>
    <t>Map 1: Inland waterway freight handled by NUTS 2 region, 2023</t>
  </si>
  <si>
    <t>Figure 1: Top 20 NUTS 2 regions for inland waterway freight, total loaded and unloaded, 2022-2023</t>
  </si>
  <si>
    <t>(million tonnes)</t>
  </si>
  <si>
    <t>Figure 2: Top 20 NUTS 2 regions for inland waterway freight by volume of goods loaded or unloaded, 2023</t>
  </si>
  <si>
    <t>Figure 3: Top 20 NUTS 2 regions for inland waterway transport of containers, total loaded and unloaded, 2022-2023</t>
  </si>
  <si>
    <t>(thousand TEUs)</t>
  </si>
  <si>
    <t xml:space="preserve">Prov. Antwerpen (BE21) </t>
  </si>
  <si>
    <t xml:space="preserve">Düsseldorf (DEA1) </t>
  </si>
  <si>
    <t xml:space="preserve">Prov. Oost-Vlaanderen (BE23) </t>
  </si>
  <si>
    <t xml:space="preserve">Noord-Brabant (NL41) </t>
  </si>
  <si>
    <t xml:space="preserve">Sud-Est (RO22) </t>
  </si>
  <si>
    <t xml:space="preserve">Limburg (NL42) </t>
  </si>
  <si>
    <t xml:space="preserve">Gelderland (NL22) </t>
  </si>
  <si>
    <t xml:space="preserve">Ile-de-France (FR10) </t>
  </si>
  <si>
    <t xml:space="preserve">Prov. Liège (BE33) </t>
  </si>
  <si>
    <t xml:space="preserve">Karlsruhe (DE12) </t>
  </si>
  <si>
    <t xml:space="preserve">Münster (DEA3) </t>
  </si>
  <si>
    <t xml:space="preserve">Overijssel (NL21) </t>
  </si>
  <si>
    <t xml:space="preserve">Rheinhessen-Pfalz (DEB3) </t>
  </si>
  <si>
    <t>Table 1: Top 3 goods categories handled in the top 20 NUTS 2 regions for inland waterway transport, 2023</t>
  </si>
  <si>
    <t>Top 3 goods categories</t>
  </si>
  <si>
    <t>Figure 4: Top 20 NUTS 2 regions for inland waterway transport of containers, loaded or unloaded,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</si>
</sst>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#,##0.0_i"/>
    <numFmt numFmtId="167" formatCode="#,##0_i"/>
    <numFmt numFmtId="168" formatCode="#,##0.000"/>
    <numFmt numFmtId="169" formatCode="#,##0.000000"/>
    <numFmt numFmtId="170" formatCode="0.0%"/>
    <numFmt numFmtId="171" formatCode="0.000%"/>
  </numFmts>
  <fonts count="1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11"/>
      </patternFill>
    </fill>
    <fill>
      <patternFill patternType="solid">
        <fgColor indexed="6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11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indexed="22"/>
      </right>
      <top/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rgb="FFA6A6A6"/>
      </left>
      <right style="hair">
        <color indexed="22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166" fontId="5" fillId="0" borderId="0" applyFill="0" applyBorder="0" applyProtection="0">
      <alignment horizontal="right"/>
    </xf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9" fillId="0" borderId="0" xfId="0" applyFont="1"/>
    <xf numFmtId="0" fontId="2" fillId="0" borderId="0" xfId="2" applyAlignment="1">
      <alignment horizontal="left"/>
    </xf>
    <xf numFmtId="0" fontId="7" fillId="0" borderId="0" xfId="0" applyFont="1"/>
    <xf numFmtId="0" fontId="10" fillId="0" borderId="0" xfId="0" applyFont="1"/>
    <xf numFmtId="165" fontId="11" fillId="0" borderId="2" xfId="0" applyNumberFormat="1" applyFont="1" applyBorder="1"/>
    <xf numFmtId="0" fontId="11" fillId="0" borderId="0" xfId="0" applyFont="1"/>
    <xf numFmtId="165" fontId="2" fillId="4" borderId="3" xfId="0" applyNumberFormat="1" applyFont="1" applyFill="1" applyBorder="1" applyAlignment="1">
      <alignment horizontal="right" vertical="center"/>
    </xf>
    <xf numFmtId="170" fontId="9" fillId="0" borderId="0" xfId="5" applyNumberFormat="1" applyFont="1"/>
    <xf numFmtId="170" fontId="9" fillId="0" borderId="0" xfId="0" applyNumberFormat="1" applyFont="1"/>
    <xf numFmtId="0" fontId="9" fillId="0" borderId="5" xfId="0" applyFont="1" applyBorder="1"/>
    <xf numFmtId="0" fontId="6" fillId="3" borderId="4" xfId="0" applyFont="1" applyFill="1" applyBorder="1" applyAlignment="1">
      <alignment horizontal="left" vertical="center"/>
    </xf>
    <xf numFmtId="170" fontId="9" fillId="0" borderId="5" xfId="5" applyNumberFormat="1" applyFont="1" applyBorder="1"/>
    <xf numFmtId="170" fontId="9" fillId="0" borderId="5" xfId="0" applyNumberFormat="1" applyFont="1" applyBorder="1"/>
    <xf numFmtId="0" fontId="6" fillId="3" borderId="3" xfId="0" applyFont="1" applyFill="1" applyBorder="1" applyAlignment="1">
      <alignment horizontal="left" vertical="center"/>
    </xf>
    <xf numFmtId="168" fontId="2" fillId="4" borderId="3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2" fillId="0" borderId="0" xfId="2"/>
    <xf numFmtId="0" fontId="3" fillId="5" borderId="14" xfId="2" applyFont="1" applyFill="1" applyBorder="1" applyAlignment="1">
      <alignment horizontal="center" vertical="center" wrapText="1"/>
    </xf>
    <xf numFmtId="167" fontId="2" fillId="0" borderId="17" xfId="4" applyNumberFormat="1" applyFont="1" applyFill="1" applyBorder="1" applyAlignment="1">
      <alignment horizontal="right" vertical="center"/>
    </xf>
    <xf numFmtId="166" fontId="2" fillId="0" borderId="11" xfId="4" applyFont="1" applyFill="1" applyBorder="1" applyAlignment="1">
      <alignment horizontal="right" vertical="center"/>
    </xf>
    <xf numFmtId="3" fontId="12" fillId="0" borderId="0" xfId="2" applyNumberFormat="1" applyFont="1" applyAlignment="1">
      <alignment horizontal="left" vertical="center"/>
    </xf>
    <xf numFmtId="167" fontId="2" fillId="0" borderId="18" xfId="4" applyNumberFormat="1" applyFont="1" applyFill="1" applyBorder="1" applyAlignment="1">
      <alignment horizontal="right" vertical="center"/>
    </xf>
    <xf numFmtId="166" fontId="2" fillId="0" borderId="19" xfId="4" applyFont="1" applyFill="1" applyBorder="1" applyAlignment="1">
      <alignment horizontal="right" vertical="center"/>
    </xf>
    <xf numFmtId="167" fontId="2" fillId="0" borderId="22" xfId="4" applyNumberFormat="1" applyFont="1" applyFill="1" applyBorder="1" applyAlignment="1">
      <alignment horizontal="right" vertical="center"/>
    </xf>
    <xf numFmtId="166" fontId="2" fillId="0" borderId="13" xfId="4" applyFont="1" applyFill="1" applyBorder="1" applyAlignment="1">
      <alignment horizontal="right" vertical="center"/>
    </xf>
    <xf numFmtId="167" fontId="2" fillId="0" borderId="20" xfId="4" applyNumberFormat="1" applyFont="1" applyFill="1" applyBorder="1" applyAlignment="1">
      <alignment horizontal="right" vertical="center"/>
    </xf>
    <xf numFmtId="166" fontId="2" fillId="0" borderId="12" xfId="4" applyFont="1" applyFill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165" fontId="2" fillId="4" borderId="2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2" applyFont="1" applyAlignment="1">
      <alignment horizontal="left"/>
    </xf>
    <xf numFmtId="0" fontId="3" fillId="5" borderId="29" xfId="2" applyFont="1" applyFill="1" applyBorder="1" applyAlignment="1">
      <alignment horizontal="center" vertical="center"/>
    </xf>
    <xf numFmtId="0" fontId="3" fillId="5" borderId="30" xfId="2" applyFont="1" applyFill="1" applyBorder="1" applyAlignment="1">
      <alignment horizontal="center" vertical="center" wrapText="1"/>
    </xf>
    <xf numFmtId="0" fontId="3" fillId="5" borderId="3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left"/>
    </xf>
    <xf numFmtId="10" fontId="9" fillId="0" borderId="0" xfId="5" applyNumberFormat="1" applyFont="1"/>
    <xf numFmtId="0" fontId="3" fillId="5" borderId="15" xfId="2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70" fontId="9" fillId="0" borderId="0" xfId="5" applyNumberFormat="1" applyFont="1" applyFill="1"/>
    <xf numFmtId="0" fontId="6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68" fontId="2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>
      <alignment horizontal="right" vertical="center"/>
    </xf>
    <xf numFmtId="165" fontId="1" fillId="2" borderId="0" xfId="1" applyNumberFormat="1"/>
    <xf numFmtId="165" fontId="2" fillId="0" borderId="1" xfId="0" applyNumberFormat="1" applyFont="1" applyBorder="1" applyAlignment="1">
      <alignment horizontal="right"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5" fillId="0" borderId="0" xfId="2" applyFont="1"/>
    <xf numFmtId="0" fontId="14" fillId="0" borderId="0" xfId="0" applyFont="1" applyAlignment="1">
      <alignment vertical="center"/>
    </xf>
    <xf numFmtId="10" fontId="9" fillId="0" borderId="5" xfId="5" applyNumberFormat="1" applyFont="1" applyBorder="1"/>
    <xf numFmtId="171" fontId="9" fillId="0" borderId="0" xfId="5" applyNumberFormat="1" applyFont="1"/>
    <xf numFmtId="10" fontId="9" fillId="0" borderId="0" xfId="5" applyNumberFormat="1" applyFont="1" applyFill="1"/>
    <xf numFmtId="10" fontId="9" fillId="0" borderId="5" xfId="5" applyNumberFormat="1" applyFont="1" applyFill="1" applyBorder="1"/>
    <xf numFmtId="171" fontId="9" fillId="0" borderId="5" xfId="5" applyNumberFormat="1" applyFont="1" applyBorder="1"/>
    <xf numFmtId="0" fontId="6" fillId="7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164" fontId="9" fillId="0" borderId="0" xfId="0" applyNumberFormat="1" applyFont="1"/>
    <xf numFmtId="165" fontId="9" fillId="7" borderId="0" xfId="0" applyNumberFormat="1" applyFont="1" applyFill="1"/>
    <xf numFmtId="0" fontId="6" fillId="10" borderId="1" xfId="0" applyFont="1" applyFill="1" applyBorder="1" applyAlignment="1">
      <alignment horizontal="left" vertical="center"/>
    </xf>
    <xf numFmtId="165" fontId="2" fillId="11" borderId="3" xfId="0" applyNumberFormat="1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left" vertical="center"/>
    </xf>
    <xf numFmtId="165" fontId="2" fillId="13" borderId="3" xfId="0" applyNumberFormat="1" applyFont="1" applyFill="1" applyBorder="1" applyAlignment="1">
      <alignment horizontal="right" vertical="center"/>
    </xf>
    <xf numFmtId="0" fontId="6" fillId="1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2" xfId="0" applyFont="1" applyBorder="1" applyAlignment="1">
      <alignment horizontal="left" vertical="center"/>
    </xf>
    <xf numFmtId="0" fontId="2" fillId="0" borderId="33" xfId="2" applyBorder="1" applyAlignment="1">
      <alignment horizontal="left" vertical="center" wrapText="1"/>
    </xf>
    <xf numFmtId="164" fontId="2" fillId="0" borderId="34" xfId="2" applyNumberFormat="1" applyBorder="1" applyAlignment="1">
      <alignment horizontal="right" vertical="center"/>
    </xf>
    <xf numFmtId="0" fontId="2" fillId="0" borderId="32" xfId="2" applyBorder="1" applyAlignment="1">
      <alignment horizontal="left" vertical="center" wrapText="1"/>
    </xf>
    <xf numFmtId="164" fontId="2" fillId="0" borderId="34" xfId="2" applyNumberFormat="1" applyBorder="1" applyAlignment="1">
      <alignment horizontal="right" vertical="center" wrapText="1"/>
    </xf>
    <xf numFmtId="164" fontId="2" fillId="0" borderId="32" xfId="2" applyNumberFormat="1" applyBorder="1" applyAlignment="1">
      <alignment horizontal="right" vertical="center"/>
    </xf>
    <xf numFmtId="164" fontId="2" fillId="0" borderId="33" xfId="2" applyNumberForma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2" fillId="0" borderId="24" xfId="2" applyBorder="1" applyAlignment="1">
      <alignment horizontal="left" vertical="center" wrapText="1"/>
    </xf>
    <xf numFmtId="164" fontId="2" fillId="0" borderId="25" xfId="2" applyNumberFormat="1" applyBorder="1" applyAlignment="1">
      <alignment horizontal="right" vertical="center"/>
    </xf>
    <xf numFmtId="0" fontId="2" fillId="0" borderId="23" xfId="2" applyBorder="1" applyAlignment="1">
      <alignment horizontal="left" vertical="center" wrapText="1"/>
    </xf>
    <xf numFmtId="164" fontId="2" fillId="0" borderId="25" xfId="2" applyNumberFormat="1" applyBorder="1" applyAlignment="1">
      <alignment horizontal="right" vertical="center" wrapText="1"/>
    </xf>
    <xf numFmtId="164" fontId="2" fillId="0" borderId="23" xfId="2" applyNumberFormat="1" applyBorder="1" applyAlignment="1">
      <alignment horizontal="right" vertical="center"/>
    </xf>
    <xf numFmtId="164" fontId="2" fillId="0" borderId="24" xfId="2" applyNumberForma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2" fillId="0" borderId="27" xfId="2" applyBorder="1" applyAlignment="1">
      <alignment horizontal="left" vertical="center" wrapText="1"/>
    </xf>
    <xf numFmtId="164" fontId="2" fillId="0" borderId="28" xfId="2" applyNumberFormat="1" applyBorder="1" applyAlignment="1">
      <alignment horizontal="right" vertical="center"/>
    </xf>
    <xf numFmtId="0" fontId="2" fillId="0" borderId="26" xfId="2" applyBorder="1" applyAlignment="1">
      <alignment horizontal="left" vertical="center" wrapText="1"/>
    </xf>
    <xf numFmtId="164" fontId="2" fillId="0" borderId="28" xfId="2" applyNumberFormat="1" applyBorder="1" applyAlignment="1">
      <alignment horizontal="right" vertical="center" wrapText="1"/>
    </xf>
    <xf numFmtId="164" fontId="2" fillId="0" borderId="26" xfId="2" applyNumberFormat="1" applyBorder="1" applyAlignment="1">
      <alignment horizontal="right" vertical="center"/>
    </xf>
    <xf numFmtId="164" fontId="2" fillId="0" borderId="27" xfId="2" applyNumberFormat="1" applyBorder="1" applyAlignment="1">
      <alignment horizontal="right" vertical="center"/>
    </xf>
    <xf numFmtId="0" fontId="2" fillId="0" borderId="10" xfId="2" applyBorder="1" applyAlignment="1">
      <alignment horizontal="left" vertical="center"/>
    </xf>
    <xf numFmtId="167" fontId="2" fillId="0" borderId="16" xfId="4" applyNumberFormat="1" applyFont="1" applyFill="1" applyBorder="1" applyAlignment="1">
      <alignment horizontal="right" vertical="center"/>
    </xf>
    <xf numFmtId="166" fontId="2" fillId="0" borderId="10" xfId="4" applyFont="1" applyFill="1" applyBorder="1" applyAlignment="1">
      <alignment horizontal="right" vertical="center"/>
    </xf>
    <xf numFmtId="0" fontId="2" fillId="0" borderId="11" xfId="2" applyBorder="1" applyAlignment="1">
      <alignment horizontal="left" vertical="center"/>
    </xf>
    <xf numFmtId="0" fontId="2" fillId="0" borderId="13" xfId="2" applyBorder="1" applyAlignment="1">
      <alignment horizontal="left" vertical="center"/>
    </xf>
    <xf numFmtId="0" fontId="2" fillId="0" borderId="12" xfId="2" applyBorder="1" applyAlignment="1">
      <alignment horizontal="left" vertical="center"/>
    </xf>
    <xf numFmtId="0" fontId="3" fillId="5" borderId="7" xfId="2" applyFont="1" applyFill="1" applyBorder="1" applyAlignment="1">
      <alignment horizontal="center" vertical="center" wrapText="1"/>
    </xf>
    <xf numFmtId="0" fontId="3" fillId="5" borderId="29" xfId="2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 wrapText="1"/>
    </xf>
    <xf numFmtId="0" fontId="3" fillId="5" borderId="6" xfId="2" applyFont="1" applyFill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 wrapText="1"/>
    </xf>
    <xf numFmtId="0" fontId="2" fillId="0" borderId="35" xfId="2" applyBorder="1" applyAlignment="1">
      <alignment horizontal="left" wrapText="1"/>
    </xf>
    <xf numFmtId="0" fontId="13" fillId="0" borderId="0" xfId="2" applyFont="1" applyAlignment="1">
      <alignment horizontal="left"/>
    </xf>
  </cellXfs>
  <cellStyles count="6">
    <cellStyle name="Bad" xfId="1" builtinId="27"/>
    <cellStyle name="Normal" xfId="0" builtinId="0"/>
    <cellStyle name="Normal 2" xfId="2" xr:uid="{843F80AA-886D-48C4-8690-50DAB7F8DF70}"/>
    <cellStyle name="Normal 3" xfId="3" xr:uid="{3462836D-6B6D-4480-87A0-107FBC569886}"/>
    <cellStyle name="NumberCellStyle" xfId="4" xr:uid="{87C56B94-EB0F-4CA7-A169-34CA7AFACFC5}"/>
    <cellStyle name="Percent" xfId="5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20 NUTS 2 regions for inland waterway freight, total loaded and unloaded, 2022-2023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1.1840940635149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11695538057742"/>
          <c:y val="0.11445193965465705"/>
          <c:w val="0.73919968503937006"/>
          <c:h val="0.7208363465809191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Figure1!$D$9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Noord-Holland (NL32)</c:v>
                </c:pt>
                <c:pt idx="3">
                  <c:v>Düsseldorf (DEA1)</c:v>
                </c:pt>
                <c:pt idx="4">
                  <c:v>Zeeland (NL34)</c:v>
                </c:pt>
                <c:pt idx="5">
                  <c:v>Prov. Oost-Vlaanderen (BE23)</c:v>
                </c:pt>
                <c:pt idx="6">
                  <c:v>Noord-Brabant (NL41)</c:v>
                </c:pt>
                <c:pt idx="7">
                  <c:v>Sud-Est (RO22)</c:v>
                </c:pt>
                <c:pt idx="8">
                  <c:v>Limburg (NL42)</c:v>
                </c:pt>
                <c:pt idx="9">
                  <c:v>Gelderland (NL22)</c:v>
                </c:pt>
                <c:pt idx="10">
                  <c:v>Ile-de-France (FR10)</c:v>
                </c:pt>
                <c:pt idx="11">
                  <c:v>Prov. Liège (BE33)</c:v>
                </c:pt>
                <c:pt idx="12">
                  <c:v>Karlsruhe (DE12)</c:v>
                </c:pt>
                <c:pt idx="13">
                  <c:v>Münster (DEA3)</c:v>
                </c:pt>
                <c:pt idx="14">
                  <c:v>Overijssel (NL21)</c:v>
                </c:pt>
                <c:pt idx="15">
                  <c:v>Rheinhessen-Pfalz (DEB3)</c:v>
                </c:pt>
                <c:pt idx="16">
                  <c:v>Köln (DEA2)</c:v>
                </c:pt>
                <c:pt idx="17">
                  <c:v>Prov. Hainaut (BE32)</c:v>
                </c:pt>
                <c:pt idx="18">
                  <c:v>Alsace (FRF1)</c:v>
                </c:pt>
                <c:pt idx="19">
                  <c:v>Darmstadt (DE71)</c:v>
                </c:pt>
              </c:strCache>
            </c:strRef>
          </c:cat>
          <c:val>
            <c:numRef>
              <c:f>Figure1!$D$10:$D$29</c:f>
              <c:numCache>
                <c:formatCode>#,##0.0</c:formatCode>
                <c:ptCount val="20"/>
                <c:pt idx="0">
                  <c:v>172.03851700000001</c:v>
                </c:pt>
                <c:pt idx="1">
                  <c:v>98.302357999999998</c:v>
                </c:pt>
                <c:pt idx="2">
                  <c:v>71.626509999999996</c:v>
                </c:pt>
                <c:pt idx="3">
                  <c:v>67.914286400000009</c:v>
                </c:pt>
                <c:pt idx="4">
                  <c:v>44.891571999999996</c:v>
                </c:pt>
                <c:pt idx="5">
                  <c:v>33.995581000000001</c:v>
                </c:pt>
                <c:pt idx="6">
                  <c:v>34.775409000000003</c:v>
                </c:pt>
                <c:pt idx="7">
                  <c:v>29.183933</c:v>
                </c:pt>
                <c:pt idx="8">
                  <c:v>23.251919000000001</c:v>
                </c:pt>
                <c:pt idx="9">
                  <c:v>20.045021999999999</c:v>
                </c:pt>
                <c:pt idx="10">
                  <c:v>21.239905</c:v>
                </c:pt>
                <c:pt idx="11">
                  <c:v>15.379130999999999</c:v>
                </c:pt>
                <c:pt idx="12">
                  <c:v>16.760303799999999</c:v>
                </c:pt>
                <c:pt idx="13">
                  <c:v>14.7866514</c:v>
                </c:pt>
                <c:pt idx="14">
                  <c:v>13.019432999999999</c:v>
                </c:pt>
                <c:pt idx="15">
                  <c:v>13.916811100000002</c:v>
                </c:pt>
                <c:pt idx="16">
                  <c:v>13.125557399999996</c:v>
                </c:pt>
                <c:pt idx="17">
                  <c:v>10.263809999999999</c:v>
                </c:pt>
                <c:pt idx="18">
                  <c:v>11.220245</c:v>
                </c:pt>
                <c:pt idx="19">
                  <c:v>9.933880199999999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F-4AA4-B591-4E582902AF3E}"/>
            </c:ext>
          </c:extLst>
        </c:ser>
        <c:ser>
          <c:idx val="2"/>
          <c:order val="1"/>
          <c:tx>
            <c:strRef>
              <c:f>Figure1!$E$9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Noord-Holland (NL32)</c:v>
                </c:pt>
                <c:pt idx="3">
                  <c:v>Düsseldorf (DEA1)</c:v>
                </c:pt>
                <c:pt idx="4">
                  <c:v>Zeeland (NL34)</c:v>
                </c:pt>
                <c:pt idx="5">
                  <c:v>Prov. Oost-Vlaanderen (BE23)</c:v>
                </c:pt>
                <c:pt idx="6">
                  <c:v>Noord-Brabant (NL41)</c:v>
                </c:pt>
                <c:pt idx="7">
                  <c:v>Sud-Est (RO22)</c:v>
                </c:pt>
                <c:pt idx="8">
                  <c:v>Limburg (NL42)</c:v>
                </c:pt>
                <c:pt idx="9">
                  <c:v>Gelderland (NL22)</c:v>
                </c:pt>
                <c:pt idx="10">
                  <c:v>Ile-de-France (FR10)</c:v>
                </c:pt>
                <c:pt idx="11">
                  <c:v>Prov. Liège (BE33)</c:v>
                </c:pt>
                <c:pt idx="12">
                  <c:v>Karlsruhe (DE12)</c:v>
                </c:pt>
                <c:pt idx="13">
                  <c:v>Münster (DEA3)</c:v>
                </c:pt>
                <c:pt idx="14">
                  <c:v>Overijssel (NL21)</c:v>
                </c:pt>
                <c:pt idx="15">
                  <c:v>Rheinhessen-Pfalz (DEB3)</c:v>
                </c:pt>
                <c:pt idx="16">
                  <c:v>Köln (DEA2)</c:v>
                </c:pt>
                <c:pt idx="17">
                  <c:v>Prov. Hainaut (BE32)</c:v>
                </c:pt>
                <c:pt idx="18">
                  <c:v>Alsace (FRF1)</c:v>
                </c:pt>
                <c:pt idx="19">
                  <c:v>Darmstadt (DE71)</c:v>
                </c:pt>
              </c:strCache>
            </c:strRef>
          </c:cat>
          <c:val>
            <c:numRef>
              <c:f>Figure1!$E$10:$E$29</c:f>
              <c:numCache>
                <c:formatCode>#,##0.0</c:formatCode>
                <c:ptCount val="20"/>
                <c:pt idx="0">
                  <c:v>159.785662</c:v>
                </c:pt>
                <c:pt idx="1">
                  <c:v>99.511692999999994</c:v>
                </c:pt>
                <c:pt idx="2">
                  <c:v>67.887113999999997</c:v>
                </c:pt>
                <c:pt idx="3">
                  <c:v>64.955663700000002</c:v>
                </c:pt>
                <c:pt idx="4">
                  <c:v>44.281044000000001</c:v>
                </c:pt>
                <c:pt idx="5">
                  <c:v>33.866790000000002</c:v>
                </c:pt>
                <c:pt idx="6">
                  <c:v>31.015549</c:v>
                </c:pt>
                <c:pt idx="7">
                  <c:v>30.556079</c:v>
                </c:pt>
                <c:pt idx="8">
                  <c:v>23.744855000000001</c:v>
                </c:pt>
                <c:pt idx="9">
                  <c:v>20.831724000000001</c:v>
                </c:pt>
                <c:pt idx="10">
                  <c:v>20.169885000000001</c:v>
                </c:pt>
                <c:pt idx="11">
                  <c:v>16.014144999999999</c:v>
                </c:pt>
                <c:pt idx="12">
                  <c:v>15.022266699999998</c:v>
                </c:pt>
                <c:pt idx="13">
                  <c:v>13.652495999999999</c:v>
                </c:pt>
                <c:pt idx="14">
                  <c:v>12.94322</c:v>
                </c:pt>
                <c:pt idx="15">
                  <c:v>12.501042699999999</c:v>
                </c:pt>
                <c:pt idx="16">
                  <c:v>12.077635600000001</c:v>
                </c:pt>
                <c:pt idx="17">
                  <c:v>12.036882</c:v>
                </c:pt>
                <c:pt idx="18">
                  <c:v>10.365371</c:v>
                </c:pt>
                <c:pt idx="19">
                  <c:v>10.146112499999999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F-4AA4-B591-4E582902A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996923884514437"/>
          <c:y val="0.900763636930909"/>
          <c:w val="0.12406141732283464"/>
          <c:h val="2.78754865177880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20 NUTS 2 regions for inland waterway freight by volume of goods loaded or unloaded, 2023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1.1840940635149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11695538057742"/>
          <c:y val="0.11113476805740409"/>
          <c:w val="0.73919968503937006"/>
          <c:h val="0.748086733858699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Figure2!$D$9</c:f>
              <c:strCache>
                <c:ptCount val="1"/>
                <c:pt idx="0">
                  <c:v>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Noord-Holland (NL32)</c:v>
                </c:pt>
                <c:pt idx="3">
                  <c:v>Düsseldorf (DEA1)</c:v>
                </c:pt>
                <c:pt idx="4">
                  <c:v>Zeeland (NL34)</c:v>
                </c:pt>
                <c:pt idx="5">
                  <c:v>Prov. Oost-Vlaanderen (BE23)</c:v>
                </c:pt>
                <c:pt idx="6">
                  <c:v>Noord-Brabant (NL41)</c:v>
                </c:pt>
                <c:pt idx="7">
                  <c:v>Sud-Est (RO22)</c:v>
                </c:pt>
                <c:pt idx="8">
                  <c:v>Limburg (NL42)</c:v>
                </c:pt>
                <c:pt idx="9">
                  <c:v>Gelderland (NL22)</c:v>
                </c:pt>
                <c:pt idx="10">
                  <c:v>Ile-de-France (FR10)</c:v>
                </c:pt>
                <c:pt idx="11">
                  <c:v>Prov. Liège (BE33)</c:v>
                </c:pt>
                <c:pt idx="12">
                  <c:v>Karlsruhe (DE12)</c:v>
                </c:pt>
                <c:pt idx="13">
                  <c:v>Münster (DEA3)</c:v>
                </c:pt>
                <c:pt idx="14">
                  <c:v>Overijssel (NL21)</c:v>
                </c:pt>
                <c:pt idx="15">
                  <c:v>Rheinhessen-Pfalz (DEB3)</c:v>
                </c:pt>
                <c:pt idx="16">
                  <c:v>Köln (DEA2)</c:v>
                </c:pt>
                <c:pt idx="17">
                  <c:v>Prov. Hainaut (BE32)</c:v>
                </c:pt>
                <c:pt idx="18">
                  <c:v>Alsace (FRF1)</c:v>
                </c:pt>
                <c:pt idx="19">
                  <c:v>Darmstadt (DE71)</c:v>
                </c:pt>
              </c:strCache>
            </c:strRef>
          </c:cat>
          <c:val>
            <c:numRef>
              <c:f>Figure2!$D$10:$D$29</c:f>
              <c:numCache>
                <c:formatCode>#,##0.0</c:formatCode>
                <c:ptCount val="20"/>
                <c:pt idx="0">
                  <c:v>107.13726200000001</c:v>
                </c:pt>
                <c:pt idx="1">
                  <c:v>51.059452999999998</c:v>
                </c:pt>
                <c:pt idx="2">
                  <c:v>33.366852000000002</c:v>
                </c:pt>
                <c:pt idx="3">
                  <c:v>18.270494899999999</c:v>
                </c:pt>
                <c:pt idx="4">
                  <c:v>29.892558999999999</c:v>
                </c:pt>
                <c:pt idx="5">
                  <c:v>15.37312</c:v>
                </c:pt>
                <c:pt idx="6">
                  <c:v>10.607301</c:v>
                </c:pt>
                <c:pt idx="7">
                  <c:v>10.824776999999999</c:v>
                </c:pt>
                <c:pt idx="8">
                  <c:v>13.817252999999999</c:v>
                </c:pt>
                <c:pt idx="9">
                  <c:v>8.9764579999999992</c:v>
                </c:pt>
                <c:pt idx="10">
                  <c:v>10.491718000000001</c:v>
                </c:pt>
                <c:pt idx="11">
                  <c:v>6.7939040000000004</c:v>
                </c:pt>
                <c:pt idx="12">
                  <c:v>8.0023251000000002</c:v>
                </c:pt>
                <c:pt idx="13">
                  <c:v>5.8182710000000002</c:v>
                </c:pt>
                <c:pt idx="14">
                  <c:v>3.8946559999999999</c:v>
                </c:pt>
                <c:pt idx="15">
                  <c:v>4.7842858999999995</c:v>
                </c:pt>
                <c:pt idx="16">
                  <c:v>6.8515238999999992</c:v>
                </c:pt>
                <c:pt idx="17">
                  <c:v>6.29331</c:v>
                </c:pt>
                <c:pt idx="18">
                  <c:v>5.8313379999999997</c:v>
                </c:pt>
                <c:pt idx="19">
                  <c:v>3.9459056000000006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0-4B26-A22D-0796EBF2B05E}"/>
            </c:ext>
          </c:extLst>
        </c:ser>
        <c:ser>
          <c:idx val="1"/>
          <c:order val="1"/>
          <c:tx>
            <c:strRef>
              <c:f>Figure2!$E$9</c:f>
              <c:strCache>
                <c:ptCount val="1"/>
                <c:pt idx="0">
                  <c:v>Unloaded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Noord-Holland (NL32)</c:v>
                </c:pt>
                <c:pt idx="3">
                  <c:v>Düsseldorf (DEA1)</c:v>
                </c:pt>
                <c:pt idx="4">
                  <c:v>Zeeland (NL34)</c:v>
                </c:pt>
                <c:pt idx="5">
                  <c:v>Prov. Oost-Vlaanderen (BE23)</c:v>
                </c:pt>
                <c:pt idx="6">
                  <c:v>Noord-Brabant (NL41)</c:v>
                </c:pt>
                <c:pt idx="7">
                  <c:v>Sud-Est (RO22)</c:v>
                </c:pt>
                <c:pt idx="8">
                  <c:v>Limburg (NL42)</c:v>
                </c:pt>
                <c:pt idx="9">
                  <c:v>Gelderland (NL22)</c:v>
                </c:pt>
                <c:pt idx="10">
                  <c:v>Ile-de-France (FR10)</c:v>
                </c:pt>
                <c:pt idx="11">
                  <c:v>Prov. Liège (BE33)</c:v>
                </c:pt>
                <c:pt idx="12">
                  <c:v>Karlsruhe (DE12)</c:v>
                </c:pt>
                <c:pt idx="13">
                  <c:v>Münster (DEA3)</c:v>
                </c:pt>
                <c:pt idx="14">
                  <c:v>Overijssel (NL21)</c:v>
                </c:pt>
                <c:pt idx="15">
                  <c:v>Rheinhessen-Pfalz (DEB3)</c:v>
                </c:pt>
                <c:pt idx="16">
                  <c:v>Köln (DEA2)</c:v>
                </c:pt>
                <c:pt idx="17">
                  <c:v>Prov. Hainaut (BE32)</c:v>
                </c:pt>
                <c:pt idx="18">
                  <c:v>Alsace (FRF1)</c:v>
                </c:pt>
                <c:pt idx="19">
                  <c:v>Darmstadt (DE71)</c:v>
                </c:pt>
              </c:strCache>
            </c:strRef>
          </c:cat>
          <c:val>
            <c:numRef>
              <c:f>Figure2!$E$10:$E$29</c:f>
              <c:numCache>
                <c:formatCode>#,##0.0</c:formatCode>
                <c:ptCount val="20"/>
                <c:pt idx="0">
                  <c:v>52.648400000000002</c:v>
                </c:pt>
                <c:pt idx="1">
                  <c:v>48.452240000000003</c:v>
                </c:pt>
                <c:pt idx="2">
                  <c:v>34.520262000000002</c:v>
                </c:pt>
                <c:pt idx="3">
                  <c:v>46.6851688</c:v>
                </c:pt>
                <c:pt idx="4">
                  <c:v>14.388484999999999</c:v>
                </c:pt>
                <c:pt idx="5">
                  <c:v>18.493670000000002</c:v>
                </c:pt>
                <c:pt idx="6">
                  <c:v>20.408248</c:v>
                </c:pt>
                <c:pt idx="7">
                  <c:v>19.731301999999999</c:v>
                </c:pt>
                <c:pt idx="8">
                  <c:v>9.9276020000000003</c:v>
                </c:pt>
                <c:pt idx="9">
                  <c:v>11.855266</c:v>
                </c:pt>
                <c:pt idx="10">
                  <c:v>9.6781670000000002</c:v>
                </c:pt>
                <c:pt idx="11">
                  <c:v>9.2202409999999997</c:v>
                </c:pt>
                <c:pt idx="12">
                  <c:v>7.0199415999999975</c:v>
                </c:pt>
                <c:pt idx="13">
                  <c:v>7.834225</c:v>
                </c:pt>
                <c:pt idx="14">
                  <c:v>9.0485640000000007</c:v>
                </c:pt>
                <c:pt idx="15">
                  <c:v>7.7167567999999997</c:v>
                </c:pt>
                <c:pt idx="16">
                  <c:v>5.2261117000000015</c:v>
                </c:pt>
                <c:pt idx="17">
                  <c:v>5.7435720000000003</c:v>
                </c:pt>
                <c:pt idx="18">
                  <c:v>4.534033</c:v>
                </c:pt>
                <c:pt idx="19">
                  <c:v>6.2002069000000004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0-4B26-A22D-0796EBF2B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87842519685042"/>
          <c:y val="0.90347893159167769"/>
          <c:w val="0.19436535433070867"/>
          <c:h val="2.67154462956277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20 NUTS 2 regions for inland waterway transport of containers, total loaded and unloaded, 2022-2023</a:t>
            </a:r>
          </a:p>
          <a:p>
            <a:pPr algn="l">
              <a:defRPr sz="1800" b="1"/>
            </a:pPr>
            <a:r>
              <a:rPr lang="en-US" sz="1600" b="0"/>
              <a:t>(thousand TEUs)</a:t>
            </a:r>
          </a:p>
        </c:rich>
      </c:tx>
      <c:layout>
        <c:manualLayout>
          <c:xMode val="edge"/>
          <c:yMode val="edge"/>
          <c:x val="5.3333333333333332E-3"/>
          <c:y val="1.149063797588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11695538057742"/>
          <c:y val="9.6511374334375385E-2"/>
          <c:w val="0.73252640419947501"/>
          <c:h val="0.7579644834270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Figure3!$D$9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Noord-Brabant (NL41)</c:v>
                </c:pt>
                <c:pt idx="3">
                  <c:v>Düsseldorf (DEA1)</c:v>
                </c:pt>
                <c:pt idx="4">
                  <c:v>Noord-Holland (NL32)</c:v>
                </c:pt>
                <c:pt idx="5">
                  <c:v>Rheinhessen-Pfalz (DEB3)</c:v>
                </c:pt>
                <c:pt idx="6">
                  <c:v>Limburg (NL42)</c:v>
                </c:pt>
                <c:pt idx="7">
                  <c:v>Ile-de-France (FR10)</c:v>
                </c:pt>
                <c:pt idx="8">
                  <c:v>Nord-Pas de Calais (FRE1)</c:v>
                </c:pt>
                <c:pt idx="9">
                  <c:v>Haute-Normandie  (FRD2)</c:v>
                </c:pt>
                <c:pt idx="10">
                  <c:v>Gelderland (NL22)</c:v>
                </c:pt>
                <c:pt idx="11">
                  <c:v>Zeeland (NL34)</c:v>
                </c:pt>
                <c:pt idx="12">
                  <c:v>Overijssel (NL21)</c:v>
                </c:pt>
                <c:pt idx="13">
                  <c:v>Bremen (DE50)</c:v>
                </c:pt>
                <c:pt idx="14">
                  <c:v>Köln (DEA2)</c:v>
                </c:pt>
                <c:pt idx="15">
                  <c:v>Hamburg (DE60)</c:v>
                </c:pt>
                <c:pt idx="16">
                  <c:v>Groningen (NL11)</c:v>
                </c:pt>
                <c:pt idx="17">
                  <c:v>Karlsruhe (DE12)</c:v>
                </c:pt>
                <c:pt idx="18">
                  <c:v>Prov. Oost-Vlaanderen (BE23)</c:v>
                </c:pt>
                <c:pt idx="19">
                  <c:v>Alsace (FRF1)</c:v>
                </c:pt>
              </c:strCache>
            </c:strRef>
          </c:cat>
          <c:val>
            <c:numRef>
              <c:f>Figure3!$D$10:$D$29</c:f>
              <c:numCache>
                <c:formatCode>#,##0.0</c:formatCode>
                <c:ptCount val="20"/>
                <c:pt idx="0">
                  <c:v>3780.1320000000001</c:v>
                </c:pt>
                <c:pt idx="1">
                  <c:v>2429.65</c:v>
                </c:pt>
                <c:pt idx="2">
                  <c:v>799.83500000000004</c:v>
                </c:pt>
                <c:pt idx="3">
                  <c:v>831.83710000000008</c:v>
                </c:pt>
                <c:pt idx="4">
                  <c:v>491.19600000000003</c:v>
                </c:pt>
                <c:pt idx="5">
                  <c:v>409.41659999999996</c:v>
                </c:pt>
                <c:pt idx="6">
                  <c:v>368.173</c:v>
                </c:pt>
                <c:pt idx="7">
                  <c:v>251.02</c:v>
                </c:pt>
                <c:pt idx="8">
                  <c:v>306.99099999999999</c:v>
                </c:pt>
                <c:pt idx="9">
                  <c:v>193.70699999999999</c:v>
                </c:pt>
                <c:pt idx="10">
                  <c:v>230.97900000000001</c:v>
                </c:pt>
                <c:pt idx="11">
                  <c:v>161.566</c:v>
                </c:pt>
                <c:pt idx="12">
                  <c:v>187.999</c:v>
                </c:pt>
                <c:pt idx="13">
                  <c:v>145.01609999999999</c:v>
                </c:pt>
                <c:pt idx="14">
                  <c:v>146.9425</c:v>
                </c:pt>
                <c:pt idx="15">
                  <c:v>119.7813</c:v>
                </c:pt>
                <c:pt idx="16">
                  <c:v>116.277</c:v>
                </c:pt>
                <c:pt idx="17">
                  <c:v>86.051800000000014</c:v>
                </c:pt>
                <c:pt idx="18">
                  <c:v>112.261</c:v>
                </c:pt>
                <c:pt idx="19">
                  <c:v>108.456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5-4D88-9B13-F38C71357B1D}"/>
            </c:ext>
          </c:extLst>
        </c:ser>
        <c:ser>
          <c:idx val="2"/>
          <c:order val="1"/>
          <c:tx>
            <c:strRef>
              <c:f>Figure3!$E$9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Noord-Brabant (NL41)</c:v>
                </c:pt>
                <c:pt idx="3">
                  <c:v>Düsseldorf (DEA1)</c:v>
                </c:pt>
                <c:pt idx="4">
                  <c:v>Noord-Holland (NL32)</c:v>
                </c:pt>
                <c:pt idx="5">
                  <c:v>Rheinhessen-Pfalz (DEB3)</c:v>
                </c:pt>
                <c:pt idx="6">
                  <c:v>Limburg (NL42)</c:v>
                </c:pt>
                <c:pt idx="7">
                  <c:v>Ile-de-France (FR10)</c:v>
                </c:pt>
                <c:pt idx="8">
                  <c:v>Nord-Pas de Calais (FRE1)</c:v>
                </c:pt>
                <c:pt idx="9">
                  <c:v>Haute-Normandie  (FRD2)</c:v>
                </c:pt>
                <c:pt idx="10">
                  <c:v>Gelderland (NL22)</c:v>
                </c:pt>
                <c:pt idx="11">
                  <c:v>Zeeland (NL34)</c:v>
                </c:pt>
                <c:pt idx="12">
                  <c:v>Overijssel (NL21)</c:v>
                </c:pt>
                <c:pt idx="13">
                  <c:v>Bremen (DE50)</c:v>
                </c:pt>
                <c:pt idx="14">
                  <c:v>Köln (DEA2)</c:v>
                </c:pt>
                <c:pt idx="15">
                  <c:v>Hamburg (DE60)</c:v>
                </c:pt>
                <c:pt idx="16">
                  <c:v>Groningen (NL11)</c:v>
                </c:pt>
                <c:pt idx="17">
                  <c:v>Karlsruhe (DE12)</c:v>
                </c:pt>
                <c:pt idx="18">
                  <c:v>Prov. Oost-Vlaanderen (BE23)</c:v>
                </c:pt>
                <c:pt idx="19">
                  <c:v>Alsace (FRF1)</c:v>
                </c:pt>
              </c:strCache>
            </c:strRef>
          </c:cat>
          <c:val>
            <c:numRef>
              <c:f>Figure3!$E$10:$E$29</c:f>
              <c:numCache>
                <c:formatCode>#,##0.0</c:formatCode>
                <c:ptCount val="20"/>
                <c:pt idx="0">
                  <c:v>3327.4369999999999</c:v>
                </c:pt>
                <c:pt idx="1">
                  <c:v>1949.807</c:v>
                </c:pt>
                <c:pt idx="2">
                  <c:v>696.07799999999997</c:v>
                </c:pt>
                <c:pt idx="3">
                  <c:v>685.76850000000002</c:v>
                </c:pt>
                <c:pt idx="4">
                  <c:v>441.072</c:v>
                </c:pt>
                <c:pt idx="5">
                  <c:v>334.60730000000001</c:v>
                </c:pt>
                <c:pt idx="6">
                  <c:v>300.85599999999999</c:v>
                </c:pt>
                <c:pt idx="7">
                  <c:v>262.178</c:v>
                </c:pt>
                <c:pt idx="8">
                  <c:v>241.339</c:v>
                </c:pt>
                <c:pt idx="9">
                  <c:v>190.96</c:v>
                </c:pt>
                <c:pt idx="10">
                  <c:v>185.893</c:v>
                </c:pt>
                <c:pt idx="11">
                  <c:v>184.095</c:v>
                </c:pt>
                <c:pt idx="12">
                  <c:v>183.66399999999999</c:v>
                </c:pt>
                <c:pt idx="13">
                  <c:v>151.03710000000001</c:v>
                </c:pt>
                <c:pt idx="14">
                  <c:v>129.35</c:v>
                </c:pt>
                <c:pt idx="15">
                  <c:v>108.22630000000001</c:v>
                </c:pt>
                <c:pt idx="16">
                  <c:v>98.576999999999998</c:v>
                </c:pt>
                <c:pt idx="17">
                  <c:v>95.315400000000011</c:v>
                </c:pt>
                <c:pt idx="18">
                  <c:v>95.08</c:v>
                </c:pt>
                <c:pt idx="19">
                  <c:v>87.989000000000004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5-4D88-9B13-F38C7135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96923884514433"/>
          <c:y val="0.89721420362671844"/>
          <c:w val="0.12406141732283464"/>
          <c:h val="2.41779913553241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20 NUTS 2 regions for inland waterway transport of containers, loaded or unloaded, 2023</a:t>
            </a:r>
          </a:p>
          <a:p>
            <a:pPr algn="l">
              <a:defRPr sz="1800" b="1"/>
            </a:pPr>
            <a:r>
              <a:rPr lang="en-US" sz="1600" b="0"/>
              <a:t>(thousand TEUs)</a:t>
            </a:r>
          </a:p>
        </c:rich>
      </c:tx>
      <c:layout>
        <c:manualLayout>
          <c:xMode val="edge"/>
          <c:yMode val="edge"/>
          <c:x val="5.3333333333333332E-3"/>
          <c:y val="1.149063797588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11695538057742"/>
          <c:y val="0.10962981076420454"/>
          <c:w val="0.73252640419947501"/>
          <c:h val="0.7371309690859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Figure4!$C$9</c:f>
              <c:strCache>
                <c:ptCount val="1"/>
                <c:pt idx="0">
                  <c:v>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Figure4!$B$10:$B$29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Noord-Brabant (NL41)</c:v>
                </c:pt>
                <c:pt idx="3">
                  <c:v>Düsseldorf (DEA1)</c:v>
                </c:pt>
                <c:pt idx="4">
                  <c:v>Noord-Holland (NL32)</c:v>
                </c:pt>
                <c:pt idx="5">
                  <c:v>Rheinhessen-Pfalz (DEB3)</c:v>
                </c:pt>
                <c:pt idx="6">
                  <c:v>Limburg (NL42)</c:v>
                </c:pt>
                <c:pt idx="7">
                  <c:v>Ile-de-France (FR10)</c:v>
                </c:pt>
                <c:pt idx="8">
                  <c:v>Nord-Pas de Calais (FRE1)</c:v>
                </c:pt>
                <c:pt idx="9">
                  <c:v>Haute-Normandie  (FRD2)</c:v>
                </c:pt>
                <c:pt idx="10">
                  <c:v>Gelderland (NL22)</c:v>
                </c:pt>
                <c:pt idx="11">
                  <c:v>Zeeland (NL34)</c:v>
                </c:pt>
                <c:pt idx="12">
                  <c:v>Overijssel (NL21)</c:v>
                </c:pt>
                <c:pt idx="13">
                  <c:v>Bremen (DE50)</c:v>
                </c:pt>
                <c:pt idx="14">
                  <c:v>Köln (DEA2)</c:v>
                </c:pt>
                <c:pt idx="15">
                  <c:v>Hamburg (DE60)</c:v>
                </c:pt>
                <c:pt idx="16">
                  <c:v>Groningen (NL11)</c:v>
                </c:pt>
                <c:pt idx="17">
                  <c:v>Karlsruhe (DE12)</c:v>
                </c:pt>
                <c:pt idx="18">
                  <c:v>Prov. Oost-Vlaanderen (BE23)</c:v>
                </c:pt>
                <c:pt idx="19">
                  <c:v>Alsace (FRF1)</c:v>
                </c:pt>
              </c:strCache>
            </c:strRef>
          </c:cat>
          <c:val>
            <c:numRef>
              <c:f>Figure4!$C$10:$C$29</c:f>
              <c:numCache>
                <c:formatCode>#,##0.0</c:formatCode>
                <c:ptCount val="20"/>
                <c:pt idx="0">
                  <c:v>1779.309</c:v>
                </c:pt>
                <c:pt idx="1">
                  <c:v>827.96900000000005</c:v>
                </c:pt>
                <c:pt idx="2">
                  <c:v>355.904</c:v>
                </c:pt>
                <c:pt idx="3">
                  <c:v>336.44150000000002</c:v>
                </c:pt>
                <c:pt idx="4">
                  <c:v>223.90700000000001</c:v>
                </c:pt>
                <c:pt idx="5">
                  <c:v>179.34700000000001</c:v>
                </c:pt>
                <c:pt idx="6">
                  <c:v>153.398</c:v>
                </c:pt>
                <c:pt idx="7">
                  <c:v>120.027</c:v>
                </c:pt>
                <c:pt idx="8">
                  <c:v>121.261</c:v>
                </c:pt>
                <c:pt idx="9">
                  <c:v>104.381</c:v>
                </c:pt>
                <c:pt idx="10">
                  <c:v>99.355000000000004</c:v>
                </c:pt>
                <c:pt idx="11">
                  <c:v>76.707999999999998</c:v>
                </c:pt>
                <c:pt idx="12">
                  <c:v>90.712999999999994</c:v>
                </c:pt>
                <c:pt idx="13">
                  <c:v>75.175300000000007</c:v>
                </c:pt>
                <c:pt idx="14">
                  <c:v>73.466999999999999</c:v>
                </c:pt>
                <c:pt idx="15">
                  <c:v>54.606300000000005</c:v>
                </c:pt>
                <c:pt idx="16">
                  <c:v>48.484000000000002</c:v>
                </c:pt>
                <c:pt idx="17">
                  <c:v>53.959100000000007</c:v>
                </c:pt>
                <c:pt idx="18">
                  <c:v>46.438000000000002</c:v>
                </c:pt>
                <c:pt idx="19">
                  <c:v>42.296999999999997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4-4429-9157-C27665DD6EC0}"/>
            </c:ext>
          </c:extLst>
        </c:ser>
        <c:ser>
          <c:idx val="1"/>
          <c:order val="1"/>
          <c:tx>
            <c:strRef>
              <c:f>Figure4!$D$9</c:f>
              <c:strCache>
                <c:ptCount val="1"/>
                <c:pt idx="0">
                  <c:v>Unloaded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Figure4!$B$10:$B$29</c:f>
              <c:strCache>
                <c:ptCount val="20"/>
                <c:pt idx="0">
                  <c:v>Zuid-Holland (NL33)</c:v>
                </c:pt>
                <c:pt idx="1">
                  <c:v>Prov. Antwerpen (BE21)</c:v>
                </c:pt>
                <c:pt idx="2">
                  <c:v>Noord-Brabant (NL41)</c:v>
                </c:pt>
                <c:pt idx="3">
                  <c:v>Düsseldorf (DEA1)</c:v>
                </c:pt>
                <c:pt idx="4">
                  <c:v>Noord-Holland (NL32)</c:v>
                </c:pt>
                <c:pt idx="5">
                  <c:v>Rheinhessen-Pfalz (DEB3)</c:v>
                </c:pt>
                <c:pt idx="6">
                  <c:v>Limburg (NL42)</c:v>
                </c:pt>
                <c:pt idx="7">
                  <c:v>Ile-de-France (FR10)</c:v>
                </c:pt>
                <c:pt idx="8">
                  <c:v>Nord-Pas de Calais (FRE1)</c:v>
                </c:pt>
                <c:pt idx="9">
                  <c:v>Haute-Normandie  (FRD2)</c:v>
                </c:pt>
                <c:pt idx="10">
                  <c:v>Gelderland (NL22)</c:v>
                </c:pt>
                <c:pt idx="11">
                  <c:v>Zeeland (NL34)</c:v>
                </c:pt>
                <c:pt idx="12">
                  <c:v>Overijssel (NL21)</c:v>
                </c:pt>
                <c:pt idx="13">
                  <c:v>Bremen (DE50)</c:v>
                </c:pt>
                <c:pt idx="14">
                  <c:v>Köln (DEA2)</c:v>
                </c:pt>
                <c:pt idx="15">
                  <c:v>Hamburg (DE60)</c:v>
                </c:pt>
                <c:pt idx="16">
                  <c:v>Groningen (NL11)</c:v>
                </c:pt>
                <c:pt idx="17">
                  <c:v>Karlsruhe (DE12)</c:v>
                </c:pt>
                <c:pt idx="18">
                  <c:v>Prov. Oost-Vlaanderen (BE23)</c:v>
                </c:pt>
                <c:pt idx="19">
                  <c:v>Alsace (FRF1)</c:v>
                </c:pt>
              </c:strCache>
            </c:strRef>
          </c:cat>
          <c:val>
            <c:numRef>
              <c:f>Figure4!$D$10:$D$29</c:f>
              <c:numCache>
                <c:formatCode>#,##0.0</c:formatCode>
                <c:ptCount val="20"/>
                <c:pt idx="0">
                  <c:v>1548.1279999999999</c:v>
                </c:pt>
                <c:pt idx="1">
                  <c:v>1121.838</c:v>
                </c:pt>
                <c:pt idx="2">
                  <c:v>340.17399999999998</c:v>
                </c:pt>
                <c:pt idx="3">
                  <c:v>349.327</c:v>
                </c:pt>
                <c:pt idx="4">
                  <c:v>217.16499999999999</c:v>
                </c:pt>
                <c:pt idx="5">
                  <c:v>155.2603</c:v>
                </c:pt>
                <c:pt idx="6">
                  <c:v>147.458</c:v>
                </c:pt>
                <c:pt idx="7">
                  <c:v>142.15100000000001</c:v>
                </c:pt>
                <c:pt idx="8">
                  <c:v>120.078</c:v>
                </c:pt>
                <c:pt idx="9">
                  <c:v>86.578999999999994</c:v>
                </c:pt>
                <c:pt idx="10">
                  <c:v>86.537999999999997</c:v>
                </c:pt>
                <c:pt idx="11">
                  <c:v>107.387</c:v>
                </c:pt>
                <c:pt idx="12">
                  <c:v>92.950999999999993</c:v>
                </c:pt>
                <c:pt idx="13">
                  <c:v>75.861800000000002</c:v>
                </c:pt>
                <c:pt idx="14">
                  <c:v>55.883000000000003</c:v>
                </c:pt>
                <c:pt idx="15">
                  <c:v>53.62</c:v>
                </c:pt>
                <c:pt idx="16">
                  <c:v>50.093000000000004</c:v>
                </c:pt>
                <c:pt idx="17">
                  <c:v>41.356300000000005</c:v>
                </c:pt>
                <c:pt idx="18">
                  <c:v>48.642000000000003</c:v>
                </c:pt>
                <c:pt idx="19">
                  <c:v>45.692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4-4429-9157-C27665DD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54509186351712"/>
          <c:y val="0.89086608014777779"/>
          <c:w val="0.19436535433070867"/>
          <c:h val="2.571406032978794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319078</xdr:colOff>
      <xdr:row>0</xdr:row>
      <xdr:rowOff>66671</xdr:rowOff>
    </xdr:from>
    <xdr:to>
      <xdr:col>24</xdr:col>
      <xdr:colOff>90478</xdr:colOff>
      <xdr:row>53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854520-6A77-FC32-5C51-ACBDAA07C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0.9447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867C379-B716-D53E-BE5C-E86F5DE8C22E}"/>
            </a:ext>
          </a:extLst>
        </cdr:cNvPr>
        <cdr:cNvSpPr txBox="1"/>
      </cdr:nvSpPr>
      <cdr:spPr>
        <a:xfrm xmlns:a="http://schemas.openxmlformats.org/drawingml/2006/main">
          <a:off x="0" y="829643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regions are ranked based on sum of loaded and unloaded freight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iww_go_atygofl)</a:t>
          </a:r>
        </a:p>
      </cdr:txBody>
    </cdr:sp>
  </cdr:absSizeAnchor>
  <cdr:absSizeAnchor xmlns:cdr="http://schemas.openxmlformats.org/drawingml/2006/chartDrawing">
    <cdr:from>
      <cdr:x>0.83936</cdr:x>
      <cdr:y>0.9521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40EB19A-1B0B-3542-D064-8C24569A49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3614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135047</xdr:colOff>
      <xdr:row>0</xdr:row>
      <xdr:rowOff>56812</xdr:rowOff>
    </xdr:from>
    <xdr:to>
      <xdr:col>23</xdr:col>
      <xdr:colOff>516047</xdr:colOff>
      <xdr:row>56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5E7015-C6E5-4238-839F-FF82A3CDA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0.003</cdr:x>
      <cdr:y>0.93937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C356CA0-2096-16E7-BC9A-8699170ECAD3}"/>
            </a:ext>
          </a:extLst>
        </cdr:cNvPr>
        <cdr:cNvSpPr txBox="1"/>
      </cdr:nvSpPr>
      <cdr:spPr>
        <a:xfrm xmlns:a="http://schemas.openxmlformats.org/drawingml/2006/main">
          <a:off x="28575" y="860782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regions are ranked based on sum of loaded and unloaded freight handled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iww_go_atygofl)</a:t>
          </a:r>
        </a:p>
      </cdr:txBody>
    </cdr:sp>
  </cdr:absSizeAnchor>
  <cdr:absSizeAnchor xmlns:cdr="http://schemas.openxmlformats.org/drawingml/2006/chartDrawing">
    <cdr:from>
      <cdr:x>0.83936</cdr:x>
      <cdr:y>0.95044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92DAD8F-1662-3528-2D7B-41CB2744B1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70921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571491</xdr:colOff>
      <xdr:row>2</xdr:row>
      <xdr:rowOff>19049</xdr:rowOff>
    </xdr:from>
    <xdr:to>
      <xdr:col>23</xdr:col>
      <xdr:colOff>342891</xdr:colOff>
      <xdr:row>64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C881F-5FD9-4C3B-9BC9-B2C9154D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0.93463</cdr:y>
    </cdr:from>
    <cdr:ext cx="7995000" cy="6619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AD6537B-3F93-B1D6-2B3F-3A5D412FDEEB}"/>
            </a:ext>
          </a:extLst>
        </cdr:cNvPr>
        <cdr:cNvSpPr txBox="1"/>
      </cdr:nvSpPr>
      <cdr:spPr>
        <a:xfrm xmlns:a="http://schemas.openxmlformats.org/drawingml/2006/main">
          <a:off x="0" y="9463166"/>
          <a:ext cx="799500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regions are ranked based on sum of loaded and unloaded containers in 2023. TEU: Twenty-foot Equivalent Unit.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iww_go_actygofl)</a:t>
          </a:r>
        </a:p>
      </cdr:txBody>
    </cdr:sp>
  </cdr:absSizeAnchor>
  <cdr:absSizeAnchor xmlns:cdr="http://schemas.openxmlformats.org/drawingml/2006/chartDrawing">
    <cdr:from>
      <cdr:x>0.83936</cdr:x>
      <cdr:y>0.95846</cdr:y>
    </cdr:from>
    <cdr:ext cx="1530099" cy="420622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186A3F5-CB7A-4C2B-5568-ADCEB7DC0D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9704454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171446</xdr:colOff>
      <xdr:row>1</xdr:row>
      <xdr:rowOff>14285</xdr:rowOff>
    </xdr:from>
    <xdr:to>
      <xdr:col>22</xdr:col>
      <xdr:colOff>552446</xdr:colOff>
      <xdr:row>59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0EBB45-8BE7-4B10-AC97-7A4C3FE21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0.92741</cdr:y>
    </cdr:from>
    <cdr:ext cx="7995000" cy="6619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5414FA1-B243-66BB-F4E3-3F76B3D6C162}"/>
            </a:ext>
          </a:extLst>
        </cdr:cNvPr>
        <cdr:cNvSpPr txBox="1"/>
      </cdr:nvSpPr>
      <cdr:spPr>
        <a:xfrm xmlns:a="http://schemas.openxmlformats.org/drawingml/2006/main">
          <a:off x="0" y="8829152"/>
          <a:ext cx="799500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regions are ranked based on sum of loaded and unloaded containers in 2023. TEU: Twenty-foot Equivalent Unit.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iww_go_actygofl)</a:t>
          </a:r>
        </a:p>
      </cdr:txBody>
    </cdr:sp>
  </cdr:absSizeAnchor>
  <cdr:absSizeAnchor xmlns:cdr="http://schemas.openxmlformats.org/drawingml/2006/chartDrawing">
    <cdr:from>
      <cdr:x>0.83936</cdr:x>
      <cdr:y>0.95272</cdr:y>
    </cdr:from>
    <cdr:ext cx="1530099" cy="420622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6F3DB8D-F372-8F27-A2C3-98A3434824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9070142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71DC-B214-49DD-B715-FCD092FDA678}">
  <dimension ref="A1:K119"/>
  <sheetViews>
    <sheetView showGridLines="0" workbookViewId="0"/>
  </sheetViews>
  <sheetFormatPr defaultColWidth="9.140625" defaultRowHeight="12.75" x14ac:dyDescent="0.2"/>
  <cols>
    <col min="1" max="2" width="9.140625" style="3"/>
    <col min="3" max="3" width="58.42578125" style="3" bestFit="1" customWidth="1"/>
    <col min="4" max="4" width="12.28515625" style="3" bestFit="1" customWidth="1"/>
    <col min="5" max="5" width="9.28515625" style="3" customWidth="1"/>
    <col min="6" max="6" width="15.28515625" style="3" bestFit="1" customWidth="1"/>
    <col min="7" max="16384" width="9.140625" style="3"/>
  </cols>
  <sheetData>
    <row r="1" spans="1:11" ht="15.75" x14ac:dyDescent="0.2">
      <c r="A1" s="33" t="s">
        <v>254</v>
      </c>
    </row>
    <row r="2" spans="1:11" ht="14.25" x14ac:dyDescent="0.2">
      <c r="A2" s="34" t="s">
        <v>241</v>
      </c>
    </row>
    <row r="4" spans="1:11" x14ac:dyDescent="0.2">
      <c r="D4" s="5"/>
    </row>
    <row r="5" spans="1:11" x14ac:dyDescent="0.2">
      <c r="A5" s="4" t="s">
        <v>240</v>
      </c>
    </row>
    <row r="6" spans="1:11" x14ac:dyDescent="0.2">
      <c r="A6" s="6" t="s">
        <v>237</v>
      </c>
    </row>
    <row r="10" spans="1:11" x14ac:dyDescent="0.2">
      <c r="B10" s="1" t="s">
        <v>109</v>
      </c>
      <c r="C10" s="1" t="s">
        <v>110</v>
      </c>
      <c r="D10" s="7">
        <f>SUM(D11:D117)</f>
        <v>917.80744836299993</v>
      </c>
      <c r="E10" s="8" t="s">
        <v>115</v>
      </c>
      <c r="F10" s="8" t="s">
        <v>234</v>
      </c>
    </row>
    <row r="11" spans="1:11" ht="15" x14ac:dyDescent="0.2">
      <c r="A11" s="3">
        <v>1</v>
      </c>
      <c r="B11" s="2" t="s">
        <v>3</v>
      </c>
      <c r="C11" s="2" t="s">
        <v>128</v>
      </c>
      <c r="D11" s="9">
        <v>159.785662</v>
      </c>
      <c r="E11" s="10">
        <f>D11/$D$10</f>
        <v>0.17409497197368956</v>
      </c>
      <c r="F11" s="11">
        <f>E11</f>
        <v>0.17409497197368956</v>
      </c>
      <c r="J11" s="73"/>
      <c r="K11" s="73"/>
    </row>
    <row r="12" spans="1:11" ht="15" x14ac:dyDescent="0.2">
      <c r="A12" s="3">
        <v>2</v>
      </c>
      <c r="B12" s="2" t="s">
        <v>4</v>
      </c>
      <c r="C12" s="2" t="s">
        <v>129</v>
      </c>
      <c r="D12" s="9">
        <v>99.511692999999994</v>
      </c>
      <c r="E12" s="10">
        <f t="shared" ref="E12:E75" si="0">D12/$D$10</f>
        <v>0.10842327895408663</v>
      </c>
      <c r="F12" s="11">
        <f>F11+E12</f>
        <v>0.28251825092777616</v>
      </c>
      <c r="J12" s="73"/>
      <c r="K12" s="73"/>
    </row>
    <row r="13" spans="1:11" ht="15" x14ac:dyDescent="0.2">
      <c r="A13" s="3">
        <v>3</v>
      </c>
      <c r="B13" s="2" t="s">
        <v>5</v>
      </c>
      <c r="C13" s="2" t="s">
        <v>131</v>
      </c>
      <c r="D13" s="9">
        <v>67.887113999999997</v>
      </c>
      <c r="E13" s="10">
        <f t="shared" si="0"/>
        <v>7.3966619165145533E-2</v>
      </c>
      <c r="F13" s="11">
        <f t="shared" ref="F13:F76" si="1">F12+E13</f>
        <v>0.35648487009292168</v>
      </c>
      <c r="J13" s="73"/>
      <c r="K13" s="73"/>
    </row>
    <row r="14" spans="1:11" ht="15" x14ac:dyDescent="0.2">
      <c r="A14" s="3">
        <v>4</v>
      </c>
      <c r="B14" s="2" t="s">
        <v>7</v>
      </c>
      <c r="C14" s="2" t="s">
        <v>130</v>
      </c>
      <c r="D14" s="9">
        <v>64.955663700000002</v>
      </c>
      <c r="E14" s="10">
        <f t="shared" si="0"/>
        <v>7.0772648245397043E-2</v>
      </c>
      <c r="F14" s="11">
        <f t="shared" si="1"/>
        <v>0.42725751833831871</v>
      </c>
      <c r="J14" s="73"/>
      <c r="K14" s="73"/>
    </row>
    <row r="15" spans="1:11" ht="15" x14ac:dyDescent="0.2">
      <c r="A15" s="3">
        <v>5</v>
      </c>
      <c r="B15" s="2" t="s">
        <v>6</v>
      </c>
      <c r="C15" s="2" t="s">
        <v>136</v>
      </c>
      <c r="D15" s="9">
        <v>44.281044000000001</v>
      </c>
      <c r="E15" s="10">
        <f t="shared" si="0"/>
        <v>4.8246551146408335E-2</v>
      </c>
      <c r="F15" s="11">
        <f t="shared" si="1"/>
        <v>0.47550406948472707</v>
      </c>
      <c r="J15" s="73"/>
      <c r="K15" s="73"/>
    </row>
    <row r="16" spans="1:11" ht="15.75" thickBot="1" x14ac:dyDescent="0.25">
      <c r="A16" s="12">
        <v>6</v>
      </c>
      <c r="B16" s="13" t="s">
        <v>10</v>
      </c>
      <c r="C16" s="13" t="s">
        <v>134</v>
      </c>
      <c r="D16" s="32">
        <v>33.866790000000002</v>
      </c>
      <c r="E16" s="14">
        <f t="shared" si="0"/>
        <v>3.6899667855610413E-2</v>
      </c>
      <c r="F16" s="15">
        <f t="shared" si="1"/>
        <v>0.51240373734033751</v>
      </c>
      <c r="G16" s="12"/>
      <c r="J16" s="73"/>
      <c r="K16" s="73"/>
    </row>
    <row r="17" spans="1:11" ht="15" x14ac:dyDescent="0.2">
      <c r="A17" s="3">
        <v>7</v>
      </c>
      <c r="B17" s="16" t="s">
        <v>12</v>
      </c>
      <c r="C17" s="16" t="s">
        <v>132</v>
      </c>
      <c r="D17" s="9">
        <v>31.015549</v>
      </c>
      <c r="E17" s="10">
        <f t="shared" si="0"/>
        <v>3.3793089231645798E-2</v>
      </c>
      <c r="F17" s="11">
        <f t="shared" si="1"/>
        <v>0.54619682657198332</v>
      </c>
      <c r="J17" s="73"/>
      <c r="K17" s="73"/>
    </row>
    <row r="18" spans="1:11" ht="15" x14ac:dyDescent="0.2">
      <c r="A18" s="3">
        <v>8</v>
      </c>
      <c r="B18" s="2" t="s">
        <v>9</v>
      </c>
      <c r="C18" s="2" t="s">
        <v>133</v>
      </c>
      <c r="D18" s="9">
        <v>30.556079</v>
      </c>
      <c r="E18" s="10">
        <f t="shared" si="0"/>
        <v>3.3292472244041797E-2</v>
      </c>
      <c r="F18" s="11">
        <f t="shared" si="1"/>
        <v>0.57948929881602507</v>
      </c>
      <c r="J18" s="73"/>
      <c r="K18" s="73"/>
    </row>
    <row r="19" spans="1:11" ht="15" x14ac:dyDescent="0.2">
      <c r="A19" s="3">
        <v>9</v>
      </c>
      <c r="B19" s="2" t="s">
        <v>8</v>
      </c>
      <c r="C19" s="2" t="s">
        <v>226</v>
      </c>
      <c r="D19" s="9">
        <v>23.744855000000001</v>
      </c>
      <c r="E19" s="10">
        <f t="shared" si="0"/>
        <v>2.5871281653195657E-2</v>
      </c>
      <c r="F19" s="11">
        <f t="shared" si="1"/>
        <v>0.6053605804692207</v>
      </c>
      <c r="J19" s="73"/>
      <c r="K19" s="73"/>
    </row>
    <row r="20" spans="1:11" ht="15" x14ac:dyDescent="0.2">
      <c r="A20" s="3">
        <v>10</v>
      </c>
      <c r="B20" s="2" t="s">
        <v>13</v>
      </c>
      <c r="C20" s="2" t="s">
        <v>135</v>
      </c>
      <c r="D20" s="9">
        <v>20.831724000000001</v>
      </c>
      <c r="E20" s="10">
        <f t="shared" si="0"/>
        <v>2.2697270584538659E-2</v>
      </c>
      <c r="F20" s="11">
        <f t="shared" si="1"/>
        <v>0.62805785105375933</v>
      </c>
      <c r="J20" s="73"/>
      <c r="K20" s="73"/>
    </row>
    <row r="21" spans="1:11" ht="15" x14ac:dyDescent="0.2">
      <c r="A21" s="3">
        <v>11</v>
      </c>
      <c r="B21" s="2" t="s">
        <v>11</v>
      </c>
      <c r="C21" s="2" t="s">
        <v>137</v>
      </c>
      <c r="D21" s="9">
        <v>20.169885000000001</v>
      </c>
      <c r="E21" s="10">
        <f t="shared" si="0"/>
        <v>2.1976161814741185E-2</v>
      </c>
      <c r="F21" s="11">
        <f t="shared" si="1"/>
        <v>0.65003401286850049</v>
      </c>
      <c r="J21" s="73"/>
      <c r="K21" s="73"/>
    </row>
    <row r="22" spans="1:11" ht="15" x14ac:dyDescent="0.2">
      <c r="A22" s="3">
        <v>12</v>
      </c>
      <c r="B22" s="2" t="s">
        <v>19</v>
      </c>
      <c r="C22" s="2" t="s">
        <v>139</v>
      </c>
      <c r="D22" s="9">
        <v>16.014144999999999</v>
      </c>
      <c r="E22" s="10">
        <f t="shared" si="0"/>
        <v>1.7448262191119505E-2</v>
      </c>
      <c r="F22" s="11">
        <f t="shared" si="1"/>
        <v>0.66748227505961999</v>
      </c>
      <c r="J22" s="73"/>
      <c r="K22" s="73"/>
    </row>
    <row r="23" spans="1:11" ht="15" x14ac:dyDescent="0.2">
      <c r="A23" s="3">
        <v>13</v>
      </c>
      <c r="B23" s="2" t="s">
        <v>15</v>
      </c>
      <c r="C23" s="2" t="s">
        <v>141</v>
      </c>
      <c r="D23" s="9">
        <v>15.022266699999998</v>
      </c>
      <c r="E23" s="10">
        <f t="shared" si="0"/>
        <v>1.6367558061109323E-2</v>
      </c>
      <c r="F23" s="11">
        <f t="shared" si="1"/>
        <v>0.68384983312072933</v>
      </c>
      <c r="J23" s="73"/>
      <c r="K23" s="73"/>
    </row>
    <row r="24" spans="1:11" ht="15" x14ac:dyDescent="0.2">
      <c r="A24" s="3">
        <v>14</v>
      </c>
      <c r="B24" s="2" t="s">
        <v>17</v>
      </c>
      <c r="C24" s="2" t="s">
        <v>142</v>
      </c>
      <c r="D24" s="9">
        <v>13.652495999999999</v>
      </c>
      <c r="E24" s="10">
        <f t="shared" si="0"/>
        <v>1.4875120074859463E-2</v>
      </c>
      <c r="F24" s="11">
        <f t="shared" si="1"/>
        <v>0.6987249531955888</v>
      </c>
      <c r="J24" s="73"/>
      <c r="K24" s="73"/>
    </row>
    <row r="25" spans="1:11" ht="15" x14ac:dyDescent="0.2">
      <c r="A25" s="3">
        <v>15</v>
      </c>
      <c r="B25" s="2" t="s">
        <v>27</v>
      </c>
      <c r="C25" s="2" t="s">
        <v>138</v>
      </c>
      <c r="D25" s="9">
        <v>12.94322</v>
      </c>
      <c r="E25" s="10">
        <f t="shared" si="0"/>
        <v>1.4102326172102339E-2</v>
      </c>
      <c r="F25" s="11">
        <f t="shared" si="1"/>
        <v>0.71282727936769119</v>
      </c>
      <c r="J25" s="73"/>
      <c r="K25" s="73"/>
    </row>
    <row r="26" spans="1:11" ht="15" x14ac:dyDescent="0.2">
      <c r="A26" s="3">
        <v>16</v>
      </c>
      <c r="B26" s="2" t="s">
        <v>20</v>
      </c>
      <c r="C26" s="2" t="s">
        <v>140</v>
      </c>
      <c r="D26" s="9">
        <v>12.501042699999999</v>
      </c>
      <c r="E26" s="10">
        <f t="shared" si="0"/>
        <v>1.362055050032209E-2</v>
      </c>
      <c r="F26" s="11">
        <f t="shared" si="1"/>
        <v>0.72644782986801326</v>
      </c>
      <c r="J26" s="73"/>
      <c r="K26" s="73"/>
    </row>
    <row r="27" spans="1:11" ht="15" x14ac:dyDescent="0.2">
      <c r="A27" s="3">
        <v>17</v>
      </c>
      <c r="B27" s="2" t="s">
        <v>14</v>
      </c>
      <c r="C27" s="2" t="s">
        <v>144</v>
      </c>
      <c r="D27" s="9">
        <v>12.077635600000001</v>
      </c>
      <c r="E27" s="10">
        <f t="shared" si="0"/>
        <v>1.3159225959150424E-2</v>
      </c>
      <c r="F27" s="11">
        <f t="shared" si="1"/>
        <v>0.73960705582716368</v>
      </c>
      <c r="J27" s="73"/>
      <c r="K27" s="73"/>
    </row>
    <row r="28" spans="1:11" ht="15" x14ac:dyDescent="0.2">
      <c r="A28" s="3">
        <v>18</v>
      </c>
      <c r="B28" s="2" t="s">
        <v>23</v>
      </c>
      <c r="C28" s="2" t="s">
        <v>155</v>
      </c>
      <c r="D28" s="9">
        <v>12.036882</v>
      </c>
      <c r="E28" s="10">
        <f t="shared" si="0"/>
        <v>1.3114822745739279E-2</v>
      </c>
      <c r="F28" s="11">
        <f t="shared" si="1"/>
        <v>0.75272187857290296</v>
      </c>
      <c r="J28" s="73"/>
      <c r="K28" s="73"/>
    </row>
    <row r="29" spans="1:11" ht="15" x14ac:dyDescent="0.2">
      <c r="A29" s="3">
        <v>19</v>
      </c>
      <c r="B29" s="2" t="s">
        <v>18</v>
      </c>
      <c r="C29" s="2" t="s">
        <v>153</v>
      </c>
      <c r="D29" s="9">
        <v>10.365371</v>
      </c>
      <c r="E29" s="10">
        <f t="shared" si="0"/>
        <v>1.1293622663977789E-2</v>
      </c>
      <c r="F29" s="11">
        <f t="shared" si="1"/>
        <v>0.76401550123688078</v>
      </c>
      <c r="J29" s="73"/>
      <c r="K29" s="73"/>
    </row>
    <row r="30" spans="1:11" ht="15.75" thickBot="1" x14ac:dyDescent="0.25">
      <c r="A30" s="12">
        <v>20</v>
      </c>
      <c r="B30" s="13" t="s">
        <v>29</v>
      </c>
      <c r="C30" s="13" t="s">
        <v>147</v>
      </c>
      <c r="D30" s="32">
        <v>10.146112499999999</v>
      </c>
      <c r="E30" s="14">
        <f t="shared" si="0"/>
        <v>1.10547288737922E-2</v>
      </c>
      <c r="F30" s="15">
        <f t="shared" si="1"/>
        <v>0.775070230110673</v>
      </c>
      <c r="G30" s="12"/>
      <c r="J30" s="73"/>
      <c r="K30" s="73"/>
    </row>
    <row r="31" spans="1:11" ht="15" x14ac:dyDescent="0.2">
      <c r="A31" s="3">
        <v>21</v>
      </c>
      <c r="B31" s="16" t="s">
        <v>50</v>
      </c>
      <c r="C31" s="16" t="s">
        <v>146</v>
      </c>
      <c r="D31" s="9">
        <v>9.8135960000000004</v>
      </c>
      <c r="E31" s="58">
        <f t="shared" si="0"/>
        <v>1.0692434472506751E-2</v>
      </c>
      <c r="F31" s="11">
        <f t="shared" si="1"/>
        <v>0.78576266458317978</v>
      </c>
      <c r="J31" s="73"/>
      <c r="K31" s="73"/>
    </row>
    <row r="32" spans="1:11" ht="15" x14ac:dyDescent="0.2">
      <c r="A32" s="3">
        <v>22</v>
      </c>
      <c r="B32" s="2" t="s">
        <v>21</v>
      </c>
      <c r="C32" s="2" t="s">
        <v>148</v>
      </c>
      <c r="D32" s="9">
        <v>9.6321189999999994</v>
      </c>
      <c r="E32" s="58">
        <f t="shared" si="0"/>
        <v>1.049470563480372E-2</v>
      </c>
      <c r="F32" s="11">
        <f t="shared" si="1"/>
        <v>0.79625737021798348</v>
      </c>
      <c r="J32" s="73"/>
      <c r="K32" s="73"/>
    </row>
    <row r="33" spans="1:11" ht="15" x14ac:dyDescent="0.2">
      <c r="A33" s="3">
        <v>23</v>
      </c>
      <c r="B33" s="2" t="s">
        <v>22</v>
      </c>
      <c r="C33" s="2" t="s">
        <v>149</v>
      </c>
      <c r="D33" s="9">
        <v>9.438785600000001</v>
      </c>
      <c r="E33" s="58">
        <f t="shared" si="0"/>
        <v>1.0284058619087266E-2</v>
      </c>
      <c r="F33" s="11">
        <f t="shared" si="1"/>
        <v>0.8065414288370707</v>
      </c>
      <c r="J33" s="73"/>
      <c r="K33" s="73"/>
    </row>
    <row r="34" spans="1:11" ht="15" x14ac:dyDescent="0.2">
      <c r="A34" s="3">
        <v>24</v>
      </c>
      <c r="B34" s="2" t="s">
        <v>26</v>
      </c>
      <c r="C34" s="2" t="s">
        <v>143</v>
      </c>
      <c r="D34" s="9">
        <v>9.2456659999999999</v>
      </c>
      <c r="E34" s="58">
        <f t="shared" si="0"/>
        <v>1.0073644549835106E-2</v>
      </c>
      <c r="F34" s="11">
        <f t="shared" si="1"/>
        <v>0.81661507338690575</v>
      </c>
      <c r="J34" s="73"/>
      <c r="K34" s="73"/>
    </row>
    <row r="35" spans="1:11" ht="15.75" thickBot="1" x14ac:dyDescent="0.25">
      <c r="A35" s="12">
        <v>25</v>
      </c>
      <c r="B35" s="13" t="s">
        <v>24</v>
      </c>
      <c r="C35" s="13" t="s">
        <v>151</v>
      </c>
      <c r="D35" s="32">
        <v>9.183052</v>
      </c>
      <c r="E35" s="61">
        <f t="shared" si="0"/>
        <v>1.0005423268659323E-2</v>
      </c>
      <c r="F35" s="15">
        <f t="shared" si="1"/>
        <v>0.82662049665556503</v>
      </c>
      <c r="G35" s="12"/>
      <c r="J35" s="73"/>
      <c r="K35" s="73"/>
    </row>
    <row r="36" spans="1:11" ht="15" x14ac:dyDescent="0.2">
      <c r="A36" s="3">
        <v>26</v>
      </c>
      <c r="B36" s="16" t="s">
        <v>25</v>
      </c>
      <c r="C36" s="16" t="s">
        <v>150</v>
      </c>
      <c r="D36" s="9">
        <v>8.8705999999999996</v>
      </c>
      <c r="E36" s="42">
        <f t="shared" si="0"/>
        <v>9.6649902066294948E-3</v>
      </c>
      <c r="F36" s="11">
        <f t="shared" si="1"/>
        <v>0.8362854868621945</v>
      </c>
      <c r="J36" s="73"/>
      <c r="K36" s="73"/>
    </row>
    <row r="37" spans="1:11" ht="15" x14ac:dyDescent="0.2">
      <c r="A37" s="3">
        <v>27</v>
      </c>
      <c r="B37" s="16" t="s">
        <v>16</v>
      </c>
      <c r="C37" s="16" t="s">
        <v>165</v>
      </c>
      <c r="D37" s="9">
        <v>8.6631689999999999</v>
      </c>
      <c r="E37" s="42">
        <f t="shared" si="0"/>
        <v>9.4389831063711842E-3</v>
      </c>
      <c r="F37" s="11">
        <f t="shared" si="1"/>
        <v>0.84572446996856565</v>
      </c>
      <c r="J37" s="73"/>
      <c r="K37" s="73"/>
    </row>
    <row r="38" spans="1:11" ht="15" x14ac:dyDescent="0.2">
      <c r="A38" s="3">
        <v>28</v>
      </c>
      <c r="B38" s="2" t="s">
        <v>35</v>
      </c>
      <c r="C38" s="2" t="s">
        <v>145</v>
      </c>
      <c r="D38" s="9">
        <v>8.2355719999999994</v>
      </c>
      <c r="E38" s="42">
        <f t="shared" si="0"/>
        <v>8.9730934464401588E-3</v>
      </c>
      <c r="F38" s="11">
        <f t="shared" si="1"/>
        <v>0.8546975634150058</v>
      </c>
      <c r="J38" s="73"/>
      <c r="K38" s="73"/>
    </row>
    <row r="39" spans="1:11" ht="15" x14ac:dyDescent="0.2">
      <c r="A39" s="3">
        <v>29</v>
      </c>
      <c r="B39" s="2" t="s">
        <v>31</v>
      </c>
      <c r="C39" s="2" t="s">
        <v>156</v>
      </c>
      <c r="D39" s="9">
        <v>7.5748495999999994</v>
      </c>
      <c r="E39" s="42">
        <f t="shared" si="0"/>
        <v>8.2532012716942868E-3</v>
      </c>
      <c r="F39" s="11">
        <f t="shared" si="1"/>
        <v>0.86295076468670007</v>
      </c>
      <c r="J39" s="73"/>
      <c r="K39" s="73"/>
    </row>
    <row r="40" spans="1:11" ht="15" x14ac:dyDescent="0.2">
      <c r="A40" s="3">
        <v>30</v>
      </c>
      <c r="B40" s="31" t="s">
        <v>37</v>
      </c>
      <c r="C40" s="31" t="s">
        <v>179</v>
      </c>
      <c r="D40" s="44">
        <v>6.4329280000000004</v>
      </c>
      <c r="E40" s="59">
        <f t="shared" si="0"/>
        <v>7.0090169909535621E-3</v>
      </c>
      <c r="F40" s="11">
        <f t="shared" si="1"/>
        <v>0.86995978167765364</v>
      </c>
      <c r="J40" s="73"/>
      <c r="K40" s="73"/>
    </row>
    <row r="41" spans="1:11" ht="15" x14ac:dyDescent="0.2">
      <c r="A41" s="3">
        <v>31</v>
      </c>
      <c r="B41" s="31" t="s">
        <v>28</v>
      </c>
      <c r="C41" s="31" t="s">
        <v>171</v>
      </c>
      <c r="D41" s="44">
        <v>6.0545232000000002</v>
      </c>
      <c r="E41" s="59">
        <f t="shared" si="0"/>
        <v>6.5967248476778428E-3</v>
      </c>
      <c r="F41" s="11">
        <f t="shared" si="1"/>
        <v>0.87655650652533146</v>
      </c>
      <c r="J41" s="73"/>
      <c r="K41" s="73"/>
    </row>
    <row r="42" spans="1:11" ht="15" x14ac:dyDescent="0.2">
      <c r="A42" s="3">
        <v>32</v>
      </c>
      <c r="B42" s="31" t="s">
        <v>55</v>
      </c>
      <c r="C42" s="31" t="s">
        <v>152</v>
      </c>
      <c r="D42" s="44">
        <v>5.9061268000000009</v>
      </c>
      <c r="E42" s="59">
        <f t="shared" si="0"/>
        <v>6.4350390820363907E-3</v>
      </c>
      <c r="F42" s="11">
        <f t="shared" si="1"/>
        <v>0.88299154560736781</v>
      </c>
      <c r="J42" s="73"/>
      <c r="K42" s="73"/>
    </row>
    <row r="43" spans="1:11" ht="15" x14ac:dyDescent="0.2">
      <c r="A43" s="3">
        <v>33</v>
      </c>
      <c r="B43" s="31" t="s">
        <v>40</v>
      </c>
      <c r="C43" s="31" t="s">
        <v>154</v>
      </c>
      <c r="D43" s="44">
        <v>5.3343290000000003</v>
      </c>
      <c r="E43" s="59">
        <f t="shared" si="0"/>
        <v>5.8120349856762461E-3</v>
      </c>
      <c r="F43" s="11">
        <f t="shared" si="1"/>
        <v>0.8888035805930441</v>
      </c>
      <c r="J43" s="73"/>
      <c r="K43" s="73"/>
    </row>
    <row r="44" spans="1:11" ht="15" x14ac:dyDescent="0.2">
      <c r="A44" s="3">
        <v>34</v>
      </c>
      <c r="B44" s="31" t="s">
        <v>34</v>
      </c>
      <c r="C44" s="31" t="s">
        <v>164</v>
      </c>
      <c r="D44" s="44">
        <v>5.2689306</v>
      </c>
      <c r="E44" s="59">
        <f t="shared" si="0"/>
        <v>5.7407799526988552E-3</v>
      </c>
      <c r="F44" s="11">
        <f t="shared" si="1"/>
        <v>0.89454436054574293</v>
      </c>
      <c r="J44" s="73"/>
      <c r="K44" s="73"/>
    </row>
    <row r="45" spans="1:11" ht="15" x14ac:dyDescent="0.2">
      <c r="A45" s="3">
        <v>35</v>
      </c>
      <c r="B45" s="31" t="s">
        <v>33</v>
      </c>
      <c r="C45" s="31" t="s">
        <v>166</v>
      </c>
      <c r="D45" s="44">
        <v>5.2094990000000001</v>
      </c>
      <c r="E45" s="59">
        <f t="shared" si="0"/>
        <v>5.6760260654799164E-3</v>
      </c>
      <c r="F45" s="11">
        <f t="shared" si="1"/>
        <v>0.90022038661122283</v>
      </c>
      <c r="J45" s="73"/>
      <c r="K45" s="73"/>
    </row>
    <row r="46" spans="1:11" ht="15" x14ac:dyDescent="0.2">
      <c r="A46" s="3">
        <v>36</v>
      </c>
      <c r="B46" s="31" t="s">
        <v>32</v>
      </c>
      <c r="C46" s="31" t="s">
        <v>161</v>
      </c>
      <c r="D46" s="44">
        <v>5.1958849999999996</v>
      </c>
      <c r="E46" s="59">
        <f t="shared" si="0"/>
        <v>5.6611928888432679E-3</v>
      </c>
      <c r="F46" s="11">
        <f t="shared" si="1"/>
        <v>0.90588157950006609</v>
      </c>
      <c r="J46" s="73"/>
      <c r="K46" s="73"/>
    </row>
    <row r="47" spans="1:11" ht="15" x14ac:dyDescent="0.2">
      <c r="A47" s="3">
        <v>37</v>
      </c>
      <c r="B47" s="31" t="s">
        <v>30</v>
      </c>
      <c r="C47" s="31" t="s">
        <v>181</v>
      </c>
      <c r="D47" s="44">
        <v>4.762257</v>
      </c>
      <c r="E47" s="59">
        <f t="shared" si="0"/>
        <v>5.1887321338413136E-3</v>
      </c>
      <c r="F47" s="11">
        <f t="shared" si="1"/>
        <v>0.91107031163390739</v>
      </c>
      <c r="J47" s="73"/>
      <c r="K47" s="73"/>
    </row>
    <row r="48" spans="1:11" ht="15" x14ac:dyDescent="0.2">
      <c r="A48" s="3">
        <v>38</v>
      </c>
      <c r="B48" s="31" t="s">
        <v>36</v>
      </c>
      <c r="C48" s="31" t="s">
        <v>186</v>
      </c>
      <c r="D48" s="44">
        <v>4.638477</v>
      </c>
      <c r="E48" s="59">
        <f t="shared" si="0"/>
        <v>5.0538672444565367E-3</v>
      </c>
      <c r="F48" s="11">
        <f t="shared" si="1"/>
        <v>0.91612417887836395</v>
      </c>
      <c r="J48" s="73"/>
      <c r="K48" s="73"/>
    </row>
    <row r="49" spans="1:11" ht="15" x14ac:dyDescent="0.2">
      <c r="A49" s="3">
        <v>39</v>
      </c>
      <c r="B49" s="31" t="s">
        <v>54</v>
      </c>
      <c r="C49" s="31" t="s">
        <v>157</v>
      </c>
      <c r="D49" s="44">
        <v>4.3351540000000002</v>
      </c>
      <c r="E49" s="59">
        <f t="shared" si="0"/>
        <v>4.7233807131682954E-3</v>
      </c>
      <c r="F49" s="11">
        <f t="shared" si="1"/>
        <v>0.92084755959153219</v>
      </c>
      <c r="J49" s="73"/>
      <c r="K49" s="73"/>
    </row>
    <row r="50" spans="1:11" ht="15" x14ac:dyDescent="0.2">
      <c r="A50" s="3">
        <v>40</v>
      </c>
      <c r="B50" s="31" t="s">
        <v>41</v>
      </c>
      <c r="C50" s="31" t="s">
        <v>162</v>
      </c>
      <c r="D50" s="44">
        <v>4.1130059000000001</v>
      </c>
      <c r="E50" s="59">
        <f t="shared" si="0"/>
        <v>4.4813385501893148E-3</v>
      </c>
      <c r="F50" s="11">
        <f t="shared" si="1"/>
        <v>0.92532889814172148</v>
      </c>
      <c r="J50" s="73"/>
      <c r="K50" s="73"/>
    </row>
    <row r="51" spans="1:11" ht="15" x14ac:dyDescent="0.2">
      <c r="A51" s="3">
        <v>41</v>
      </c>
      <c r="B51" s="31" t="s">
        <v>39</v>
      </c>
      <c r="C51" s="31" t="s">
        <v>163</v>
      </c>
      <c r="D51" s="44">
        <v>3.9889429999999999</v>
      </c>
      <c r="E51" s="59">
        <f t="shared" si="0"/>
        <v>4.3461654262173105E-3</v>
      </c>
      <c r="F51" s="11">
        <f t="shared" si="1"/>
        <v>0.92967506356793883</v>
      </c>
      <c r="J51" s="73"/>
      <c r="K51" s="73"/>
    </row>
    <row r="52" spans="1:11" ht="15" x14ac:dyDescent="0.2">
      <c r="A52" s="3">
        <v>42</v>
      </c>
      <c r="B52" s="31" t="s">
        <v>38</v>
      </c>
      <c r="C52" s="31" t="s">
        <v>170</v>
      </c>
      <c r="D52" s="44">
        <v>3.9124729999999999</v>
      </c>
      <c r="E52" s="59">
        <f t="shared" si="0"/>
        <v>4.2628472965416456E-3</v>
      </c>
      <c r="F52" s="11">
        <f t="shared" si="1"/>
        <v>0.93393791086448052</v>
      </c>
      <c r="J52" s="73"/>
      <c r="K52" s="73"/>
    </row>
    <row r="53" spans="1:11" ht="15" x14ac:dyDescent="0.2">
      <c r="A53" s="3">
        <v>43</v>
      </c>
      <c r="B53" s="31" t="s">
        <v>51</v>
      </c>
      <c r="C53" s="31" t="s">
        <v>169</v>
      </c>
      <c r="D53" s="44">
        <v>3.8854190000000002</v>
      </c>
      <c r="E53" s="59">
        <f t="shared" si="0"/>
        <v>4.2333705255171205E-3</v>
      </c>
      <c r="F53" s="11">
        <f t="shared" si="1"/>
        <v>0.93817128138999761</v>
      </c>
      <c r="J53" s="73"/>
      <c r="K53" s="73"/>
    </row>
    <row r="54" spans="1:11" ht="15" x14ac:dyDescent="0.2">
      <c r="A54" s="3">
        <v>44</v>
      </c>
      <c r="B54" s="31" t="s">
        <v>42</v>
      </c>
      <c r="C54" s="31" t="s">
        <v>174</v>
      </c>
      <c r="D54" s="44">
        <v>3.7948059999999999</v>
      </c>
      <c r="E54" s="59">
        <f t="shared" si="0"/>
        <v>4.1346428455864143E-3</v>
      </c>
      <c r="F54" s="11">
        <f t="shared" si="1"/>
        <v>0.94230592423558401</v>
      </c>
      <c r="J54" s="73"/>
      <c r="K54" s="73"/>
    </row>
    <row r="55" spans="1:11" ht="15" x14ac:dyDescent="0.2">
      <c r="A55" s="3">
        <v>45</v>
      </c>
      <c r="B55" s="31" t="s">
        <v>53</v>
      </c>
      <c r="C55" s="31" t="s">
        <v>160</v>
      </c>
      <c r="D55" s="44">
        <v>3.6809817999999996</v>
      </c>
      <c r="E55" s="59">
        <f t="shared" si="0"/>
        <v>4.010625329490836E-3</v>
      </c>
      <c r="F55" s="11">
        <f t="shared" si="1"/>
        <v>0.94631654956507483</v>
      </c>
      <c r="J55" s="73"/>
      <c r="K55" s="73"/>
    </row>
    <row r="56" spans="1:11" ht="15" x14ac:dyDescent="0.2">
      <c r="A56" s="3">
        <v>46</v>
      </c>
      <c r="B56" s="31" t="s">
        <v>44</v>
      </c>
      <c r="C56" s="31" t="s">
        <v>159</v>
      </c>
      <c r="D56" s="44">
        <v>3.6236470000000001</v>
      </c>
      <c r="E56" s="59">
        <f t="shared" si="0"/>
        <v>3.9481560173249101E-3</v>
      </c>
      <c r="F56" s="11">
        <f t="shared" si="1"/>
        <v>0.95026470558239973</v>
      </c>
      <c r="J56" s="73"/>
      <c r="K56" s="73"/>
    </row>
    <row r="57" spans="1:11" ht="15" x14ac:dyDescent="0.2">
      <c r="A57" s="3">
        <v>47</v>
      </c>
      <c r="B57" s="31" t="s">
        <v>45</v>
      </c>
      <c r="C57" s="31" t="s">
        <v>167</v>
      </c>
      <c r="D57" s="44">
        <v>3.3397101</v>
      </c>
      <c r="E57" s="59">
        <f t="shared" si="0"/>
        <v>3.6387916724327117E-3</v>
      </c>
      <c r="F57" s="11">
        <f t="shared" si="1"/>
        <v>0.95390349725483248</v>
      </c>
      <c r="J57" s="73"/>
      <c r="K57" s="73"/>
    </row>
    <row r="58" spans="1:11" ht="15" x14ac:dyDescent="0.2">
      <c r="A58" s="3">
        <v>48</v>
      </c>
      <c r="B58" s="31" t="s">
        <v>65</v>
      </c>
      <c r="C58" s="31" t="s">
        <v>168</v>
      </c>
      <c r="D58" s="44">
        <v>2.9180920000000001</v>
      </c>
      <c r="E58" s="59">
        <f t="shared" si="0"/>
        <v>3.1794163418532992E-3</v>
      </c>
      <c r="F58" s="11">
        <f t="shared" si="1"/>
        <v>0.95708291359668574</v>
      </c>
      <c r="J58" s="73"/>
      <c r="K58" s="73"/>
    </row>
    <row r="59" spans="1:11" ht="15" x14ac:dyDescent="0.2">
      <c r="A59" s="3">
        <v>49</v>
      </c>
      <c r="B59" s="31" t="s">
        <v>43</v>
      </c>
      <c r="C59" s="31" t="s">
        <v>172</v>
      </c>
      <c r="D59" s="44">
        <v>2.8535750000000002</v>
      </c>
      <c r="E59" s="59">
        <f t="shared" si="0"/>
        <v>3.1091216410257211E-3</v>
      </c>
      <c r="F59" s="11">
        <f t="shared" si="1"/>
        <v>0.96019203523771146</v>
      </c>
      <c r="J59" s="73"/>
      <c r="K59" s="73"/>
    </row>
    <row r="60" spans="1:11" ht="15" x14ac:dyDescent="0.2">
      <c r="A60" s="3">
        <v>50</v>
      </c>
      <c r="B60" s="31" t="s">
        <v>48</v>
      </c>
      <c r="C60" s="31" t="s">
        <v>180</v>
      </c>
      <c r="D60" s="44">
        <v>2.7753359999999998</v>
      </c>
      <c r="E60" s="59">
        <f t="shared" si="0"/>
        <v>3.0238760918208773E-3</v>
      </c>
      <c r="F60" s="11">
        <f t="shared" si="1"/>
        <v>0.96321591132953233</v>
      </c>
      <c r="J60" s="73"/>
      <c r="K60" s="73"/>
    </row>
    <row r="61" spans="1:11" ht="15" x14ac:dyDescent="0.2">
      <c r="A61" s="3">
        <v>51</v>
      </c>
      <c r="B61" s="31" t="s">
        <v>46</v>
      </c>
      <c r="C61" s="31" t="s">
        <v>193</v>
      </c>
      <c r="D61" s="44">
        <v>2.6317499999999998</v>
      </c>
      <c r="E61" s="59">
        <f t="shared" si="0"/>
        <v>2.8674315126707519E-3</v>
      </c>
      <c r="F61" s="11">
        <f t="shared" si="1"/>
        <v>0.9660833428422031</v>
      </c>
      <c r="J61" s="73"/>
      <c r="K61" s="73"/>
    </row>
    <row r="62" spans="1:11" ht="15" x14ac:dyDescent="0.2">
      <c r="A62" s="3">
        <v>52</v>
      </c>
      <c r="B62" s="31" t="s">
        <v>63</v>
      </c>
      <c r="C62" s="31" t="s">
        <v>173</v>
      </c>
      <c r="D62" s="44">
        <v>2.3823240000000001</v>
      </c>
      <c r="E62" s="59">
        <f t="shared" si="0"/>
        <v>2.5956686277160963E-3</v>
      </c>
      <c r="F62" s="11">
        <f t="shared" si="1"/>
        <v>0.96867901146991919</v>
      </c>
      <c r="J62" s="73"/>
      <c r="K62" s="73"/>
    </row>
    <row r="63" spans="1:11" ht="15" x14ac:dyDescent="0.2">
      <c r="A63" s="3">
        <v>53</v>
      </c>
      <c r="B63" s="31" t="s">
        <v>57</v>
      </c>
      <c r="C63" s="31" t="s">
        <v>176</v>
      </c>
      <c r="D63" s="44">
        <v>2.2491007000000001</v>
      </c>
      <c r="E63" s="59">
        <f t="shared" si="0"/>
        <v>2.4505147610334749E-3</v>
      </c>
      <c r="F63" s="11">
        <f t="shared" si="1"/>
        <v>0.97112952623095272</v>
      </c>
      <c r="J63" s="73"/>
      <c r="K63" s="73"/>
    </row>
    <row r="64" spans="1:11" ht="15" x14ac:dyDescent="0.2">
      <c r="A64" s="3">
        <v>54</v>
      </c>
      <c r="B64" s="31" t="s">
        <v>49</v>
      </c>
      <c r="C64" s="31" t="s">
        <v>184</v>
      </c>
      <c r="D64" s="44">
        <v>1.888358</v>
      </c>
      <c r="E64" s="59">
        <f t="shared" si="0"/>
        <v>2.0574664145165443E-3</v>
      </c>
      <c r="F64" s="11">
        <f t="shared" si="1"/>
        <v>0.97318699264546926</v>
      </c>
      <c r="J64" s="73"/>
      <c r="K64" s="73"/>
    </row>
    <row r="65" spans="1:11" ht="15" x14ac:dyDescent="0.2">
      <c r="A65" s="3">
        <v>55</v>
      </c>
      <c r="B65" s="31" t="s">
        <v>72</v>
      </c>
      <c r="C65" s="31" t="s">
        <v>177</v>
      </c>
      <c r="D65" s="44">
        <v>1.6202151</v>
      </c>
      <c r="E65" s="59">
        <f t="shared" si="0"/>
        <v>1.7653104721364087E-3</v>
      </c>
      <c r="F65" s="11">
        <f t="shared" si="1"/>
        <v>0.97495230311760572</v>
      </c>
      <c r="J65" s="73"/>
      <c r="K65" s="73"/>
    </row>
    <row r="66" spans="1:11" ht="15" x14ac:dyDescent="0.2">
      <c r="A66" s="3">
        <v>56</v>
      </c>
      <c r="B66" s="31" t="s">
        <v>58</v>
      </c>
      <c r="C66" s="31" t="s">
        <v>204</v>
      </c>
      <c r="D66" s="44">
        <v>1.429095</v>
      </c>
      <c r="E66" s="59">
        <f t="shared" si="0"/>
        <v>1.5570749644153923E-3</v>
      </c>
      <c r="F66" s="11">
        <f t="shared" si="1"/>
        <v>0.9765093780820211</v>
      </c>
      <c r="J66" s="73"/>
      <c r="K66" s="73"/>
    </row>
    <row r="67" spans="1:11" ht="15" x14ac:dyDescent="0.2">
      <c r="A67" s="3">
        <v>57</v>
      </c>
      <c r="B67" s="31" t="s">
        <v>77</v>
      </c>
      <c r="C67" s="31" t="s">
        <v>175</v>
      </c>
      <c r="D67" s="44">
        <v>1.3438000000000001</v>
      </c>
      <c r="E67" s="59">
        <f t="shared" si="0"/>
        <v>1.4641415281569134E-3</v>
      </c>
      <c r="F67" s="11">
        <f t="shared" si="1"/>
        <v>0.97797351961017798</v>
      </c>
      <c r="J67" s="73"/>
      <c r="K67" s="73"/>
    </row>
    <row r="68" spans="1:11" ht="15" x14ac:dyDescent="0.2">
      <c r="A68" s="3">
        <v>58</v>
      </c>
      <c r="B68" s="31" t="s">
        <v>102</v>
      </c>
      <c r="C68" s="31" t="s">
        <v>230</v>
      </c>
      <c r="D68" s="44">
        <v>1.268186</v>
      </c>
      <c r="E68" s="59">
        <f t="shared" si="0"/>
        <v>1.3817560559809519E-3</v>
      </c>
      <c r="F68" s="11">
        <f t="shared" si="1"/>
        <v>0.97935527566615888</v>
      </c>
      <c r="J68" s="73"/>
      <c r="K68" s="73"/>
    </row>
    <row r="69" spans="1:11" ht="15" x14ac:dyDescent="0.2">
      <c r="A69" s="3">
        <v>59</v>
      </c>
      <c r="B69" s="31" t="s">
        <v>52</v>
      </c>
      <c r="C69" s="31" t="s">
        <v>209</v>
      </c>
      <c r="D69" s="44">
        <v>1.2134929999999999</v>
      </c>
      <c r="E69" s="59">
        <f t="shared" si="0"/>
        <v>1.3221651253368931E-3</v>
      </c>
      <c r="F69" s="11">
        <f t="shared" si="1"/>
        <v>0.98067744079149577</v>
      </c>
      <c r="J69" s="73"/>
      <c r="K69" s="73"/>
    </row>
    <row r="70" spans="1:11" ht="15" x14ac:dyDescent="0.2">
      <c r="A70" s="3">
        <v>60</v>
      </c>
      <c r="B70" s="31" t="s">
        <v>69</v>
      </c>
      <c r="C70" s="31" t="s">
        <v>187</v>
      </c>
      <c r="D70" s="44">
        <v>1.0764389999999999</v>
      </c>
      <c r="E70" s="59">
        <f t="shared" si="0"/>
        <v>1.1728375073877806E-3</v>
      </c>
      <c r="F70" s="11">
        <f t="shared" si="1"/>
        <v>0.98185027829888361</v>
      </c>
      <c r="J70" s="73"/>
      <c r="K70" s="73"/>
    </row>
    <row r="71" spans="1:11" ht="15" x14ac:dyDescent="0.2">
      <c r="A71" s="3">
        <v>61</v>
      </c>
      <c r="B71" s="31" t="s">
        <v>62</v>
      </c>
      <c r="C71" s="31" t="s">
        <v>201</v>
      </c>
      <c r="D71" s="44">
        <v>1.047345</v>
      </c>
      <c r="E71" s="59">
        <f t="shared" si="0"/>
        <v>1.141138047929381E-3</v>
      </c>
      <c r="F71" s="11">
        <f t="shared" si="1"/>
        <v>0.98299141634681297</v>
      </c>
      <c r="J71" s="73"/>
      <c r="K71" s="73"/>
    </row>
    <row r="72" spans="1:11" ht="15" x14ac:dyDescent="0.2">
      <c r="A72" s="3">
        <v>62</v>
      </c>
      <c r="B72" s="31" t="s">
        <v>74</v>
      </c>
      <c r="C72" s="31" t="s">
        <v>183</v>
      </c>
      <c r="D72" s="44">
        <v>1.0352435090000001</v>
      </c>
      <c r="E72" s="59">
        <f t="shared" si="0"/>
        <v>1.1279528302439242E-3</v>
      </c>
      <c r="F72" s="11">
        <f t="shared" si="1"/>
        <v>0.98411936917705689</v>
      </c>
      <c r="J72" s="73"/>
      <c r="K72" s="73"/>
    </row>
    <row r="73" spans="1:11" ht="15" x14ac:dyDescent="0.2">
      <c r="A73" s="3">
        <v>63</v>
      </c>
      <c r="B73" s="31" t="s">
        <v>71</v>
      </c>
      <c r="C73" s="31" t="s">
        <v>185</v>
      </c>
      <c r="D73" s="44">
        <v>1.0342709999999999</v>
      </c>
      <c r="E73" s="59">
        <f t="shared" si="0"/>
        <v>1.126893229995817E-3</v>
      </c>
      <c r="F73" s="11">
        <f t="shared" si="1"/>
        <v>0.98524626240705271</v>
      </c>
      <c r="J73" s="73"/>
      <c r="K73" s="73"/>
    </row>
    <row r="74" spans="1:11" ht="15" x14ac:dyDescent="0.2">
      <c r="A74" s="3">
        <v>64</v>
      </c>
      <c r="B74" s="31" t="s">
        <v>70</v>
      </c>
      <c r="C74" s="31" t="s">
        <v>206</v>
      </c>
      <c r="D74" s="44">
        <v>0.95057499999999995</v>
      </c>
      <c r="E74" s="59">
        <f t="shared" si="0"/>
        <v>1.0357019892303599E-3</v>
      </c>
      <c r="F74" s="11">
        <f t="shared" si="1"/>
        <v>0.98628196439628302</v>
      </c>
      <c r="J74" s="73"/>
      <c r="K74" s="73"/>
    </row>
    <row r="75" spans="1:11" ht="15" x14ac:dyDescent="0.2">
      <c r="A75" s="3">
        <v>65</v>
      </c>
      <c r="B75" s="31" t="s">
        <v>60</v>
      </c>
      <c r="C75" s="31" t="s">
        <v>191</v>
      </c>
      <c r="D75" s="44">
        <v>0.943913</v>
      </c>
      <c r="E75" s="59">
        <f t="shared" si="0"/>
        <v>1.0284433861193455E-3</v>
      </c>
      <c r="F75" s="11">
        <f t="shared" si="1"/>
        <v>0.98731040778240231</v>
      </c>
      <c r="J75" s="73"/>
      <c r="K75" s="73"/>
    </row>
    <row r="76" spans="1:11" ht="15" x14ac:dyDescent="0.2">
      <c r="A76" s="3">
        <v>66</v>
      </c>
      <c r="B76" s="31" t="s">
        <v>79</v>
      </c>
      <c r="C76" s="31" t="s">
        <v>188</v>
      </c>
      <c r="D76" s="44">
        <v>0.87108589999999986</v>
      </c>
      <c r="E76" s="59">
        <f t="shared" ref="E76:E117" si="2">D76/$D$10</f>
        <v>9.4909438962787612E-4</v>
      </c>
      <c r="F76" s="11">
        <f t="shared" si="1"/>
        <v>0.98825950217203018</v>
      </c>
      <c r="J76" s="73"/>
      <c r="K76" s="73"/>
    </row>
    <row r="77" spans="1:11" ht="15" x14ac:dyDescent="0.2">
      <c r="A77" s="3">
        <v>67</v>
      </c>
      <c r="B77" s="31" t="s">
        <v>81</v>
      </c>
      <c r="C77" s="31" t="s">
        <v>182</v>
      </c>
      <c r="D77" s="44">
        <v>0.81449199999999999</v>
      </c>
      <c r="E77" s="59">
        <f t="shared" si="2"/>
        <v>8.8743232739364535E-4</v>
      </c>
      <c r="F77" s="11">
        <f t="shared" ref="F77:F117" si="3">F76+E77</f>
        <v>0.98914693449942381</v>
      </c>
      <c r="J77" s="73"/>
      <c r="K77" s="73"/>
    </row>
    <row r="78" spans="1:11" ht="15.75" thickBot="1" x14ac:dyDescent="0.25">
      <c r="A78" s="12">
        <v>68</v>
      </c>
      <c r="B78" s="46" t="s">
        <v>59</v>
      </c>
      <c r="C78" s="46" t="s">
        <v>198</v>
      </c>
      <c r="D78" s="47">
        <v>0.75695999999999997</v>
      </c>
      <c r="E78" s="60">
        <f t="shared" si="2"/>
        <v>8.2474815534577838E-4</v>
      </c>
      <c r="F78" s="15">
        <f t="shared" si="3"/>
        <v>0.98997168265476965</v>
      </c>
      <c r="J78" s="73"/>
      <c r="K78" s="73"/>
    </row>
    <row r="79" spans="1:11" ht="15" x14ac:dyDescent="0.2">
      <c r="A79" s="3">
        <v>69</v>
      </c>
      <c r="B79" s="48" t="s">
        <v>104</v>
      </c>
      <c r="C79" s="48" t="s">
        <v>229</v>
      </c>
      <c r="D79" s="49">
        <v>0.74110600000000004</v>
      </c>
      <c r="E79" s="59">
        <f t="shared" si="2"/>
        <v>8.074743796444839E-4</v>
      </c>
      <c r="F79" s="11">
        <f t="shared" si="3"/>
        <v>0.9907791570344141</v>
      </c>
      <c r="J79" s="73"/>
      <c r="K79" s="73"/>
    </row>
    <row r="80" spans="1:11" ht="15" x14ac:dyDescent="0.2">
      <c r="A80" s="3">
        <v>70</v>
      </c>
      <c r="B80" s="31" t="s">
        <v>66</v>
      </c>
      <c r="C80" s="31" t="s">
        <v>194</v>
      </c>
      <c r="D80" s="49">
        <v>0.73180396999999997</v>
      </c>
      <c r="E80" s="59">
        <f t="shared" si="2"/>
        <v>7.9733932352068452E-4</v>
      </c>
      <c r="F80" s="11">
        <f t="shared" si="3"/>
        <v>0.99157649635793477</v>
      </c>
      <c r="J80" s="73"/>
      <c r="K80" s="73"/>
    </row>
    <row r="81" spans="1:11" ht="15" x14ac:dyDescent="0.2">
      <c r="A81" s="3">
        <v>71</v>
      </c>
      <c r="B81" s="31" t="s">
        <v>91</v>
      </c>
      <c r="C81" s="31" t="s">
        <v>196</v>
      </c>
      <c r="D81" s="49">
        <v>0.70117499999999999</v>
      </c>
      <c r="E81" s="59">
        <f t="shared" si="2"/>
        <v>7.6396743265770475E-4</v>
      </c>
      <c r="F81" s="11">
        <f t="shared" si="3"/>
        <v>0.99234046379059249</v>
      </c>
      <c r="J81" s="73"/>
      <c r="K81" s="73"/>
    </row>
    <row r="82" spans="1:11" ht="15" x14ac:dyDescent="0.2">
      <c r="A82" s="3">
        <v>72</v>
      </c>
      <c r="B82" s="31" t="s">
        <v>64</v>
      </c>
      <c r="C82" s="31" t="s">
        <v>189</v>
      </c>
      <c r="D82" s="49">
        <v>0.64078400000000002</v>
      </c>
      <c r="E82" s="59">
        <f t="shared" si="2"/>
        <v>6.9816822814295243E-4</v>
      </c>
      <c r="F82" s="11">
        <f t="shared" si="3"/>
        <v>0.99303863201873543</v>
      </c>
      <c r="J82" s="73"/>
      <c r="K82" s="73"/>
    </row>
    <row r="83" spans="1:11" ht="15" x14ac:dyDescent="0.2">
      <c r="A83" s="3">
        <v>73</v>
      </c>
      <c r="B83" s="31" t="s">
        <v>80</v>
      </c>
      <c r="C83" s="31" t="s">
        <v>192</v>
      </c>
      <c r="D83" s="49">
        <v>0.55453359999999996</v>
      </c>
      <c r="E83" s="59">
        <f t="shared" si="2"/>
        <v>6.041938328012758E-4</v>
      </c>
      <c r="F83" s="11">
        <f t="shared" si="3"/>
        <v>0.99364282585153674</v>
      </c>
      <c r="J83" s="73"/>
      <c r="K83" s="73"/>
    </row>
    <row r="84" spans="1:11" ht="15" x14ac:dyDescent="0.2">
      <c r="A84" s="3">
        <v>74</v>
      </c>
      <c r="B84" s="31" t="s">
        <v>61</v>
      </c>
      <c r="C84" s="31" t="s">
        <v>199</v>
      </c>
      <c r="D84" s="49">
        <v>0.52493800000000002</v>
      </c>
      <c r="E84" s="59">
        <f t="shared" si="2"/>
        <v>5.7194785348090027E-4</v>
      </c>
      <c r="F84" s="11">
        <f t="shared" si="3"/>
        <v>0.99421477370501765</v>
      </c>
      <c r="J84" s="73"/>
      <c r="K84" s="73"/>
    </row>
    <row r="85" spans="1:11" ht="15" x14ac:dyDescent="0.2">
      <c r="A85" s="3">
        <v>75</v>
      </c>
      <c r="B85" s="31" t="s">
        <v>68</v>
      </c>
      <c r="C85" s="31" t="s">
        <v>197</v>
      </c>
      <c r="D85" s="49">
        <v>0.50385201000000002</v>
      </c>
      <c r="E85" s="59">
        <f t="shared" si="2"/>
        <v>5.489735465741423E-4</v>
      </c>
      <c r="F85" s="11">
        <f t="shared" si="3"/>
        <v>0.99476374725159178</v>
      </c>
      <c r="J85" s="73"/>
      <c r="K85" s="73"/>
    </row>
    <row r="86" spans="1:11" ht="15" x14ac:dyDescent="0.2">
      <c r="A86" s="3">
        <v>76</v>
      </c>
      <c r="B86" s="31" t="s">
        <v>88</v>
      </c>
      <c r="C86" s="31" t="s">
        <v>208</v>
      </c>
      <c r="D86" s="49">
        <v>0.43263600000000002</v>
      </c>
      <c r="E86" s="59">
        <f t="shared" si="2"/>
        <v>4.7137991827332518E-4</v>
      </c>
      <c r="F86" s="11">
        <f t="shared" si="3"/>
        <v>0.99523512716986506</v>
      </c>
      <c r="J86" s="73"/>
      <c r="K86" s="73"/>
    </row>
    <row r="87" spans="1:11" ht="15" x14ac:dyDescent="0.2">
      <c r="A87" s="3">
        <v>77</v>
      </c>
      <c r="B87" s="31" t="s">
        <v>67</v>
      </c>
      <c r="C87" s="31" t="s">
        <v>190</v>
      </c>
      <c r="D87" s="49">
        <v>0.43260089500000004</v>
      </c>
      <c r="E87" s="59">
        <f t="shared" si="2"/>
        <v>4.7134166950985892E-4</v>
      </c>
      <c r="F87" s="11">
        <f t="shared" si="3"/>
        <v>0.99570646883937497</v>
      </c>
      <c r="J87" s="73"/>
      <c r="K87" s="73"/>
    </row>
    <row r="88" spans="1:11" ht="15" x14ac:dyDescent="0.2">
      <c r="A88" s="3">
        <v>78</v>
      </c>
      <c r="B88" s="31" t="s">
        <v>73</v>
      </c>
      <c r="C88" s="31" t="s">
        <v>202</v>
      </c>
      <c r="D88" s="49">
        <v>0.401503</v>
      </c>
      <c r="E88" s="59">
        <f t="shared" si="2"/>
        <v>4.3745885993420533E-4</v>
      </c>
      <c r="F88" s="11">
        <f t="shared" si="3"/>
        <v>0.99614392769930915</v>
      </c>
      <c r="J88" s="73"/>
      <c r="K88" s="73"/>
    </row>
    <row r="89" spans="1:11" ht="15" x14ac:dyDescent="0.2">
      <c r="A89" s="3">
        <v>79</v>
      </c>
      <c r="B89" s="31" t="s">
        <v>78</v>
      </c>
      <c r="C89" s="31" t="s">
        <v>195</v>
      </c>
      <c r="D89" s="49">
        <v>0.390656</v>
      </c>
      <c r="E89" s="59">
        <f t="shared" si="2"/>
        <v>4.2564047687428721E-4</v>
      </c>
      <c r="F89" s="11">
        <f t="shared" si="3"/>
        <v>0.99656956817618347</v>
      </c>
      <c r="J89" s="73"/>
      <c r="K89" s="73"/>
    </row>
    <row r="90" spans="1:11" ht="15" x14ac:dyDescent="0.2">
      <c r="A90" s="3">
        <v>80</v>
      </c>
      <c r="B90" s="31" t="s">
        <v>103</v>
      </c>
      <c r="C90" s="31" t="s">
        <v>231</v>
      </c>
      <c r="D90" s="49">
        <v>0.37307000000000001</v>
      </c>
      <c r="E90" s="59">
        <f t="shared" si="2"/>
        <v>4.0647959511050727E-4</v>
      </c>
      <c r="F90" s="11">
        <f t="shared" si="3"/>
        <v>0.996976047771294</v>
      </c>
      <c r="J90" s="73"/>
      <c r="K90" s="73"/>
    </row>
    <row r="91" spans="1:11" ht="15" x14ac:dyDescent="0.2">
      <c r="A91" s="3">
        <v>81</v>
      </c>
      <c r="B91" s="31" t="s">
        <v>87</v>
      </c>
      <c r="C91" s="31" t="s">
        <v>207</v>
      </c>
      <c r="D91" s="49">
        <v>0.34292</v>
      </c>
      <c r="E91" s="59">
        <f t="shared" si="2"/>
        <v>3.7362956752163174E-4</v>
      </c>
      <c r="F91" s="11">
        <f t="shared" si="3"/>
        <v>0.99734967733881563</v>
      </c>
      <c r="J91" s="73"/>
      <c r="K91" s="73"/>
    </row>
    <row r="92" spans="1:11" ht="15" x14ac:dyDescent="0.2">
      <c r="A92" s="3">
        <v>82</v>
      </c>
      <c r="B92" s="31" t="s">
        <v>76</v>
      </c>
      <c r="C92" s="31" t="s">
        <v>214</v>
      </c>
      <c r="D92" s="49">
        <v>0.28078599999999998</v>
      </c>
      <c r="E92" s="59">
        <f t="shared" si="2"/>
        <v>3.0593127185970159E-4</v>
      </c>
      <c r="F92" s="11">
        <f t="shared" si="3"/>
        <v>0.99765560861067537</v>
      </c>
      <c r="J92" s="73"/>
      <c r="K92" s="73"/>
    </row>
    <row r="93" spans="1:11" ht="15" x14ac:dyDescent="0.2">
      <c r="A93" s="3">
        <v>83</v>
      </c>
      <c r="B93" s="31" t="s">
        <v>75</v>
      </c>
      <c r="C93" s="31" t="s">
        <v>219</v>
      </c>
      <c r="D93" s="49">
        <v>0.25681691299999998</v>
      </c>
      <c r="E93" s="59">
        <f t="shared" si="2"/>
        <v>2.7981567752370965E-4</v>
      </c>
      <c r="F93" s="11">
        <f t="shared" si="3"/>
        <v>0.99793542428819904</v>
      </c>
      <c r="J93" s="73"/>
      <c r="K93" s="73"/>
    </row>
    <row r="94" spans="1:11" ht="15" x14ac:dyDescent="0.2">
      <c r="A94" s="3">
        <v>84</v>
      </c>
      <c r="B94" s="31" t="s">
        <v>85</v>
      </c>
      <c r="C94" s="31" t="s">
        <v>200</v>
      </c>
      <c r="D94" s="49">
        <v>0.24671100000000001</v>
      </c>
      <c r="E94" s="59">
        <f t="shared" si="2"/>
        <v>2.6880474814192605E-4</v>
      </c>
      <c r="F94" s="11">
        <f t="shared" si="3"/>
        <v>0.99820422903634098</v>
      </c>
      <c r="J94" s="73"/>
      <c r="K94" s="73"/>
    </row>
    <row r="95" spans="1:11" ht="15" x14ac:dyDescent="0.2">
      <c r="A95" s="3">
        <v>85</v>
      </c>
      <c r="B95" s="31" t="s">
        <v>86</v>
      </c>
      <c r="C95" s="31" t="s">
        <v>203</v>
      </c>
      <c r="D95" s="49">
        <v>0.21657196599999998</v>
      </c>
      <c r="E95" s="59">
        <f t="shared" si="2"/>
        <v>2.3596666859293573E-4</v>
      </c>
      <c r="F95" s="11">
        <f t="shared" si="3"/>
        <v>0.99844019570493392</v>
      </c>
      <c r="J95" s="73"/>
      <c r="K95" s="73"/>
    </row>
    <row r="96" spans="1:11" ht="15" x14ac:dyDescent="0.2">
      <c r="A96" s="3">
        <v>86</v>
      </c>
      <c r="B96" s="31" t="s">
        <v>83</v>
      </c>
      <c r="C96" s="31" t="s">
        <v>210</v>
      </c>
      <c r="D96" s="49">
        <v>0.21288199999999999</v>
      </c>
      <c r="E96" s="59">
        <f t="shared" si="2"/>
        <v>2.319462545E-4</v>
      </c>
      <c r="F96" s="11">
        <f t="shared" si="3"/>
        <v>0.99867214195943388</v>
      </c>
      <c r="J96" s="73"/>
      <c r="K96" s="73"/>
    </row>
    <row r="97" spans="1:11" ht="15" x14ac:dyDescent="0.2">
      <c r="A97" s="3">
        <v>87</v>
      </c>
      <c r="B97" s="31" t="s">
        <v>82</v>
      </c>
      <c r="C97" s="31" t="s">
        <v>213</v>
      </c>
      <c r="D97" s="49">
        <v>0.154497</v>
      </c>
      <c r="E97" s="59">
        <f t="shared" si="2"/>
        <v>1.6833269361189062E-4</v>
      </c>
      <c r="F97" s="11">
        <f t="shared" si="3"/>
        <v>0.99884047465304582</v>
      </c>
      <c r="J97" s="73"/>
      <c r="K97" s="73"/>
    </row>
    <row r="98" spans="1:11" ht="15" x14ac:dyDescent="0.2">
      <c r="A98" s="3">
        <v>88</v>
      </c>
      <c r="B98" s="31" t="s">
        <v>90</v>
      </c>
      <c r="C98" s="31" t="s">
        <v>205</v>
      </c>
      <c r="D98" s="49">
        <v>0.15440999999999999</v>
      </c>
      <c r="E98" s="59">
        <f t="shared" si="2"/>
        <v>1.6823790248750482E-4</v>
      </c>
      <c r="F98" s="11">
        <f t="shared" si="3"/>
        <v>0.99900871255553336</v>
      </c>
      <c r="J98" s="73"/>
      <c r="K98" s="73"/>
    </row>
    <row r="99" spans="1:11" ht="15" x14ac:dyDescent="0.2">
      <c r="A99" s="3">
        <v>89</v>
      </c>
      <c r="B99" s="31" t="s">
        <v>84</v>
      </c>
      <c r="C99" s="31" t="s">
        <v>233</v>
      </c>
      <c r="D99" s="49">
        <v>0.146647</v>
      </c>
      <c r="E99" s="59">
        <f t="shared" si="2"/>
        <v>1.5977970135409053E-4</v>
      </c>
      <c r="F99" s="11">
        <f t="shared" si="3"/>
        <v>0.99916849225688742</v>
      </c>
      <c r="J99" s="73"/>
      <c r="K99" s="73"/>
    </row>
    <row r="100" spans="1:11" ht="15" x14ac:dyDescent="0.2">
      <c r="A100" s="3">
        <v>90</v>
      </c>
      <c r="B100" s="31" t="s">
        <v>101</v>
      </c>
      <c r="C100" s="31" t="s">
        <v>232</v>
      </c>
      <c r="D100" s="49">
        <v>0.14413400000000001</v>
      </c>
      <c r="E100" s="59">
        <f t="shared" si="2"/>
        <v>1.5704165427844066E-4</v>
      </c>
      <c r="F100" s="11">
        <f t="shared" si="3"/>
        <v>0.99932553391116585</v>
      </c>
      <c r="J100" s="73"/>
      <c r="K100" s="73"/>
    </row>
    <row r="101" spans="1:11" ht="15" x14ac:dyDescent="0.2">
      <c r="A101" s="3">
        <v>91</v>
      </c>
      <c r="B101" s="31" t="s">
        <v>56</v>
      </c>
      <c r="C101" s="31" t="s">
        <v>178</v>
      </c>
      <c r="D101" s="49">
        <v>0.14141599999999999</v>
      </c>
      <c r="E101" s="59">
        <f t="shared" si="2"/>
        <v>1.5408024880624946E-4</v>
      </c>
      <c r="F101" s="11">
        <f t="shared" si="3"/>
        <v>0.99947961415997211</v>
      </c>
      <c r="J101" s="73"/>
      <c r="K101" s="73"/>
    </row>
    <row r="102" spans="1:11" ht="15" x14ac:dyDescent="0.2">
      <c r="A102" s="3">
        <v>92</v>
      </c>
      <c r="B102" s="31" t="s">
        <v>99</v>
      </c>
      <c r="C102" s="31" t="s">
        <v>222</v>
      </c>
      <c r="D102" s="49">
        <v>0.12582399999999999</v>
      </c>
      <c r="E102" s="59">
        <f t="shared" si="2"/>
        <v>1.3709193603126613E-4</v>
      </c>
      <c r="F102" s="11">
        <f t="shared" si="3"/>
        <v>0.99961670609600339</v>
      </c>
      <c r="J102" s="73"/>
      <c r="K102" s="73"/>
    </row>
    <row r="103" spans="1:11" ht="15" x14ac:dyDescent="0.2">
      <c r="A103" s="3">
        <v>93</v>
      </c>
      <c r="B103" s="31" t="s">
        <v>47</v>
      </c>
      <c r="C103" s="31" t="s">
        <v>158</v>
      </c>
      <c r="D103" s="49">
        <v>0.11590399999999999</v>
      </c>
      <c r="E103" s="59">
        <f t="shared" si="2"/>
        <v>1.2628356874497609E-4</v>
      </c>
      <c r="F103" s="11">
        <f t="shared" si="3"/>
        <v>0.99974298966474839</v>
      </c>
      <c r="J103" s="73"/>
      <c r="K103" s="73"/>
    </row>
    <row r="104" spans="1:11" ht="15" x14ac:dyDescent="0.2">
      <c r="A104" s="3">
        <v>94</v>
      </c>
      <c r="B104" s="31" t="s">
        <v>92</v>
      </c>
      <c r="C104" s="31" t="s">
        <v>217</v>
      </c>
      <c r="D104" s="49">
        <v>7.2145000000000001E-2</v>
      </c>
      <c r="E104" s="59">
        <f t="shared" si="2"/>
        <v>7.8605812285221396E-5</v>
      </c>
      <c r="F104" s="11">
        <f t="shared" si="3"/>
        <v>0.99982159547703364</v>
      </c>
      <c r="J104" s="73"/>
      <c r="K104" s="73"/>
    </row>
    <row r="105" spans="1:11" ht="15" x14ac:dyDescent="0.2">
      <c r="A105" s="3">
        <v>95</v>
      </c>
      <c r="B105" s="31" t="s">
        <v>106</v>
      </c>
      <c r="C105" s="31" t="s">
        <v>247</v>
      </c>
      <c r="D105" s="49">
        <v>4.2875000000000003E-2</v>
      </c>
      <c r="E105" s="59">
        <f t="shared" si="2"/>
        <v>4.6714591471742569E-5</v>
      </c>
      <c r="F105" s="11">
        <f t="shared" si="3"/>
        <v>0.99986831006850541</v>
      </c>
      <c r="J105" s="73"/>
      <c r="K105" s="73"/>
    </row>
    <row r="106" spans="1:11" ht="15" x14ac:dyDescent="0.2">
      <c r="A106" s="3">
        <v>96</v>
      </c>
      <c r="B106" s="31" t="s">
        <v>96</v>
      </c>
      <c r="C106" s="31" t="s">
        <v>215</v>
      </c>
      <c r="D106" s="49">
        <v>2.1954000000000001E-2</v>
      </c>
      <c r="E106" s="59">
        <f t="shared" si="2"/>
        <v>2.3920049939839913E-5</v>
      </c>
      <c r="F106" s="11">
        <f t="shared" si="3"/>
        <v>0.99989223011844519</v>
      </c>
      <c r="J106" s="73"/>
      <c r="K106" s="73"/>
    </row>
    <row r="107" spans="1:11" ht="15" x14ac:dyDescent="0.2">
      <c r="A107" s="3">
        <v>97</v>
      </c>
      <c r="B107" s="31" t="s">
        <v>89</v>
      </c>
      <c r="C107" s="31" t="s">
        <v>211</v>
      </c>
      <c r="D107" s="49">
        <v>2.1016E-2</v>
      </c>
      <c r="E107" s="59">
        <f t="shared" si="2"/>
        <v>2.2898049081519339E-5</v>
      </c>
      <c r="F107" s="11">
        <f t="shared" si="3"/>
        <v>0.9999151281675267</v>
      </c>
      <c r="J107" s="73"/>
      <c r="K107" s="73"/>
    </row>
    <row r="108" spans="1:11" ht="15" x14ac:dyDescent="0.2">
      <c r="A108" s="3">
        <v>98</v>
      </c>
      <c r="B108" s="31" t="s">
        <v>94</v>
      </c>
      <c r="C108" s="31" t="s">
        <v>218</v>
      </c>
      <c r="D108" s="49">
        <v>1.627E-2</v>
      </c>
      <c r="E108" s="59">
        <f t="shared" si="2"/>
        <v>1.7727029813300325E-5</v>
      </c>
      <c r="F108" s="11">
        <f t="shared" si="3"/>
        <v>0.99993285519733999</v>
      </c>
      <c r="J108" s="73"/>
      <c r="K108" s="73"/>
    </row>
    <row r="109" spans="1:11" ht="15" x14ac:dyDescent="0.2">
      <c r="A109" s="3">
        <v>99</v>
      </c>
      <c r="B109" s="31" t="s">
        <v>105</v>
      </c>
      <c r="C109" s="31" t="s">
        <v>228</v>
      </c>
      <c r="D109" s="49">
        <v>1.5599999999999999E-2</v>
      </c>
      <c r="E109" s="59">
        <f t="shared" si="2"/>
        <v>1.6997029200214204E-5</v>
      </c>
      <c r="F109" s="11">
        <f t="shared" si="3"/>
        <v>0.9999498522265402</v>
      </c>
      <c r="J109" s="73"/>
      <c r="K109" s="73"/>
    </row>
    <row r="110" spans="1:11" ht="15" x14ac:dyDescent="0.2">
      <c r="A110" s="3">
        <v>100</v>
      </c>
      <c r="B110" s="31" t="s">
        <v>1</v>
      </c>
      <c r="C110" s="31" t="s">
        <v>223</v>
      </c>
      <c r="D110" s="49">
        <v>1.4030000000000001E-2</v>
      </c>
      <c r="E110" s="59">
        <f t="shared" si="2"/>
        <v>1.5286430748654186E-5</v>
      </c>
      <c r="F110" s="11">
        <f t="shared" si="3"/>
        <v>0.99996513865728887</v>
      </c>
      <c r="J110" s="73"/>
      <c r="K110" s="73"/>
    </row>
    <row r="111" spans="1:11" ht="15" x14ac:dyDescent="0.2">
      <c r="A111" s="3">
        <v>101</v>
      </c>
      <c r="B111" s="31" t="s">
        <v>2</v>
      </c>
      <c r="C111" s="31" t="s">
        <v>216</v>
      </c>
      <c r="D111" s="49">
        <v>1.2429000000000001E-2</v>
      </c>
      <c r="E111" s="59">
        <f t="shared" si="2"/>
        <v>1.3542056149324511E-5</v>
      </c>
      <c r="F111" s="11">
        <f t="shared" si="3"/>
        <v>0.99997868071343821</v>
      </c>
      <c r="J111" s="73"/>
      <c r="K111" s="73"/>
    </row>
    <row r="112" spans="1:11" ht="15" x14ac:dyDescent="0.2">
      <c r="A112" s="3">
        <v>102</v>
      </c>
      <c r="B112" s="31" t="s">
        <v>93</v>
      </c>
      <c r="C112" s="31" t="s">
        <v>221</v>
      </c>
      <c r="D112" s="49">
        <v>1.0505E-2</v>
      </c>
      <c r="E112" s="59">
        <f t="shared" si="2"/>
        <v>1.1445755881298091E-5</v>
      </c>
      <c r="F112" s="11">
        <f t="shared" si="3"/>
        <v>0.99999012646931951</v>
      </c>
      <c r="J112" s="73"/>
      <c r="K112" s="73"/>
    </row>
    <row r="113" spans="1:11" ht="15" x14ac:dyDescent="0.2">
      <c r="A113" s="3">
        <v>103</v>
      </c>
      <c r="B113" s="31" t="s">
        <v>0</v>
      </c>
      <c r="C113" s="31" t="s">
        <v>212</v>
      </c>
      <c r="D113" s="49">
        <v>8.09E-3</v>
      </c>
      <c r="E113" s="59">
        <f t="shared" si="2"/>
        <v>8.8144850147264681E-6</v>
      </c>
      <c r="F113" s="11">
        <f t="shared" si="3"/>
        <v>0.99999894095433428</v>
      </c>
      <c r="J113" s="73"/>
      <c r="K113" s="73"/>
    </row>
    <row r="114" spans="1:11" ht="15" x14ac:dyDescent="0.2">
      <c r="A114" s="3">
        <v>104</v>
      </c>
      <c r="B114" s="31" t="s">
        <v>95</v>
      </c>
      <c r="C114" s="31" t="s">
        <v>227</v>
      </c>
      <c r="D114" s="50">
        <v>7.5000000000000002E-4</v>
      </c>
      <c r="E114" s="59">
        <f t="shared" si="2"/>
        <v>8.1716486539491367E-7</v>
      </c>
      <c r="F114" s="11">
        <f t="shared" si="3"/>
        <v>0.99999975811919972</v>
      </c>
      <c r="J114" s="73"/>
      <c r="K114" s="73"/>
    </row>
    <row r="115" spans="1:11" ht="15" x14ac:dyDescent="0.2">
      <c r="A115" s="3">
        <v>105</v>
      </c>
      <c r="B115" s="31" t="s">
        <v>97</v>
      </c>
      <c r="C115" s="31" t="s">
        <v>225</v>
      </c>
      <c r="D115" s="50">
        <v>1.55E-4</v>
      </c>
      <c r="E115" s="59">
        <f t="shared" si="2"/>
        <v>1.6888073884828215E-7</v>
      </c>
      <c r="F115" s="11">
        <f t="shared" si="3"/>
        <v>0.99999992699993856</v>
      </c>
      <c r="J115" s="73"/>
      <c r="K115" s="73"/>
    </row>
    <row r="116" spans="1:11" ht="15" x14ac:dyDescent="0.2">
      <c r="A116" s="3">
        <v>106</v>
      </c>
      <c r="B116" s="31" t="s">
        <v>98</v>
      </c>
      <c r="C116" s="31" t="s">
        <v>220</v>
      </c>
      <c r="D116" s="50">
        <v>4.3999999999999999E-5</v>
      </c>
      <c r="E116" s="59">
        <f t="shared" si="2"/>
        <v>4.7940338769834933E-8</v>
      </c>
      <c r="F116" s="11">
        <f t="shared" si="3"/>
        <v>0.99999997494027737</v>
      </c>
      <c r="J116" s="73"/>
      <c r="K116" s="73"/>
    </row>
    <row r="117" spans="1:11" ht="15" x14ac:dyDescent="0.2">
      <c r="A117" s="3">
        <v>107</v>
      </c>
      <c r="B117" s="31" t="s">
        <v>100</v>
      </c>
      <c r="C117" s="31" t="s">
        <v>224</v>
      </c>
      <c r="D117" s="50">
        <v>2.3E-5</v>
      </c>
      <c r="E117" s="59">
        <f t="shared" si="2"/>
        <v>2.505972253877735E-8</v>
      </c>
      <c r="F117" s="11">
        <f t="shared" si="3"/>
        <v>0.99999999999999989</v>
      </c>
      <c r="J117" s="73"/>
      <c r="K117" s="73"/>
    </row>
    <row r="119" spans="1:11" ht="15" x14ac:dyDescent="0.25">
      <c r="D119" s="51">
        <f>COUNT(D11:D117)-3</f>
        <v>104</v>
      </c>
      <c r="F119" s="51">
        <f>COUNT(F36:F117)-3</f>
        <v>79</v>
      </c>
    </row>
  </sheetData>
  <sortState xmlns:xlrd2="http://schemas.microsoft.com/office/spreadsheetml/2017/richdata2" ref="A11:D113">
    <sortCondition descending="1" ref="D11:D113"/>
  </sortState>
  <conditionalFormatting sqref="B11:B117">
    <cfRule type="containsText" dxfId="2" priority="1" operator="containsText" text="ZZ">
      <formula>NOT(ISERROR(SEARCH("ZZ",B11)))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8BF7-721B-4189-BC7C-5A93A4AD36C0}">
  <dimension ref="A1:E30"/>
  <sheetViews>
    <sheetView showGridLines="0" zoomScaleNormal="100" workbookViewId="0"/>
  </sheetViews>
  <sheetFormatPr defaultColWidth="9.140625" defaultRowHeight="12.75" x14ac:dyDescent="0.2"/>
  <cols>
    <col min="1" max="2" width="9.140625" style="3"/>
    <col min="3" max="3" width="58.42578125" style="3" bestFit="1" customWidth="1"/>
    <col min="4" max="5" width="6.28515625" style="3" customWidth="1"/>
    <col min="6" max="16384" width="9.140625" style="3"/>
  </cols>
  <sheetData>
    <row r="1" spans="1:5" ht="15.75" x14ac:dyDescent="0.2">
      <c r="A1" s="33" t="s">
        <v>255</v>
      </c>
    </row>
    <row r="2" spans="1:5" ht="14.25" x14ac:dyDescent="0.2">
      <c r="A2" s="34" t="s">
        <v>256</v>
      </c>
    </row>
    <row r="4" spans="1:5" ht="15.75" x14ac:dyDescent="0.2">
      <c r="B4" s="38"/>
    </row>
    <row r="5" spans="1:5" ht="15" customHeight="1" x14ac:dyDescent="0.2"/>
    <row r="6" spans="1:5" x14ac:dyDescent="0.2">
      <c r="A6" s="3" t="s">
        <v>248</v>
      </c>
    </row>
    <row r="7" spans="1:5" x14ac:dyDescent="0.2">
      <c r="A7" s="6" t="s">
        <v>237</v>
      </c>
    </row>
    <row r="9" spans="1:5" x14ac:dyDescent="0.2">
      <c r="B9" s="1"/>
      <c r="C9" s="1"/>
      <c r="D9" s="18">
        <v>2022</v>
      </c>
      <c r="E9" s="18">
        <v>2023</v>
      </c>
    </row>
    <row r="10" spans="1:5" x14ac:dyDescent="0.2">
      <c r="A10" s="3">
        <v>1</v>
      </c>
      <c r="B10" s="2" t="s">
        <v>3</v>
      </c>
      <c r="C10" s="2" t="s">
        <v>128</v>
      </c>
      <c r="D10" s="9">
        <v>172.03851700000001</v>
      </c>
      <c r="E10" s="9">
        <v>159.785662</v>
      </c>
    </row>
    <row r="11" spans="1:5" x14ac:dyDescent="0.2">
      <c r="A11" s="3">
        <v>2</v>
      </c>
      <c r="B11" s="2" t="s">
        <v>4</v>
      </c>
      <c r="C11" s="2" t="s">
        <v>129</v>
      </c>
      <c r="D11" s="9">
        <v>98.302357999999998</v>
      </c>
      <c r="E11" s="9">
        <v>99.511692999999994</v>
      </c>
    </row>
    <row r="12" spans="1:5" x14ac:dyDescent="0.2">
      <c r="A12" s="3">
        <v>3</v>
      </c>
      <c r="B12" s="2" t="s">
        <v>5</v>
      </c>
      <c r="C12" s="2" t="s">
        <v>131</v>
      </c>
      <c r="D12" s="9">
        <v>71.626509999999996</v>
      </c>
      <c r="E12" s="9">
        <v>67.887113999999997</v>
      </c>
    </row>
    <row r="13" spans="1:5" x14ac:dyDescent="0.2">
      <c r="A13" s="3">
        <v>4</v>
      </c>
      <c r="B13" s="2" t="s">
        <v>7</v>
      </c>
      <c r="C13" s="2" t="s">
        <v>130</v>
      </c>
      <c r="D13" s="9">
        <v>67.914286400000009</v>
      </c>
      <c r="E13" s="9">
        <v>64.955663700000002</v>
      </c>
    </row>
    <row r="14" spans="1:5" x14ac:dyDescent="0.2">
      <c r="A14" s="3">
        <v>5</v>
      </c>
      <c r="B14" s="2" t="s">
        <v>6</v>
      </c>
      <c r="C14" s="2" t="s">
        <v>136</v>
      </c>
      <c r="D14" s="9">
        <v>44.891571999999996</v>
      </c>
      <c r="E14" s="9">
        <v>44.281044000000001</v>
      </c>
    </row>
    <row r="15" spans="1:5" x14ac:dyDescent="0.2">
      <c r="A15" s="3">
        <v>6</v>
      </c>
      <c r="B15" s="2" t="s">
        <v>10</v>
      </c>
      <c r="C15" s="2" t="s">
        <v>134</v>
      </c>
      <c r="D15" s="9">
        <v>33.995581000000001</v>
      </c>
      <c r="E15" s="9">
        <v>33.866790000000002</v>
      </c>
    </row>
    <row r="16" spans="1:5" x14ac:dyDescent="0.2">
      <c r="A16" s="3">
        <v>7</v>
      </c>
      <c r="B16" s="2" t="s">
        <v>12</v>
      </c>
      <c r="C16" s="2" t="s">
        <v>132</v>
      </c>
      <c r="D16" s="9">
        <v>34.775409000000003</v>
      </c>
      <c r="E16" s="9">
        <v>31.015549</v>
      </c>
    </row>
    <row r="17" spans="1:5" x14ac:dyDescent="0.2">
      <c r="A17" s="3">
        <v>8</v>
      </c>
      <c r="B17" s="2" t="s">
        <v>9</v>
      </c>
      <c r="C17" s="2" t="s">
        <v>133</v>
      </c>
      <c r="D17" s="9">
        <v>29.183933</v>
      </c>
      <c r="E17" s="9">
        <v>30.556079</v>
      </c>
    </row>
    <row r="18" spans="1:5" x14ac:dyDescent="0.2">
      <c r="A18" s="3">
        <v>9</v>
      </c>
      <c r="B18" s="2" t="s">
        <v>8</v>
      </c>
      <c r="C18" s="2" t="s">
        <v>226</v>
      </c>
      <c r="D18" s="9">
        <v>23.251919000000001</v>
      </c>
      <c r="E18" s="9">
        <v>23.744855000000001</v>
      </c>
    </row>
    <row r="19" spans="1:5" x14ac:dyDescent="0.2">
      <c r="A19" s="3">
        <v>10</v>
      </c>
      <c r="B19" s="2" t="s">
        <v>13</v>
      </c>
      <c r="C19" s="2" t="s">
        <v>135</v>
      </c>
      <c r="D19" s="9">
        <v>20.045021999999999</v>
      </c>
      <c r="E19" s="9">
        <v>20.831724000000001</v>
      </c>
    </row>
    <row r="20" spans="1:5" x14ac:dyDescent="0.2">
      <c r="A20" s="3">
        <v>11</v>
      </c>
      <c r="B20" s="2" t="s">
        <v>11</v>
      </c>
      <c r="C20" s="2" t="s">
        <v>137</v>
      </c>
      <c r="D20" s="9">
        <v>21.239905</v>
      </c>
      <c r="E20" s="9">
        <v>20.169885000000001</v>
      </c>
    </row>
    <row r="21" spans="1:5" x14ac:dyDescent="0.2">
      <c r="A21" s="3">
        <v>12</v>
      </c>
      <c r="B21" s="2" t="s">
        <v>19</v>
      </c>
      <c r="C21" s="2" t="s">
        <v>139</v>
      </c>
      <c r="D21" s="9">
        <v>15.379130999999999</v>
      </c>
      <c r="E21" s="9">
        <v>16.014144999999999</v>
      </c>
    </row>
    <row r="22" spans="1:5" x14ac:dyDescent="0.2">
      <c r="A22" s="3">
        <v>13</v>
      </c>
      <c r="B22" s="2" t="s">
        <v>15</v>
      </c>
      <c r="C22" s="2" t="s">
        <v>141</v>
      </c>
      <c r="D22" s="9">
        <v>16.760303799999999</v>
      </c>
      <c r="E22" s="9">
        <v>15.022266699999998</v>
      </c>
    </row>
    <row r="23" spans="1:5" x14ac:dyDescent="0.2">
      <c r="A23" s="3">
        <v>14</v>
      </c>
      <c r="B23" s="2" t="s">
        <v>17</v>
      </c>
      <c r="C23" s="2" t="s">
        <v>142</v>
      </c>
      <c r="D23" s="9">
        <v>14.7866514</v>
      </c>
      <c r="E23" s="9">
        <v>13.652495999999999</v>
      </c>
    </row>
    <row r="24" spans="1:5" x14ac:dyDescent="0.2">
      <c r="A24" s="3">
        <v>15</v>
      </c>
      <c r="B24" s="2" t="s">
        <v>27</v>
      </c>
      <c r="C24" s="2" t="s">
        <v>138</v>
      </c>
      <c r="D24" s="9">
        <v>13.019432999999999</v>
      </c>
      <c r="E24" s="9">
        <v>12.94322</v>
      </c>
    </row>
    <row r="25" spans="1:5" x14ac:dyDescent="0.2">
      <c r="A25" s="3">
        <v>16</v>
      </c>
      <c r="B25" s="2" t="s">
        <v>20</v>
      </c>
      <c r="C25" s="2" t="s">
        <v>140</v>
      </c>
      <c r="D25" s="9">
        <v>13.916811100000002</v>
      </c>
      <c r="E25" s="9">
        <v>12.501042699999999</v>
      </c>
    </row>
    <row r="26" spans="1:5" x14ac:dyDescent="0.2">
      <c r="A26" s="3">
        <v>17</v>
      </c>
      <c r="B26" s="2" t="s">
        <v>14</v>
      </c>
      <c r="C26" s="2" t="s">
        <v>144</v>
      </c>
      <c r="D26" s="9">
        <v>13.125557399999996</v>
      </c>
      <c r="E26" s="9">
        <v>12.077635600000001</v>
      </c>
    </row>
    <row r="27" spans="1:5" x14ac:dyDescent="0.2">
      <c r="A27" s="3">
        <v>18</v>
      </c>
      <c r="B27" s="2" t="s">
        <v>23</v>
      </c>
      <c r="C27" s="2" t="s">
        <v>155</v>
      </c>
      <c r="D27" s="9">
        <v>10.263809999999999</v>
      </c>
      <c r="E27" s="9">
        <v>12.036882</v>
      </c>
    </row>
    <row r="28" spans="1:5" x14ac:dyDescent="0.2">
      <c r="A28" s="3">
        <v>19</v>
      </c>
      <c r="B28" s="2" t="s">
        <v>18</v>
      </c>
      <c r="C28" s="2" t="s">
        <v>153</v>
      </c>
      <c r="D28" s="9">
        <v>11.220245</v>
      </c>
      <c r="E28" s="9">
        <v>10.365371</v>
      </c>
    </row>
    <row r="29" spans="1:5" x14ac:dyDescent="0.2">
      <c r="A29" s="3">
        <v>20</v>
      </c>
      <c r="B29" s="2" t="s">
        <v>29</v>
      </c>
      <c r="C29" s="2" t="s">
        <v>147</v>
      </c>
      <c r="D29" s="9">
        <v>9.933880199999999</v>
      </c>
      <c r="E29" s="9">
        <v>10.146112499999999</v>
      </c>
    </row>
    <row r="30" spans="1:5" x14ac:dyDescent="0.2">
      <c r="E30" s="4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40E-493E-4834-9F56-285033A67539}">
  <dimension ref="A1:E33"/>
  <sheetViews>
    <sheetView showGridLines="0" zoomScaleNormal="100" workbookViewId="0"/>
  </sheetViews>
  <sheetFormatPr defaultColWidth="9.140625" defaultRowHeight="12.75" x14ac:dyDescent="0.2"/>
  <cols>
    <col min="1" max="2" width="9.140625" style="3"/>
    <col min="3" max="3" width="58.42578125" style="3" bestFit="1" customWidth="1"/>
    <col min="4" max="4" width="7" style="3" bestFit="1" customWidth="1"/>
    <col min="5" max="5" width="8.5703125" style="3" bestFit="1" customWidth="1"/>
    <col min="6" max="7" width="9.140625" style="3"/>
    <col min="8" max="8" width="6.140625" style="3" customWidth="1"/>
    <col min="9" max="16384" width="9.140625" style="3"/>
  </cols>
  <sheetData>
    <row r="1" spans="1:5" ht="15.75" x14ac:dyDescent="0.2">
      <c r="A1" s="33" t="s">
        <v>257</v>
      </c>
    </row>
    <row r="2" spans="1:5" ht="14.25" x14ac:dyDescent="0.2">
      <c r="A2" s="34" t="s">
        <v>256</v>
      </c>
    </row>
    <row r="4" spans="1:5" x14ac:dyDescent="0.2">
      <c r="B4" s="5"/>
    </row>
    <row r="5" spans="1:5" ht="15" customHeight="1" x14ac:dyDescent="0.2"/>
    <row r="6" spans="1:5" x14ac:dyDescent="0.2">
      <c r="A6" s="3" t="s">
        <v>249</v>
      </c>
    </row>
    <row r="7" spans="1:5" x14ac:dyDescent="0.2">
      <c r="A7" s="6" t="s">
        <v>237</v>
      </c>
    </row>
    <row r="9" spans="1:5" x14ac:dyDescent="0.2">
      <c r="B9" s="1"/>
      <c r="C9" s="1"/>
      <c r="D9" s="18" t="s">
        <v>111</v>
      </c>
      <c r="E9" s="18" t="s">
        <v>112</v>
      </c>
    </row>
    <row r="10" spans="1:5" x14ac:dyDescent="0.2">
      <c r="B10" s="2" t="s">
        <v>3</v>
      </c>
      <c r="C10" s="62" t="s">
        <v>128</v>
      </c>
      <c r="D10" s="44">
        <v>107.13726200000001</v>
      </c>
      <c r="E10" s="44">
        <v>52.648400000000002</v>
      </c>
    </row>
    <row r="11" spans="1:5" x14ac:dyDescent="0.2">
      <c r="B11" s="2" t="s">
        <v>4</v>
      </c>
      <c r="C11" s="31" t="s">
        <v>129</v>
      </c>
      <c r="D11" s="44">
        <v>51.059452999999998</v>
      </c>
      <c r="E11" s="44">
        <v>48.452240000000003</v>
      </c>
    </row>
    <row r="12" spans="1:5" x14ac:dyDescent="0.2">
      <c r="B12" s="2" t="s">
        <v>5</v>
      </c>
      <c r="C12" s="31" t="s">
        <v>131</v>
      </c>
      <c r="D12" s="44">
        <v>33.366852000000002</v>
      </c>
      <c r="E12" s="44">
        <v>34.520262000000002</v>
      </c>
    </row>
    <row r="13" spans="1:5" x14ac:dyDescent="0.2">
      <c r="B13" s="2" t="s">
        <v>7</v>
      </c>
      <c r="C13" s="64" t="s">
        <v>130</v>
      </c>
      <c r="D13" s="44">
        <v>18.270494899999999</v>
      </c>
      <c r="E13" s="44">
        <v>46.6851688</v>
      </c>
    </row>
    <row r="14" spans="1:5" x14ac:dyDescent="0.2">
      <c r="B14" s="2" t="s">
        <v>6</v>
      </c>
      <c r="C14" s="62" t="s">
        <v>136</v>
      </c>
      <c r="D14" s="44">
        <v>29.892558999999999</v>
      </c>
      <c r="E14" s="44">
        <v>14.388484999999999</v>
      </c>
    </row>
    <row r="15" spans="1:5" x14ac:dyDescent="0.2">
      <c r="B15" s="2" t="s">
        <v>10</v>
      </c>
      <c r="C15" s="65" t="s">
        <v>134</v>
      </c>
      <c r="D15" s="44">
        <v>15.37312</v>
      </c>
      <c r="E15" s="44">
        <v>18.493670000000002</v>
      </c>
    </row>
    <row r="16" spans="1:5" x14ac:dyDescent="0.2">
      <c r="B16" s="2" t="s">
        <v>12</v>
      </c>
      <c r="C16" s="65" t="s">
        <v>132</v>
      </c>
      <c r="D16" s="44">
        <v>10.607301</v>
      </c>
      <c r="E16" s="44">
        <v>20.408248</v>
      </c>
    </row>
    <row r="17" spans="2:5" x14ac:dyDescent="0.2">
      <c r="B17" s="2" t="s">
        <v>9</v>
      </c>
      <c r="C17" s="65" t="s">
        <v>133</v>
      </c>
      <c r="D17" s="44">
        <v>10.824776999999999</v>
      </c>
      <c r="E17" s="44">
        <v>19.731301999999999</v>
      </c>
    </row>
    <row r="18" spans="2:5" x14ac:dyDescent="0.2">
      <c r="B18" s="2" t="s">
        <v>8</v>
      </c>
      <c r="C18" s="63" t="s">
        <v>226</v>
      </c>
      <c r="D18" s="52">
        <v>13.817252999999999</v>
      </c>
      <c r="E18" s="52">
        <v>9.9276020000000003</v>
      </c>
    </row>
    <row r="19" spans="2:5" x14ac:dyDescent="0.2">
      <c r="B19" s="2" t="s">
        <v>13</v>
      </c>
      <c r="C19" s="65" t="s">
        <v>135</v>
      </c>
      <c r="D19" s="44">
        <v>8.9764579999999992</v>
      </c>
      <c r="E19" s="44">
        <v>11.855266</v>
      </c>
    </row>
    <row r="20" spans="2:5" x14ac:dyDescent="0.2">
      <c r="B20" s="2" t="s">
        <v>11</v>
      </c>
      <c r="C20" s="63" t="s">
        <v>137</v>
      </c>
      <c r="D20" s="52">
        <v>10.491718000000001</v>
      </c>
      <c r="E20" s="52">
        <v>9.6781670000000002</v>
      </c>
    </row>
    <row r="21" spans="2:5" x14ac:dyDescent="0.2">
      <c r="B21" s="2" t="s">
        <v>19</v>
      </c>
      <c r="C21" s="65" t="s">
        <v>139</v>
      </c>
      <c r="D21" s="44">
        <v>6.7939040000000004</v>
      </c>
      <c r="E21" s="44">
        <v>9.2202409999999997</v>
      </c>
    </row>
    <row r="22" spans="2:5" x14ac:dyDescent="0.2">
      <c r="B22" s="2" t="s">
        <v>15</v>
      </c>
      <c r="C22" s="63" t="s">
        <v>141</v>
      </c>
      <c r="D22" s="44">
        <v>8.0023251000000002</v>
      </c>
      <c r="E22" s="44">
        <v>7.0199415999999975</v>
      </c>
    </row>
    <row r="23" spans="2:5" x14ac:dyDescent="0.2">
      <c r="B23" s="2" t="s">
        <v>17</v>
      </c>
      <c r="C23" s="65" t="s">
        <v>142</v>
      </c>
      <c r="D23" s="44">
        <v>5.8182710000000002</v>
      </c>
      <c r="E23" s="44">
        <v>7.834225</v>
      </c>
    </row>
    <row r="24" spans="2:5" x14ac:dyDescent="0.2">
      <c r="B24" s="2" t="s">
        <v>27</v>
      </c>
      <c r="C24" s="64" t="s">
        <v>138</v>
      </c>
      <c r="D24" s="44">
        <v>3.8946559999999999</v>
      </c>
      <c r="E24" s="44">
        <v>9.0485640000000007</v>
      </c>
    </row>
    <row r="25" spans="2:5" x14ac:dyDescent="0.2">
      <c r="B25" s="2" t="s">
        <v>20</v>
      </c>
      <c r="C25" s="65" t="s">
        <v>140</v>
      </c>
      <c r="D25" s="44">
        <v>4.7842858999999995</v>
      </c>
      <c r="E25" s="44">
        <v>7.7167567999999997</v>
      </c>
    </row>
    <row r="26" spans="2:5" x14ac:dyDescent="0.2">
      <c r="B26" s="2" t="s">
        <v>14</v>
      </c>
      <c r="C26" s="63" t="s">
        <v>144</v>
      </c>
      <c r="D26" s="44">
        <v>6.8515238999999992</v>
      </c>
      <c r="E26" s="44">
        <v>5.2261117000000015</v>
      </c>
    </row>
    <row r="27" spans="2:5" x14ac:dyDescent="0.2">
      <c r="B27" s="2" t="s">
        <v>23</v>
      </c>
      <c r="C27" s="63" t="s">
        <v>155</v>
      </c>
      <c r="D27" s="44">
        <v>6.29331</v>
      </c>
      <c r="E27" s="44">
        <v>5.7435720000000003</v>
      </c>
    </row>
    <row r="28" spans="2:5" x14ac:dyDescent="0.2">
      <c r="B28" s="2" t="s">
        <v>18</v>
      </c>
      <c r="C28" s="63" t="s">
        <v>153</v>
      </c>
      <c r="D28" s="44">
        <v>5.8313379999999997</v>
      </c>
      <c r="E28" s="44">
        <v>4.534033</v>
      </c>
    </row>
    <row r="29" spans="2:5" x14ac:dyDescent="0.2">
      <c r="B29" s="2" t="s">
        <v>29</v>
      </c>
      <c r="C29" s="65" t="s">
        <v>147</v>
      </c>
      <c r="D29" s="44">
        <v>3.9459056000000006</v>
      </c>
      <c r="E29" s="44">
        <v>6.2002069000000004</v>
      </c>
    </row>
    <row r="33" spans="2:2" x14ac:dyDescent="0.2">
      <c r="B33" s="39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8C4F-C035-4A37-BCDE-5BC593A206CA}">
  <dimension ref="A1:I26"/>
  <sheetViews>
    <sheetView showGridLines="0" zoomScaleNormal="100" workbookViewId="0">
      <selection sqref="A1:I26"/>
    </sheetView>
  </sheetViews>
  <sheetFormatPr defaultColWidth="9.140625" defaultRowHeight="12.75" x14ac:dyDescent="0.2"/>
  <cols>
    <col min="1" max="1" width="30.7109375" style="3" customWidth="1"/>
    <col min="2" max="2" width="37" style="3" customWidth="1"/>
    <col min="3" max="3" width="7.5703125" style="3" customWidth="1"/>
    <col min="4" max="4" width="37" style="3" customWidth="1"/>
    <col min="5" max="5" width="7.5703125" style="3" customWidth="1"/>
    <col min="6" max="6" width="37" style="3" customWidth="1"/>
    <col min="7" max="7" width="7.28515625" style="3" customWidth="1"/>
    <col min="8" max="8" width="10.7109375" style="3" customWidth="1"/>
    <col min="9" max="9" width="11.7109375" style="3" customWidth="1"/>
    <col min="10" max="16384" width="9.140625" style="3"/>
  </cols>
  <sheetData>
    <row r="1" spans="1:9" ht="15.75" x14ac:dyDescent="0.2">
      <c r="A1" s="56" t="s">
        <v>273</v>
      </c>
      <c r="B1" s="56"/>
      <c r="C1" s="56"/>
      <c r="D1" s="56"/>
      <c r="E1" s="56"/>
      <c r="F1" s="56"/>
      <c r="G1" s="56"/>
      <c r="H1" s="56"/>
    </row>
    <row r="2" spans="1:9" ht="14.25" x14ac:dyDescent="0.2">
      <c r="A2" s="55" t="s">
        <v>243</v>
      </c>
      <c r="B2" s="55"/>
      <c r="C2" s="55"/>
      <c r="D2" s="55"/>
      <c r="E2" s="55"/>
      <c r="F2" s="55"/>
      <c r="G2" s="55"/>
      <c r="H2" s="55"/>
    </row>
    <row r="3" spans="1:9" ht="15" customHeight="1" x14ac:dyDescent="0.2">
      <c r="A3" s="106"/>
      <c r="B3" s="103" t="s">
        <v>274</v>
      </c>
      <c r="C3" s="104"/>
      <c r="D3" s="104"/>
      <c r="E3" s="104"/>
      <c r="F3" s="104"/>
      <c r="G3" s="104"/>
      <c r="H3" s="101" t="s">
        <v>113</v>
      </c>
      <c r="I3" s="101" t="s">
        <v>242</v>
      </c>
    </row>
    <row r="4" spans="1:9" ht="35.25" customHeight="1" x14ac:dyDescent="0.2">
      <c r="A4" s="107"/>
      <c r="B4" s="35" t="s">
        <v>114</v>
      </c>
      <c r="C4" s="36" t="s">
        <v>115</v>
      </c>
      <c r="D4" s="37" t="s">
        <v>116</v>
      </c>
      <c r="E4" s="36" t="s">
        <v>115</v>
      </c>
      <c r="F4" s="37" t="s">
        <v>117</v>
      </c>
      <c r="G4" s="36" t="s">
        <v>115</v>
      </c>
      <c r="H4" s="105"/>
      <c r="I4" s="102"/>
    </row>
    <row r="5" spans="1:9" ht="19.5" customHeight="1" x14ac:dyDescent="0.2">
      <c r="A5" s="74" t="s">
        <v>128</v>
      </c>
      <c r="B5" s="75" t="s">
        <v>121</v>
      </c>
      <c r="C5" s="76">
        <v>21.063660267590219</v>
      </c>
      <c r="D5" s="77" t="s">
        <v>122</v>
      </c>
      <c r="E5" s="78">
        <v>20.790351639936254</v>
      </c>
      <c r="F5" s="77" t="s">
        <v>120</v>
      </c>
      <c r="G5" s="76">
        <v>19.414464734639331</v>
      </c>
      <c r="H5" s="79">
        <v>61.268476642165808</v>
      </c>
      <c r="I5" s="80">
        <v>16.081339012758228</v>
      </c>
    </row>
    <row r="6" spans="1:9" ht="19.5" customHeight="1" x14ac:dyDescent="0.2">
      <c r="A6" s="81" t="s">
        <v>260</v>
      </c>
      <c r="B6" s="82" t="s">
        <v>120</v>
      </c>
      <c r="C6" s="83">
        <v>12.702949391083116</v>
      </c>
      <c r="D6" s="84" t="s">
        <v>122</v>
      </c>
      <c r="E6" s="85">
        <v>7.8327619247719964</v>
      </c>
      <c r="F6" s="84" t="s">
        <v>121</v>
      </c>
      <c r="G6" s="83">
        <v>5.0543467288813986</v>
      </c>
      <c r="H6" s="86">
        <v>25.590058044736512</v>
      </c>
      <c r="I6" s="87">
        <v>58.661172612147197</v>
      </c>
    </row>
    <row r="7" spans="1:9" ht="19.5" customHeight="1" x14ac:dyDescent="0.2">
      <c r="A7" s="81" t="s">
        <v>131</v>
      </c>
      <c r="B7" s="82" t="s">
        <v>121</v>
      </c>
      <c r="C7" s="83">
        <v>34.425484636156426</v>
      </c>
      <c r="D7" s="84" t="s">
        <v>120</v>
      </c>
      <c r="E7" s="85">
        <v>20.871663508924534</v>
      </c>
      <c r="F7" s="84" t="s">
        <v>122</v>
      </c>
      <c r="G7" s="83">
        <v>11.20047171249613</v>
      </c>
      <c r="H7" s="86">
        <v>66.497619857577092</v>
      </c>
      <c r="I7" s="87">
        <v>6.9949048062346559</v>
      </c>
    </row>
    <row r="8" spans="1:9" ht="19.5" customHeight="1" x14ac:dyDescent="0.2">
      <c r="A8" s="81" t="s">
        <v>261</v>
      </c>
      <c r="B8" s="82" t="s">
        <v>120</v>
      </c>
      <c r="C8" s="83">
        <v>40.292120054190129</v>
      </c>
      <c r="D8" s="84" t="s">
        <v>119</v>
      </c>
      <c r="E8" s="85">
        <v>11.637151511393148</v>
      </c>
      <c r="F8" s="84" t="s">
        <v>121</v>
      </c>
      <c r="G8" s="83">
        <v>9.9770591675133637</v>
      </c>
      <c r="H8" s="86">
        <v>61.906330733096638</v>
      </c>
      <c r="I8" s="87">
        <v>8.3534791131693105</v>
      </c>
    </row>
    <row r="9" spans="1:9" ht="19.5" customHeight="1" x14ac:dyDescent="0.2">
      <c r="A9" s="81" t="s">
        <v>136</v>
      </c>
      <c r="B9" s="82" t="s">
        <v>121</v>
      </c>
      <c r="C9" s="83">
        <v>28.228072039132591</v>
      </c>
      <c r="D9" s="84" t="s">
        <v>120</v>
      </c>
      <c r="E9" s="85">
        <v>25.719980766487801</v>
      </c>
      <c r="F9" s="84" t="s">
        <v>122</v>
      </c>
      <c r="G9" s="83">
        <v>25.71513444895292</v>
      </c>
      <c r="H9" s="86">
        <v>79.663187254573302</v>
      </c>
      <c r="I9" s="87">
        <v>4.7645285869953744</v>
      </c>
    </row>
    <row r="10" spans="1:9" ht="19.5" customHeight="1" x14ac:dyDescent="0.2">
      <c r="A10" s="81" t="s">
        <v>262</v>
      </c>
      <c r="B10" s="82" t="s">
        <v>120</v>
      </c>
      <c r="C10" s="83">
        <v>17.005148701722248</v>
      </c>
      <c r="D10" s="84" t="s">
        <v>123</v>
      </c>
      <c r="E10" s="85">
        <v>4.6358984716295817</v>
      </c>
      <c r="F10" s="84" t="s">
        <v>107</v>
      </c>
      <c r="G10" s="83">
        <v>3.5001014267959851</v>
      </c>
      <c r="H10" s="86">
        <v>25.141148600147815</v>
      </c>
      <c r="I10" s="87">
        <v>62.698894698907104</v>
      </c>
    </row>
    <row r="11" spans="1:9" ht="19.5" customHeight="1" x14ac:dyDescent="0.2">
      <c r="A11" s="81" t="s">
        <v>263</v>
      </c>
      <c r="B11" s="82" t="s">
        <v>120</v>
      </c>
      <c r="C11" s="83">
        <v>31.130227615832304</v>
      </c>
      <c r="D11" s="84" t="s">
        <v>122</v>
      </c>
      <c r="E11" s="85">
        <v>11.351296731842471</v>
      </c>
      <c r="F11" s="84" t="s">
        <v>118</v>
      </c>
      <c r="G11" s="83">
        <v>8.0754011479854828</v>
      </c>
      <c r="H11" s="86">
        <v>50.556925495660259</v>
      </c>
      <c r="I11" s="87">
        <v>14.661349376727138</v>
      </c>
    </row>
    <row r="12" spans="1:9" ht="19.5" customHeight="1" x14ac:dyDescent="0.2">
      <c r="A12" s="81" t="s">
        <v>264</v>
      </c>
      <c r="B12" s="82" t="s">
        <v>118</v>
      </c>
      <c r="C12" s="83">
        <v>49.281722304749898</v>
      </c>
      <c r="D12" s="84" t="s">
        <v>120</v>
      </c>
      <c r="E12" s="85">
        <v>24.470629886773104</v>
      </c>
      <c r="F12" s="84" t="s">
        <v>122</v>
      </c>
      <c r="G12" s="83">
        <v>6.1915241153814273</v>
      </c>
      <c r="H12" s="86">
        <v>79.943876306904428</v>
      </c>
      <c r="I12" s="87">
        <v>1.8768736656296772</v>
      </c>
    </row>
    <row r="13" spans="1:9" ht="19.5" customHeight="1" x14ac:dyDescent="0.2">
      <c r="A13" s="81" t="s">
        <v>265</v>
      </c>
      <c r="B13" s="82" t="s">
        <v>120</v>
      </c>
      <c r="C13" s="83">
        <v>52.457545013435542</v>
      </c>
      <c r="D13" s="84" t="s">
        <v>122</v>
      </c>
      <c r="E13" s="85">
        <v>10.451072453379901</v>
      </c>
      <c r="F13" s="84" t="s">
        <v>123</v>
      </c>
      <c r="G13" s="83">
        <v>8.4407380040855173</v>
      </c>
      <c r="H13" s="86">
        <v>71.34935547090096</v>
      </c>
      <c r="I13" s="87">
        <v>7.1059056793566437</v>
      </c>
    </row>
    <row r="14" spans="1:9" ht="19.5" customHeight="1" x14ac:dyDescent="0.2">
      <c r="A14" s="81" t="s">
        <v>266</v>
      </c>
      <c r="B14" s="82" t="s">
        <v>120</v>
      </c>
      <c r="C14" s="83">
        <v>54.806256073669182</v>
      </c>
      <c r="D14" s="84" t="s">
        <v>108</v>
      </c>
      <c r="E14" s="85">
        <v>8.6760702090715096</v>
      </c>
      <c r="F14" s="84" t="s">
        <v>123</v>
      </c>
      <c r="G14" s="83">
        <v>6.8816579943167451</v>
      </c>
      <c r="H14" s="86">
        <v>70.36398427705744</v>
      </c>
      <c r="I14" s="87">
        <v>6.7643609333533794</v>
      </c>
    </row>
    <row r="15" spans="1:9" ht="19.5" customHeight="1" x14ac:dyDescent="0.2">
      <c r="A15" s="81" t="s">
        <v>267</v>
      </c>
      <c r="B15" s="82" t="s">
        <v>120</v>
      </c>
      <c r="C15" s="83">
        <v>67.47847595561403</v>
      </c>
      <c r="D15" s="84" t="s">
        <v>118</v>
      </c>
      <c r="E15" s="85">
        <v>12.352712967872648</v>
      </c>
      <c r="F15" s="84" t="s">
        <v>123</v>
      </c>
      <c r="G15" s="83">
        <v>4.2651804906175714</v>
      </c>
      <c r="H15" s="86">
        <v>84.096369414104245</v>
      </c>
      <c r="I15" s="87">
        <v>5.3717262146016198</v>
      </c>
    </row>
    <row r="16" spans="1:9" ht="19.5" customHeight="1" x14ac:dyDescent="0.2">
      <c r="A16" s="81" t="s">
        <v>268</v>
      </c>
      <c r="B16" s="82" t="s">
        <v>120</v>
      </c>
      <c r="C16" s="83">
        <v>29.518235285118251</v>
      </c>
      <c r="D16" s="84" t="s">
        <v>121</v>
      </c>
      <c r="E16" s="85">
        <v>15.796709721312002</v>
      </c>
      <c r="F16" s="84" t="s">
        <v>122</v>
      </c>
      <c r="G16" s="83">
        <v>14.881175360907498</v>
      </c>
      <c r="H16" s="86">
        <v>60.196120367337755</v>
      </c>
      <c r="I16" s="87">
        <v>8.2412017625667815</v>
      </c>
    </row>
    <row r="17" spans="1:9" ht="19.5" customHeight="1" x14ac:dyDescent="0.2">
      <c r="A17" s="81" t="s">
        <v>269</v>
      </c>
      <c r="B17" s="82" t="s">
        <v>121</v>
      </c>
      <c r="C17" s="83">
        <v>32.757011297103389</v>
      </c>
      <c r="D17" s="84" t="s">
        <v>119</v>
      </c>
      <c r="E17" s="85">
        <v>17.413457317995828</v>
      </c>
      <c r="F17" s="84" t="s">
        <v>120</v>
      </c>
      <c r="G17" s="83">
        <v>17.056626347873323</v>
      </c>
      <c r="H17" s="86">
        <v>67.227094962972544</v>
      </c>
      <c r="I17" s="87">
        <v>0.38995979215307108</v>
      </c>
    </row>
    <row r="18" spans="1:9" ht="19.5" customHeight="1" x14ac:dyDescent="0.2">
      <c r="A18" s="81" t="s">
        <v>270</v>
      </c>
      <c r="B18" s="82" t="s">
        <v>121</v>
      </c>
      <c r="C18" s="83">
        <v>41.170881866583223</v>
      </c>
      <c r="D18" s="84" t="s">
        <v>119</v>
      </c>
      <c r="E18" s="85">
        <v>21.955772775908521</v>
      </c>
      <c r="F18" s="84" t="s">
        <v>122</v>
      </c>
      <c r="G18" s="83">
        <v>18.718928758521518</v>
      </c>
      <c r="H18" s="86">
        <v>81.845583401013272</v>
      </c>
      <c r="I18" s="87">
        <v>1.9417694757061274E-2</v>
      </c>
    </row>
    <row r="19" spans="1:9" ht="19.5" customHeight="1" x14ac:dyDescent="0.2">
      <c r="A19" s="81" t="s">
        <v>271</v>
      </c>
      <c r="B19" s="82" t="s">
        <v>120</v>
      </c>
      <c r="C19" s="83">
        <v>27.134631104161098</v>
      </c>
      <c r="D19" s="84" t="s">
        <v>121</v>
      </c>
      <c r="E19" s="85">
        <v>14.649662139714847</v>
      </c>
      <c r="F19" s="84" t="s">
        <v>108</v>
      </c>
      <c r="G19" s="83">
        <v>14.111550294285347</v>
      </c>
      <c r="H19" s="86">
        <v>55.895843538161287</v>
      </c>
      <c r="I19" s="87">
        <v>11.806281589898031</v>
      </c>
    </row>
    <row r="20" spans="1:9" ht="19.5" customHeight="1" x14ac:dyDescent="0.2">
      <c r="A20" s="81" t="s">
        <v>272</v>
      </c>
      <c r="B20" s="82" t="s">
        <v>122</v>
      </c>
      <c r="C20" s="83">
        <v>29.467721120575007</v>
      </c>
      <c r="D20" s="84" t="s">
        <v>121</v>
      </c>
      <c r="E20" s="85">
        <v>20.306911678655414</v>
      </c>
      <c r="F20" s="84" t="s">
        <v>120</v>
      </c>
      <c r="G20" s="83">
        <v>11.303537104148919</v>
      </c>
      <c r="H20" s="86">
        <v>61.07816990337934</v>
      </c>
      <c r="I20" s="87">
        <v>9.1024127131411205</v>
      </c>
    </row>
    <row r="21" spans="1:9" ht="19.5" customHeight="1" x14ac:dyDescent="0.2">
      <c r="A21" s="81" t="s">
        <v>144</v>
      </c>
      <c r="B21" s="82" t="s">
        <v>121</v>
      </c>
      <c r="C21" s="83">
        <v>50.008634968254874</v>
      </c>
      <c r="D21" s="84" t="s">
        <v>122</v>
      </c>
      <c r="E21" s="85">
        <v>29.636728731905102</v>
      </c>
      <c r="F21" s="84" t="s">
        <v>120</v>
      </c>
      <c r="G21" s="83">
        <v>8.9431469517096538</v>
      </c>
      <c r="H21" s="86">
        <v>88.588510651869626</v>
      </c>
      <c r="I21" s="87">
        <v>5.9899795287746542</v>
      </c>
    </row>
    <row r="22" spans="1:9" ht="19.5" customHeight="1" x14ac:dyDescent="0.2">
      <c r="A22" s="81" t="s">
        <v>155</v>
      </c>
      <c r="B22" s="82" t="s">
        <v>120</v>
      </c>
      <c r="C22" s="83">
        <v>27.860163454289907</v>
      </c>
      <c r="D22" s="84" t="s">
        <v>107</v>
      </c>
      <c r="E22" s="85">
        <v>22.675947143122279</v>
      </c>
      <c r="F22" s="84" t="s">
        <v>122</v>
      </c>
      <c r="G22" s="83">
        <v>15.847575809084113</v>
      </c>
      <c r="H22" s="86">
        <v>66.383686406496295</v>
      </c>
      <c r="I22" s="87">
        <v>5.9575810413361205</v>
      </c>
    </row>
    <row r="23" spans="1:9" ht="19.5" customHeight="1" x14ac:dyDescent="0.2">
      <c r="A23" s="81" t="s">
        <v>153</v>
      </c>
      <c r="B23" s="82" t="s">
        <v>120</v>
      </c>
      <c r="C23" s="83">
        <v>34.015415367187529</v>
      </c>
      <c r="D23" s="84" t="s">
        <v>121</v>
      </c>
      <c r="E23" s="85">
        <v>23.767552555523579</v>
      </c>
      <c r="F23" s="84" t="s">
        <v>118</v>
      </c>
      <c r="G23" s="83">
        <v>21.788954780296816</v>
      </c>
      <c r="H23" s="86">
        <v>79.571922703007928</v>
      </c>
      <c r="I23" s="87">
        <v>5.8846229430668711</v>
      </c>
    </row>
    <row r="24" spans="1:9" ht="19.5" customHeight="1" x14ac:dyDescent="0.2">
      <c r="A24" s="88" t="s">
        <v>147</v>
      </c>
      <c r="B24" s="89" t="s">
        <v>120</v>
      </c>
      <c r="C24" s="90">
        <v>36.219290886041328</v>
      </c>
      <c r="D24" s="91" t="s">
        <v>121</v>
      </c>
      <c r="E24" s="92">
        <v>24.438591628074299</v>
      </c>
      <c r="F24" s="91" t="s">
        <v>122</v>
      </c>
      <c r="G24" s="90">
        <v>19.086342675581413</v>
      </c>
      <c r="H24" s="93">
        <v>79.744225189697033</v>
      </c>
      <c r="I24" s="94">
        <v>4.0605217022775966</v>
      </c>
    </row>
    <row r="25" spans="1:9" ht="15.75" customHeight="1" x14ac:dyDescent="0.2">
      <c r="A25" s="41" t="s">
        <v>244</v>
      </c>
    </row>
    <row r="26" spans="1:9" x14ac:dyDescent="0.2">
      <c r="A26" s="6" t="s">
        <v>237</v>
      </c>
      <c r="H26" s="66"/>
    </row>
  </sheetData>
  <mergeCells count="4">
    <mergeCell ref="I3:I4"/>
    <mergeCell ref="B3:G3"/>
    <mergeCell ref="H3:H4"/>
    <mergeCell ref="A3:A4"/>
  </mergeCells>
  <conditionalFormatting sqref="B5:F24">
    <cfRule type="containsText" dxfId="1" priority="1" operator="containsText" text="Unid">
      <formula>NOT(ISERROR(SEARCH("Unid",B5)))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F0D1-4CCB-4A80-96DE-D86F2A084666}">
  <dimension ref="A1:E26"/>
  <sheetViews>
    <sheetView showGridLines="0" zoomScaleNormal="100" workbookViewId="0"/>
  </sheetViews>
  <sheetFormatPr defaultColWidth="9.140625" defaultRowHeight="12.75" x14ac:dyDescent="0.2"/>
  <cols>
    <col min="1" max="2" width="35" style="19" customWidth="1"/>
    <col min="3" max="3" width="14.28515625" style="19" customWidth="1"/>
    <col min="4" max="4" width="13" style="19" customWidth="1"/>
    <col min="5" max="5" width="13.85546875" style="19" bestFit="1" customWidth="1"/>
    <col min="6" max="16384" width="9.140625" style="19"/>
  </cols>
  <sheetData>
    <row r="1" spans="1:5" ht="15.75" customHeight="1" x14ac:dyDescent="0.2">
      <c r="A1" s="54" t="s">
        <v>252</v>
      </c>
      <c r="B1" s="53"/>
      <c r="C1" s="53"/>
      <c r="D1" s="53"/>
    </row>
    <row r="2" spans="1:5" ht="26.25" customHeight="1" x14ac:dyDescent="0.2">
      <c r="A2" s="20" t="s">
        <v>126</v>
      </c>
      <c r="B2" s="20" t="s">
        <v>127</v>
      </c>
      <c r="C2" s="43" t="s">
        <v>246</v>
      </c>
      <c r="D2" s="20" t="s">
        <v>124</v>
      </c>
    </row>
    <row r="3" spans="1:5" ht="18" customHeight="1" x14ac:dyDescent="0.2">
      <c r="A3" s="95" t="s">
        <v>128</v>
      </c>
      <c r="B3" s="95" t="s">
        <v>130</v>
      </c>
      <c r="C3" s="96">
        <v>31736.827799999999</v>
      </c>
      <c r="D3" s="97">
        <v>6.9540427317261493</v>
      </c>
    </row>
    <row r="4" spans="1:5" ht="18" customHeight="1" x14ac:dyDescent="0.2">
      <c r="A4" s="98" t="s">
        <v>128</v>
      </c>
      <c r="B4" s="98" t="s">
        <v>129</v>
      </c>
      <c r="C4" s="21">
        <v>15752.552</v>
      </c>
      <c r="D4" s="22">
        <v>3.4516341844895484</v>
      </c>
    </row>
    <row r="5" spans="1:5" ht="18" customHeight="1" x14ac:dyDescent="0.2">
      <c r="A5" s="98" t="s">
        <v>128</v>
      </c>
      <c r="B5" s="98" t="s">
        <v>131</v>
      </c>
      <c r="C5" s="21">
        <v>11450.164000000001</v>
      </c>
      <c r="D5" s="22">
        <v>2.5089126816030562</v>
      </c>
      <c r="E5" s="23"/>
    </row>
    <row r="6" spans="1:5" ht="18" customHeight="1" x14ac:dyDescent="0.2">
      <c r="A6" s="98" t="s">
        <v>236</v>
      </c>
      <c r="B6" s="98" t="s">
        <v>133</v>
      </c>
      <c r="C6" s="21">
        <v>10696.246999999999</v>
      </c>
      <c r="D6" s="22">
        <v>2.3437174999291401</v>
      </c>
    </row>
    <row r="7" spans="1:5" ht="18" customHeight="1" x14ac:dyDescent="0.2">
      <c r="A7" s="95" t="s">
        <v>129</v>
      </c>
      <c r="B7" s="98" t="s">
        <v>128</v>
      </c>
      <c r="C7" s="21">
        <v>9641.7240000000002</v>
      </c>
      <c r="D7" s="22">
        <v>2.1126547721164992</v>
      </c>
    </row>
    <row r="8" spans="1:5" ht="18" customHeight="1" x14ac:dyDescent="0.2">
      <c r="A8" s="95" t="s">
        <v>128</v>
      </c>
      <c r="B8" s="98" t="s">
        <v>128</v>
      </c>
      <c r="C8" s="21">
        <v>6428.348</v>
      </c>
      <c r="D8" s="22">
        <v>1.4085530843888039</v>
      </c>
    </row>
    <row r="9" spans="1:5" ht="18" customHeight="1" x14ac:dyDescent="0.2">
      <c r="A9" s="98" t="s">
        <v>131</v>
      </c>
      <c r="B9" s="98" t="s">
        <v>128</v>
      </c>
      <c r="C9" s="21">
        <v>6398.424</v>
      </c>
      <c r="D9" s="22">
        <v>1.401996261003192</v>
      </c>
    </row>
    <row r="10" spans="1:5" ht="18" customHeight="1" x14ac:dyDescent="0.2">
      <c r="A10" s="98" t="s">
        <v>137</v>
      </c>
      <c r="B10" s="98" t="s">
        <v>137</v>
      </c>
      <c r="C10" s="21">
        <v>5883.0129999999999</v>
      </c>
      <c r="D10" s="22">
        <v>1.2890615297506343</v>
      </c>
    </row>
    <row r="11" spans="1:5" ht="18" customHeight="1" x14ac:dyDescent="0.2">
      <c r="A11" s="98" t="s">
        <v>129</v>
      </c>
      <c r="B11" s="98" t="s">
        <v>131</v>
      </c>
      <c r="C11" s="24">
        <v>5758.7330000000002</v>
      </c>
      <c r="D11" s="25">
        <v>1.2618298090460549</v>
      </c>
    </row>
    <row r="12" spans="1:5" ht="18" customHeight="1" x14ac:dyDescent="0.2">
      <c r="A12" s="98" t="s">
        <v>128</v>
      </c>
      <c r="B12" s="98" t="s">
        <v>132</v>
      </c>
      <c r="C12" s="24">
        <v>5393.1260000000002</v>
      </c>
      <c r="D12" s="25">
        <v>1.1817195120421999</v>
      </c>
    </row>
    <row r="13" spans="1:5" ht="18" customHeight="1" x14ac:dyDescent="0.2">
      <c r="A13" s="98" t="s">
        <v>129</v>
      </c>
      <c r="B13" s="98" t="s">
        <v>129</v>
      </c>
      <c r="C13" s="24">
        <v>5357.9859999999999</v>
      </c>
      <c r="D13" s="25">
        <v>1.1740197802626784</v>
      </c>
    </row>
    <row r="14" spans="1:5" ht="18" customHeight="1" x14ac:dyDescent="0.2">
      <c r="A14" s="98" t="s">
        <v>136</v>
      </c>
      <c r="B14" s="98" t="s">
        <v>134</v>
      </c>
      <c r="C14" s="24">
        <v>5070.5990000000002</v>
      </c>
      <c r="D14" s="25">
        <v>1.1110487268500062</v>
      </c>
    </row>
    <row r="15" spans="1:5" ht="18" customHeight="1" x14ac:dyDescent="0.2">
      <c r="A15" s="98" t="s">
        <v>130</v>
      </c>
      <c r="B15" s="98" t="s">
        <v>128</v>
      </c>
      <c r="C15" s="24">
        <v>4095.7339999999999</v>
      </c>
      <c r="D15" s="25">
        <v>0.89744033125401612</v>
      </c>
    </row>
    <row r="16" spans="1:5" ht="18" customHeight="1" x14ac:dyDescent="0.2">
      <c r="A16" s="98" t="s">
        <v>128</v>
      </c>
      <c r="B16" s="98" t="s">
        <v>136</v>
      </c>
      <c r="C16" s="24">
        <v>3816.2350000000001</v>
      </c>
      <c r="D16" s="25">
        <v>0.83619766384808458</v>
      </c>
    </row>
    <row r="17" spans="1:4" ht="18" customHeight="1" x14ac:dyDescent="0.2">
      <c r="A17" s="98" t="s">
        <v>136</v>
      </c>
      <c r="B17" s="98" t="s">
        <v>128</v>
      </c>
      <c r="C17" s="24">
        <v>3768.654</v>
      </c>
      <c r="D17" s="25">
        <v>0.82577191149175544</v>
      </c>
    </row>
    <row r="18" spans="1:4" ht="18" customHeight="1" x14ac:dyDescent="0.2">
      <c r="A18" s="98" t="s">
        <v>129</v>
      </c>
      <c r="B18" s="98" t="s">
        <v>136</v>
      </c>
      <c r="C18" s="24">
        <v>3535.116</v>
      </c>
      <c r="D18" s="25">
        <v>0.77460002872778666</v>
      </c>
    </row>
    <row r="19" spans="1:4" ht="18" customHeight="1" x14ac:dyDescent="0.2">
      <c r="A19" s="98" t="s">
        <v>133</v>
      </c>
      <c r="B19" s="98" t="s">
        <v>133</v>
      </c>
      <c r="C19" s="24">
        <v>3485.393</v>
      </c>
      <c r="D19" s="25">
        <v>0.76370493017135133</v>
      </c>
    </row>
    <row r="20" spans="1:4" ht="18" customHeight="1" x14ac:dyDescent="0.2">
      <c r="A20" s="98" t="s">
        <v>137</v>
      </c>
      <c r="B20" s="98" t="s">
        <v>143</v>
      </c>
      <c r="C20" s="24">
        <v>3474.1210000000001</v>
      </c>
      <c r="D20" s="25">
        <v>0.76123505605015718</v>
      </c>
    </row>
    <row r="21" spans="1:4" ht="18" customHeight="1" x14ac:dyDescent="0.2">
      <c r="A21" s="98" t="s">
        <v>129</v>
      </c>
      <c r="B21" s="98" t="s">
        <v>134</v>
      </c>
      <c r="C21" s="24">
        <v>3436.0320000000002</v>
      </c>
      <c r="D21" s="25">
        <v>0.75288915156096559</v>
      </c>
    </row>
    <row r="22" spans="1:4" ht="18" customHeight="1" x14ac:dyDescent="0.2">
      <c r="A22" s="99" t="s">
        <v>130</v>
      </c>
      <c r="B22" s="99" t="s">
        <v>129</v>
      </c>
      <c r="C22" s="26">
        <v>3394.0680000000002</v>
      </c>
      <c r="D22" s="27">
        <v>0.74369417306364549</v>
      </c>
    </row>
    <row r="23" spans="1:4" ht="18" customHeight="1" x14ac:dyDescent="0.2">
      <c r="A23" s="100" t="s">
        <v>125</v>
      </c>
      <c r="B23" s="100"/>
      <c r="C23" s="28">
        <v>307806.43701000005</v>
      </c>
      <c r="D23" s="29">
        <v>67.445276180624262</v>
      </c>
    </row>
    <row r="24" spans="1:4" ht="26.25" customHeight="1" x14ac:dyDescent="0.2">
      <c r="A24" s="108" t="s">
        <v>235</v>
      </c>
      <c r="B24" s="108"/>
      <c r="C24" s="108"/>
      <c r="D24" s="108"/>
    </row>
    <row r="25" spans="1:4" ht="15.75" customHeight="1" x14ac:dyDescent="0.2">
      <c r="A25" s="109" t="s">
        <v>238</v>
      </c>
      <c r="B25" s="109"/>
      <c r="C25" s="109"/>
      <c r="D25" s="109"/>
    </row>
    <row r="26" spans="1:4" x14ac:dyDescent="0.2">
      <c r="A26" s="30"/>
      <c r="B26" s="30"/>
    </row>
  </sheetData>
  <mergeCells count="2">
    <mergeCell ref="A24:D24"/>
    <mergeCell ref="A25:D2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CDBB-DE7B-4403-93B0-295D80938660}">
  <dimension ref="A1:G71"/>
  <sheetViews>
    <sheetView showGridLines="0" workbookViewId="0"/>
  </sheetViews>
  <sheetFormatPr defaultColWidth="9.140625" defaultRowHeight="12.75" x14ac:dyDescent="0.2"/>
  <cols>
    <col min="1" max="2" width="9.140625" style="3"/>
    <col min="3" max="3" width="58.42578125" style="3" bestFit="1" customWidth="1"/>
    <col min="4" max="4" width="12.28515625" style="3" bestFit="1" customWidth="1"/>
    <col min="5" max="5" width="9.28515625" style="3" customWidth="1"/>
    <col min="6" max="6" width="15.28515625" style="3" bestFit="1" customWidth="1"/>
    <col min="7" max="16384" width="9.140625" style="3"/>
  </cols>
  <sheetData>
    <row r="1" spans="1:6" ht="15.75" x14ac:dyDescent="0.2">
      <c r="A1" s="33" t="s">
        <v>253</v>
      </c>
    </row>
    <row r="2" spans="1:6" ht="14.25" x14ac:dyDescent="0.2">
      <c r="A2" s="34" t="s">
        <v>245</v>
      </c>
    </row>
    <row r="4" spans="1:6" x14ac:dyDescent="0.2">
      <c r="D4" s="5"/>
    </row>
    <row r="5" spans="1:6" x14ac:dyDescent="0.2">
      <c r="A5" s="4" t="s">
        <v>250</v>
      </c>
    </row>
    <row r="6" spans="1:6" x14ac:dyDescent="0.2">
      <c r="A6" s="6" t="s">
        <v>239</v>
      </c>
    </row>
    <row r="10" spans="1:6" x14ac:dyDescent="0.2">
      <c r="B10" s="1" t="s">
        <v>109</v>
      </c>
      <c r="C10" s="1" t="s">
        <v>110</v>
      </c>
      <c r="D10" s="7">
        <f>SUM(D11:D68)</f>
        <v>10894.542499999996</v>
      </c>
      <c r="E10" s="8" t="s">
        <v>115</v>
      </c>
      <c r="F10" s="8" t="s">
        <v>234</v>
      </c>
    </row>
    <row r="11" spans="1:6" x14ac:dyDescent="0.2">
      <c r="A11" s="3">
        <v>1</v>
      </c>
      <c r="B11" s="2" t="s">
        <v>3</v>
      </c>
      <c r="C11" s="2" t="s">
        <v>128</v>
      </c>
      <c r="D11" s="9">
        <v>3327.4369999999999</v>
      </c>
      <c r="E11" s="10">
        <f>D11/$D$10</f>
        <v>0.30542237087973184</v>
      </c>
      <c r="F11" s="11">
        <f>E11</f>
        <v>0.30542237087973184</v>
      </c>
    </row>
    <row r="12" spans="1:6" x14ac:dyDescent="0.2">
      <c r="A12" s="3">
        <v>2</v>
      </c>
      <c r="B12" s="2" t="s">
        <v>4</v>
      </c>
      <c r="C12" s="2" t="s">
        <v>129</v>
      </c>
      <c r="D12" s="9">
        <v>1949.807</v>
      </c>
      <c r="E12" s="10">
        <f t="shared" ref="E12:E68" si="0">D12/$D$10</f>
        <v>0.17897098478435425</v>
      </c>
      <c r="F12" s="11">
        <f>F11+E12</f>
        <v>0.48439335566408609</v>
      </c>
    </row>
    <row r="13" spans="1:6" x14ac:dyDescent="0.2">
      <c r="A13" s="3">
        <v>3</v>
      </c>
      <c r="B13" s="2" t="s">
        <v>12</v>
      </c>
      <c r="C13" s="2" t="s">
        <v>132</v>
      </c>
      <c r="D13" s="9">
        <v>696.07799999999997</v>
      </c>
      <c r="E13" s="10">
        <f t="shared" si="0"/>
        <v>6.3892357113664963E-2</v>
      </c>
      <c r="F13" s="11">
        <f t="shared" ref="F13:F68" si="1">F12+E13</f>
        <v>0.54828571277775107</v>
      </c>
    </row>
    <row r="14" spans="1:6" x14ac:dyDescent="0.2">
      <c r="A14" s="3">
        <v>4</v>
      </c>
      <c r="B14" s="2" t="s">
        <v>7</v>
      </c>
      <c r="C14" s="2" t="s">
        <v>130</v>
      </c>
      <c r="D14" s="9">
        <v>685.76850000000002</v>
      </c>
      <c r="E14" s="10">
        <f t="shared" si="0"/>
        <v>6.2946057624723592E-2</v>
      </c>
      <c r="F14" s="11">
        <f t="shared" si="1"/>
        <v>0.61123177040247467</v>
      </c>
    </row>
    <row r="15" spans="1:6" x14ac:dyDescent="0.2">
      <c r="A15" s="3">
        <v>5</v>
      </c>
      <c r="B15" s="2" t="s">
        <v>5</v>
      </c>
      <c r="C15" s="2" t="s">
        <v>131</v>
      </c>
      <c r="D15" s="9">
        <v>441.072</v>
      </c>
      <c r="E15" s="10">
        <f t="shared" si="0"/>
        <v>4.0485591753852919E-2</v>
      </c>
      <c r="F15" s="11">
        <f t="shared" si="1"/>
        <v>0.65171736215632758</v>
      </c>
    </row>
    <row r="16" spans="1:6" x14ac:dyDescent="0.2">
      <c r="A16" s="3">
        <v>6</v>
      </c>
      <c r="B16" s="2" t="s">
        <v>20</v>
      </c>
      <c r="C16" s="2" t="s">
        <v>140</v>
      </c>
      <c r="D16" s="9">
        <v>334.60730000000001</v>
      </c>
      <c r="E16" s="10">
        <f t="shared" si="0"/>
        <v>3.0713295211799864E-2</v>
      </c>
      <c r="F16" s="11">
        <f t="shared" si="1"/>
        <v>0.68243065736812747</v>
      </c>
    </row>
    <row r="17" spans="1:6" x14ac:dyDescent="0.2">
      <c r="A17" s="3">
        <v>7</v>
      </c>
      <c r="B17" s="2" t="s">
        <v>8</v>
      </c>
      <c r="C17" s="2" t="s">
        <v>226</v>
      </c>
      <c r="D17" s="9">
        <v>300.85599999999999</v>
      </c>
      <c r="E17" s="10">
        <f t="shared" si="0"/>
        <v>2.7615294538526982E-2</v>
      </c>
      <c r="F17" s="11">
        <f t="shared" si="1"/>
        <v>0.71004595190665443</v>
      </c>
    </row>
    <row r="18" spans="1:6" x14ac:dyDescent="0.2">
      <c r="A18" s="3">
        <v>8</v>
      </c>
      <c r="B18" s="2" t="s">
        <v>11</v>
      </c>
      <c r="C18" s="2" t="s">
        <v>137</v>
      </c>
      <c r="D18" s="9">
        <v>262.178</v>
      </c>
      <c r="E18" s="10">
        <f t="shared" si="0"/>
        <v>2.4065076619784638E-2</v>
      </c>
      <c r="F18" s="11">
        <f t="shared" si="1"/>
        <v>0.73411102852643906</v>
      </c>
    </row>
    <row r="19" spans="1:6" x14ac:dyDescent="0.2">
      <c r="A19" s="3">
        <v>9</v>
      </c>
      <c r="B19" s="2" t="s">
        <v>21</v>
      </c>
      <c r="C19" s="2" t="s">
        <v>148</v>
      </c>
      <c r="D19" s="9">
        <v>241.339</v>
      </c>
      <c r="E19" s="10">
        <f t="shared" si="0"/>
        <v>2.215228404497023E-2</v>
      </c>
      <c r="F19" s="11">
        <f t="shared" si="1"/>
        <v>0.75626331257140933</v>
      </c>
    </row>
    <row r="20" spans="1:6" x14ac:dyDescent="0.2">
      <c r="A20" s="3">
        <v>10</v>
      </c>
      <c r="B20" s="2" t="s">
        <v>26</v>
      </c>
      <c r="C20" s="2" t="s">
        <v>143</v>
      </c>
      <c r="D20" s="9">
        <v>190.96</v>
      </c>
      <c r="E20" s="10">
        <f t="shared" si="0"/>
        <v>1.7528042136693678E-2</v>
      </c>
      <c r="F20" s="11">
        <f t="shared" si="1"/>
        <v>0.77379135470810301</v>
      </c>
    </row>
    <row r="21" spans="1:6" x14ac:dyDescent="0.2">
      <c r="A21" s="3">
        <v>11</v>
      </c>
      <c r="B21" s="2" t="s">
        <v>13</v>
      </c>
      <c r="C21" s="2" t="s">
        <v>135</v>
      </c>
      <c r="D21" s="9">
        <v>185.893</v>
      </c>
      <c r="E21" s="10">
        <f t="shared" si="0"/>
        <v>1.7062946883726424E-2</v>
      </c>
      <c r="F21" s="11">
        <f t="shared" si="1"/>
        <v>0.79085430159182946</v>
      </c>
    </row>
    <row r="22" spans="1:6" ht="13.5" thickBot="1" x14ac:dyDescent="0.25">
      <c r="A22" s="12">
        <v>12</v>
      </c>
      <c r="B22" s="13" t="s">
        <v>6</v>
      </c>
      <c r="C22" s="13" t="s">
        <v>136</v>
      </c>
      <c r="D22" s="32">
        <v>184.095</v>
      </c>
      <c r="E22" s="14">
        <f t="shared" si="0"/>
        <v>1.6897910123348462E-2</v>
      </c>
      <c r="F22" s="15">
        <f t="shared" si="1"/>
        <v>0.80775221171517797</v>
      </c>
    </row>
    <row r="23" spans="1:6" x14ac:dyDescent="0.2">
      <c r="A23" s="3">
        <v>13</v>
      </c>
      <c r="B23" s="2" t="s">
        <v>27</v>
      </c>
      <c r="C23" s="2" t="s">
        <v>138</v>
      </c>
      <c r="D23" s="9">
        <v>183.66399999999999</v>
      </c>
      <c r="E23" s="10">
        <f t="shared" si="0"/>
        <v>1.685834903117777E-2</v>
      </c>
      <c r="F23" s="11">
        <f t="shared" si="1"/>
        <v>0.82461056074635575</v>
      </c>
    </row>
    <row r="24" spans="1:6" x14ac:dyDescent="0.2">
      <c r="A24" s="3">
        <v>14</v>
      </c>
      <c r="B24" s="2" t="s">
        <v>53</v>
      </c>
      <c r="C24" s="2" t="s">
        <v>160</v>
      </c>
      <c r="D24" s="9">
        <v>151.03710000000001</v>
      </c>
      <c r="E24" s="10">
        <f t="shared" si="0"/>
        <v>1.3863555996041143E-2</v>
      </c>
      <c r="F24" s="11">
        <f t="shared" si="1"/>
        <v>0.83847411674239691</v>
      </c>
    </row>
    <row r="25" spans="1:6" x14ac:dyDescent="0.2">
      <c r="A25" s="3">
        <v>15</v>
      </c>
      <c r="B25" s="2" t="s">
        <v>14</v>
      </c>
      <c r="C25" s="2" t="s">
        <v>144</v>
      </c>
      <c r="D25" s="9">
        <v>129.35</v>
      </c>
      <c r="E25" s="10">
        <f t="shared" si="0"/>
        <v>1.1872917105055126E-2</v>
      </c>
      <c r="F25" s="11">
        <f t="shared" si="1"/>
        <v>0.85034703384745203</v>
      </c>
    </row>
    <row r="26" spans="1:6" x14ac:dyDescent="0.2">
      <c r="A26" s="3">
        <v>16</v>
      </c>
      <c r="B26" s="2" t="s">
        <v>31</v>
      </c>
      <c r="C26" s="2" t="s">
        <v>156</v>
      </c>
      <c r="D26" s="9">
        <v>108.22630000000001</v>
      </c>
      <c r="E26" s="10">
        <f t="shared" si="0"/>
        <v>9.9339921800295928E-3</v>
      </c>
      <c r="F26" s="11">
        <f t="shared" si="1"/>
        <v>0.86028102602748158</v>
      </c>
    </row>
    <row r="27" spans="1:6" x14ac:dyDescent="0.2">
      <c r="A27" s="3">
        <v>17</v>
      </c>
      <c r="B27" s="2" t="s">
        <v>24</v>
      </c>
      <c r="C27" s="2" t="s">
        <v>151</v>
      </c>
      <c r="D27" s="9">
        <v>98.576999999999998</v>
      </c>
      <c r="E27" s="10">
        <f t="shared" si="0"/>
        <v>9.0482918396986405E-3</v>
      </c>
      <c r="F27" s="11">
        <f t="shared" si="1"/>
        <v>0.86932931786718026</v>
      </c>
    </row>
    <row r="28" spans="1:6" x14ac:dyDescent="0.2">
      <c r="A28" s="3">
        <v>18</v>
      </c>
      <c r="B28" s="2" t="s">
        <v>15</v>
      </c>
      <c r="C28" s="2" t="s">
        <v>141</v>
      </c>
      <c r="D28" s="9">
        <v>95.315400000000011</v>
      </c>
      <c r="E28" s="10">
        <f t="shared" si="0"/>
        <v>8.7489125862788685E-3</v>
      </c>
      <c r="F28" s="11">
        <f t="shared" si="1"/>
        <v>0.87807823045345912</v>
      </c>
    </row>
    <row r="29" spans="1:6" x14ac:dyDescent="0.2">
      <c r="A29" s="3">
        <v>19</v>
      </c>
      <c r="B29" s="2" t="s">
        <v>10</v>
      </c>
      <c r="C29" s="2" t="s">
        <v>134</v>
      </c>
      <c r="D29" s="9">
        <v>95.08</v>
      </c>
      <c r="E29" s="10">
        <f t="shared" si="0"/>
        <v>8.7273054375619757E-3</v>
      </c>
      <c r="F29" s="11">
        <f t="shared" si="1"/>
        <v>0.88680553589102107</v>
      </c>
    </row>
    <row r="30" spans="1:6" x14ac:dyDescent="0.2">
      <c r="A30" s="3">
        <v>20</v>
      </c>
      <c r="B30" s="2" t="s">
        <v>18</v>
      </c>
      <c r="C30" s="2" t="s">
        <v>153</v>
      </c>
      <c r="D30" s="9">
        <v>87.989000000000004</v>
      </c>
      <c r="E30" s="10">
        <f t="shared" si="0"/>
        <v>8.0764290928233146E-3</v>
      </c>
      <c r="F30" s="11">
        <f t="shared" si="1"/>
        <v>0.89488196498384442</v>
      </c>
    </row>
    <row r="31" spans="1:6" ht="13.5" thickBot="1" x14ac:dyDescent="0.25">
      <c r="A31" s="12">
        <v>21</v>
      </c>
      <c r="B31" s="13" t="s">
        <v>35</v>
      </c>
      <c r="C31" s="13" t="s">
        <v>145</v>
      </c>
      <c r="D31" s="32">
        <v>86.834999999999994</v>
      </c>
      <c r="E31" s="57">
        <f t="shared" si="0"/>
        <v>7.9705044980089828E-3</v>
      </c>
      <c r="F31" s="15">
        <f t="shared" si="1"/>
        <v>0.90285246948185338</v>
      </c>
    </row>
    <row r="32" spans="1:6" x14ac:dyDescent="0.2">
      <c r="A32" s="3">
        <v>22</v>
      </c>
      <c r="B32" s="2" t="s">
        <v>19</v>
      </c>
      <c r="C32" s="2" t="s">
        <v>139</v>
      </c>
      <c r="D32" s="9">
        <v>83.32</v>
      </c>
      <c r="E32" s="42">
        <f t="shared" si="0"/>
        <v>7.6478658924869977E-3</v>
      </c>
      <c r="F32" s="11">
        <f t="shared" si="1"/>
        <v>0.91050033537434039</v>
      </c>
    </row>
    <row r="33" spans="1:6" x14ac:dyDescent="0.2">
      <c r="A33" s="3">
        <v>23</v>
      </c>
      <c r="B33" s="2" t="s">
        <v>25</v>
      </c>
      <c r="C33" s="2" t="s">
        <v>150</v>
      </c>
      <c r="D33" s="9">
        <v>80.019000000000005</v>
      </c>
      <c r="E33" s="10">
        <f t="shared" si="0"/>
        <v>7.3448701494349157E-3</v>
      </c>
      <c r="F33" s="11">
        <f t="shared" si="1"/>
        <v>0.91784520552377535</v>
      </c>
    </row>
    <row r="34" spans="1:6" x14ac:dyDescent="0.2">
      <c r="A34" s="3">
        <v>24</v>
      </c>
      <c r="B34" s="2" t="s">
        <v>63</v>
      </c>
      <c r="C34" s="2" t="s">
        <v>173</v>
      </c>
      <c r="D34" s="9">
        <v>78.941999999999993</v>
      </c>
      <c r="E34" s="10">
        <f t="shared" si="0"/>
        <v>7.2460133135466703E-3</v>
      </c>
      <c r="F34" s="11">
        <f t="shared" si="1"/>
        <v>0.92509121883732204</v>
      </c>
    </row>
    <row r="35" spans="1:6" x14ac:dyDescent="0.2">
      <c r="A35" s="3">
        <v>25</v>
      </c>
      <c r="B35" s="2" t="s">
        <v>41</v>
      </c>
      <c r="C35" s="2" t="s">
        <v>162</v>
      </c>
      <c r="D35" s="9">
        <v>69.998999999999995</v>
      </c>
      <c r="E35" s="10">
        <f t="shared" si="0"/>
        <v>6.4251435982740921E-3</v>
      </c>
      <c r="F35" s="11">
        <f t="shared" si="1"/>
        <v>0.9315163624355961</v>
      </c>
    </row>
    <row r="36" spans="1:6" x14ac:dyDescent="0.2">
      <c r="A36" s="3">
        <v>26</v>
      </c>
      <c r="B36" s="2" t="s">
        <v>50</v>
      </c>
      <c r="C36" s="2" t="s">
        <v>146</v>
      </c>
      <c r="D36" s="9">
        <v>66.537000000000006</v>
      </c>
      <c r="E36" s="10">
        <f t="shared" si="0"/>
        <v>6.107369813831102E-3</v>
      </c>
      <c r="F36" s="11">
        <f t="shared" si="1"/>
        <v>0.93762373224942719</v>
      </c>
    </row>
    <row r="37" spans="1:6" x14ac:dyDescent="0.2">
      <c r="A37" s="3">
        <v>27</v>
      </c>
      <c r="B37" s="2" t="s">
        <v>43</v>
      </c>
      <c r="C37" s="2" t="s">
        <v>172</v>
      </c>
      <c r="D37" s="9">
        <v>63.295000000000002</v>
      </c>
      <c r="E37" s="10">
        <f t="shared" si="0"/>
        <v>5.8097896263197861E-3</v>
      </c>
      <c r="F37" s="11">
        <f t="shared" si="1"/>
        <v>0.94343352187574703</v>
      </c>
    </row>
    <row r="38" spans="1:6" x14ac:dyDescent="0.2">
      <c r="A38" s="3">
        <v>28</v>
      </c>
      <c r="B38" s="2" t="s">
        <v>39</v>
      </c>
      <c r="C38" s="2" t="s">
        <v>163</v>
      </c>
      <c r="D38" s="9">
        <v>62.911000000000001</v>
      </c>
      <c r="E38" s="10">
        <f t="shared" si="0"/>
        <v>5.7745426207663174E-3</v>
      </c>
      <c r="F38" s="11">
        <f t="shared" si="1"/>
        <v>0.94920806449651329</v>
      </c>
    </row>
    <row r="39" spans="1:6" x14ac:dyDescent="0.2">
      <c r="A39" s="3">
        <v>29</v>
      </c>
      <c r="B39" s="2" t="s">
        <v>32</v>
      </c>
      <c r="C39" s="2" t="s">
        <v>161</v>
      </c>
      <c r="D39" s="9">
        <v>58.552300000000002</v>
      </c>
      <c r="E39" s="10">
        <f t="shared" si="0"/>
        <v>5.3744615710113594E-3</v>
      </c>
      <c r="F39" s="11">
        <f t="shared" si="1"/>
        <v>0.95458252606752469</v>
      </c>
    </row>
    <row r="40" spans="1:6" x14ac:dyDescent="0.2">
      <c r="A40" s="3">
        <v>30</v>
      </c>
      <c r="B40" s="31" t="s">
        <v>40</v>
      </c>
      <c r="C40" s="31" t="s">
        <v>154</v>
      </c>
      <c r="D40" s="9">
        <v>58.27</v>
      </c>
      <c r="E40" s="10">
        <f t="shared" si="0"/>
        <v>5.3485495145849426E-3</v>
      </c>
      <c r="F40" s="11">
        <f t="shared" si="1"/>
        <v>0.95993107558210966</v>
      </c>
    </row>
    <row r="41" spans="1:6" x14ac:dyDescent="0.2">
      <c r="A41" s="3">
        <v>31</v>
      </c>
      <c r="B41" s="2" t="s">
        <v>29</v>
      </c>
      <c r="C41" s="2" t="s">
        <v>147</v>
      </c>
      <c r="D41" s="9">
        <v>57.509500000000003</v>
      </c>
      <c r="E41" s="10">
        <f t="shared" si="0"/>
        <v>5.2787439215552217E-3</v>
      </c>
      <c r="F41" s="11">
        <f t="shared" si="1"/>
        <v>0.96520981950366491</v>
      </c>
    </row>
    <row r="42" spans="1:6" x14ac:dyDescent="0.2">
      <c r="A42" s="3">
        <v>32</v>
      </c>
      <c r="B42" s="2" t="s">
        <v>34</v>
      </c>
      <c r="C42" s="2" t="s">
        <v>164</v>
      </c>
      <c r="D42" s="9">
        <v>53.981000000000002</v>
      </c>
      <c r="E42" s="10">
        <f t="shared" si="0"/>
        <v>4.9548661634942473E-3</v>
      </c>
      <c r="F42" s="11">
        <f t="shared" si="1"/>
        <v>0.97016468566715919</v>
      </c>
    </row>
    <row r="43" spans="1:6" x14ac:dyDescent="0.2">
      <c r="A43" s="3">
        <v>33</v>
      </c>
      <c r="B43" s="2" t="s">
        <v>54</v>
      </c>
      <c r="C43" s="2" t="s">
        <v>157</v>
      </c>
      <c r="D43" s="9">
        <v>52.036999999999999</v>
      </c>
      <c r="E43" s="10">
        <f t="shared" si="0"/>
        <v>4.7764281978798116E-3</v>
      </c>
      <c r="F43" s="11">
        <f t="shared" si="1"/>
        <v>0.97494111386503901</v>
      </c>
    </row>
    <row r="44" spans="1:6" x14ac:dyDescent="0.2">
      <c r="A44" s="3">
        <v>34</v>
      </c>
      <c r="B44" s="31" t="s">
        <v>9</v>
      </c>
      <c r="C44" s="31" t="s">
        <v>133</v>
      </c>
      <c r="D44" s="44">
        <v>48.582999999999998</v>
      </c>
      <c r="E44" s="45">
        <f t="shared" si="0"/>
        <v>4.4593887260525183E-3</v>
      </c>
      <c r="F44" s="11">
        <f t="shared" si="1"/>
        <v>0.97940050259109157</v>
      </c>
    </row>
    <row r="45" spans="1:6" x14ac:dyDescent="0.2">
      <c r="A45" s="3">
        <v>35</v>
      </c>
      <c r="B45" s="2" t="s">
        <v>28</v>
      </c>
      <c r="C45" s="2" t="s">
        <v>171</v>
      </c>
      <c r="D45" s="9">
        <v>41.6633</v>
      </c>
      <c r="E45" s="10">
        <f t="shared" si="0"/>
        <v>3.8242358501974741E-3</v>
      </c>
      <c r="F45" s="11">
        <f t="shared" si="1"/>
        <v>0.98322473844128899</v>
      </c>
    </row>
    <row r="46" spans="1:6" x14ac:dyDescent="0.2">
      <c r="A46" s="3">
        <v>36</v>
      </c>
      <c r="B46" s="2" t="s">
        <v>48</v>
      </c>
      <c r="C46" s="2" t="s">
        <v>180</v>
      </c>
      <c r="D46" s="9">
        <v>34.381</v>
      </c>
      <c r="E46" s="10">
        <f t="shared" si="0"/>
        <v>3.1558002550359514E-3</v>
      </c>
      <c r="F46" s="11">
        <f t="shared" si="1"/>
        <v>0.98638053869632492</v>
      </c>
    </row>
    <row r="47" spans="1:6" x14ac:dyDescent="0.2">
      <c r="A47" s="3">
        <v>37</v>
      </c>
      <c r="B47" s="2" t="s">
        <v>16</v>
      </c>
      <c r="C47" s="2" t="s">
        <v>165</v>
      </c>
      <c r="D47" s="9">
        <v>25.164000000000001</v>
      </c>
      <c r="E47" s="10">
        <f t="shared" si="0"/>
        <v>2.309780332675742E-3</v>
      </c>
      <c r="F47" s="11">
        <f t="shared" si="1"/>
        <v>0.98869031902900062</v>
      </c>
    </row>
    <row r="48" spans="1:6" x14ac:dyDescent="0.2">
      <c r="A48" s="3">
        <v>38</v>
      </c>
      <c r="B48" s="2" t="s">
        <v>23</v>
      </c>
      <c r="C48" s="2" t="s">
        <v>155</v>
      </c>
      <c r="D48" s="9">
        <v>16.507000000000001</v>
      </c>
      <c r="E48" s="10">
        <f t="shared" si="0"/>
        <v>1.515162293414341E-3</v>
      </c>
      <c r="F48" s="11">
        <f t="shared" si="1"/>
        <v>0.99020548132241493</v>
      </c>
    </row>
    <row r="49" spans="1:7" x14ac:dyDescent="0.2">
      <c r="A49" s="3">
        <v>39</v>
      </c>
      <c r="B49" s="2" t="s">
        <v>103</v>
      </c>
      <c r="C49" s="2" t="s">
        <v>231</v>
      </c>
      <c r="D49" s="9">
        <v>13.68</v>
      </c>
      <c r="E49" s="10">
        <f t="shared" si="0"/>
        <v>1.2556745728423203E-3</v>
      </c>
      <c r="F49" s="11">
        <f t="shared" si="1"/>
        <v>0.9914611558952573</v>
      </c>
    </row>
    <row r="50" spans="1:7" x14ac:dyDescent="0.2">
      <c r="A50" s="3">
        <v>40</v>
      </c>
      <c r="B50" s="2" t="s">
        <v>104</v>
      </c>
      <c r="C50" s="2" t="s">
        <v>229</v>
      </c>
      <c r="D50" s="9">
        <v>13.504</v>
      </c>
      <c r="E50" s="10">
        <f t="shared" si="0"/>
        <v>1.2395196952969805E-3</v>
      </c>
      <c r="F50" s="11">
        <f t="shared" si="1"/>
        <v>0.9927006755905543</v>
      </c>
    </row>
    <row r="51" spans="1:7" x14ac:dyDescent="0.2">
      <c r="A51" s="3">
        <v>41</v>
      </c>
      <c r="B51" s="2" t="s">
        <v>22</v>
      </c>
      <c r="C51" s="2" t="s">
        <v>149</v>
      </c>
      <c r="D51" s="9">
        <v>13.343500000000001</v>
      </c>
      <c r="E51" s="10">
        <f t="shared" si="0"/>
        <v>1.2247875484445543E-3</v>
      </c>
      <c r="F51" s="11">
        <f t="shared" si="1"/>
        <v>0.99392546313899888</v>
      </c>
    </row>
    <row r="52" spans="1:7" x14ac:dyDescent="0.2">
      <c r="A52" s="3">
        <v>42</v>
      </c>
      <c r="B52" s="2" t="s">
        <v>45</v>
      </c>
      <c r="C52" s="2" t="s">
        <v>167</v>
      </c>
      <c r="D52" s="9">
        <v>12.6053</v>
      </c>
      <c r="E52" s="10">
        <f t="shared" si="0"/>
        <v>1.1570288518310892E-3</v>
      </c>
      <c r="F52" s="11">
        <f t="shared" si="1"/>
        <v>0.99508249199082999</v>
      </c>
    </row>
    <row r="53" spans="1:7" x14ac:dyDescent="0.2">
      <c r="A53" s="3">
        <v>43</v>
      </c>
      <c r="B53" s="2" t="s">
        <v>79</v>
      </c>
      <c r="C53" s="2" t="s">
        <v>188</v>
      </c>
      <c r="D53" s="9">
        <v>10.6965</v>
      </c>
      <c r="E53" s="10">
        <f t="shared" si="0"/>
        <v>9.8182186172572215E-4</v>
      </c>
      <c r="F53" s="11">
        <f t="shared" si="1"/>
        <v>0.99606431385255567</v>
      </c>
    </row>
    <row r="54" spans="1:7" x14ac:dyDescent="0.2">
      <c r="A54" s="3">
        <v>44</v>
      </c>
      <c r="B54" s="2" t="s">
        <v>58</v>
      </c>
      <c r="C54" s="2" t="s">
        <v>204</v>
      </c>
      <c r="D54" s="9">
        <v>10.574</v>
      </c>
      <c r="E54" s="10">
        <f t="shared" si="0"/>
        <v>9.7057769979785782E-4</v>
      </c>
      <c r="F54" s="11">
        <f t="shared" si="1"/>
        <v>0.99703489155235347</v>
      </c>
    </row>
    <row r="55" spans="1:7" x14ac:dyDescent="0.2">
      <c r="A55" s="3">
        <v>45</v>
      </c>
      <c r="B55" s="2" t="s">
        <v>80</v>
      </c>
      <c r="C55" s="2" t="s">
        <v>192</v>
      </c>
      <c r="D55" s="9">
        <v>8.859</v>
      </c>
      <c r="E55" s="10">
        <f t="shared" si="0"/>
        <v>8.1315943280775701E-4</v>
      </c>
      <c r="F55" s="11">
        <f t="shared" si="1"/>
        <v>0.99784805098516127</v>
      </c>
    </row>
    <row r="56" spans="1:7" x14ac:dyDescent="0.2">
      <c r="A56" s="3">
        <v>46</v>
      </c>
      <c r="B56" s="2" t="s">
        <v>72</v>
      </c>
      <c r="C56" s="2" t="s">
        <v>177</v>
      </c>
      <c r="D56" s="9">
        <v>8.1999999999999993</v>
      </c>
      <c r="E56" s="10">
        <f t="shared" si="0"/>
        <v>7.5267043108969485E-4</v>
      </c>
      <c r="F56" s="11">
        <f t="shared" si="1"/>
        <v>0.998600721416251</v>
      </c>
    </row>
    <row r="57" spans="1:7" x14ac:dyDescent="0.2">
      <c r="A57" s="3">
        <v>47</v>
      </c>
      <c r="B57" s="2" t="s">
        <v>37</v>
      </c>
      <c r="C57" s="2" t="s">
        <v>179</v>
      </c>
      <c r="D57" s="9">
        <v>5.6840000000000002</v>
      </c>
      <c r="E57" s="10">
        <f t="shared" si="0"/>
        <v>5.2172911345290567E-4</v>
      </c>
      <c r="F57" s="11">
        <f t="shared" si="1"/>
        <v>0.99912245052970394</v>
      </c>
    </row>
    <row r="58" spans="1:7" x14ac:dyDescent="0.2">
      <c r="A58" s="3">
        <v>48</v>
      </c>
      <c r="B58" s="2" t="s">
        <v>74</v>
      </c>
      <c r="C58" s="2" t="s">
        <v>183</v>
      </c>
      <c r="D58" s="9">
        <v>3.55</v>
      </c>
      <c r="E58" s="10">
        <f t="shared" si="0"/>
        <v>3.2585122321566063E-4</v>
      </c>
      <c r="F58" s="11">
        <f t="shared" si="1"/>
        <v>0.99944830175291965</v>
      </c>
    </row>
    <row r="59" spans="1:7" x14ac:dyDescent="0.2">
      <c r="A59" s="3">
        <v>49</v>
      </c>
      <c r="B59" s="2" t="s">
        <v>55</v>
      </c>
      <c r="C59" s="2" t="s">
        <v>152</v>
      </c>
      <c r="D59" s="9">
        <v>2.3214999999999999</v>
      </c>
      <c r="E59" s="10">
        <f t="shared" si="0"/>
        <v>2.130883421676496E-4</v>
      </c>
      <c r="F59" s="11">
        <f t="shared" si="1"/>
        <v>0.99966139009508725</v>
      </c>
    </row>
    <row r="60" spans="1:7" x14ac:dyDescent="0.2">
      <c r="A60" s="3">
        <v>50</v>
      </c>
      <c r="B60" s="2" t="s">
        <v>44</v>
      </c>
      <c r="C60" s="2" t="s">
        <v>159</v>
      </c>
      <c r="D60" s="9">
        <v>1.462</v>
      </c>
      <c r="E60" s="10">
        <f t="shared" si="0"/>
        <v>1.3419563051867488E-4</v>
      </c>
      <c r="F60" s="11">
        <f t="shared" si="1"/>
        <v>0.9997955857256059</v>
      </c>
    </row>
    <row r="61" spans="1:7" ht="13.5" thickBot="1" x14ac:dyDescent="0.25">
      <c r="A61" s="12">
        <v>51</v>
      </c>
      <c r="B61" s="13" t="s">
        <v>62</v>
      </c>
      <c r="C61" s="13" t="s">
        <v>201</v>
      </c>
      <c r="D61" s="32">
        <v>0.85499999999999998</v>
      </c>
      <c r="E61" s="14">
        <f t="shared" si="0"/>
        <v>7.8479660802645016E-5</v>
      </c>
      <c r="F61" s="15">
        <f t="shared" si="1"/>
        <v>0.99987406538640855</v>
      </c>
      <c r="G61" s="12"/>
    </row>
    <row r="62" spans="1:7" x14ac:dyDescent="0.2">
      <c r="A62" s="3">
        <v>52</v>
      </c>
      <c r="B62" s="16" t="s">
        <v>42</v>
      </c>
      <c r="C62" s="16" t="s">
        <v>174</v>
      </c>
      <c r="D62" s="17">
        <v>0.66400000000000003</v>
      </c>
      <c r="E62" s="10">
        <f t="shared" si="0"/>
        <v>6.0947947102872865E-5</v>
      </c>
      <c r="F62" s="11">
        <f t="shared" si="1"/>
        <v>0.99993501333351142</v>
      </c>
    </row>
    <row r="63" spans="1:7" x14ac:dyDescent="0.2">
      <c r="A63" s="3">
        <v>53</v>
      </c>
      <c r="B63" s="2" t="s">
        <v>30</v>
      </c>
      <c r="C63" s="2" t="s">
        <v>181</v>
      </c>
      <c r="D63" s="17">
        <v>0.23699999999999999</v>
      </c>
      <c r="E63" s="10">
        <f t="shared" si="0"/>
        <v>2.1754011240031426E-5</v>
      </c>
      <c r="F63" s="11">
        <f t="shared" si="1"/>
        <v>0.99995676734475147</v>
      </c>
    </row>
    <row r="64" spans="1:7" x14ac:dyDescent="0.2">
      <c r="A64" s="3">
        <v>54</v>
      </c>
      <c r="B64" s="2" t="s">
        <v>81</v>
      </c>
      <c r="C64" s="2" t="s">
        <v>182</v>
      </c>
      <c r="D64" s="17">
        <v>0.18</v>
      </c>
      <c r="E64" s="10">
        <f t="shared" si="0"/>
        <v>1.6522033853188426E-5</v>
      </c>
      <c r="F64" s="11">
        <f t="shared" si="1"/>
        <v>0.99997328937860464</v>
      </c>
    </row>
    <row r="65" spans="1:6" x14ac:dyDescent="0.2">
      <c r="A65" s="3">
        <v>55</v>
      </c>
      <c r="B65" s="2" t="s">
        <v>33</v>
      </c>
      <c r="C65" s="2" t="s">
        <v>166</v>
      </c>
      <c r="D65" s="17">
        <v>0.16800000000000001</v>
      </c>
      <c r="E65" s="10">
        <f t="shared" si="0"/>
        <v>1.5420564929642533E-5</v>
      </c>
      <c r="F65" s="11">
        <f t="shared" si="1"/>
        <v>0.99998870994353428</v>
      </c>
    </row>
    <row r="66" spans="1:6" x14ac:dyDescent="0.2">
      <c r="A66" s="3">
        <v>56</v>
      </c>
      <c r="B66" s="2" t="s">
        <v>76</v>
      </c>
      <c r="C66" s="2" t="s">
        <v>214</v>
      </c>
      <c r="D66" s="17">
        <v>5.2999999999999999E-2</v>
      </c>
      <c r="E66" s="10">
        <f t="shared" si="0"/>
        <v>4.8648210789943701E-6</v>
      </c>
      <c r="F66" s="11">
        <f t="shared" si="1"/>
        <v>0.99999357476461326</v>
      </c>
    </row>
    <row r="67" spans="1:6" x14ac:dyDescent="0.2">
      <c r="A67" s="3">
        <v>57</v>
      </c>
      <c r="B67" s="2" t="s">
        <v>57</v>
      </c>
      <c r="C67" s="2" t="s">
        <v>176</v>
      </c>
      <c r="D67" s="17">
        <v>5.1999999999999998E-2</v>
      </c>
      <c r="E67" s="10">
        <f t="shared" si="0"/>
        <v>4.7730320020322115E-6</v>
      </c>
      <c r="F67" s="11">
        <f t="shared" si="1"/>
        <v>0.99999834779661534</v>
      </c>
    </row>
    <row r="68" spans="1:6" x14ac:dyDescent="0.2">
      <c r="A68" s="3">
        <v>58</v>
      </c>
      <c r="B68" s="2" t="s">
        <v>106</v>
      </c>
      <c r="C68" s="2" t="s">
        <v>247</v>
      </c>
      <c r="D68" s="17">
        <v>1.7999999999999999E-2</v>
      </c>
      <c r="E68" s="10">
        <f t="shared" si="0"/>
        <v>1.6522033853188424E-6</v>
      </c>
      <c r="F68" s="11">
        <f t="shared" si="1"/>
        <v>1.0000000000000007</v>
      </c>
    </row>
    <row r="71" spans="1:6" x14ac:dyDescent="0.2">
      <c r="D71" s="67">
        <f>COUNT(D11:D68)</f>
        <v>58</v>
      </c>
    </row>
  </sheetData>
  <conditionalFormatting sqref="B11:C68">
    <cfRule type="containsText" dxfId="0" priority="1" operator="containsText" text="ZZ">
      <formula>NOT(ISERROR(SEARCH("ZZ",B11)))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B70E-0978-4E30-B10C-CF7A689E8C63}">
  <dimension ref="A1:E29"/>
  <sheetViews>
    <sheetView showGridLines="0" zoomScaleNormal="100" workbookViewId="0"/>
  </sheetViews>
  <sheetFormatPr defaultColWidth="9.140625" defaultRowHeight="12.75" x14ac:dyDescent="0.2"/>
  <cols>
    <col min="1" max="2" width="9.140625" style="3"/>
    <col min="3" max="3" width="58.42578125" style="3" bestFit="1" customWidth="1"/>
    <col min="4" max="5" width="7.7109375" style="3" bestFit="1" customWidth="1"/>
    <col min="6" max="6" width="9.28515625" style="3" bestFit="1" customWidth="1"/>
    <col min="7" max="16384" width="9.140625" style="3"/>
  </cols>
  <sheetData>
    <row r="1" spans="1:5" ht="15.75" x14ac:dyDescent="0.2">
      <c r="A1" s="33" t="s">
        <v>258</v>
      </c>
    </row>
    <row r="2" spans="1:5" ht="14.25" x14ac:dyDescent="0.2">
      <c r="A2" s="34" t="s">
        <v>259</v>
      </c>
    </row>
    <row r="4" spans="1:5" ht="15.75" x14ac:dyDescent="0.2">
      <c r="A4" s="33"/>
    </row>
    <row r="5" spans="1:5" ht="15" customHeight="1" x14ac:dyDescent="0.2"/>
    <row r="6" spans="1:5" x14ac:dyDescent="0.2">
      <c r="A6" s="3" t="s">
        <v>251</v>
      </c>
    </row>
    <row r="7" spans="1:5" x14ac:dyDescent="0.2">
      <c r="A7" s="6" t="s">
        <v>239</v>
      </c>
    </row>
    <row r="9" spans="1:5" x14ac:dyDescent="0.2">
      <c r="B9" s="1"/>
      <c r="C9" s="1"/>
      <c r="D9" s="18">
        <v>2022</v>
      </c>
      <c r="E9" s="18">
        <v>2023</v>
      </c>
    </row>
    <row r="10" spans="1:5" x14ac:dyDescent="0.2">
      <c r="A10" s="3">
        <v>1</v>
      </c>
      <c r="B10" s="2" t="s">
        <v>3</v>
      </c>
      <c r="C10" s="2" t="s">
        <v>128</v>
      </c>
      <c r="D10" s="9">
        <v>3780.1320000000001</v>
      </c>
      <c r="E10" s="9">
        <v>3327.4369999999999</v>
      </c>
    </row>
    <row r="11" spans="1:5" x14ac:dyDescent="0.2">
      <c r="A11" s="3">
        <v>2</v>
      </c>
      <c r="B11" s="2" t="s">
        <v>4</v>
      </c>
      <c r="C11" s="70" t="s">
        <v>129</v>
      </c>
      <c r="D11" s="71">
        <v>2429.65</v>
      </c>
      <c r="E11" s="71">
        <v>1949.807</v>
      </c>
    </row>
    <row r="12" spans="1:5" x14ac:dyDescent="0.2">
      <c r="A12" s="3">
        <v>3</v>
      </c>
      <c r="B12" s="2" t="s">
        <v>12</v>
      </c>
      <c r="C12" s="2" t="s">
        <v>132</v>
      </c>
      <c r="D12" s="9">
        <v>799.83500000000004</v>
      </c>
      <c r="E12" s="9">
        <v>696.07799999999997</v>
      </c>
    </row>
    <row r="13" spans="1:5" x14ac:dyDescent="0.2">
      <c r="A13" s="3">
        <v>4</v>
      </c>
      <c r="B13" s="2" t="s">
        <v>7</v>
      </c>
      <c r="C13" s="2" t="s">
        <v>130</v>
      </c>
      <c r="D13" s="9">
        <v>831.83710000000008</v>
      </c>
      <c r="E13" s="9">
        <v>685.76850000000002</v>
      </c>
    </row>
    <row r="14" spans="1:5" x14ac:dyDescent="0.2">
      <c r="A14" s="3">
        <v>5</v>
      </c>
      <c r="B14" s="2" t="s">
        <v>5</v>
      </c>
      <c r="C14" s="2" t="s">
        <v>131</v>
      </c>
      <c r="D14" s="9">
        <v>491.19600000000003</v>
      </c>
      <c r="E14" s="9">
        <v>441.072</v>
      </c>
    </row>
    <row r="15" spans="1:5" x14ac:dyDescent="0.2">
      <c r="A15" s="3">
        <v>6</v>
      </c>
      <c r="B15" s="2" t="s">
        <v>20</v>
      </c>
      <c r="C15" s="2" t="s">
        <v>140</v>
      </c>
      <c r="D15" s="9">
        <v>409.41659999999996</v>
      </c>
      <c r="E15" s="9">
        <v>334.60730000000001</v>
      </c>
    </row>
    <row r="16" spans="1:5" x14ac:dyDescent="0.2">
      <c r="A16" s="3">
        <v>7</v>
      </c>
      <c r="B16" s="2" t="s">
        <v>8</v>
      </c>
      <c r="C16" s="2" t="s">
        <v>226</v>
      </c>
      <c r="D16" s="9">
        <v>368.173</v>
      </c>
      <c r="E16" s="9">
        <v>300.85599999999999</v>
      </c>
    </row>
    <row r="17" spans="1:5" x14ac:dyDescent="0.2">
      <c r="A17" s="3">
        <v>8</v>
      </c>
      <c r="B17" s="2" t="s">
        <v>11</v>
      </c>
      <c r="C17" s="2" t="s">
        <v>137</v>
      </c>
      <c r="D17" s="9">
        <v>251.02</v>
      </c>
      <c r="E17" s="9">
        <v>262.178</v>
      </c>
    </row>
    <row r="18" spans="1:5" x14ac:dyDescent="0.2">
      <c r="A18" s="3">
        <v>9</v>
      </c>
      <c r="B18" s="2" t="s">
        <v>21</v>
      </c>
      <c r="C18" s="68" t="s">
        <v>148</v>
      </c>
      <c r="D18" s="69">
        <v>306.99099999999999</v>
      </c>
      <c r="E18" s="69">
        <v>241.339</v>
      </c>
    </row>
    <row r="19" spans="1:5" x14ac:dyDescent="0.2">
      <c r="A19" s="3">
        <v>10</v>
      </c>
      <c r="B19" s="2" t="s">
        <v>26</v>
      </c>
      <c r="C19" s="31" t="s">
        <v>143</v>
      </c>
      <c r="D19" s="9">
        <v>193.70699999999999</v>
      </c>
      <c r="E19" s="9">
        <v>190.96</v>
      </c>
    </row>
    <row r="20" spans="1:5" x14ac:dyDescent="0.2">
      <c r="A20" s="3">
        <v>11</v>
      </c>
      <c r="B20" s="2" t="s">
        <v>13</v>
      </c>
      <c r="C20" s="72" t="s">
        <v>135</v>
      </c>
      <c r="D20" s="71">
        <v>230.97900000000001</v>
      </c>
      <c r="E20" s="71">
        <v>185.893</v>
      </c>
    </row>
    <row r="21" spans="1:5" x14ac:dyDescent="0.2">
      <c r="A21" s="3">
        <v>12</v>
      </c>
      <c r="B21" s="2" t="s">
        <v>6</v>
      </c>
      <c r="C21" s="31" t="s">
        <v>136</v>
      </c>
      <c r="D21" s="9">
        <v>161.566</v>
      </c>
      <c r="E21" s="9">
        <v>184.095</v>
      </c>
    </row>
    <row r="22" spans="1:5" x14ac:dyDescent="0.2">
      <c r="A22" s="3">
        <v>13</v>
      </c>
      <c r="B22" s="2" t="s">
        <v>27</v>
      </c>
      <c r="C22" s="31" t="s">
        <v>138</v>
      </c>
      <c r="D22" s="9">
        <v>187.999</v>
      </c>
      <c r="E22" s="9">
        <v>183.66399999999999</v>
      </c>
    </row>
    <row r="23" spans="1:5" x14ac:dyDescent="0.2">
      <c r="A23" s="3">
        <v>14</v>
      </c>
      <c r="B23" s="2" t="s">
        <v>53</v>
      </c>
      <c r="C23" s="31" t="s">
        <v>160</v>
      </c>
      <c r="D23" s="9">
        <v>145.01609999999999</v>
      </c>
      <c r="E23" s="9">
        <v>151.03710000000001</v>
      </c>
    </row>
    <row r="24" spans="1:5" x14ac:dyDescent="0.2">
      <c r="A24" s="3">
        <v>15</v>
      </c>
      <c r="B24" s="2" t="s">
        <v>14</v>
      </c>
      <c r="C24" s="31" t="s">
        <v>144</v>
      </c>
      <c r="D24" s="9">
        <v>146.9425</v>
      </c>
      <c r="E24" s="9">
        <v>129.35</v>
      </c>
    </row>
    <row r="25" spans="1:5" x14ac:dyDescent="0.2">
      <c r="A25" s="3">
        <v>16</v>
      </c>
      <c r="B25" s="2" t="s">
        <v>31</v>
      </c>
      <c r="C25" s="31" t="s">
        <v>156</v>
      </c>
      <c r="D25" s="9">
        <v>119.7813</v>
      </c>
      <c r="E25" s="9">
        <v>108.22630000000001</v>
      </c>
    </row>
    <row r="26" spans="1:5" x14ac:dyDescent="0.2">
      <c r="A26" s="3">
        <v>17</v>
      </c>
      <c r="B26" s="2" t="s">
        <v>24</v>
      </c>
      <c r="C26" s="31" t="s">
        <v>151</v>
      </c>
      <c r="D26" s="9">
        <v>116.277</v>
      </c>
      <c r="E26" s="9">
        <v>98.576999999999998</v>
      </c>
    </row>
    <row r="27" spans="1:5" x14ac:dyDescent="0.2">
      <c r="A27" s="3">
        <v>18</v>
      </c>
      <c r="B27" s="2" t="s">
        <v>15</v>
      </c>
      <c r="C27" s="31" t="s">
        <v>141</v>
      </c>
      <c r="D27" s="9">
        <v>86.051800000000014</v>
      </c>
      <c r="E27" s="9">
        <v>95.315400000000011</v>
      </c>
    </row>
    <row r="28" spans="1:5" x14ac:dyDescent="0.2">
      <c r="A28" s="3">
        <v>19</v>
      </c>
      <c r="B28" s="2" t="s">
        <v>10</v>
      </c>
      <c r="C28" s="31" t="s">
        <v>134</v>
      </c>
      <c r="D28" s="9">
        <v>112.261</v>
      </c>
      <c r="E28" s="9">
        <v>95.08</v>
      </c>
    </row>
    <row r="29" spans="1:5" x14ac:dyDescent="0.2">
      <c r="A29" s="3">
        <v>20</v>
      </c>
      <c r="B29" s="2" t="s">
        <v>18</v>
      </c>
      <c r="C29" s="31" t="s">
        <v>153</v>
      </c>
      <c r="D29" s="9">
        <v>108.456</v>
      </c>
      <c r="E29" s="9">
        <v>87.989000000000004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05C3-19FE-4FF5-B53A-DCFE60B68C34}">
  <dimension ref="A1:D29"/>
  <sheetViews>
    <sheetView showGridLines="0" tabSelected="1" zoomScaleNormal="100" workbookViewId="0"/>
  </sheetViews>
  <sheetFormatPr defaultColWidth="9.140625" defaultRowHeight="12.75" x14ac:dyDescent="0.2"/>
  <cols>
    <col min="1" max="1" width="9.140625" style="3"/>
    <col min="2" max="2" width="58.42578125" style="3" bestFit="1" customWidth="1"/>
    <col min="3" max="3" width="8.5703125" style="3" bestFit="1" customWidth="1"/>
    <col min="4" max="4" width="10.28515625" style="3" bestFit="1" customWidth="1"/>
    <col min="5" max="16384" width="9.140625" style="3"/>
  </cols>
  <sheetData>
    <row r="1" spans="1:4" ht="15.75" x14ac:dyDescent="0.2">
      <c r="A1" s="33" t="s">
        <v>275</v>
      </c>
    </row>
    <row r="2" spans="1:4" ht="14.25" x14ac:dyDescent="0.2">
      <c r="A2" s="34" t="s">
        <v>259</v>
      </c>
    </row>
    <row r="4" spans="1:4" x14ac:dyDescent="0.2">
      <c r="A4" s="5"/>
    </row>
    <row r="5" spans="1:4" ht="15" customHeight="1" x14ac:dyDescent="0.2"/>
    <row r="6" spans="1:4" x14ac:dyDescent="0.2">
      <c r="A6" s="3" t="s">
        <v>251</v>
      </c>
    </row>
    <row r="7" spans="1:4" x14ac:dyDescent="0.2">
      <c r="A7" s="6" t="s">
        <v>239</v>
      </c>
    </row>
    <row r="9" spans="1:4" x14ac:dyDescent="0.2">
      <c r="A9" s="1"/>
      <c r="B9" s="1"/>
      <c r="C9" s="18" t="s">
        <v>111</v>
      </c>
      <c r="D9" s="18" t="s">
        <v>112</v>
      </c>
    </row>
    <row r="10" spans="1:4" x14ac:dyDescent="0.2">
      <c r="A10" s="2" t="s">
        <v>3</v>
      </c>
      <c r="B10" s="31" t="s">
        <v>128</v>
      </c>
      <c r="C10" s="44">
        <v>1779.309</v>
      </c>
      <c r="D10" s="44">
        <v>1548.1279999999999</v>
      </c>
    </row>
    <row r="11" spans="1:4" x14ac:dyDescent="0.2">
      <c r="A11" s="2" t="s">
        <v>4</v>
      </c>
      <c r="B11" s="31" t="s">
        <v>129</v>
      </c>
      <c r="C11" s="44">
        <v>827.96900000000005</v>
      </c>
      <c r="D11" s="44">
        <v>1121.838</v>
      </c>
    </row>
    <row r="12" spans="1:4" x14ac:dyDescent="0.2">
      <c r="A12" s="2" t="s">
        <v>12</v>
      </c>
      <c r="B12" s="31" t="s">
        <v>132</v>
      </c>
      <c r="C12" s="44">
        <v>355.904</v>
      </c>
      <c r="D12" s="44">
        <v>340.17399999999998</v>
      </c>
    </row>
    <row r="13" spans="1:4" x14ac:dyDescent="0.2">
      <c r="A13" s="2" t="s">
        <v>7</v>
      </c>
      <c r="B13" s="31" t="s">
        <v>130</v>
      </c>
      <c r="C13" s="44">
        <v>336.44150000000002</v>
      </c>
      <c r="D13" s="44">
        <v>349.327</v>
      </c>
    </row>
    <row r="14" spans="1:4" x14ac:dyDescent="0.2">
      <c r="A14" s="2" t="s">
        <v>5</v>
      </c>
      <c r="B14" s="31" t="s">
        <v>131</v>
      </c>
      <c r="C14" s="44">
        <v>223.90700000000001</v>
      </c>
      <c r="D14" s="44">
        <v>217.16499999999999</v>
      </c>
    </row>
    <row r="15" spans="1:4" x14ac:dyDescent="0.2">
      <c r="A15" s="2" t="s">
        <v>20</v>
      </c>
      <c r="B15" s="31" t="s">
        <v>140</v>
      </c>
      <c r="C15" s="44">
        <v>179.34700000000001</v>
      </c>
      <c r="D15" s="44">
        <v>155.2603</v>
      </c>
    </row>
    <row r="16" spans="1:4" x14ac:dyDescent="0.2">
      <c r="A16" s="2" t="s">
        <v>8</v>
      </c>
      <c r="B16" s="31" t="s">
        <v>226</v>
      </c>
      <c r="C16" s="44">
        <v>153.398</v>
      </c>
      <c r="D16" s="44">
        <v>147.458</v>
      </c>
    </row>
    <row r="17" spans="1:4" x14ac:dyDescent="0.2">
      <c r="A17" s="2" t="s">
        <v>11</v>
      </c>
      <c r="B17" s="31" t="s">
        <v>137</v>
      </c>
      <c r="C17" s="44">
        <v>120.027</v>
      </c>
      <c r="D17" s="44">
        <v>142.15100000000001</v>
      </c>
    </row>
    <row r="18" spans="1:4" x14ac:dyDescent="0.2">
      <c r="A18" s="2" t="s">
        <v>21</v>
      </c>
      <c r="B18" s="31" t="s">
        <v>148</v>
      </c>
      <c r="C18" s="44">
        <v>121.261</v>
      </c>
      <c r="D18" s="44">
        <v>120.078</v>
      </c>
    </row>
    <row r="19" spans="1:4" x14ac:dyDescent="0.2">
      <c r="A19" s="2" t="s">
        <v>26</v>
      </c>
      <c r="B19" s="31" t="s">
        <v>143</v>
      </c>
      <c r="C19" s="44">
        <v>104.381</v>
      </c>
      <c r="D19" s="44">
        <v>86.578999999999994</v>
      </c>
    </row>
    <row r="20" spans="1:4" x14ac:dyDescent="0.2">
      <c r="A20" s="2" t="s">
        <v>13</v>
      </c>
      <c r="B20" s="31" t="s">
        <v>135</v>
      </c>
      <c r="C20" s="44">
        <v>99.355000000000004</v>
      </c>
      <c r="D20" s="44">
        <v>86.537999999999997</v>
      </c>
    </row>
    <row r="21" spans="1:4" x14ac:dyDescent="0.2">
      <c r="A21" s="2" t="s">
        <v>6</v>
      </c>
      <c r="B21" s="31" t="s">
        <v>136</v>
      </c>
      <c r="C21" s="44">
        <v>76.707999999999998</v>
      </c>
      <c r="D21" s="44">
        <v>107.387</v>
      </c>
    </row>
    <row r="22" spans="1:4" x14ac:dyDescent="0.2">
      <c r="A22" s="2" t="s">
        <v>27</v>
      </c>
      <c r="B22" s="31" t="s">
        <v>138</v>
      </c>
      <c r="C22" s="44">
        <v>90.712999999999994</v>
      </c>
      <c r="D22" s="44">
        <v>92.950999999999993</v>
      </c>
    </row>
    <row r="23" spans="1:4" x14ac:dyDescent="0.2">
      <c r="A23" s="2" t="s">
        <v>53</v>
      </c>
      <c r="B23" s="31" t="s">
        <v>160</v>
      </c>
      <c r="C23" s="44">
        <v>75.175300000000007</v>
      </c>
      <c r="D23" s="44">
        <v>75.861800000000002</v>
      </c>
    </row>
    <row r="24" spans="1:4" x14ac:dyDescent="0.2">
      <c r="A24" s="2" t="s">
        <v>14</v>
      </c>
      <c r="B24" s="31" t="s">
        <v>144</v>
      </c>
      <c r="C24" s="44">
        <v>73.466999999999999</v>
      </c>
      <c r="D24" s="44">
        <v>55.883000000000003</v>
      </c>
    </row>
    <row r="25" spans="1:4" x14ac:dyDescent="0.2">
      <c r="A25" s="2" t="s">
        <v>31</v>
      </c>
      <c r="B25" s="31" t="s">
        <v>156</v>
      </c>
      <c r="C25" s="44">
        <v>54.606300000000005</v>
      </c>
      <c r="D25" s="44">
        <v>53.62</v>
      </c>
    </row>
    <row r="26" spans="1:4" x14ac:dyDescent="0.2">
      <c r="A26" s="2" t="s">
        <v>24</v>
      </c>
      <c r="B26" s="31" t="s">
        <v>151</v>
      </c>
      <c r="C26" s="44">
        <v>48.484000000000002</v>
      </c>
      <c r="D26" s="44">
        <v>50.093000000000004</v>
      </c>
    </row>
    <row r="27" spans="1:4" x14ac:dyDescent="0.2">
      <c r="A27" s="2" t="s">
        <v>15</v>
      </c>
      <c r="B27" s="31" t="s">
        <v>141</v>
      </c>
      <c r="C27" s="44">
        <v>53.959100000000007</v>
      </c>
      <c r="D27" s="44">
        <v>41.356300000000005</v>
      </c>
    </row>
    <row r="28" spans="1:4" x14ac:dyDescent="0.2">
      <c r="A28" s="2" t="s">
        <v>10</v>
      </c>
      <c r="B28" s="31" t="s">
        <v>134</v>
      </c>
      <c r="C28" s="44">
        <v>46.438000000000002</v>
      </c>
      <c r="D28" s="44">
        <v>48.642000000000003</v>
      </c>
    </row>
    <row r="29" spans="1:4" x14ac:dyDescent="0.2">
      <c r="A29" s="2" t="s">
        <v>18</v>
      </c>
      <c r="B29" s="31" t="s">
        <v>153</v>
      </c>
      <c r="C29" s="44">
        <v>42.296999999999997</v>
      </c>
      <c r="D29" s="44">
        <v>45.692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Map1</vt:lpstr>
      <vt:lpstr>Figure1</vt:lpstr>
      <vt:lpstr>Figure2</vt:lpstr>
      <vt:lpstr>Table 1</vt:lpstr>
      <vt:lpstr>Table2</vt:lpstr>
      <vt:lpstr>Map2</vt:lpstr>
      <vt:lpstr>Figure3</vt:lpstr>
      <vt:lpstr>Figure4</vt:lpstr>
      <vt:lpstr>Table2!Print_Area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Da Silva</dc:creator>
  <cp:lastModifiedBy>Manuel Da Silva</cp:lastModifiedBy>
  <dcterms:created xsi:type="dcterms:W3CDTF">2023-03-23T10:56:54Z</dcterms:created>
  <dcterms:modified xsi:type="dcterms:W3CDTF">2024-10-22T06:16:39Z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2023-09-12T19:36:18Z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752e0825-96dc-41a9-a2a2-c1741c77aaaa</vt:lpwstr>
  </property>
  <property fmtid="{D5CDD505-2E9C-101B-9397-08002B2CF9AE}" pid="8" name="MSIP_Label_6bd9ddd1-4d20-43f6-abfa-fc3c07406f94_ContentBits">
    <vt:lpwstr>0</vt:lpwstr>
  </property>
</Properties>
</file>