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E6E1CB18-CEFE-4DDC-801B-B49408BC7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9" r:id="rId1"/>
    <sheet name="Figure 2" sheetId="17" r:id="rId2"/>
    <sheet name="Figure 3" sheetId="20" r:id="rId3"/>
    <sheet name="Figure 4" sheetId="16" r:id="rId4"/>
    <sheet name="Figure 5" sheetId="21" r:id="rId5"/>
    <sheet name="Figure 6" sheetId="22" r:id="rId6"/>
    <sheet name="Figure 7" sheetId="23" r:id="rId7"/>
    <sheet name="Data" sheetId="19" state="hidden" r:id="rId8"/>
  </sheets>
  <externalReferences>
    <externalReference r:id="rId9"/>
  </externalReferences>
  <definedNames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9" l="1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B25" i="19"/>
  <c r="Q13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0" i="19"/>
  <c r="R20" i="19" s="1"/>
  <c r="Q21" i="19"/>
  <c r="R21" i="19" s="1"/>
  <c r="Q22" i="19"/>
  <c r="R22" i="19" s="1"/>
  <c r="Q23" i="19"/>
  <c r="R23" i="19" s="1"/>
  <c r="Q24" i="19"/>
  <c r="R24" i="19" s="1"/>
  <c r="Q19" i="19"/>
  <c r="R19" i="19" s="1"/>
  <c r="N10" i="19"/>
  <c r="G10" i="19"/>
  <c r="F10" i="19"/>
  <c r="E10" i="19"/>
  <c r="E9" i="19" s="1"/>
  <c r="G9" i="19" l="1"/>
  <c r="R72" i="19"/>
  <c r="S72" i="19"/>
  <c r="AI72" i="19" s="1"/>
  <c r="T72" i="19"/>
  <c r="U72" i="19"/>
  <c r="AK72" i="19" s="1"/>
  <c r="V72" i="19"/>
  <c r="AL72" i="19" s="1"/>
  <c r="W72" i="19"/>
  <c r="AM72" i="19" s="1"/>
  <c r="X72" i="19"/>
  <c r="AN72" i="19" s="1"/>
  <c r="Y72" i="19"/>
  <c r="AO72" i="19" s="1"/>
  <c r="Z72" i="19"/>
  <c r="AP72" i="19" s="1"/>
  <c r="AA72" i="19"/>
  <c r="AB72" i="19"/>
  <c r="AC72" i="19"/>
  <c r="AD72" i="19"/>
  <c r="AT72" i="19" s="1"/>
  <c r="AE72" i="19"/>
  <c r="AU72" i="19" s="1"/>
  <c r="AF72" i="19"/>
  <c r="R73" i="19"/>
  <c r="AH73" i="19" s="1"/>
  <c r="S73" i="19"/>
  <c r="AI73" i="19" s="1"/>
  <c r="T73" i="19"/>
  <c r="AJ73" i="19" s="1"/>
  <c r="U73" i="19"/>
  <c r="V73" i="19"/>
  <c r="AL73" i="19" s="1"/>
  <c r="W73" i="19"/>
  <c r="AM73" i="19" s="1"/>
  <c r="X73" i="19"/>
  <c r="AN73" i="19" s="1"/>
  <c r="Y73" i="19"/>
  <c r="AO73" i="19" s="1"/>
  <c r="Z73" i="19"/>
  <c r="AP73" i="19" s="1"/>
  <c r="AA73" i="19"/>
  <c r="AQ73" i="19" s="1"/>
  <c r="AB73" i="19"/>
  <c r="AC73" i="19"/>
  <c r="AD73" i="19"/>
  <c r="AE73" i="19"/>
  <c r="AF73" i="19"/>
  <c r="R74" i="19"/>
  <c r="AH74" i="19" s="1"/>
  <c r="S74" i="19"/>
  <c r="AI74" i="19" s="1"/>
  <c r="T74" i="19"/>
  <c r="AJ74" i="19" s="1"/>
  <c r="U74" i="19"/>
  <c r="AK74" i="19" s="1"/>
  <c r="V74" i="19"/>
  <c r="W74" i="19"/>
  <c r="X74" i="19"/>
  <c r="AN74" i="19" s="1"/>
  <c r="Y74" i="19"/>
  <c r="AO74" i="19" s="1"/>
  <c r="Z74" i="19"/>
  <c r="AP74" i="19" s="1"/>
  <c r="AA74" i="19"/>
  <c r="AQ74" i="19" s="1"/>
  <c r="AB74" i="19"/>
  <c r="AC74" i="19"/>
  <c r="AS74" i="19" s="1"/>
  <c r="AD74" i="19"/>
  <c r="AE74" i="19"/>
  <c r="AF74" i="19"/>
  <c r="R75" i="19"/>
  <c r="AH75" i="19" s="1"/>
  <c r="S75" i="19"/>
  <c r="AI75" i="19" s="1"/>
  <c r="T75" i="19"/>
  <c r="AJ75" i="19" s="1"/>
  <c r="U75" i="19"/>
  <c r="AK75" i="19" s="1"/>
  <c r="V75" i="19"/>
  <c r="AL75" i="19" s="1"/>
  <c r="W75" i="19"/>
  <c r="X75" i="19"/>
  <c r="Y75" i="19"/>
  <c r="AO75" i="19" s="1"/>
  <c r="Z75" i="19"/>
  <c r="AP75" i="19" s="1"/>
  <c r="AA75" i="19"/>
  <c r="AQ75" i="19" s="1"/>
  <c r="AB75" i="19"/>
  <c r="AR75" i="19" s="1"/>
  <c r="AC75" i="19"/>
  <c r="AD75" i="19"/>
  <c r="AE75" i="19"/>
  <c r="AF75" i="19"/>
  <c r="R76" i="19"/>
  <c r="AH76" i="19" s="1"/>
  <c r="S76" i="19"/>
  <c r="AI76" i="19" s="1"/>
  <c r="T76" i="19"/>
  <c r="AJ76" i="19" s="1"/>
  <c r="U76" i="19"/>
  <c r="AK76" i="19" s="1"/>
  <c r="V76" i="19"/>
  <c r="W76" i="19"/>
  <c r="X76" i="19"/>
  <c r="Y76" i="19"/>
  <c r="Z76" i="19"/>
  <c r="AP76" i="19" s="1"/>
  <c r="AA76" i="19"/>
  <c r="AQ76" i="19" s="1"/>
  <c r="AB76" i="19"/>
  <c r="AR76" i="19" s="1"/>
  <c r="AC76" i="19"/>
  <c r="AS76" i="19" s="1"/>
  <c r="AD76" i="19"/>
  <c r="AE76" i="19"/>
  <c r="AF76" i="19"/>
  <c r="Q73" i="19"/>
  <c r="Q74" i="19"/>
  <c r="P74" i="19" s="1"/>
  <c r="Q75" i="19"/>
  <c r="P75" i="19" s="1"/>
  <c r="Q76" i="19"/>
  <c r="P76" i="19" s="1"/>
  <c r="Q72" i="19"/>
  <c r="P72" i="19" s="1"/>
  <c r="R63" i="19"/>
  <c r="S63" i="19"/>
  <c r="T63" i="19"/>
  <c r="U63" i="19"/>
  <c r="V63" i="19"/>
  <c r="AL63" i="19" s="1"/>
  <c r="W63" i="19"/>
  <c r="AM63" i="19" s="1"/>
  <c r="X63" i="19"/>
  <c r="AN63" i="19" s="1"/>
  <c r="Y63" i="19"/>
  <c r="AO63" i="19" s="1"/>
  <c r="Z63" i="19"/>
  <c r="AA63" i="19"/>
  <c r="AB63" i="19"/>
  <c r="AR63" i="19" s="1"/>
  <c r="AC63" i="19"/>
  <c r="AD63" i="19"/>
  <c r="AT63" i="19" s="1"/>
  <c r="AE63" i="19"/>
  <c r="AU63" i="19" s="1"/>
  <c r="AF63" i="19"/>
  <c r="R64" i="19"/>
  <c r="AH64" i="19" s="1"/>
  <c r="S64" i="19"/>
  <c r="T64" i="19"/>
  <c r="U64" i="19"/>
  <c r="V64" i="19"/>
  <c r="W64" i="19"/>
  <c r="AM64" i="19" s="1"/>
  <c r="X64" i="19"/>
  <c r="AN64" i="19" s="1"/>
  <c r="Y64" i="19"/>
  <c r="AO64" i="19" s="1"/>
  <c r="Z64" i="19"/>
  <c r="AP64" i="19" s="1"/>
  <c r="AA64" i="19"/>
  <c r="AB64" i="19"/>
  <c r="AC64" i="19"/>
  <c r="AS64" i="19" s="1"/>
  <c r="AD64" i="19"/>
  <c r="AE64" i="19"/>
  <c r="AU64" i="19" s="1"/>
  <c r="AF64" i="19"/>
  <c r="R65" i="19"/>
  <c r="AH65" i="19" s="1"/>
  <c r="S65" i="19"/>
  <c r="AI65" i="19" s="1"/>
  <c r="T65" i="19"/>
  <c r="U65" i="19"/>
  <c r="V65" i="19"/>
  <c r="W65" i="19"/>
  <c r="X65" i="19"/>
  <c r="AN65" i="19" s="1"/>
  <c r="Y65" i="19"/>
  <c r="AO65" i="19" s="1"/>
  <c r="Z65" i="19"/>
  <c r="AP65" i="19" s="1"/>
  <c r="AA65" i="19"/>
  <c r="AQ65" i="19" s="1"/>
  <c r="AB65" i="19"/>
  <c r="AR65" i="19" s="1"/>
  <c r="AC65" i="19"/>
  <c r="AS65" i="19" s="1"/>
  <c r="AD65" i="19"/>
  <c r="AT65" i="19" s="1"/>
  <c r="AE65" i="19"/>
  <c r="AF65" i="19"/>
  <c r="R66" i="19"/>
  <c r="AH66" i="19" s="1"/>
  <c r="S66" i="19"/>
  <c r="AI66" i="19" s="1"/>
  <c r="T66" i="19"/>
  <c r="AJ66" i="19" s="1"/>
  <c r="U66" i="19"/>
  <c r="V66" i="19"/>
  <c r="W66" i="19"/>
  <c r="X66" i="19"/>
  <c r="Y66" i="19"/>
  <c r="AO66" i="19" s="1"/>
  <c r="Z66" i="19"/>
  <c r="AP66" i="19" s="1"/>
  <c r="AA66" i="19"/>
  <c r="AQ66" i="19" s="1"/>
  <c r="AB66" i="19"/>
  <c r="AR66" i="19" s="1"/>
  <c r="AC66" i="19"/>
  <c r="AD66" i="19"/>
  <c r="AT66" i="19" s="1"/>
  <c r="AE66" i="19"/>
  <c r="AF66" i="19"/>
  <c r="R67" i="19"/>
  <c r="AH67" i="19" s="1"/>
  <c r="S67" i="19"/>
  <c r="AI67" i="19" s="1"/>
  <c r="T67" i="19"/>
  <c r="AJ67" i="19" s="1"/>
  <c r="U67" i="19"/>
  <c r="AK67" i="19" s="1"/>
  <c r="V67" i="19"/>
  <c r="W67" i="19"/>
  <c r="AM67" i="19" s="1"/>
  <c r="X67" i="19"/>
  <c r="AN67" i="19" s="1"/>
  <c r="Y67" i="19"/>
  <c r="Z67" i="19"/>
  <c r="AA67" i="19"/>
  <c r="AQ67" i="19" s="1"/>
  <c r="AB67" i="19"/>
  <c r="AR67" i="19" s="1"/>
  <c r="AC67" i="19"/>
  <c r="AS67" i="19" s="1"/>
  <c r="AD67" i="19"/>
  <c r="AE67" i="19"/>
  <c r="AU67" i="19" s="1"/>
  <c r="AF67" i="19"/>
  <c r="Q64" i="19"/>
  <c r="Q65" i="19"/>
  <c r="P65" i="19" s="1"/>
  <c r="Q66" i="19"/>
  <c r="P66" i="19" s="1"/>
  <c r="Q67" i="19"/>
  <c r="P67" i="19" s="1"/>
  <c r="Q63" i="19"/>
  <c r="P63" i="19" s="1"/>
  <c r="R57" i="19"/>
  <c r="S57" i="19"/>
  <c r="AI57" i="19" s="1"/>
  <c r="AI51" i="19" s="1"/>
  <c r="AI45" i="19" s="1"/>
  <c r="T57" i="19"/>
  <c r="U57" i="19"/>
  <c r="V57" i="19"/>
  <c r="AL57" i="19" s="1"/>
  <c r="AL51" i="19" s="1"/>
  <c r="AL45" i="19" s="1"/>
  <c r="W57" i="19"/>
  <c r="AM57" i="19" s="1"/>
  <c r="AM51" i="19" s="1"/>
  <c r="AM45" i="19" s="1"/>
  <c r="X57" i="19"/>
  <c r="AN57" i="19" s="1"/>
  <c r="AN51" i="19" s="1"/>
  <c r="AN45" i="19" s="1"/>
  <c r="Y57" i="19"/>
  <c r="AO57" i="19" s="1"/>
  <c r="AO51" i="19" s="1"/>
  <c r="AO45" i="19" s="1"/>
  <c r="Z57" i="19"/>
  <c r="AA57" i="19"/>
  <c r="AB57" i="19"/>
  <c r="AC57" i="19"/>
  <c r="AD57" i="19"/>
  <c r="AT57" i="19" s="1"/>
  <c r="AT51" i="19" s="1"/>
  <c r="AT45" i="19" s="1"/>
  <c r="AE57" i="19"/>
  <c r="AU57" i="19" s="1"/>
  <c r="AU51" i="19" s="1"/>
  <c r="AU45" i="19" s="1"/>
  <c r="AF57" i="19"/>
  <c r="AV57" i="19" s="1"/>
  <c r="AV51" i="19" s="1"/>
  <c r="R58" i="19"/>
  <c r="AH58" i="19" s="1"/>
  <c r="AH52" i="19" s="1"/>
  <c r="AH46" i="19" s="1"/>
  <c r="S58" i="19"/>
  <c r="T58" i="19"/>
  <c r="U58" i="19"/>
  <c r="V58" i="19"/>
  <c r="W58" i="19"/>
  <c r="X58" i="19"/>
  <c r="Y58" i="19"/>
  <c r="Z58" i="19"/>
  <c r="AP58" i="19" s="1"/>
  <c r="AP52" i="19" s="1"/>
  <c r="AP46" i="19" s="1"/>
  <c r="AA58" i="19"/>
  <c r="AB58" i="19"/>
  <c r="AC58" i="19"/>
  <c r="AD58" i="19"/>
  <c r="AE58" i="19"/>
  <c r="AF58" i="19"/>
  <c r="R59" i="19"/>
  <c r="AH59" i="19" s="1"/>
  <c r="AH53" i="19" s="1"/>
  <c r="AH47" i="19" s="1"/>
  <c r="S59" i="19"/>
  <c r="T59" i="19"/>
  <c r="U59" i="19"/>
  <c r="V59" i="19"/>
  <c r="W59" i="19"/>
  <c r="X59" i="19"/>
  <c r="Y59" i="19"/>
  <c r="Z59" i="19"/>
  <c r="AP59" i="19" s="1"/>
  <c r="AP53" i="19" s="1"/>
  <c r="AP47" i="19" s="1"/>
  <c r="AA59" i="19"/>
  <c r="AB59" i="19"/>
  <c r="AC59" i="19"/>
  <c r="AD59" i="19"/>
  <c r="AE59" i="19"/>
  <c r="AF59" i="19"/>
  <c r="Q59" i="19"/>
  <c r="AG59" i="19" s="1"/>
  <c r="AG53" i="19" s="1"/>
  <c r="Q58" i="19"/>
  <c r="AG58" i="19" s="1"/>
  <c r="AG52" i="19" s="1"/>
  <c r="Q57" i="19"/>
  <c r="P57" i="19" s="1"/>
  <c r="AO76" i="19"/>
  <c r="AU76" i="19"/>
  <c r="AT76" i="19"/>
  <c r="AN76" i="19"/>
  <c r="AM76" i="19"/>
  <c r="AL76" i="19"/>
  <c r="AS75" i="19"/>
  <c r="AN75" i="19"/>
  <c r="AU75" i="19"/>
  <c r="AT75" i="19"/>
  <c r="AM75" i="19"/>
  <c r="AU74" i="19"/>
  <c r="AR74" i="19"/>
  <c r="AM74" i="19"/>
  <c r="AT74" i="19"/>
  <c r="AL74" i="19"/>
  <c r="AU73" i="19"/>
  <c r="AT73" i="19"/>
  <c r="AS73" i="19"/>
  <c r="AR73" i="19"/>
  <c r="AK73" i="19"/>
  <c r="P73" i="19"/>
  <c r="AS72" i="19"/>
  <c r="AH72" i="19"/>
  <c r="AR72" i="19"/>
  <c r="AQ72" i="19"/>
  <c r="AJ72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AT67" i="19"/>
  <c r="AL67" i="19"/>
  <c r="AP67" i="19"/>
  <c r="AO67" i="19"/>
  <c r="AU66" i="19"/>
  <c r="AS66" i="19"/>
  <c r="AM66" i="19"/>
  <c r="AL66" i="19"/>
  <c r="AK66" i="19"/>
  <c r="AN66" i="19"/>
  <c r="AL65" i="19"/>
  <c r="AK65" i="19"/>
  <c r="AJ65" i="19"/>
  <c r="AU65" i="19"/>
  <c r="AM65" i="19"/>
  <c r="AR64" i="19"/>
  <c r="AQ64" i="19"/>
  <c r="AK64" i="19"/>
  <c r="AJ64" i="19"/>
  <c r="AI64" i="19"/>
  <c r="AT64" i="19"/>
  <c r="AL64" i="19"/>
  <c r="P64" i="19"/>
  <c r="AQ63" i="19"/>
  <c r="AP63" i="19"/>
  <c r="AJ63" i="19"/>
  <c r="AI63" i="19"/>
  <c r="AH63" i="19"/>
  <c r="AS63" i="19"/>
  <c r="AK63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AS57" i="19"/>
  <c r="AS51" i="19" s="1"/>
  <c r="AS45" i="19" s="1"/>
  <c r="AR57" i="19"/>
  <c r="AR51" i="19" s="1"/>
  <c r="AR45" i="19" s="1"/>
  <c r="AQ57" i="19"/>
  <c r="AQ51" i="19" s="1"/>
  <c r="AQ45" i="19" s="1"/>
  <c r="AP57" i="19"/>
  <c r="AP51" i="19" s="1"/>
  <c r="AP45" i="19" s="1"/>
  <c r="AK57" i="19"/>
  <c r="AK51" i="19" s="1"/>
  <c r="AK45" i="19" s="1"/>
  <c r="AJ57" i="19"/>
  <c r="AJ51" i="19" s="1"/>
  <c r="AJ45" i="19" s="1"/>
  <c r="AH57" i="19"/>
  <c r="AH51" i="19" s="1"/>
  <c r="AH45" i="19" s="1"/>
  <c r="AF56" i="19"/>
  <c r="AV56" i="19" s="1"/>
  <c r="AV50" i="19" s="1"/>
  <c r="AE56" i="19"/>
  <c r="AU56" i="19" s="1"/>
  <c r="AU50" i="19" s="1"/>
  <c r="AD56" i="19"/>
  <c r="AT56" i="19" s="1"/>
  <c r="AT50" i="19" s="1"/>
  <c r="AC56" i="19"/>
  <c r="AS56" i="19" s="1"/>
  <c r="AS50" i="19" s="1"/>
  <c r="AB56" i="19"/>
  <c r="AR56" i="19" s="1"/>
  <c r="AR50" i="19" s="1"/>
  <c r="AA56" i="19"/>
  <c r="AQ56" i="19" s="1"/>
  <c r="AQ50" i="19" s="1"/>
  <c r="Z56" i="19"/>
  <c r="AP56" i="19" s="1"/>
  <c r="AP50" i="19" s="1"/>
  <c r="Y56" i="19"/>
  <c r="AO56" i="19" s="1"/>
  <c r="AO50" i="19" s="1"/>
  <c r="X56" i="19"/>
  <c r="AN56" i="19" s="1"/>
  <c r="AN50" i="19" s="1"/>
  <c r="W56" i="19"/>
  <c r="AM56" i="19" s="1"/>
  <c r="AM50" i="19" s="1"/>
  <c r="V56" i="19"/>
  <c r="AL56" i="19" s="1"/>
  <c r="AL50" i="19" s="1"/>
  <c r="U56" i="19"/>
  <c r="AK56" i="19" s="1"/>
  <c r="AK50" i="19" s="1"/>
  <c r="T56" i="19"/>
  <c r="AJ56" i="19" s="1"/>
  <c r="AJ50" i="19" s="1"/>
  <c r="S56" i="19"/>
  <c r="AI56" i="19" s="1"/>
  <c r="AI50" i="19" s="1"/>
  <c r="R56" i="19"/>
  <c r="AH56" i="19" s="1"/>
  <c r="AH50" i="19" s="1"/>
  <c r="AU58" i="19" l="1"/>
  <c r="AU52" i="19" s="1"/>
  <c r="AU46" i="19" s="1"/>
  <c r="AL59" i="19"/>
  <c r="AL53" i="19" s="1"/>
  <c r="AL47" i="19" s="1"/>
  <c r="AO59" i="19"/>
  <c r="AO53" i="19" s="1"/>
  <c r="AO47" i="19" s="1"/>
  <c r="AN59" i="19"/>
  <c r="AN53" i="19" s="1"/>
  <c r="AN47" i="19" s="1"/>
  <c r="AM58" i="19"/>
  <c r="AM52" i="19" s="1"/>
  <c r="AM46" i="19" s="1"/>
  <c r="P58" i="19"/>
  <c r="AR59" i="19"/>
  <c r="AR53" i="19" s="1"/>
  <c r="AR47" i="19" s="1"/>
  <c r="AT59" i="19"/>
  <c r="AT53" i="19" s="1"/>
  <c r="AT47" i="19" s="1"/>
  <c r="AQ59" i="19"/>
  <c r="AQ53" i="19" s="1"/>
  <c r="AQ47" i="19" s="1"/>
  <c r="AV59" i="19"/>
  <c r="AV53" i="19" s="1"/>
  <c r="AI58" i="19"/>
  <c r="AI52" i="19" s="1"/>
  <c r="AI46" i="19" s="1"/>
  <c r="AU59" i="19"/>
  <c r="AU53" i="19" s="1"/>
  <c r="AU47" i="19" s="1"/>
  <c r="AM59" i="19"/>
  <c r="AM53" i="19" s="1"/>
  <c r="AM47" i="19" s="1"/>
  <c r="AQ58" i="19"/>
  <c r="AQ52" i="19" s="1"/>
  <c r="AQ46" i="19" s="1"/>
  <c r="AJ59" i="19"/>
  <c r="AJ53" i="19" s="1"/>
  <c r="AJ47" i="19" s="1"/>
  <c r="AI59" i="19"/>
  <c r="AI53" i="19" s="1"/>
  <c r="AI47" i="19" s="1"/>
  <c r="AO58" i="19"/>
  <c r="AO52" i="19" s="1"/>
  <c r="AO46" i="19" s="1"/>
  <c r="AG57" i="19"/>
  <c r="AG51" i="19" s="1"/>
  <c r="AJ58" i="19"/>
  <c r="AJ52" i="19" s="1"/>
  <c r="AJ46" i="19" s="1"/>
  <c r="AR58" i="19"/>
  <c r="AR52" i="19" s="1"/>
  <c r="AR46" i="19" s="1"/>
  <c r="AK58" i="19"/>
  <c r="AK52" i="19" s="1"/>
  <c r="AK46" i="19" s="1"/>
  <c r="AS58" i="19"/>
  <c r="AS52" i="19" s="1"/>
  <c r="AS46" i="19" s="1"/>
  <c r="AK59" i="19"/>
  <c r="AK53" i="19" s="1"/>
  <c r="AK47" i="19" s="1"/>
  <c r="AS59" i="19"/>
  <c r="AS53" i="19" s="1"/>
  <c r="AS47" i="19" s="1"/>
  <c r="AN58" i="19"/>
  <c r="AN52" i="19" s="1"/>
  <c r="AN46" i="19" s="1"/>
  <c r="AV58" i="19"/>
  <c r="AV52" i="19" s="1"/>
  <c r="AL58" i="19"/>
  <c r="AL52" i="19" s="1"/>
  <c r="AL46" i="19" s="1"/>
  <c r="AT58" i="19"/>
  <c r="AT52" i="19" s="1"/>
  <c r="AT46" i="19" s="1"/>
  <c r="P59" i="19"/>
</calcChain>
</file>

<file path=xl/sharedStrings.xml><?xml version="1.0" encoding="utf-8"?>
<sst xmlns="http://schemas.openxmlformats.org/spreadsheetml/2006/main" count="225" uniqueCount="80">
  <si>
    <t>(million tonnes)</t>
  </si>
  <si>
    <t>STOP</t>
  </si>
  <si>
    <t/>
  </si>
  <si>
    <t>(2004 = 100)</t>
  </si>
  <si>
    <t>Environment</t>
  </si>
  <si>
    <t>Chemicals production</t>
  </si>
  <si>
    <t>Hazardous and non-hazardous - Total</t>
  </si>
  <si>
    <t>Hazardous to health</t>
  </si>
  <si>
    <t>Hazardous to the environment</t>
  </si>
  <si>
    <t>Carcinogenic, mutagenic and reprotoxic (CMR) health hazard</t>
  </si>
  <si>
    <t>Chronic toxic health hazard</t>
  </si>
  <si>
    <t>Very toxic health hazard</t>
  </si>
  <si>
    <t>Toxic health hazard</t>
  </si>
  <si>
    <t>Harmful health hazard</t>
  </si>
  <si>
    <t>Severe chronic environmental hazard</t>
  </si>
  <si>
    <t>Significant chronic environmental hazard</t>
  </si>
  <si>
    <t>Moderate chronic environmental hazard</t>
  </si>
  <si>
    <t>Chronic environmental hazard</t>
  </si>
  <si>
    <t>Significant acute environmental hazard</t>
  </si>
  <si>
    <t xml:space="preserve">Human health </t>
  </si>
  <si>
    <t>Human health and environment</t>
  </si>
  <si>
    <t>Production and consumption of chemicals by hazard class [env_chmhaz]</t>
  </si>
  <si>
    <t>Last update</t>
  </si>
  <si>
    <t>Extracted on</t>
  </si>
  <si>
    <t>Source of data</t>
  </si>
  <si>
    <t>Eurostat</t>
  </si>
  <si>
    <t>INDIC_ENV</t>
  </si>
  <si>
    <t>Production of chemicals</t>
  </si>
  <si>
    <t>UNIT</t>
  </si>
  <si>
    <t>Million tonnes</t>
  </si>
  <si>
    <t>GEO</t>
  </si>
  <si>
    <t>European Union - 28 countries</t>
  </si>
  <si>
    <t>HAZARD/TIME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</si>
  <si>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</si>
  <si>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</si>
  <si>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</si>
  <si>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</si>
  <si>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</si>
  <si>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</si>
  <si>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</si>
  <si>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</si>
  <si>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</si>
  <si>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</si>
  <si>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</si>
  <si>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</si>
  <si>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</si>
  <si>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</si>
  <si>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</si>
  <si>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Special value:</t>
  </si>
  <si>
    <t>:</t>
  </si>
  <si>
    <t>not available</t>
  </si>
  <si>
    <t>Consumption of chemicals</t>
  </si>
  <si>
    <t>Fig1</t>
  </si>
  <si>
    <t>Production</t>
  </si>
  <si>
    <t>Fig2</t>
  </si>
  <si>
    <t>Fig3</t>
  </si>
  <si>
    <t>(in %)</t>
  </si>
  <si>
    <t>INDICATOR</t>
  </si>
  <si>
    <t>CAT</t>
  </si>
  <si>
    <t>Total</t>
  </si>
  <si>
    <t>Not hazardous to health</t>
  </si>
  <si>
    <t>Percentage of 2004</t>
  </si>
  <si>
    <t>Effective change</t>
  </si>
  <si>
    <t>EU</t>
  </si>
  <si>
    <t>Chemicals consumption</t>
  </si>
  <si>
    <t xml:space="preserve">Human health and environment </t>
  </si>
  <si>
    <t xml:space="preserve">Note: The different classes of chemicals are ranked according to their environmental impact from the most harmful (bottom class) up to the least harmful (top class). </t>
  </si>
  <si>
    <t>Note: the y-axis is cut.</t>
  </si>
  <si>
    <t>Source: Eurostat (online data codes: env_chmhaz)</t>
  </si>
  <si>
    <r>
      <t>Source:</t>
    </r>
    <r>
      <rPr>
        <sz val="10"/>
        <rFont val="Arial"/>
        <family val="2"/>
      </rPr>
      <t xml:space="preserve"> Eurostat (online data code: env_chmhaz)</t>
    </r>
  </si>
  <si>
    <t>Note: The different classes of chemicals are ranked according to their toxicity from the most dangerous (bottom class) up to the least dangerous (top class).</t>
  </si>
  <si>
    <t>Source: Eurostat (online data code: env_chmhaz)</t>
  </si>
  <si>
    <t>Note: The different classes of chemicals are ranked according to their environmental effect from the most harmful (bottom class) up to the least harmful (top class).</t>
  </si>
  <si>
    <t>Figure 1: Production of chemicals, EU, 2004–23</t>
  </si>
  <si>
    <t>Effective changes in the production of chemicals hazardous to health, EU, 2004 – 2023</t>
  </si>
  <si>
    <t>Figure 5: Consumption of chemicals, EU, 2004-23</t>
  </si>
  <si>
    <t>Figure 2: Production of chemicals hazardous to health, EU, 2004-23</t>
  </si>
  <si>
    <t>Figure 4: Production of chemicals hazardous to the environment, EU, 2004-23</t>
  </si>
  <si>
    <t>Figure 6: Consumption of  chemicals hazardous to health, EU, 2004-23</t>
  </si>
  <si>
    <t>Figure 7: Consumption of  chemicals hazardous to the environment, EU, 2004-23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</si>
</sst>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dd\.mm\.yy"/>
    <numFmt numFmtId="166" formatCode="#,##0.0"/>
    <numFmt numFmtId="167" formatCode="0.0%"/>
    <numFmt numFmtId="168" formatCode="0.00000%"/>
    <numFmt numFmtId="169" formatCode="0.00000"/>
  </numFmts>
  <fonts count="20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3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" fontId="7" fillId="0" borderId="0" xfId="0" applyNumberFormat="1" applyFont="1">
      <alignment vertical="center"/>
    </xf>
    <xf numFmtId="164" fontId="5" fillId="0" borderId="0" xfId="0" applyNumberFormat="1" applyFont="1">
      <alignment vertical="center"/>
    </xf>
    <xf numFmtId="0" fontId="5" fillId="0" borderId="0" xfId="0" applyFont="1" applyAlignment="1"/>
    <xf numFmtId="1" fontId="5" fillId="0" borderId="0" xfId="0" applyNumberFormat="1" applyFont="1" applyFill="1" applyAlignment="1"/>
    <xf numFmtId="0" fontId="10" fillId="0" borderId="0" xfId="0" applyFont="1">
      <alignment vertical="center"/>
    </xf>
    <xf numFmtId="164" fontId="5" fillId="0" borderId="0" xfId="2" applyNumberFormat="1" applyFont="1"/>
    <xf numFmtId="0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>
      <alignment vertical="center"/>
    </xf>
    <xf numFmtId="0" fontId="11" fillId="0" borderId="0" xfId="0" applyNumberFormat="1" applyFont="1" applyFill="1" applyAlignment="1">
      <alignment horizontal="right"/>
    </xf>
    <xf numFmtId="1" fontId="5" fillId="0" borderId="0" xfId="0" applyNumberFormat="1" applyFont="1" applyFill="1">
      <alignment vertical="center"/>
    </xf>
    <xf numFmtId="0" fontId="5" fillId="0" borderId="0" xfId="4" applyFont="1"/>
    <xf numFmtId="2" fontId="5" fillId="0" borderId="0" xfId="4" applyNumberFormat="1" applyFont="1"/>
    <xf numFmtId="164" fontId="5" fillId="0" borderId="0" xfId="4" applyNumberFormat="1" applyFont="1"/>
    <xf numFmtId="0" fontId="2" fillId="0" borderId="0" xfId="1" applyFont="1" applyAlignment="1" applyProtection="1"/>
    <xf numFmtId="0" fontId="2" fillId="2" borderId="0" xfId="1" applyFont="1" applyFill="1" applyAlignment="1" applyProtection="1"/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0" xfId="0" applyFont="1" applyFill="1" applyAlignment="1"/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11" fillId="0" borderId="0" xfId="0" applyFont="1" applyFill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1" fontId="5" fillId="0" borderId="0" xfId="0" applyNumberFormat="1" applyFont="1">
      <alignment vertical="center"/>
    </xf>
    <xf numFmtId="0" fontId="14" fillId="0" borderId="0" xfId="0" applyFont="1">
      <alignment vertical="center"/>
    </xf>
    <xf numFmtId="2" fontId="5" fillId="0" borderId="0" xfId="0" applyNumberFormat="1" applyFont="1">
      <alignment vertical="center"/>
    </xf>
    <xf numFmtId="2" fontId="14" fillId="0" borderId="0" xfId="0" applyNumberFormat="1" applyFont="1">
      <alignment vertical="center"/>
    </xf>
    <xf numFmtId="164" fontId="14" fillId="0" borderId="0" xfId="0" applyNumberFormat="1" applyFont="1">
      <alignment vertical="center"/>
    </xf>
    <xf numFmtId="0" fontId="2" fillId="2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/>
    <xf numFmtId="0" fontId="16" fillId="0" borderId="0" xfId="0" applyFont="1" applyAlignment="1">
      <alignment horizontal="left" vertical="center" readingOrder="1"/>
    </xf>
    <xf numFmtId="0" fontId="7" fillId="5" borderId="2" xfId="3" applyFont="1" applyFill="1" applyBorder="1"/>
    <xf numFmtId="0" fontId="7" fillId="5" borderId="2" xfId="3" applyFont="1" applyFill="1" applyBorder="1" applyAlignment="1">
      <alignment horizontal="center"/>
    </xf>
    <xf numFmtId="0" fontId="5" fillId="0" borderId="2" xfId="3" applyFont="1" applyBorder="1"/>
    <xf numFmtId="164" fontId="5" fillId="6" borderId="2" xfId="3" applyNumberFormat="1" applyFont="1" applyFill="1" applyBorder="1" applyAlignment="1">
      <alignment horizontal="center"/>
    </xf>
    <xf numFmtId="0" fontId="5" fillId="0" borderId="2" xfId="3" applyFont="1" applyBorder="1" applyAlignment="1">
      <alignment horizontal="center"/>
    </xf>
    <xf numFmtId="9" fontId="5" fillId="7" borderId="2" xfId="8" applyNumberFormat="1" applyFont="1" applyFill="1" applyBorder="1" applyAlignment="1">
      <alignment horizontal="center"/>
    </xf>
    <xf numFmtId="9" fontId="5" fillId="0" borderId="2" xfId="3" applyNumberFormat="1" applyFont="1" applyBorder="1" applyAlignment="1">
      <alignment horizontal="center"/>
    </xf>
    <xf numFmtId="9" fontId="5" fillId="7" borderId="2" xfId="3" applyNumberFormat="1" applyFont="1" applyFill="1" applyBorder="1" applyAlignment="1">
      <alignment horizontal="center"/>
    </xf>
    <xf numFmtId="2" fontId="14" fillId="0" borderId="0" xfId="0" applyNumberFormat="1" applyFont="1" applyAlignment="1"/>
    <xf numFmtId="0" fontId="17" fillId="0" borderId="0" xfId="0" applyFont="1" applyAlignment="1"/>
    <xf numFmtId="0" fontId="18" fillId="0" borderId="0" xfId="0" applyFo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19" fillId="0" borderId="0" xfId="4" applyFont="1"/>
    <xf numFmtId="0" fontId="19" fillId="0" borderId="0" xfId="4" applyFont="1" applyAlignment="1">
      <alignment horizontal="center"/>
    </xf>
    <xf numFmtId="1" fontId="7" fillId="0" borderId="0" xfId="4" applyNumberFormat="1" applyFont="1"/>
    <xf numFmtId="1" fontId="5" fillId="0" borderId="0" xfId="4" applyNumberFormat="1" applyFont="1"/>
    <xf numFmtId="0" fontId="7" fillId="0" borderId="0" xfId="4" applyFont="1"/>
    <xf numFmtId="164" fontId="5" fillId="0" borderId="0" xfId="5" applyNumberFormat="1" applyFont="1"/>
    <xf numFmtId="169" fontId="5" fillId="0" borderId="0" xfId="4" applyNumberFormat="1" applyFont="1"/>
    <xf numFmtId="0" fontId="5" fillId="0" borderId="0" xfId="4" applyFont="1" applyAlignment="1">
      <alignment wrapText="1"/>
    </xf>
    <xf numFmtId="0" fontId="5" fillId="2" borderId="0" xfId="4" applyFont="1" applyFill="1"/>
    <xf numFmtId="0" fontId="5" fillId="2" borderId="0" xfId="4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6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5" fillId="0" borderId="0" xfId="4" applyFont="1" applyAlignment="1">
      <alignment horizontal="left" vertical="top" wrapText="1"/>
    </xf>
    <xf numFmtId="0" fontId="12" fillId="0" borderId="0" xfId="4" applyFont="1"/>
    <xf numFmtId="0" fontId="5" fillId="0" borderId="0" xfId="4" applyFont="1" applyAlignment="1">
      <alignment vertical="top"/>
    </xf>
    <xf numFmtId="0" fontId="5" fillId="0" borderId="0" xfId="3" applyNumberFormat="1" applyFont="1" applyFill="1" applyBorder="1" applyAlignment="1"/>
    <xf numFmtId="0" fontId="5" fillId="0" borderId="0" xfId="3" applyFont="1"/>
    <xf numFmtId="165" fontId="5" fillId="0" borderId="0" xfId="3" applyNumberFormat="1" applyFont="1" applyFill="1" applyBorder="1" applyAlignment="1"/>
    <xf numFmtId="166" fontId="5" fillId="0" borderId="0" xfId="3" applyNumberFormat="1" applyFont="1"/>
    <xf numFmtId="0" fontId="5" fillId="3" borderId="1" xfId="3" applyNumberFormat="1" applyFont="1" applyFill="1" applyBorder="1" applyAlignment="1"/>
    <xf numFmtId="166" fontId="5" fillId="0" borderId="1" xfId="3" applyNumberFormat="1" applyFont="1" applyFill="1" applyBorder="1" applyAlignment="1"/>
    <xf numFmtId="166" fontId="5" fillId="4" borderId="1" xfId="3" applyNumberFormat="1" applyFont="1" applyFill="1" applyBorder="1" applyAlignment="1"/>
    <xf numFmtId="3" fontId="5" fillId="0" borderId="1" xfId="3" applyNumberFormat="1" applyFont="1" applyFill="1" applyBorder="1" applyAlignment="1"/>
    <xf numFmtId="9" fontId="5" fillId="0" borderId="0" xfId="2" applyFont="1"/>
    <xf numFmtId="167" fontId="5" fillId="0" borderId="0" xfId="2" applyNumberFormat="1" applyFont="1"/>
    <xf numFmtId="168" fontId="5" fillId="0" borderId="0" xfId="2" applyNumberFormat="1" applyFont="1"/>
    <xf numFmtId="164" fontId="5" fillId="0" borderId="0" xfId="3" applyNumberFormat="1" applyFont="1"/>
    <xf numFmtId="0" fontId="5" fillId="4" borderId="0" xfId="3" applyFont="1" applyFill="1"/>
    <xf numFmtId="164" fontId="5" fillId="4" borderId="0" xfId="3" applyNumberFormat="1" applyFont="1" applyFill="1"/>
    <xf numFmtId="0" fontId="5" fillId="0" borderId="0" xfId="4" applyFont="1" applyFill="1"/>
    <xf numFmtId="1" fontId="7" fillId="0" borderId="0" xfId="4" applyNumberFormat="1" applyFont="1" applyFill="1"/>
    <xf numFmtId="164" fontId="14" fillId="0" borderId="0" xfId="0" applyNumberFormat="1" applyFont="1" applyAlignment="1"/>
  </cellXfs>
  <cellStyles count="9">
    <cellStyle name="Hyperlink" xfId="1" builtinId="8"/>
    <cellStyle name="Normal" xfId="0" builtinId="0" customBuiltin="1"/>
    <cellStyle name="Percent" xfId="2" builtinId="5"/>
    <cellStyle name="Prozent 2" xfId="5" xr:uid="{00000000-0005-0000-0000-000003000000}"/>
    <cellStyle name="Prozent 4" xfId="8" xr:uid="{00000000-0005-0000-0000-000004000000}"/>
    <cellStyle name="Standard 2" xfId="4" xr:uid="{00000000-0005-0000-0000-000005000000}"/>
    <cellStyle name="Standard 2 2" xfId="6" xr:uid="{00000000-0005-0000-0000-000006000000}"/>
    <cellStyle name="Standard 3" xfId="7" xr:uid="{00000000-0005-0000-0000-000007000000}"/>
    <cellStyle name="Standard 4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chemicals, EU, 2004–23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(2004 = 100)</a:t>
            </a:r>
          </a:p>
        </c:rich>
      </c:tx>
      <c:layout>
        <c:manualLayout>
          <c:xMode val="edge"/>
          <c:yMode val="edge"/>
          <c:x val="5.3333333333333332E-3"/>
          <c:y val="8.37317735048933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71369535347995"/>
          <c:w val="0.97066666666666668"/>
          <c:h val="0.6932170011102701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1'!$C$13</c:f>
              <c:strCache>
                <c:ptCount val="1"/>
                <c:pt idx="0">
                  <c:v>Hazardous to the environment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0-B06A-478E-BFEC-A65373E5139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1-B06A-478E-BFEC-A65373E5139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2-B06A-478E-BFEC-A65373E5139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B06A-478E-BFEC-A65373E5139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4-B06A-478E-BFEC-A65373E5139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5-B06A-478E-BFEC-A65373E5139F}"/>
              </c:ext>
            </c:extLst>
          </c:dPt>
          <c:cat>
            <c:numRef>
              <c:f>'Figure 1'!$D$10:$W$10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 formatCode="General">
                  <c:v>2021</c:v>
                </c:pt>
                <c:pt idx="18" formatCode="General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'Figure 1'!$D$13:$W$13</c:f>
              <c:numCache>
                <c:formatCode>0.0</c:formatCode>
                <c:ptCount val="20"/>
                <c:pt idx="0">
                  <c:v>100</c:v>
                </c:pt>
                <c:pt idx="1">
                  <c:v>106.2</c:v>
                </c:pt>
                <c:pt idx="2">
                  <c:v>104</c:v>
                </c:pt>
                <c:pt idx="3">
                  <c:v>107.4</c:v>
                </c:pt>
                <c:pt idx="4">
                  <c:v>109.8</c:v>
                </c:pt>
                <c:pt idx="5">
                  <c:v>91.9</c:v>
                </c:pt>
                <c:pt idx="6">
                  <c:v>103</c:v>
                </c:pt>
                <c:pt idx="7">
                  <c:v>100.4</c:v>
                </c:pt>
                <c:pt idx="8">
                  <c:v>95.9</c:v>
                </c:pt>
                <c:pt idx="9">
                  <c:v>95.6</c:v>
                </c:pt>
                <c:pt idx="10">
                  <c:v>93.9</c:v>
                </c:pt>
                <c:pt idx="11">
                  <c:v>90.9</c:v>
                </c:pt>
                <c:pt idx="12">
                  <c:v>93.3</c:v>
                </c:pt>
                <c:pt idx="13">
                  <c:v>101.6</c:v>
                </c:pt>
                <c:pt idx="14">
                  <c:v>98.3</c:v>
                </c:pt>
                <c:pt idx="15">
                  <c:v>99.8</c:v>
                </c:pt>
                <c:pt idx="16">
                  <c:v>96.6</c:v>
                </c:pt>
                <c:pt idx="17" formatCode="General">
                  <c:v>100.6</c:v>
                </c:pt>
                <c:pt idx="18" formatCode="General">
                  <c:v>84.9</c:v>
                </c:pt>
                <c:pt idx="19" formatCode="General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A-478E-BFEC-A65373E5139F}"/>
            </c:ext>
          </c:extLst>
        </c:ser>
        <c:ser>
          <c:idx val="2"/>
          <c:order val="1"/>
          <c:tx>
            <c:strRef>
              <c:f>'Figure 1'!$C$12</c:f>
              <c:strCache>
                <c:ptCount val="1"/>
                <c:pt idx="0">
                  <c:v>Hazardous to health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1'!$D$10:$W$10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 formatCode="General">
                  <c:v>2021</c:v>
                </c:pt>
                <c:pt idx="18" formatCode="General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'Figure 1'!$D$12:$W$12</c:f>
              <c:numCache>
                <c:formatCode>0.0</c:formatCode>
                <c:ptCount val="20"/>
                <c:pt idx="0">
                  <c:v>100</c:v>
                </c:pt>
                <c:pt idx="1">
                  <c:v>102.3</c:v>
                </c:pt>
                <c:pt idx="2">
                  <c:v>99.1</c:v>
                </c:pt>
                <c:pt idx="3">
                  <c:v>101.8</c:v>
                </c:pt>
                <c:pt idx="4">
                  <c:v>97.4</c:v>
                </c:pt>
                <c:pt idx="5">
                  <c:v>83.9</c:v>
                </c:pt>
                <c:pt idx="6">
                  <c:v>95.6</c:v>
                </c:pt>
                <c:pt idx="7">
                  <c:v>90.8</c:v>
                </c:pt>
                <c:pt idx="8">
                  <c:v>89.4</c:v>
                </c:pt>
                <c:pt idx="9">
                  <c:v>88.3</c:v>
                </c:pt>
                <c:pt idx="10">
                  <c:v>88.9</c:v>
                </c:pt>
                <c:pt idx="11">
                  <c:v>87.2</c:v>
                </c:pt>
                <c:pt idx="12">
                  <c:v>88.4</c:v>
                </c:pt>
                <c:pt idx="13">
                  <c:v>93.2</c:v>
                </c:pt>
                <c:pt idx="14">
                  <c:v>90.8</c:v>
                </c:pt>
                <c:pt idx="15">
                  <c:v>90</c:v>
                </c:pt>
                <c:pt idx="16">
                  <c:v>87.4</c:v>
                </c:pt>
                <c:pt idx="17" formatCode="General">
                  <c:v>89.4</c:v>
                </c:pt>
                <c:pt idx="18" formatCode="General">
                  <c:v>79.7</c:v>
                </c:pt>
                <c:pt idx="19" formatCode="General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A-478E-BFEC-A65373E5139F}"/>
            </c:ext>
          </c:extLst>
        </c:ser>
        <c:ser>
          <c:idx val="1"/>
          <c:order val="2"/>
          <c:tx>
            <c:strRef>
              <c:f>'Figure 1'!$C$11</c:f>
              <c:strCache>
                <c:ptCount val="1"/>
                <c:pt idx="0">
                  <c:v>Hazardous and non-hazardous - Total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1'!$D$10:$W$10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 formatCode="General">
                  <c:v>2021</c:v>
                </c:pt>
                <c:pt idx="18" formatCode="General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'Figure 1'!$D$11:$W$11</c:f>
              <c:numCache>
                <c:formatCode>0.0</c:formatCode>
                <c:ptCount val="20"/>
                <c:pt idx="0">
                  <c:v>100</c:v>
                </c:pt>
                <c:pt idx="1">
                  <c:v>102.8</c:v>
                </c:pt>
                <c:pt idx="2">
                  <c:v>100.9</c:v>
                </c:pt>
                <c:pt idx="3">
                  <c:v>104</c:v>
                </c:pt>
                <c:pt idx="4">
                  <c:v>97.2</c:v>
                </c:pt>
                <c:pt idx="5">
                  <c:v>85.3</c:v>
                </c:pt>
                <c:pt idx="6">
                  <c:v>96.7</c:v>
                </c:pt>
                <c:pt idx="7">
                  <c:v>92.9</c:v>
                </c:pt>
                <c:pt idx="8">
                  <c:v>92.6</c:v>
                </c:pt>
                <c:pt idx="9">
                  <c:v>90.7</c:v>
                </c:pt>
                <c:pt idx="10">
                  <c:v>91.2</c:v>
                </c:pt>
                <c:pt idx="11">
                  <c:v>90.2</c:v>
                </c:pt>
                <c:pt idx="12">
                  <c:v>92.1</c:v>
                </c:pt>
                <c:pt idx="13">
                  <c:v>96.5</c:v>
                </c:pt>
                <c:pt idx="14" formatCode="General">
                  <c:v>95.5</c:v>
                </c:pt>
                <c:pt idx="15" formatCode="General">
                  <c:v>93.1</c:v>
                </c:pt>
                <c:pt idx="16" formatCode="General">
                  <c:v>89.1</c:v>
                </c:pt>
                <c:pt idx="17">
                  <c:v>91.3</c:v>
                </c:pt>
                <c:pt idx="18">
                  <c:v>82.4</c:v>
                </c:pt>
                <c:pt idx="19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A-478E-BFEC-A65373E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47872"/>
        <c:axId val="192849408"/>
      </c:lineChart>
      <c:catAx>
        <c:axId val="192847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2849408"/>
        <c:crosses val="autoZero"/>
        <c:auto val="0"/>
        <c:lblAlgn val="ctr"/>
        <c:lblOffset val="100"/>
        <c:tickMarkSkip val="1"/>
        <c:noMultiLvlLbl val="0"/>
      </c:catAx>
      <c:valAx>
        <c:axId val="19284940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84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3995693417759587"/>
          <c:w val="0.9"/>
          <c:h val="4.035014386041715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 hazardous to health, EU, 2004-23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8.63158019935891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53159744552803"/>
          <c:w val="0.97066666666666668"/>
          <c:h val="0.49052403716676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2'!$D$10:$W$10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2'!$D$11:$W$11</c:f>
              <c:numCache>
                <c:formatCode>0.0</c:formatCode>
                <c:ptCount val="20"/>
                <c:pt idx="0">
                  <c:v>44.1</c:v>
                </c:pt>
                <c:pt idx="1">
                  <c:v>44.2</c:v>
                </c:pt>
                <c:pt idx="2">
                  <c:v>42.6</c:v>
                </c:pt>
                <c:pt idx="3">
                  <c:v>43.9</c:v>
                </c:pt>
                <c:pt idx="4">
                  <c:v>38.4</c:v>
                </c:pt>
                <c:pt idx="5">
                  <c:v>38.200000000000003</c:v>
                </c:pt>
                <c:pt idx="6">
                  <c:v>42.6</c:v>
                </c:pt>
                <c:pt idx="7">
                  <c:v>42.6</c:v>
                </c:pt>
                <c:pt idx="8">
                  <c:v>38.5</c:v>
                </c:pt>
                <c:pt idx="9">
                  <c:v>38.5</c:v>
                </c:pt>
                <c:pt idx="10">
                  <c:v>36.1</c:v>
                </c:pt>
                <c:pt idx="11">
                  <c:v>35.200000000000003</c:v>
                </c:pt>
                <c:pt idx="12">
                  <c:v>35.4</c:v>
                </c:pt>
                <c:pt idx="13">
                  <c:v>39.5</c:v>
                </c:pt>
                <c:pt idx="14">
                  <c:v>38</c:v>
                </c:pt>
                <c:pt idx="15">
                  <c:v>37.799999999999997</c:v>
                </c:pt>
                <c:pt idx="16">
                  <c:v>36.5</c:v>
                </c:pt>
                <c:pt idx="17">
                  <c:v>40.700000000000003</c:v>
                </c:pt>
                <c:pt idx="18">
                  <c:v>35.200000000000003</c:v>
                </c:pt>
                <c:pt idx="19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37F-A9C2-352DC7B929EF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Chronic toxic health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2'!$D$10:$W$10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2'!$D$12:$W$12</c:f>
              <c:numCache>
                <c:formatCode>0.0</c:formatCode>
                <c:ptCount val="20"/>
                <c:pt idx="0">
                  <c:v>26.3</c:v>
                </c:pt>
                <c:pt idx="1">
                  <c:v>25.7</c:v>
                </c:pt>
                <c:pt idx="2">
                  <c:v>26.5</c:v>
                </c:pt>
                <c:pt idx="3">
                  <c:v>26.9</c:v>
                </c:pt>
                <c:pt idx="4">
                  <c:v>28.8</c:v>
                </c:pt>
                <c:pt idx="5">
                  <c:v>23.2</c:v>
                </c:pt>
                <c:pt idx="6">
                  <c:v>25.1</c:v>
                </c:pt>
                <c:pt idx="7">
                  <c:v>24</c:v>
                </c:pt>
                <c:pt idx="8">
                  <c:v>24.7</c:v>
                </c:pt>
                <c:pt idx="9">
                  <c:v>24.7</c:v>
                </c:pt>
                <c:pt idx="10">
                  <c:v>23.9</c:v>
                </c:pt>
                <c:pt idx="11">
                  <c:v>23</c:v>
                </c:pt>
                <c:pt idx="12">
                  <c:v>23.2</c:v>
                </c:pt>
                <c:pt idx="13">
                  <c:v>24.5</c:v>
                </c:pt>
                <c:pt idx="14">
                  <c:v>23.4</c:v>
                </c:pt>
                <c:pt idx="15">
                  <c:v>22.6</c:v>
                </c:pt>
                <c:pt idx="16">
                  <c:v>22.1</c:v>
                </c:pt>
                <c:pt idx="17">
                  <c:v>25.5</c:v>
                </c:pt>
                <c:pt idx="18">
                  <c:v>22.9</c:v>
                </c:pt>
                <c:pt idx="1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37F-A9C2-352DC7B929EF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Very toxic health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2'!$D$10:$W$10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2'!$D$13:$W$13</c:f>
              <c:numCache>
                <c:formatCode>0.0</c:formatCode>
                <c:ptCount val="20"/>
                <c:pt idx="0">
                  <c:v>58.1</c:v>
                </c:pt>
                <c:pt idx="1">
                  <c:v>65.3</c:v>
                </c:pt>
                <c:pt idx="2">
                  <c:v>63</c:v>
                </c:pt>
                <c:pt idx="3">
                  <c:v>66.599999999999994</c:v>
                </c:pt>
                <c:pt idx="4">
                  <c:v>67.599999999999994</c:v>
                </c:pt>
                <c:pt idx="5">
                  <c:v>52.1</c:v>
                </c:pt>
                <c:pt idx="6">
                  <c:v>60</c:v>
                </c:pt>
                <c:pt idx="7">
                  <c:v>53.2</c:v>
                </c:pt>
                <c:pt idx="8">
                  <c:v>51.9</c:v>
                </c:pt>
                <c:pt idx="9">
                  <c:v>53</c:v>
                </c:pt>
                <c:pt idx="10">
                  <c:v>55.5</c:v>
                </c:pt>
                <c:pt idx="11">
                  <c:v>54.9</c:v>
                </c:pt>
                <c:pt idx="12">
                  <c:v>55.7</c:v>
                </c:pt>
                <c:pt idx="13">
                  <c:v>59.9</c:v>
                </c:pt>
                <c:pt idx="14">
                  <c:v>59.5</c:v>
                </c:pt>
                <c:pt idx="15">
                  <c:v>61.6</c:v>
                </c:pt>
                <c:pt idx="16">
                  <c:v>60.2</c:v>
                </c:pt>
                <c:pt idx="17">
                  <c:v>59.1</c:v>
                </c:pt>
                <c:pt idx="18">
                  <c:v>53</c:v>
                </c:pt>
                <c:pt idx="19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7-437F-A9C2-352DC7B929EF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Toxic health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2'!$D$10:$W$10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2'!$D$14:$W$14</c:f>
              <c:numCache>
                <c:formatCode>0.0</c:formatCode>
                <c:ptCount val="20"/>
                <c:pt idx="0">
                  <c:v>42.8</c:v>
                </c:pt>
                <c:pt idx="1">
                  <c:v>43.2</c:v>
                </c:pt>
                <c:pt idx="2">
                  <c:v>40.9</c:v>
                </c:pt>
                <c:pt idx="3">
                  <c:v>39.9</c:v>
                </c:pt>
                <c:pt idx="4">
                  <c:v>37.1</c:v>
                </c:pt>
                <c:pt idx="5">
                  <c:v>32.9</c:v>
                </c:pt>
                <c:pt idx="6">
                  <c:v>37.299999999999997</c:v>
                </c:pt>
                <c:pt idx="7">
                  <c:v>35.5</c:v>
                </c:pt>
                <c:pt idx="8">
                  <c:v>36.200000000000003</c:v>
                </c:pt>
                <c:pt idx="9">
                  <c:v>35.1</c:v>
                </c:pt>
                <c:pt idx="10">
                  <c:v>35.1</c:v>
                </c:pt>
                <c:pt idx="11">
                  <c:v>35</c:v>
                </c:pt>
                <c:pt idx="12">
                  <c:v>36.5</c:v>
                </c:pt>
                <c:pt idx="13">
                  <c:v>38.5</c:v>
                </c:pt>
                <c:pt idx="14">
                  <c:v>36.1</c:v>
                </c:pt>
                <c:pt idx="15">
                  <c:v>35.799999999999997</c:v>
                </c:pt>
                <c:pt idx="16">
                  <c:v>35.6</c:v>
                </c:pt>
                <c:pt idx="17">
                  <c:v>35.299999999999997</c:v>
                </c:pt>
                <c:pt idx="18">
                  <c:v>30.8</c:v>
                </c:pt>
                <c:pt idx="19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C7-437F-A9C2-352DC7B929EF}"/>
            </c:ext>
          </c:extLst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Harmful health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2'!$D$10:$W$10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2'!$D$15:$W$15</c:f>
              <c:numCache>
                <c:formatCode>0.0</c:formatCode>
                <c:ptCount val="20"/>
                <c:pt idx="0">
                  <c:v>65.3</c:v>
                </c:pt>
                <c:pt idx="1">
                  <c:v>63.6</c:v>
                </c:pt>
                <c:pt idx="2">
                  <c:v>61.4</c:v>
                </c:pt>
                <c:pt idx="3">
                  <c:v>63.5</c:v>
                </c:pt>
                <c:pt idx="4">
                  <c:v>58.4</c:v>
                </c:pt>
                <c:pt idx="5">
                  <c:v>52.2</c:v>
                </c:pt>
                <c:pt idx="6">
                  <c:v>61</c:v>
                </c:pt>
                <c:pt idx="7">
                  <c:v>59.6</c:v>
                </c:pt>
                <c:pt idx="8">
                  <c:v>60.2</c:v>
                </c:pt>
                <c:pt idx="9">
                  <c:v>57.8</c:v>
                </c:pt>
                <c:pt idx="10">
                  <c:v>59.7</c:v>
                </c:pt>
                <c:pt idx="11">
                  <c:v>58.1</c:v>
                </c:pt>
                <c:pt idx="12">
                  <c:v>58.2</c:v>
                </c:pt>
                <c:pt idx="13">
                  <c:v>58.3</c:v>
                </c:pt>
                <c:pt idx="14">
                  <c:v>57.9</c:v>
                </c:pt>
                <c:pt idx="15">
                  <c:v>55.1</c:v>
                </c:pt>
                <c:pt idx="16">
                  <c:v>52.3</c:v>
                </c:pt>
                <c:pt idx="17">
                  <c:v>51</c:v>
                </c:pt>
                <c:pt idx="18">
                  <c:v>46.6</c:v>
                </c:pt>
                <c:pt idx="19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C7-437F-A9C2-352DC7B9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5444736"/>
        <c:axId val="195446272"/>
      </c:barChart>
      <c:catAx>
        <c:axId val="1954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54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44627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444736"/>
        <c:crosses val="autoZero"/>
        <c:crossBetween val="between"/>
        <c:minorUnit val="50"/>
      </c:valAx>
    </c:plotArea>
    <c:legend>
      <c:legendPos val="b"/>
      <c:layout>
        <c:manualLayout>
          <c:xMode val="edge"/>
          <c:yMode val="edge"/>
          <c:x val="0.25945963254593174"/>
          <c:y val="0.64179248016053381"/>
          <c:w val="0.74054039297483965"/>
          <c:h val="0.121549300680586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Effective changes in the production of chemicals hazardous to health, EU, 2004 – 2023 (% point) </a:t>
            </a:r>
          </a:p>
        </c:rich>
      </c:tx>
      <c:layout>
        <c:manualLayout>
          <c:xMode val="edge"/>
          <c:yMode val="edge"/>
          <c:x val="5.3333333333333332E-3"/>
          <c:y val="8.49419351645566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03858704775944"/>
          <c:w val="0.97066666666666668"/>
          <c:h val="0.69464227071864226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'Figure 3'!$D$12</c:f>
              <c:strCache>
                <c:ptCount val="1"/>
                <c:pt idx="0">
                  <c:v>Hazardous to health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3'!$E$3:$X$3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3'!$E$12:$X$12</c:f>
              <c:numCache>
                <c:formatCode>0%</c:formatCode>
                <c:ptCount val="20"/>
                <c:pt idx="0">
                  <c:v>0</c:v>
                </c:pt>
                <c:pt idx="1">
                  <c:v>-5.6723619959586635E-3</c:v>
                </c:pt>
                <c:pt idx="2">
                  <c:v>-1.8153406974327657E-2</c:v>
                </c:pt>
                <c:pt idx="3">
                  <c:v>-2.200995212158996E-2</c:v>
                </c:pt>
                <c:pt idx="4">
                  <c:v>1.9597825837311955E-3</c:v>
                </c:pt>
                <c:pt idx="5">
                  <c:v>-1.3159980662657E-2</c:v>
                </c:pt>
                <c:pt idx="6">
                  <c:v>-1.1575517310339012E-2</c:v>
                </c:pt>
                <c:pt idx="7">
                  <c:v>-2.1139435575893595E-2</c:v>
                </c:pt>
                <c:pt idx="8">
                  <c:v>-3.219622809774203E-2</c:v>
                </c:pt>
                <c:pt idx="9">
                  <c:v>-2.3875904897467826E-2</c:v>
                </c:pt>
                <c:pt idx="10">
                  <c:v>-2.2597578798832618E-2</c:v>
                </c:pt>
                <c:pt idx="11">
                  <c:v>-2.9986045967082764E-2</c:v>
                </c:pt>
                <c:pt idx="12">
                  <c:v>-3.7369751622695513E-2</c:v>
                </c:pt>
                <c:pt idx="13">
                  <c:v>-3.2170740000683429E-2</c:v>
                </c:pt>
                <c:pt idx="14">
                  <c:v>-4.632167546986321E-2</c:v>
                </c:pt>
                <c:pt idx="15">
                  <c:v>-3.0917901999106823E-2</c:v>
                </c:pt>
                <c:pt idx="16">
                  <c:v>-1.7029689991916674E-2</c:v>
                </c:pt>
                <c:pt idx="17">
                  <c:v>-1.8519763358423647E-2</c:v>
                </c:pt>
                <c:pt idx="18">
                  <c:v>-2.7021024038916597E-2</c:v>
                </c:pt>
                <c:pt idx="19">
                  <c:v>-1.4843315424443948E-2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34-4E59-82DB-167DE81E8506}"/>
            </c:ext>
          </c:extLst>
        </c:ser>
        <c:ser>
          <c:idx val="10"/>
          <c:order val="10"/>
          <c:tx>
            <c:strRef>
              <c:f>'Figure 3'!$D$13</c:f>
              <c:strCache>
                <c:ptCount val="1"/>
                <c:pt idx="0">
                  <c:v>Not hazardous to health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3'!$E$3:$X$3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3'!$E$13:$X$13</c:f>
              <c:numCache>
                <c:formatCode>0%</c:formatCode>
                <c:ptCount val="20"/>
                <c:pt idx="0">
                  <c:v>0</c:v>
                </c:pt>
                <c:pt idx="1">
                  <c:v>2.058406208963004E-2</c:v>
                </c:pt>
                <c:pt idx="2">
                  <c:v>6.5875706903771425E-2</c:v>
                </c:pt>
                <c:pt idx="3">
                  <c:v>8.1404212760248118E-2</c:v>
                </c:pt>
                <c:pt idx="4">
                  <c:v>-5.5779840385092871E-3</c:v>
                </c:pt>
                <c:pt idx="5">
                  <c:v>4.7755389950684402E-2</c:v>
                </c:pt>
                <c:pt idx="6">
                  <c:v>4.2005634902243072E-2</c:v>
                </c:pt>
                <c:pt idx="7">
                  <c:v>7.5177767749332158E-2</c:v>
                </c:pt>
                <c:pt idx="8">
                  <c:v>0.11683477864916836</c:v>
                </c:pt>
                <c:pt idx="9">
                  <c:v>8.6641703968418415E-2</c:v>
                </c:pt>
                <c:pt idx="10">
                  <c:v>8.2002870303739983E-2</c:v>
                </c:pt>
                <c:pt idx="11">
                  <c:v>0.1088143938007945</c:v>
                </c:pt>
                <c:pt idx="12">
                  <c:v>0.13560863855720484</c:v>
                </c:pt>
                <c:pt idx="13">
                  <c:v>0.116742286566897</c:v>
                </c:pt>
                <c:pt idx="14">
                  <c:v>0.16655994503327665</c:v>
                </c:pt>
                <c:pt idx="15">
                  <c:v>0.11219594498448993</c:v>
                </c:pt>
                <c:pt idx="16">
                  <c:v>6.1797924111770985E-2</c:v>
                </c:pt>
                <c:pt idx="17">
                  <c:v>6.7205153536856521E-2</c:v>
                </c:pt>
                <c:pt idx="18">
                  <c:v>9.805482036208113E-2</c:v>
                </c:pt>
                <c:pt idx="19">
                  <c:v>5.3863932966617512E-2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34-4E59-82DB-167DE81E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6624744"/>
        <c:axId val="596622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3'!$D$3</c15:sqref>
                        </c15:formulaRef>
                      </c:ext>
                    </c:extLst>
                    <c:strCache>
                      <c:ptCount val="1"/>
                      <c:pt idx="0">
                        <c:v>CAT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6A-4216-A138-CCE04E56515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3'!$E$4:$U$4</c15:sqref>
                        </c15:formulaRef>
                      </c:ext>
                    </c:extLst>
                    <c:numCache>
                      <c:formatCode>0.0</c:formatCode>
                      <c:ptCount val="17"/>
                      <c:pt idx="0">
                        <c:v>301.8</c:v>
                      </c:pt>
                      <c:pt idx="1">
                        <c:v>310.39999999999998</c:v>
                      </c:pt>
                      <c:pt idx="2">
                        <c:v>304.60000000000002</c:v>
                      </c:pt>
                      <c:pt idx="3">
                        <c:v>313.8</c:v>
                      </c:pt>
                      <c:pt idx="4">
                        <c:v>293.3</c:v>
                      </c:pt>
                      <c:pt idx="5">
                        <c:v>257.3</c:v>
                      </c:pt>
                      <c:pt idx="6">
                        <c:v>291.89999999999998</c:v>
                      </c:pt>
                      <c:pt idx="7">
                        <c:v>280.5</c:v>
                      </c:pt>
                      <c:pt idx="8">
                        <c:v>279.5</c:v>
                      </c:pt>
                      <c:pt idx="9">
                        <c:v>273.8</c:v>
                      </c:pt>
                      <c:pt idx="10">
                        <c:v>275.2</c:v>
                      </c:pt>
                      <c:pt idx="11">
                        <c:v>272.2</c:v>
                      </c:pt>
                      <c:pt idx="12">
                        <c:v>278</c:v>
                      </c:pt>
                      <c:pt idx="13">
                        <c:v>291.10000000000002</c:v>
                      </c:pt>
                      <c:pt idx="14">
                        <c:v>288.10000000000002</c:v>
                      </c:pt>
                      <c:pt idx="15">
                        <c:v>280.89999999999998</c:v>
                      </c:pt>
                      <c:pt idx="16">
                        <c:v>268.8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734-4E59-82DB-167DE81E85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3'!$D$5</c15:sqref>
                        </c15:formulaRef>
                      </c:ext>
                    </c:extLst>
                    <c:strCache>
                      <c:ptCount val="1"/>
                      <c:pt idx="0">
                        <c:v>Hazardous to health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3'!$E$5:$U$5</c15:sqref>
                        </c15:formulaRef>
                      </c:ext>
                    </c:extLst>
                    <c:numCache>
                      <c:formatCode>0.0</c:formatCode>
                      <c:ptCount val="17"/>
                      <c:pt idx="0">
                        <c:v>236.6</c:v>
                      </c:pt>
                      <c:pt idx="1">
                        <c:v>242</c:v>
                      </c:pt>
                      <c:pt idx="2">
                        <c:v>234.5</c:v>
                      </c:pt>
                      <c:pt idx="3">
                        <c:v>240.8</c:v>
                      </c:pt>
                      <c:pt idx="4">
                        <c:v>230.4</c:v>
                      </c:pt>
                      <c:pt idx="5">
                        <c:v>198.6</c:v>
                      </c:pt>
                      <c:pt idx="6">
                        <c:v>226.1</c:v>
                      </c:pt>
                      <c:pt idx="7">
                        <c:v>214.9</c:v>
                      </c:pt>
                      <c:pt idx="8">
                        <c:v>211.5</c:v>
                      </c:pt>
                      <c:pt idx="9">
                        <c:v>209</c:v>
                      </c:pt>
                      <c:pt idx="10">
                        <c:v>210.4</c:v>
                      </c:pt>
                      <c:pt idx="11">
                        <c:v>206.3</c:v>
                      </c:pt>
                      <c:pt idx="12">
                        <c:v>209.1</c:v>
                      </c:pt>
                      <c:pt idx="13">
                        <c:v>220.6</c:v>
                      </c:pt>
                      <c:pt idx="14">
                        <c:v>214.9</c:v>
                      </c:pt>
                      <c:pt idx="15">
                        <c:v>212.9</c:v>
                      </c:pt>
                      <c:pt idx="16">
                        <c:v>206.7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34-4E59-82DB-167DE81E85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3'!$D$6</c15:sqref>
                        </c15:formulaRef>
                      </c:ext>
                    </c:extLst>
                    <c:strCache>
                      <c:ptCount val="1"/>
                      <c:pt idx="0">
                        <c:v>Not hazardous to health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3'!$E$6:$U$6</c15:sqref>
                        </c15:formulaRef>
                      </c:ext>
                    </c:extLst>
                    <c:numCache>
                      <c:formatCode>0.0</c:formatCode>
                      <c:ptCount val="17"/>
                      <c:pt idx="0">
                        <c:v>65.2</c:v>
                      </c:pt>
                      <c:pt idx="1">
                        <c:v>68.400000000000006</c:v>
                      </c:pt>
                      <c:pt idx="2">
                        <c:v>70.099999999999994</c:v>
                      </c:pt>
                      <c:pt idx="3">
                        <c:v>73.099999999999994</c:v>
                      </c:pt>
                      <c:pt idx="4">
                        <c:v>63</c:v>
                      </c:pt>
                      <c:pt idx="5">
                        <c:v>58.7</c:v>
                      </c:pt>
                      <c:pt idx="6">
                        <c:v>65.8</c:v>
                      </c:pt>
                      <c:pt idx="7">
                        <c:v>65.5</c:v>
                      </c:pt>
                      <c:pt idx="8">
                        <c:v>68</c:v>
                      </c:pt>
                      <c:pt idx="9">
                        <c:v>64.8</c:v>
                      </c:pt>
                      <c:pt idx="10">
                        <c:v>64.8</c:v>
                      </c:pt>
                      <c:pt idx="11">
                        <c:v>65.900000000000006</c:v>
                      </c:pt>
                      <c:pt idx="12">
                        <c:v>68.900000000000006</c:v>
                      </c:pt>
                      <c:pt idx="13">
                        <c:v>70.5</c:v>
                      </c:pt>
                      <c:pt idx="14">
                        <c:v>73.099999999999994</c:v>
                      </c:pt>
                      <c:pt idx="15">
                        <c:v>68</c:v>
                      </c:pt>
                      <c:pt idx="16">
                        <c:v>62.1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34-4E59-82DB-167DE81E85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3'!$E$7:$U$7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34-4E59-82DB-167DE81E85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3'!$E$8:$U$8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1.0284956925115969</c:v>
                      </c:pt>
                      <c:pt idx="2">
                        <c:v>1.0092776673293573</c:v>
                      </c:pt>
                      <c:pt idx="3">
                        <c:v>1.0397614314115309</c:v>
                      </c:pt>
                      <c:pt idx="4">
                        <c:v>0.9718356527501657</c:v>
                      </c:pt>
                      <c:pt idx="5">
                        <c:v>0.85255135851557329</c:v>
                      </c:pt>
                      <c:pt idx="6">
                        <c:v>0.96719681908548694</c:v>
                      </c:pt>
                      <c:pt idx="7">
                        <c:v>0.92942345924453273</c:v>
                      </c:pt>
                      <c:pt idx="8">
                        <c:v>0.92611000662690524</c:v>
                      </c:pt>
                      <c:pt idx="9">
                        <c:v>0.90722332670642813</c:v>
                      </c:pt>
                      <c:pt idx="10">
                        <c:v>0.91186216037110657</c:v>
                      </c:pt>
                      <c:pt idx="11">
                        <c:v>0.90192180251822396</c:v>
                      </c:pt>
                      <c:pt idx="12">
                        <c:v>0.92113982770046388</c:v>
                      </c:pt>
                      <c:pt idx="13">
                        <c:v>0.96454605699138507</c:v>
                      </c:pt>
                      <c:pt idx="14">
                        <c:v>0.95460569913850235</c:v>
                      </c:pt>
                      <c:pt idx="15">
                        <c:v>0.93074884029158367</c:v>
                      </c:pt>
                      <c:pt idx="16">
                        <c:v>0.89065606361829031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34-4E59-82DB-167DE81E850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3'!$D$9</c15:sqref>
                        </c15:formulaRef>
                      </c:ext>
                    </c:extLst>
                    <c:strCache>
                      <c:ptCount val="1"/>
                      <c:pt idx="0">
                        <c:v>Hazardous to health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3'!$E$9:$U$9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1.0228233305156382</c:v>
                      </c:pt>
                      <c:pt idx="2">
                        <c:v>0.99112426035502965</c:v>
                      </c:pt>
                      <c:pt idx="3">
                        <c:v>1.0177514792899409</c:v>
                      </c:pt>
                      <c:pt idx="4">
                        <c:v>0.9737954353338969</c:v>
                      </c:pt>
                      <c:pt idx="5">
                        <c:v>0.83939137785291629</c:v>
                      </c:pt>
                      <c:pt idx="6">
                        <c:v>0.95562130177514792</c:v>
                      </c:pt>
                      <c:pt idx="7">
                        <c:v>0.90828402366863914</c:v>
                      </c:pt>
                      <c:pt idx="8">
                        <c:v>0.89391377852916321</c:v>
                      </c:pt>
                      <c:pt idx="9">
                        <c:v>0.88334742180896031</c:v>
                      </c:pt>
                      <c:pt idx="10">
                        <c:v>0.88926458157227395</c:v>
                      </c:pt>
                      <c:pt idx="11">
                        <c:v>0.87193575655114119</c:v>
                      </c:pt>
                      <c:pt idx="12">
                        <c:v>0.88377007607776836</c:v>
                      </c:pt>
                      <c:pt idx="13">
                        <c:v>0.93237531699070164</c:v>
                      </c:pt>
                      <c:pt idx="14">
                        <c:v>0.90828402366863914</c:v>
                      </c:pt>
                      <c:pt idx="15">
                        <c:v>0.89983093829247685</c:v>
                      </c:pt>
                      <c:pt idx="16">
                        <c:v>0.87362637362637363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34-4E59-82DB-167DE81E850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3'!$D$10</c15:sqref>
                        </c15:formulaRef>
                      </c:ext>
                    </c:extLst>
                    <c:strCache>
                      <c:ptCount val="1"/>
                      <c:pt idx="0">
                        <c:v>Not hazardous to health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3'!$E$10:$U$10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1.0490797546012269</c:v>
                      </c:pt>
                      <c:pt idx="2">
                        <c:v>1.0751533742331287</c:v>
                      </c:pt>
                      <c:pt idx="3">
                        <c:v>1.121165644171779</c:v>
                      </c:pt>
                      <c:pt idx="4">
                        <c:v>0.96625766871165641</c:v>
                      </c:pt>
                      <c:pt idx="5">
                        <c:v>0.90030674846625769</c:v>
                      </c:pt>
                      <c:pt idx="6">
                        <c:v>1.00920245398773</c:v>
                      </c:pt>
                      <c:pt idx="7">
                        <c:v>1.0046012269938649</c:v>
                      </c:pt>
                      <c:pt idx="8">
                        <c:v>1.0429447852760736</c:v>
                      </c:pt>
                      <c:pt idx="9">
                        <c:v>0.99386503067484655</c:v>
                      </c:pt>
                      <c:pt idx="10">
                        <c:v>0.99386503067484655</c:v>
                      </c:pt>
                      <c:pt idx="11">
                        <c:v>1.0107361963190185</c:v>
                      </c:pt>
                      <c:pt idx="12">
                        <c:v>1.0567484662576687</c:v>
                      </c:pt>
                      <c:pt idx="13">
                        <c:v>1.0812883435582821</c:v>
                      </c:pt>
                      <c:pt idx="14">
                        <c:v>1.121165644171779</c:v>
                      </c:pt>
                      <c:pt idx="15">
                        <c:v>1.0429447852760736</c:v>
                      </c:pt>
                      <c:pt idx="16">
                        <c:v>0.95245398773006129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34-4E59-82DB-167DE81E850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3'!$E$11:$U$11</c15:sqref>
                        </c15:formulaRef>
                      </c:ext>
                    </c:extLst>
                    <c:numCache>
                      <c:formatCode>0%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734-4E59-82DB-167DE81E8506}"/>
                  </c:ext>
                </c:extLst>
              </c15:ser>
            </c15:filteredBarSeries>
          </c:ext>
        </c:extLst>
      </c:barChart>
      <c:catAx>
        <c:axId val="59662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22776"/>
        <c:crosses val="autoZero"/>
        <c:auto val="1"/>
        <c:lblAlgn val="ctr"/>
        <c:lblOffset val="100"/>
        <c:tickMarkSkip val="1"/>
        <c:noMultiLvlLbl val="0"/>
      </c:catAx>
      <c:valAx>
        <c:axId val="596622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2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60073490813647"/>
          <c:y val="0.84838717336648972"/>
          <c:w val="0.44079842519685042"/>
          <c:h val="4.09333179055592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 hazardous to the environment, EU, 2004–23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8.135772591703210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020604004241492"/>
          <c:w val="0.97066666666666668"/>
          <c:h val="0.5982010974004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4'!$D$10:$W$10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4'!$D$11:$W$11</c:f>
              <c:numCache>
                <c:formatCode>0.0</c:formatCode>
                <c:ptCount val="20"/>
                <c:pt idx="0">
                  <c:v>16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16.399999999999999</c:v>
                </c:pt>
                <c:pt idx="5">
                  <c:v>17.399999999999999</c:v>
                </c:pt>
                <c:pt idx="6">
                  <c:v>18.5</c:v>
                </c:pt>
                <c:pt idx="7">
                  <c:v>20.100000000000001</c:v>
                </c:pt>
                <c:pt idx="8">
                  <c:v>19</c:v>
                </c:pt>
                <c:pt idx="9">
                  <c:v>19.399999999999999</c:v>
                </c:pt>
                <c:pt idx="10">
                  <c:v>17.399999999999999</c:v>
                </c:pt>
                <c:pt idx="11">
                  <c:v>15.9</c:v>
                </c:pt>
                <c:pt idx="12">
                  <c:v>16.100000000000001</c:v>
                </c:pt>
                <c:pt idx="13">
                  <c:v>18.2</c:v>
                </c:pt>
                <c:pt idx="14">
                  <c:v>19.100000000000001</c:v>
                </c:pt>
                <c:pt idx="15">
                  <c:v>18</c:v>
                </c:pt>
                <c:pt idx="16">
                  <c:v>18</c:v>
                </c:pt>
                <c:pt idx="17">
                  <c:v>22.6</c:v>
                </c:pt>
                <c:pt idx="18">
                  <c:v>21.6</c:v>
                </c:pt>
                <c:pt idx="19" formatCode="General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C-4538-A256-BD12565775D0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4'!$D$10:$W$10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4'!$D$12:$W$12</c:f>
              <c:numCache>
                <c:formatCode>0.0</c:formatCode>
                <c:ptCount val="20"/>
                <c:pt idx="0">
                  <c:v>26.4</c:v>
                </c:pt>
                <c:pt idx="1">
                  <c:v>31.4</c:v>
                </c:pt>
                <c:pt idx="2">
                  <c:v>29.8</c:v>
                </c:pt>
                <c:pt idx="3">
                  <c:v>31.1</c:v>
                </c:pt>
                <c:pt idx="4">
                  <c:v>38.5</c:v>
                </c:pt>
                <c:pt idx="5">
                  <c:v>25.6</c:v>
                </c:pt>
                <c:pt idx="6">
                  <c:v>31.3</c:v>
                </c:pt>
                <c:pt idx="7">
                  <c:v>28</c:v>
                </c:pt>
                <c:pt idx="8">
                  <c:v>26.2</c:v>
                </c:pt>
                <c:pt idx="9">
                  <c:v>24.9</c:v>
                </c:pt>
                <c:pt idx="10">
                  <c:v>27.6</c:v>
                </c:pt>
                <c:pt idx="11">
                  <c:v>27</c:v>
                </c:pt>
                <c:pt idx="12">
                  <c:v>29.1</c:v>
                </c:pt>
                <c:pt idx="13">
                  <c:v>29.4</c:v>
                </c:pt>
                <c:pt idx="14">
                  <c:v>29</c:v>
                </c:pt>
                <c:pt idx="15">
                  <c:v>31.9</c:v>
                </c:pt>
                <c:pt idx="16">
                  <c:v>30.5</c:v>
                </c:pt>
                <c:pt idx="17">
                  <c:v>27</c:v>
                </c:pt>
                <c:pt idx="18">
                  <c:v>19.8</c:v>
                </c:pt>
                <c:pt idx="19" formatCode="General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C-4538-A256-BD12565775D0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4'!$D$10:$W$10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4'!$D$13:$W$13</c:f>
              <c:numCache>
                <c:formatCode>0.0</c:formatCode>
                <c:ptCount val="20"/>
                <c:pt idx="0">
                  <c:v>30.6</c:v>
                </c:pt>
                <c:pt idx="1">
                  <c:v>29.2</c:v>
                </c:pt>
                <c:pt idx="2">
                  <c:v>29.3</c:v>
                </c:pt>
                <c:pt idx="3">
                  <c:v>30.1</c:v>
                </c:pt>
                <c:pt idx="4">
                  <c:v>27</c:v>
                </c:pt>
                <c:pt idx="5">
                  <c:v>25.5</c:v>
                </c:pt>
                <c:pt idx="6">
                  <c:v>27.1</c:v>
                </c:pt>
                <c:pt idx="7">
                  <c:v>27.4</c:v>
                </c:pt>
                <c:pt idx="8">
                  <c:v>26.7</c:v>
                </c:pt>
                <c:pt idx="9">
                  <c:v>27.3</c:v>
                </c:pt>
                <c:pt idx="10">
                  <c:v>25.3</c:v>
                </c:pt>
                <c:pt idx="11">
                  <c:v>24.3</c:v>
                </c:pt>
                <c:pt idx="12">
                  <c:v>24.2</c:v>
                </c:pt>
                <c:pt idx="13">
                  <c:v>28</c:v>
                </c:pt>
                <c:pt idx="14">
                  <c:v>25.6</c:v>
                </c:pt>
                <c:pt idx="15">
                  <c:v>25</c:v>
                </c:pt>
                <c:pt idx="16">
                  <c:v>24.3</c:v>
                </c:pt>
                <c:pt idx="17">
                  <c:v>26.5</c:v>
                </c:pt>
                <c:pt idx="18">
                  <c:v>22.1</c:v>
                </c:pt>
                <c:pt idx="19" formatCode="General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C-4538-A256-BD12565775D0}"/>
            </c:ext>
          </c:extLst>
        </c:ser>
        <c:ser>
          <c:idx val="3"/>
          <c:order val="3"/>
          <c:tx>
            <c:strRef>
              <c:f>'Figure 4'!$C$14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4'!$D$10:$W$10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4'!$D$14:$W$14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C-4538-A256-BD12565775D0}"/>
            </c:ext>
          </c:extLst>
        </c:ser>
        <c:ser>
          <c:idx val="4"/>
          <c:order val="4"/>
          <c:tx>
            <c:strRef>
              <c:f>'Figure 4'!$C$15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4'!$D$10:$W$10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4'!$D$15:$W$15</c:f>
              <c:numCache>
                <c:formatCode>0.0</c:formatCode>
                <c:ptCount val="20"/>
                <c:pt idx="0">
                  <c:v>10.4</c:v>
                </c:pt>
                <c:pt idx="1">
                  <c:v>11.5</c:v>
                </c:pt>
                <c:pt idx="2">
                  <c:v>11.1</c:v>
                </c:pt>
                <c:pt idx="3">
                  <c:v>11.8</c:v>
                </c:pt>
                <c:pt idx="4">
                  <c:v>9.8000000000000007</c:v>
                </c:pt>
                <c:pt idx="5">
                  <c:v>8.1999999999999993</c:v>
                </c:pt>
                <c:pt idx="6">
                  <c:v>9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</c:v>
                </c:pt>
                <c:pt idx="11">
                  <c:v>8.6999999999999993</c:v>
                </c:pt>
                <c:pt idx="12">
                  <c:v>8.5</c:v>
                </c:pt>
                <c:pt idx="13">
                  <c:v>9.1999999999999993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7.8</c:v>
                </c:pt>
                <c:pt idx="17">
                  <c:v>7.9</c:v>
                </c:pt>
                <c:pt idx="18">
                  <c:v>7.4</c:v>
                </c:pt>
                <c:pt idx="19" formatCode="General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C-4538-A256-BD125657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544960"/>
        <c:axId val="193546496"/>
      </c:barChart>
      <c:catAx>
        <c:axId val="193544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35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544960"/>
        <c:crosses val="autoZero"/>
        <c:crossBetween val="between"/>
        <c:majorUnit val="50"/>
        <c:minorUnit val="50"/>
      </c:valAx>
    </c:plotArea>
    <c:legend>
      <c:legendPos val="b"/>
      <c:layout>
        <c:manualLayout>
          <c:xMode val="edge"/>
          <c:yMode val="edge"/>
          <c:x val="0.170046719160105"/>
          <c:y val="0.74078051207001117"/>
          <c:w val="0.65990656167979"/>
          <c:h val="0.1145673730855510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chemicals hazardous to the environment, EU, 2004-23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1650269060955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4'!$AA$11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4'!$AB$10:$AU$10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4'!$AB$11:$AU$11</c:f>
              <c:numCache>
                <c:formatCode>0.0</c:formatCode>
                <c:ptCount val="20"/>
                <c:pt idx="0">
                  <c:v>16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16.399999999999999</c:v>
                </c:pt>
                <c:pt idx="5">
                  <c:v>17.399999999999999</c:v>
                </c:pt>
                <c:pt idx="6">
                  <c:v>18.5</c:v>
                </c:pt>
                <c:pt idx="7">
                  <c:v>20.100000000000001</c:v>
                </c:pt>
                <c:pt idx="8">
                  <c:v>19</c:v>
                </c:pt>
                <c:pt idx="9">
                  <c:v>19.399999999999999</c:v>
                </c:pt>
                <c:pt idx="10">
                  <c:v>17.399999999999999</c:v>
                </c:pt>
                <c:pt idx="11">
                  <c:v>15.9</c:v>
                </c:pt>
                <c:pt idx="12">
                  <c:v>16.100000000000001</c:v>
                </c:pt>
                <c:pt idx="13">
                  <c:v>18.2</c:v>
                </c:pt>
                <c:pt idx="14">
                  <c:v>19.100000000000001</c:v>
                </c:pt>
                <c:pt idx="15">
                  <c:v>18</c:v>
                </c:pt>
                <c:pt idx="16">
                  <c:v>18</c:v>
                </c:pt>
                <c:pt idx="17">
                  <c:v>22.6</c:v>
                </c:pt>
                <c:pt idx="18">
                  <c:v>21.6</c:v>
                </c:pt>
                <c:pt idx="19" formatCode="General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6-4318-AFF6-3190C4228EA5}"/>
            </c:ext>
          </c:extLst>
        </c:ser>
        <c:ser>
          <c:idx val="1"/>
          <c:order val="1"/>
          <c:tx>
            <c:strRef>
              <c:f>'Figure 4'!$AA$12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4'!$AB$10:$AU$10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4'!$AB$12:$AU$12</c:f>
              <c:numCache>
                <c:formatCode>0.0</c:formatCode>
                <c:ptCount val="20"/>
                <c:pt idx="0">
                  <c:v>26.4</c:v>
                </c:pt>
                <c:pt idx="1">
                  <c:v>31.4</c:v>
                </c:pt>
                <c:pt idx="2">
                  <c:v>29.8</c:v>
                </c:pt>
                <c:pt idx="3">
                  <c:v>31.1</c:v>
                </c:pt>
                <c:pt idx="4">
                  <c:v>38.5</c:v>
                </c:pt>
                <c:pt idx="5">
                  <c:v>25.6</c:v>
                </c:pt>
                <c:pt idx="6">
                  <c:v>31.3</c:v>
                </c:pt>
                <c:pt idx="7">
                  <c:v>28</c:v>
                </c:pt>
                <c:pt idx="8">
                  <c:v>26.2</c:v>
                </c:pt>
                <c:pt idx="9">
                  <c:v>24.9</c:v>
                </c:pt>
                <c:pt idx="10">
                  <c:v>27.6</c:v>
                </c:pt>
                <c:pt idx="11">
                  <c:v>27</c:v>
                </c:pt>
                <c:pt idx="12">
                  <c:v>29.1</c:v>
                </c:pt>
                <c:pt idx="13">
                  <c:v>29.4</c:v>
                </c:pt>
                <c:pt idx="14">
                  <c:v>29</c:v>
                </c:pt>
                <c:pt idx="15">
                  <c:v>31.9</c:v>
                </c:pt>
                <c:pt idx="16">
                  <c:v>30.5</c:v>
                </c:pt>
                <c:pt idx="17">
                  <c:v>27</c:v>
                </c:pt>
                <c:pt idx="18">
                  <c:v>19.8</c:v>
                </c:pt>
                <c:pt idx="19" formatCode="General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6-4318-AFF6-3190C4228EA5}"/>
            </c:ext>
          </c:extLst>
        </c:ser>
        <c:ser>
          <c:idx val="2"/>
          <c:order val="2"/>
          <c:tx>
            <c:strRef>
              <c:f>'Figure 4'!$AA$13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4'!$AB$10:$AU$10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4'!$AB$13:$AU$13</c:f>
              <c:numCache>
                <c:formatCode>0.0</c:formatCode>
                <c:ptCount val="20"/>
                <c:pt idx="0">
                  <c:v>30.6</c:v>
                </c:pt>
                <c:pt idx="1">
                  <c:v>29.2</c:v>
                </c:pt>
                <c:pt idx="2">
                  <c:v>29.3</c:v>
                </c:pt>
                <c:pt idx="3">
                  <c:v>30.1</c:v>
                </c:pt>
                <c:pt idx="4">
                  <c:v>27</c:v>
                </c:pt>
                <c:pt idx="5">
                  <c:v>25.5</c:v>
                </c:pt>
                <c:pt idx="6">
                  <c:v>27.1</c:v>
                </c:pt>
                <c:pt idx="7">
                  <c:v>27.4</c:v>
                </c:pt>
                <c:pt idx="8">
                  <c:v>26.7</c:v>
                </c:pt>
                <c:pt idx="9">
                  <c:v>27.3</c:v>
                </c:pt>
                <c:pt idx="10">
                  <c:v>25.3</c:v>
                </c:pt>
                <c:pt idx="11">
                  <c:v>24.3</c:v>
                </c:pt>
                <c:pt idx="12">
                  <c:v>24.2</c:v>
                </c:pt>
                <c:pt idx="13">
                  <c:v>28</c:v>
                </c:pt>
                <c:pt idx="14">
                  <c:v>25.6</c:v>
                </c:pt>
                <c:pt idx="15">
                  <c:v>25</c:v>
                </c:pt>
                <c:pt idx="16">
                  <c:v>24.3</c:v>
                </c:pt>
                <c:pt idx="17">
                  <c:v>26.5</c:v>
                </c:pt>
                <c:pt idx="18">
                  <c:v>22.1</c:v>
                </c:pt>
                <c:pt idx="19" formatCode="General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6-4318-AFF6-3190C4228EA5}"/>
            </c:ext>
          </c:extLst>
        </c:ser>
        <c:ser>
          <c:idx val="3"/>
          <c:order val="3"/>
          <c:tx>
            <c:strRef>
              <c:f>'Figure 4'!$AA$14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4'!$AB$10:$AU$10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4'!$AB$14:$AU$14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6-4318-AFF6-3190C4228EA5}"/>
            </c:ext>
          </c:extLst>
        </c:ser>
        <c:ser>
          <c:idx val="4"/>
          <c:order val="4"/>
          <c:tx>
            <c:strRef>
              <c:f>'Figure 4'!$AA$15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4'!$AB$10:$AU$10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4'!$AB$15:$AU$15</c:f>
              <c:numCache>
                <c:formatCode>0.0</c:formatCode>
                <c:ptCount val="20"/>
                <c:pt idx="0">
                  <c:v>10.4</c:v>
                </c:pt>
                <c:pt idx="1">
                  <c:v>11.5</c:v>
                </c:pt>
                <c:pt idx="2">
                  <c:v>11.1</c:v>
                </c:pt>
                <c:pt idx="3">
                  <c:v>11.8</c:v>
                </c:pt>
                <c:pt idx="4">
                  <c:v>9.8000000000000007</c:v>
                </c:pt>
                <c:pt idx="5">
                  <c:v>8.1999999999999993</c:v>
                </c:pt>
                <c:pt idx="6">
                  <c:v>9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</c:v>
                </c:pt>
                <c:pt idx="11">
                  <c:v>8.6999999999999993</c:v>
                </c:pt>
                <c:pt idx="12">
                  <c:v>8.5</c:v>
                </c:pt>
                <c:pt idx="13">
                  <c:v>9.1999999999999993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7.8</c:v>
                </c:pt>
                <c:pt idx="17">
                  <c:v>7.9</c:v>
                </c:pt>
                <c:pt idx="18">
                  <c:v>7.4</c:v>
                </c:pt>
                <c:pt idx="19" formatCode="General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C6-4318-AFF6-3190C422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22706175"/>
        <c:axId val="722702815"/>
      </c:barChart>
      <c:catAx>
        <c:axId val="7227061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02815"/>
        <c:crosses val="autoZero"/>
        <c:auto val="1"/>
        <c:lblAlgn val="ctr"/>
        <c:lblOffset val="100"/>
        <c:tickMarkSkip val="1"/>
        <c:noMultiLvlLbl val="0"/>
      </c:catAx>
      <c:valAx>
        <c:axId val="7227028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0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046719160105"/>
          <c:y val="0.75258773600537576"/>
          <c:w val="0.65990656167979"/>
          <c:h val="0.10934892812792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Consumption of chemicals, EU, 2004–23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(2004 = 100)</a:t>
            </a:r>
          </a:p>
        </c:rich>
      </c:tx>
      <c:layout>
        <c:manualLayout>
          <c:xMode val="edge"/>
          <c:yMode val="edge"/>
          <c:x val="5.3333333333333332E-3"/>
          <c:y val="8.74074285646444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14447570426213"/>
          <c:w val="0.97066666666666668"/>
          <c:h val="0.67974984957491258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5'!$D$12</c:f>
              <c:strCache>
                <c:ptCount val="1"/>
                <c:pt idx="0">
                  <c:v>Hazardous and non-hazardous - Total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numRef>
              <c:f>'Figure 5'!$E$11:$X$11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5'!$E$12:$X$12</c:f>
              <c:numCache>
                <c:formatCode>0.0</c:formatCode>
                <c:ptCount val="20"/>
                <c:pt idx="0">
                  <c:v>100</c:v>
                </c:pt>
                <c:pt idx="1">
                  <c:v>103.2</c:v>
                </c:pt>
                <c:pt idx="2">
                  <c:v>101.9</c:v>
                </c:pt>
                <c:pt idx="3">
                  <c:v>105.4</c:v>
                </c:pt>
                <c:pt idx="4">
                  <c:v>97.5</c:v>
                </c:pt>
                <c:pt idx="5">
                  <c:v>84.6</c:v>
                </c:pt>
                <c:pt idx="6">
                  <c:v>96.6</c:v>
                </c:pt>
                <c:pt idx="7">
                  <c:v>93.2</c:v>
                </c:pt>
                <c:pt idx="8">
                  <c:v>92.3</c:v>
                </c:pt>
                <c:pt idx="9">
                  <c:v>91.5</c:v>
                </c:pt>
                <c:pt idx="10">
                  <c:v>93.1</c:v>
                </c:pt>
                <c:pt idx="11">
                  <c:v>92.3</c:v>
                </c:pt>
                <c:pt idx="12">
                  <c:v>91.8</c:v>
                </c:pt>
                <c:pt idx="13">
                  <c:v>93.9</c:v>
                </c:pt>
                <c:pt idx="14">
                  <c:v>94.5</c:v>
                </c:pt>
                <c:pt idx="15">
                  <c:v>94.8</c:v>
                </c:pt>
                <c:pt idx="16">
                  <c:v>90.5</c:v>
                </c:pt>
                <c:pt idx="17">
                  <c:v>93.5</c:v>
                </c:pt>
                <c:pt idx="18">
                  <c:v>83</c:v>
                </c:pt>
                <c:pt idx="19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E-478E-B2ED-8A87AB971603}"/>
            </c:ext>
          </c:extLst>
        </c:ser>
        <c:ser>
          <c:idx val="1"/>
          <c:order val="1"/>
          <c:tx>
            <c:strRef>
              <c:f>'Figure 5'!$D$14</c:f>
              <c:strCache>
                <c:ptCount val="1"/>
                <c:pt idx="0">
                  <c:v>Hazardous to the environment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5'!$E$11:$X$11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5'!$E$14:$X$14</c:f>
              <c:numCache>
                <c:formatCode>0.0</c:formatCode>
                <c:ptCount val="20"/>
                <c:pt idx="0">
                  <c:v>100</c:v>
                </c:pt>
                <c:pt idx="1">
                  <c:v>106.2</c:v>
                </c:pt>
                <c:pt idx="2">
                  <c:v>103.9</c:v>
                </c:pt>
                <c:pt idx="3">
                  <c:v>108.7</c:v>
                </c:pt>
                <c:pt idx="4">
                  <c:v>110.1</c:v>
                </c:pt>
                <c:pt idx="5">
                  <c:v>90.9</c:v>
                </c:pt>
                <c:pt idx="6">
                  <c:v>103.2</c:v>
                </c:pt>
                <c:pt idx="7">
                  <c:v>101</c:v>
                </c:pt>
                <c:pt idx="8">
                  <c:v>95.5</c:v>
                </c:pt>
                <c:pt idx="9">
                  <c:v>95.4</c:v>
                </c:pt>
                <c:pt idx="10">
                  <c:v>95.9</c:v>
                </c:pt>
                <c:pt idx="11">
                  <c:v>92.4</c:v>
                </c:pt>
                <c:pt idx="12">
                  <c:v>89.2</c:v>
                </c:pt>
                <c:pt idx="13">
                  <c:v>88.1</c:v>
                </c:pt>
                <c:pt idx="14">
                  <c:v>89.9</c:v>
                </c:pt>
                <c:pt idx="15">
                  <c:v>97.5</c:v>
                </c:pt>
                <c:pt idx="16">
                  <c:v>96.3</c:v>
                </c:pt>
                <c:pt idx="17">
                  <c:v>101.4</c:v>
                </c:pt>
                <c:pt idx="18">
                  <c:v>76.8</c:v>
                </c:pt>
                <c:pt idx="1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78E-B2ED-8A87AB971603}"/>
            </c:ext>
          </c:extLst>
        </c:ser>
        <c:ser>
          <c:idx val="0"/>
          <c:order val="2"/>
          <c:tx>
            <c:strRef>
              <c:f>'Figure 5'!$D$13</c:f>
              <c:strCache>
                <c:ptCount val="1"/>
                <c:pt idx="0">
                  <c:v>Hazardous to health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5'!$E$11:$X$11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5'!$E$13:$X$13</c:f>
              <c:numCache>
                <c:formatCode>0.0</c:formatCode>
                <c:ptCount val="20"/>
                <c:pt idx="0">
                  <c:v>100</c:v>
                </c:pt>
                <c:pt idx="1">
                  <c:v>103.1</c:v>
                </c:pt>
                <c:pt idx="2">
                  <c:v>100.9</c:v>
                </c:pt>
                <c:pt idx="3">
                  <c:v>104.1</c:v>
                </c:pt>
                <c:pt idx="4">
                  <c:v>99.2</c:v>
                </c:pt>
                <c:pt idx="5">
                  <c:v>84.4</c:v>
                </c:pt>
                <c:pt idx="6">
                  <c:v>96.4</c:v>
                </c:pt>
                <c:pt idx="7">
                  <c:v>92.3</c:v>
                </c:pt>
                <c:pt idx="8">
                  <c:v>90</c:v>
                </c:pt>
                <c:pt idx="9">
                  <c:v>89.6</c:v>
                </c:pt>
                <c:pt idx="10">
                  <c:v>91.3</c:v>
                </c:pt>
                <c:pt idx="11">
                  <c:v>89.6</c:v>
                </c:pt>
                <c:pt idx="12">
                  <c:v>88.2</c:v>
                </c:pt>
                <c:pt idx="13">
                  <c:v>90.1</c:v>
                </c:pt>
                <c:pt idx="14">
                  <c:v>90.4</c:v>
                </c:pt>
                <c:pt idx="15">
                  <c:v>91.7</c:v>
                </c:pt>
                <c:pt idx="16">
                  <c:v>88.6</c:v>
                </c:pt>
                <c:pt idx="17">
                  <c:v>91.5</c:v>
                </c:pt>
                <c:pt idx="18">
                  <c:v>79.7</c:v>
                </c:pt>
                <c:pt idx="19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E-478E-B2ED-8A87AB971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69056"/>
        <c:axId val="198670592"/>
      </c:lineChart>
      <c:catAx>
        <c:axId val="198669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8670592"/>
        <c:crosses val="autoZero"/>
        <c:auto val="1"/>
        <c:lblAlgn val="ctr"/>
        <c:lblOffset val="150"/>
        <c:tickLblSkip val="1"/>
        <c:tickMarkSkip val="1"/>
        <c:noMultiLvlLbl val="0"/>
      </c:catAx>
      <c:valAx>
        <c:axId val="19867059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8669056"/>
        <c:crosses val="autoZero"/>
        <c:crossBetween val="between"/>
        <c:majorUnit val="10"/>
        <c:minorUnit val="1"/>
      </c:valAx>
    </c:plotArea>
    <c:legend>
      <c:legendPos val="b"/>
      <c:layout>
        <c:manualLayout>
          <c:xMode val="edge"/>
          <c:yMode val="edge"/>
          <c:x val="0.05"/>
          <c:y val="0.8329313681344519"/>
          <c:w val="0.9"/>
          <c:h val="4.212143335106144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chemicals, EU, 2004-23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(2004 = 100)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5'!$AG$13</c:f>
              <c:strCache>
                <c:ptCount val="1"/>
                <c:pt idx="0">
                  <c:v>Hazardous to the environment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'Figure 5'!$AH$12:$BA$12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5'!$AH$13:$BA$13</c:f>
              <c:numCache>
                <c:formatCode>0.0</c:formatCode>
                <c:ptCount val="20"/>
                <c:pt idx="0">
                  <c:v>100</c:v>
                </c:pt>
                <c:pt idx="1">
                  <c:v>106.2</c:v>
                </c:pt>
                <c:pt idx="2">
                  <c:v>103.9</c:v>
                </c:pt>
                <c:pt idx="3">
                  <c:v>108.7</c:v>
                </c:pt>
                <c:pt idx="4">
                  <c:v>110.1</c:v>
                </c:pt>
                <c:pt idx="5">
                  <c:v>90.9</c:v>
                </c:pt>
                <c:pt idx="6">
                  <c:v>103.2</c:v>
                </c:pt>
                <c:pt idx="7">
                  <c:v>101</c:v>
                </c:pt>
                <c:pt idx="8">
                  <c:v>95.5</c:v>
                </c:pt>
                <c:pt idx="9">
                  <c:v>95.4</c:v>
                </c:pt>
                <c:pt idx="10">
                  <c:v>95.9</c:v>
                </c:pt>
                <c:pt idx="11">
                  <c:v>92.4</c:v>
                </c:pt>
                <c:pt idx="12">
                  <c:v>89.2</c:v>
                </c:pt>
                <c:pt idx="13">
                  <c:v>88.1</c:v>
                </c:pt>
                <c:pt idx="14">
                  <c:v>89.9</c:v>
                </c:pt>
                <c:pt idx="15">
                  <c:v>97.5</c:v>
                </c:pt>
                <c:pt idx="16">
                  <c:v>96.3</c:v>
                </c:pt>
                <c:pt idx="17">
                  <c:v>101.4</c:v>
                </c:pt>
                <c:pt idx="18">
                  <c:v>76.8</c:v>
                </c:pt>
                <c:pt idx="1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2-4018-A5EE-E29D7B9FA4F0}"/>
            </c:ext>
          </c:extLst>
        </c:ser>
        <c:ser>
          <c:idx val="1"/>
          <c:order val="1"/>
          <c:tx>
            <c:strRef>
              <c:f>'Figure 5'!$AG$14</c:f>
              <c:strCache>
                <c:ptCount val="1"/>
                <c:pt idx="0">
                  <c:v>Hazardous to health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5'!$AH$12:$BA$12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5'!$AH$14:$BA$14</c:f>
              <c:numCache>
                <c:formatCode>0.0</c:formatCode>
                <c:ptCount val="20"/>
                <c:pt idx="0">
                  <c:v>100</c:v>
                </c:pt>
                <c:pt idx="1">
                  <c:v>103.1</c:v>
                </c:pt>
                <c:pt idx="2">
                  <c:v>100.9</c:v>
                </c:pt>
                <c:pt idx="3">
                  <c:v>104.1</c:v>
                </c:pt>
                <c:pt idx="4">
                  <c:v>99.2</c:v>
                </c:pt>
                <c:pt idx="5">
                  <c:v>84.4</c:v>
                </c:pt>
                <c:pt idx="6">
                  <c:v>96.4</c:v>
                </c:pt>
                <c:pt idx="7">
                  <c:v>92.3</c:v>
                </c:pt>
                <c:pt idx="8">
                  <c:v>90</c:v>
                </c:pt>
                <c:pt idx="9">
                  <c:v>89.6</c:v>
                </c:pt>
                <c:pt idx="10">
                  <c:v>91.3</c:v>
                </c:pt>
                <c:pt idx="11">
                  <c:v>89.6</c:v>
                </c:pt>
                <c:pt idx="12">
                  <c:v>88.2</c:v>
                </c:pt>
                <c:pt idx="13">
                  <c:v>90.1</c:v>
                </c:pt>
                <c:pt idx="14">
                  <c:v>90.4</c:v>
                </c:pt>
                <c:pt idx="15">
                  <c:v>91.7</c:v>
                </c:pt>
                <c:pt idx="16">
                  <c:v>88.6</c:v>
                </c:pt>
                <c:pt idx="17">
                  <c:v>91.5</c:v>
                </c:pt>
                <c:pt idx="18">
                  <c:v>79.7</c:v>
                </c:pt>
                <c:pt idx="19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2-4018-A5EE-E29D7B9FA4F0}"/>
            </c:ext>
          </c:extLst>
        </c:ser>
        <c:ser>
          <c:idx val="2"/>
          <c:order val="2"/>
          <c:tx>
            <c:strRef>
              <c:f>'Figure 5'!$AG$15</c:f>
              <c:strCache>
                <c:ptCount val="1"/>
                <c:pt idx="0">
                  <c:v>Hazardous and non-hazardous - Total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5'!$AH$12:$BA$12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5'!$AH$15:$BA$15</c:f>
              <c:numCache>
                <c:formatCode>0.0</c:formatCode>
                <c:ptCount val="20"/>
                <c:pt idx="0">
                  <c:v>100</c:v>
                </c:pt>
                <c:pt idx="1">
                  <c:v>103.2</c:v>
                </c:pt>
                <c:pt idx="2">
                  <c:v>101.9</c:v>
                </c:pt>
                <c:pt idx="3">
                  <c:v>105.4</c:v>
                </c:pt>
                <c:pt idx="4">
                  <c:v>97.5</c:v>
                </c:pt>
                <c:pt idx="5">
                  <c:v>84.6</c:v>
                </c:pt>
                <c:pt idx="6">
                  <c:v>96.6</c:v>
                </c:pt>
                <c:pt idx="7">
                  <c:v>93.2</c:v>
                </c:pt>
                <c:pt idx="8">
                  <c:v>92.3</c:v>
                </c:pt>
                <c:pt idx="9">
                  <c:v>91.5</c:v>
                </c:pt>
                <c:pt idx="10">
                  <c:v>93.1</c:v>
                </c:pt>
                <c:pt idx="11">
                  <c:v>92.3</c:v>
                </c:pt>
                <c:pt idx="12">
                  <c:v>91.8</c:v>
                </c:pt>
                <c:pt idx="13">
                  <c:v>93.9</c:v>
                </c:pt>
                <c:pt idx="14">
                  <c:v>94.5</c:v>
                </c:pt>
                <c:pt idx="15">
                  <c:v>94.8</c:v>
                </c:pt>
                <c:pt idx="16">
                  <c:v>90.5</c:v>
                </c:pt>
                <c:pt idx="17">
                  <c:v>93.5</c:v>
                </c:pt>
                <c:pt idx="18">
                  <c:v>83</c:v>
                </c:pt>
                <c:pt idx="19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2-4018-A5EE-E29D7B9F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132031"/>
        <c:axId val="2042131071"/>
      </c:lineChart>
      <c:catAx>
        <c:axId val="204213203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31071"/>
        <c:crosses val="autoZero"/>
        <c:auto val="1"/>
        <c:lblAlgn val="ctr"/>
        <c:lblOffset val="100"/>
        <c:tickMarkSkip val="1"/>
        <c:noMultiLvlLbl val="0"/>
      </c:catAx>
      <c:valAx>
        <c:axId val="2042131071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3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health, EU, 2004–23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8.70818378999014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66341549710444"/>
          <c:w val="0.97066666666666668"/>
          <c:h val="0.486002537372764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6'!$C$11:$V$11</c:f>
              <c:numCache>
                <c:formatCode>0.0</c:formatCode>
                <c:ptCount val="20"/>
                <c:pt idx="0">
                  <c:v>45.1</c:v>
                </c:pt>
                <c:pt idx="1">
                  <c:v>45.6</c:v>
                </c:pt>
                <c:pt idx="2">
                  <c:v>44.4</c:v>
                </c:pt>
                <c:pt idx="3">
                  <c:v>46.4</c:v>
                </c:pt>
                <c:pt idx="4">
                  <c:v>40</c:v>
                </c:pt>
                <c:pt idx="5">
                  <c:v>38.6</c:v>
                </c:pt>
                <c:pt idx="6">
                  <c:v>44</c:v>
                </c:pt>
                <c:pt idx="7">
                  <c:v>44.7</c:v>
                </c:pt>
                <c:pt idx="8">
                  <c:v>39.5</c:v>
                </c:pt>
                <c:pt idx="9">
                  <c:v>39.700000000000003</c:v>
                </c:pt>
                <c:pt idx="10">
                  <c:v>38.799999999999997</c:v>
                </c:pt>
                <c:pt idx="11">
                  <c:v>38.1</c:v>
                </c:pt>
                <c:pt idx="12">
                  <c:v>36.799999999999997</c:v>
                </c:pt>
                <c:pt idx="13">
                  <c:v>32.700000000000003</c:v>
                </c:pt>
                <c:pt idx="14">
                  <c:v>32.299999999999997</c:v>
                </c:pt>
                <c:pt idx="15">
                  <c:v>35.299999999999997</c:v>
                </c:pt>
                <c:pt idx="16">
                  <c:v>36</c:v>
                </c:pt>
                <c:pt idx="17">
                  <c:v>41.2</c:v>
                </c:pt>
                <c:pt idx="18">
                  <c:v>26.6</c:v>
                </c:pt>
                <c:pt idx="19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1-4AA1-B2AE-4B1FFD89CDBF}"/>
            </c:ext>
          </c:extLst>
        </c:ser>
        <c:ser>
          <c:idx val="1"/>
          <c:order val="1"/>
          <c:tx>
            <c:strRef>
              <c:f>'Figure 6'!$B$12</c:f>
              <c:strCache>
                <c:ptCount val="1"/>
                <c:pt idx="0">
                  <c:v>Chronic toxic health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6'!$C$12:$V$12</c:f>
              <c:numCache>
                <c:formatCode>0.0</c:formatCode>
                <c:ptCount val="20"/>
                <c:pt idx="0">
                  <c:v>25.1</c:v>
                </c:pt>
                <c:pt idx="1">
                  <c:v>24.6</c:v>
                </c:pt>
                <c:pt idx="2">
                  <c:v>25.5</c:v>
                </c:pt>
                <c:pt idx="3">
                  <c:v>26.2</c:v>
                </c:pt>
                <c:pt idx="4">
                  <c:v>28.2</c:v>
                </c:pt>
                <c:pt idx="5">
                  <c:v>22.5</c:v>
                </c:pt>
                <c:pt idx="6">
                  <c:v>24.3</c:v>
                </c:pt>
                <c:pt idx="7">
                  <c:v>23</c:v>
                </c:pt>
                <c:pt idx="8">
                  <c:v>23.6</c:v>
                </c:pt>
                <c:pt idx="9">
                  <c:v>23.9</c:v>
                </c:pt>
                <c:pt idx="10">
                  <c:v>24.8</c:v>
                </c:pt>
                <c:pt idx="11">
                  <c:v>22</c:v>
                </c:pt>
                <c:pt idx="12">
                  <c:v>18.7</c:v>
                </c:pt>
                <c:pt idx="13">
                  <c:v>20.399999999999999</c:v>
                </c:pt>
                <c:pt idx="14">
                  <c:v>22.4</c:v>
                </c:pt>
                <c:pt idx="15">
                  <c:v>23.7</c:v>
                </c:pt>
                <c:pt idx="16">
                  <c:v>22</c:v>
                </c:pt>
                <c:pt idx="17">
                  <c:v>25.7</c:v>
                </c:pt>
                <c:pt idx="18">
                  <c:v>24.7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1-4AA1-B2AE-4B1FFD89CDBF}"/>
            </c:ext>
          </c:extLst>
        </c:ser>
        <c:ser>
          <c:idx val="2"/>
          <c:order val="2"/>
          <c:tx>
            <c:strRef>
              <c:f>'Figure 6'!$B$13</c:f>
              <c:strCache>
                <c:ptCount val="1"/>
                <c:pt idx="0">
                  <c:v>Very toxic health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6'!$C$13:$V$13</c:f>
              <c:numCache>
                <c:formatCode>0.0</c:formatCode>
                <c:ptCount val="20"/>
                <c:pt idx="0">
                  <c:v>58.6</c:v>
                </c:pt>
                <c:pt idx="1">
                  <c:v>65.900000000000006</c:v>
                </c:pt>
                <c:pt idx="2">
                  <c:v>63.7</c:v>
                </c:pt>
                <c:pt idx="3">
                  <c:v>67.099999999999994</c:v>
                </c:pt>
                <c:pt idx="4">
                  <c:v>68.400000000000006</c:v>
                </c:pt>
                <c:pt idx="5">
                  <c:v>52.7</c:v>
                </c:pt>
                <c:pt idx="6">
                  <c:v>61.1</c:v>
                </c:pt>
                <c:pt idx="7">
                  <c:v>54.1</c:v>
                </c:pt>
                <c:pt idx="8">
                  <c:v>52.9</c:v>
                </c:pt>
                <c:pt idx="9">
                  <c:v>54.2</c:v>
                </c:pt>
                <c:pt idx="10">
                  <c:v>56.4</c:v>
                </c:pt>
                <c:pt idx="11">
                  <c:v>56.1</c:v>
                </c:pt>
                <c:pt idx="12">
                  <c:v>56.9</c:v>
                </c:pt>
                <c:pt idx="13">
                  <c:v>61.5</c:v>
                </c:pt>
                <c:pt idx="14">
                  <c:v>61.7</c:v>
                </c:pt>
                <c:pt idx="15">
                  <c:v>63.3</c:v>
                </c:pt>
                <c:pt idx="16">
                  <c:v>61.7</c:v>
                </c:pt>
                <c:pt idx="17">
                  <c:v>60</c:v>
                </c:pt>
                <c:pt idx="18">
                  <c:v>54.3</c:v>
                </c:pt>
                <c:pt idx="19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1-4AA1-B2AE-4B1FFD89CDBF}"/>
            </c:ext>
          </c:extLst>
        </c:ser>
        <c:ser>
          <c:idx val="3"/>
          <c:order val="3"/>
          <c:tx>
            <c:strRef>
              <c:f>'Figure 6'!$B$14</c:f>
              <c:strCache>
                <c:ptCount val="1"/>
                <c:pt idx="0">
                  <c:v>Toxic health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6'!$C$14:$V$14</c:f>
              <c:numCache>
                <c:formatCode>0.0</c:formatCode>
                <c:ptCount val="20"/>
                <c:pt idx="0">
                  <c:v>47.4</c:v>
                </c:pt>
                <c:pt idx="1">
                  <c:v>48.9</c:v>
                </c:pt>
                <c:pt idx="2">
                  <c:v>47.6</c:v>
                </c:pt>
                <c:pt idx="3">
                  <c:v>47.3</c:v>
                </c:pt>
                <c:pt idx="4">
                  <c:v>43.6</c:v>
                </c:pt>
                <c:pt idx="5">
                  <c:v>38.5</c:v>
                </c:pt>
                <c:pt idx="6">
                  <c:v>43.1</c:v>
                </c:pt>
                <c:pt idx="7">
                  <c:v>42.4</c:v>
                </c:pt>
                <c:pt idx="8">
                  <c:v>42.7</c:v>
                </c:pt>
                <c:pt idx="9">
                  <c:v>41.9</c:v>
                </c:pt>
                <c:pt idx="10">
                  <c:v>42</c:v>
                </c:pt>
                <c:pt idx="11">
                  <c:v>42.3</c:v>
                </c:pt>
                <c:pt idx="12">
                  <c:v>43</c:v>
                </c:pt>
                <c:pt idx="13">
                  <c:v>45.6</c:v>
                </c:pt>
                <c:pt idx="14">
                  <c:v>44.3</c:v>
                </c:pt>
                <c:pt idx="15">
                  <c:v>43.9</c:v>
                </c:pt>
                <c:pt idx="16">
                  <c:v>42.1</c:v>
                </c:pt>
                <c:pt idx="17">
                  <c:v>42.9</c:v>
                </c:pt>
                <c:pt idx="18">
                  <c:v>38.4</c:v>
                </c:pt>
                <c:pt idx="1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1-4AA1-B2AE-4B1FFD89CDBF}"/>
            </c:ext>
          </c:extLst>
        </c:ser>
        <c:ser>
          <c:idx val="4"/>
          <c:order val="4"/>
          <c:tx>
            <c:strRef>
              <c:f>'Figure 6'!$B$15</c:f>
              <c:strCache>
                <c:ptCount val="1"/>
                <c:pt idx="0">
                  <c:v>Harmful health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6'!$C$15:$V$15</c:f>
              <c:numCache>
                <c:formatCode>0.0</c:formatCode>
                <c:ptCount val="20"/>
                <c:pt idx="0">
                  <c:v>67.2</c:v>
                </c:pt>
                <c:pt idx="1">
                  <c:v>66.099999999999994</c:v>
                </c:pt>
                <c:pt idx="2">
                  <c:v>64.599999999999994</c:v>
                </c:pt>
                <c:pt idx="3">
                  <c:v>66.400000000000006</c:v>
                </c:pt>
                <c:pt idx="4">
                  <c:v>61.1</c:v>
                </c:pt>
                <c:pt idx="5">
                  <c:v>53.3</c:v>
                </c:pt>
                <c:pt idx="6">
                  <c:v>62.2</c:v>
                </c:pt>
                <c:pt idx="7">
                  <c:v>60.4</c:v>
                </c:pt>
                <c:pt idx="8">
                  <c:v>60.4</c:v>
                </c:pt>
                <c:pt idx="9">
                  <c:v>58.5</c:v>
                </c:pt>
                <c:pt idx="10">
                  <c:v>60.2</c:v>
                </c:pt>
                <c:pt idx="11">
                  <c:v>59.6</c:v>
                </c:pt>
                <c:pt idx="12">
                  <c:v>59.1</c:v>
                </c:pt>
                <c:pt idx="13">
                  <c:v>59.1</c:v>
                </c:pt>
                <c:pt idx="14">
                  <c:v>59.4</c:v>
                </c:pt>
                <c:pt idx="15">
                  <c:v>57.2</c:v>
                </c:pt>
                <c:pt idx="16">
                  <c:v>53.9</c:v>
                </c:pt>
                <c:pt idx="17">
                  <c:v>52.8</c:v>
                </c:pt>
                <c:pt idx="18">
                  <c:v>50</c:v>
                </c:pt>
                <c:pt idx="19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1-4AA1-B2AE-4B1FFD89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49175568"/>
        <c:axId val="449186720"/>
      </c:barChart>
      <c:catAx>
        <c:axId val="449175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86720"/>
        <c:crosses val="autoZero"/>
        <c:auto val="1"/>
        <c:lblAlgn val="ctr"/>
        <c:lblOffset val="100"/>
        <c:tickMarkSkip val="1"/>
        <c:noMultiLvlLbl val="0"/>
      </c:catAx>
      <c:valAx>
        <c:axId val="449186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7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45963254593174"/>
          <c:y val="0.63861345829234228"/>
          <c:w val="0.48108062992125983"/>
          <c:h val="0.206557090972921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health, EU, 2004-23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54166210639784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6'!$AB$11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6'!$AC$10:$AV$10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6'!$AC$11:$AV$11</c:f>
              <c:numCache>
                <c:formatCode>General</c:formatCode>
                <c:ptCount val="20"/>
                <c:pt idx="0">
                  <c:v>45.1</c:v>
                </c:pt>
                <c:pt idx="1">
                  <c:v>45.6</c:v>
                </c:pt>
                <c:pt idx="2">
                  <c:v>44.4</c:v>
                </c:pt>
                <c:pt idx="3">
                  <c:v>46.4</c:v>
                </c:pt>
                <c:pt idx="4">
                  <c:v>40</c:v>
                </c:pt>
                <c:pt idx="5">
                  <c:v>38.6</c:v>
                </c:pt>
                <c:pt idx="6">
                  <c:v>44</c:v>
                </c:pt>
                <c:pt idx="7">
                  <c:v>44.7</c:v>
                </c:pt>
                <c:pt idx="8">
                  <c:v>39.5</c:v>
                </c:pt>
                <c:pt idx="9">
                  <c:v>39.700000000000003</c:v>
                </c:pt>
                <c:pt idx="10">
                  <c:v>38.799999999999997</c:v>
                </c:pt>
                <c:pt idx="11">
                  <c:v>38.1</c:v>
                </c:pt>
                <c:pt idx="12">
                  <c:v>36.799999999999997</c:v>
                </c:pt>
                <c:pt idx="13">
                  <c:v>32.700000000000003</c:v>
                </c:pt>
                <c:pt idx="14">
                  <c:v>32.299999999999997</c:v>
                </c:pt>
                <c:pt idx="15">
                  <c:v>35.299999999999997</c:v>
                </c:pt>
                <c:pt idx="16">
                  <c:v>36</c:v>
                </c:pt>
                <c:pt idx="17">
                  <c:v>41.2</c:v>
                </c:pt>
                <c:pt idx="18">
                  <c:v>26.6</c:v>
                </c:pt>
                <c:pt idx="19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6-43E1-8682-95528EDC27BF}"/>
            </c:ext>
          </c:extLst>
        </c:ser>
        <c:ser>
          <c:idx val="1"/>
          <c:order val="1"/>
          <c:tx>
            <c:strRef>
              <c:f>'Figure 6'!$AB$12</c:f>
              <c:strCache>
                <c:ptCount val="1"/>
                <c:pt idx="0">
                  <c:v>Chronic toxic health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6'!$AC$10:$AV$10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6'!$AC$12:$AV$12</c:f>
              <c:numCache>
                <c:formatCode>General</c:formatCode>
                <c:ptCount val="20"/>
                <c:pt idx="0">
                  <c:v>25.1</c:v>
                </c:pt>
                <c:pt idx="1">
                  <c:v>24.6</c:v>
                </c:pt>
                <c:pt idx="2">
                  <c:v>25.5</c:v>
                </c:pt>
                <c:pt idx="3">
                  <c:v>26.2</c:v>
                </c:pt>
                <c:pt idx="4">
                  <c:v>28.2</c:v>
                </c:pt>
                <c:pt idx="5">
                  <c:v>22.5</c:v>
                </c:pt>
                <c:pt idx="6">
                  <c:v>24.3</c:v>
                </c:pt>
                <c:pt idx="7">
                  <c:v>23</c:v>
                </c:pt>
                <c:pt idx="8">
                  <c:v>23.6</c:v>
                </c:pt>
                <c:pt idx="9">
                  <c:v>23.9</c:v>
                </c:pt>
                <c:pt idx="10">
                  <c:v>24.8</c:v>
                </c:pt>
                <c:pt idx="11">
                  <c:v>22</c:v>
                </c:pt>
                <c:pt idx="12">
                  <c:v>18.7</c:v>
                </c:pt>
                <c:pt idx="13">
                  <c:v>20.399999999999999</c:v>
                </c:pt>
                <c:pt idx="14">
                  <c:v>22.4</c:v>
                </c:pt>
                <c:pt idx="15">
                  <c:v>23.7</c:v>
                </c:pt>
                <c:pt idx="16">
                  <c:v>22</c:v>
                </c:pt>
                <c:pt idx="17">
                  <c:v>25.7</c:v>
                </c:pt>
                <c:pt idx="18">
                  <c:v>24.7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6-43E1-8682-95528EDC27BF}"/>
            </c:ext>
          </c:extLst>
        </c:ser>
        <c:ser>
          <c:idx val="2"/>
          <c:order val="2"/>
          <c:tx>
            <c:strRef>
              <c:f>'Figure 6'!$AB$13</c:f>
              <c:strCache>
                <c:ptCount val="1"/>
                <c:pt idx="0">
                  <c:v>Very toxic health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6'!$AC$10:$AV$10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6'!$AC$13:$AV$13</c:f>
              <c:numCache>
                <c:formatCode>General</c:formatCode>
                <c:ptCount val="20"/>
                <c:pt idx="0">
                  <c:v>58.6</c:v>
                </c:pt>
                <c:pt idx="1">
                  <c:v>65.900000000000006</c:v>
                </c:pt>
                <c:pt idx="2">
                  <c:v>63.7</c:v>
                </c:pt>
                <c:pt idx="3">
                  <c:v>67.099999999999994</c:v>
                </c:pt>
                <c:pt idx="4">
                  <c:v>68.400000000000006</c:v>
                </c:pt>
                <c:pt idx="5">
                  <c:v>52.7</c:v>
                </c:pt>
                <c:pt idx="6">
                  <c:v>61.1</c:v>
                </c:pt>
                <c:pt idx="7">
                  <c:v>54.1</c:v>
                </c:pt>
                <c:pt idx="8">
                  <c:v>52.9</c:v>
                </c:pt>
                <c:pt idx="9">
                  <c:v>54.2</c:v>
                </c:pt>
                <c:pt idx="10">
                  <c:v>56.4</c:v>
                </c:pt>
                <c:pt idx="11">
                  <c:v>56.1</c:v>
                </c:pt>
                <c:pt idx="12">
                  <c:v>56.9</c:v>
                </c:pt>
                <c:pt idx="13">
                  <c:v>61.5</c:v>
                </c:pt>
                <c:pt idx="14">
                  <c:v>61.7</c:v>
                </c:pt>
                <c:pt idx="15">
                  <c:v>63.3</c:v>
                </c:pt>
                <c:pt idx="16">
                  <c:v>61.7</c:v>
                </c:pt>
                <c:pt idx="17">
                  <c:v>60</c:v>
                </c:pt>
                <c:pt idx="18">
                  <c:v>54.3</c:v>
                </c:pt>
                <c:pt idx="19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6-43E1-8682-95528EDC27BF}"/>
            </c:ext>
          </c:extLst>
        </c:ser>
        <c:ser>
          <c:idx val="3"/>
          <c:order val="3"/>
          <c:tx>
            <c:strRef>
              <c:f>'Figure 6'!$AB$14</c:f>
              <c:strCache>
                <c:ptCount val="1"/>
                <c:pt idx="0">
                  <c:v>Toxic health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6'!$AC$10:$AV$10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6'!$AC$14:$AV$14</c:f>
              <c:numCache>
                <c:formatCode>General</c:formatCode>
                <c:ptCount val="20"/>
                <c:pt idx="0">
                  <c:v>47.4</c:v>
                </c:pt>
                <c:pt idx="1">
                  <c:v>48.9</c:v>
                </c:pt>
                <c:pt idx="2">
                  <c:v>47.6</c:v>
                </c:pt>
                <c:pt idx="3">
                  <c:v>47.3</c:v>
                </c:pt>
                <c:pt idx="4">
                  <c:v>43.6</c:v>
                </c:pt>
                <c:pt idx="5">
                  <c:v>38.5</c:v>
                </c:pt>
                <c:pt idx="6">
                  <c:v>43.1</c:v>
                </c:pt>
                <c:pt idx="7">
                  <c:v>42.4</c:v>
                </c:pt>
                <c:pt idx="8">
                  <c:v>42.7</c:v>
                </c:pt>
                <c:pt idx="9">
                  <c:v>41.9</c:v>
                </c:pt>
                <c:pt idx="10">
                  <c:v>42</c:v>
                </c:pt>
                <c:pt idx="11">
                  <c:v>42.3</c:v>
                </c:pt>
                <c:pt idx="12">
                  <c:v>43</c:v>
                </c:pt>
                <c:pt idx="13">
                  <c:v>45.6</c:v>
                </c:pt>
                <c:pt idx="14">
                  <c:v>44.3</c:v>
                </c:pt>
                <c:pt idx="15">
                  <c:v>43.9</c:v>
                </c:pt>
                <c:pt idx="16">
                  <c:v>42.1</c:v>
                </c:pt>
                <c:pt idx="17">
                  <c:v>42.9</c:v>
                </c:pt>
                <c:pt idx="18">
                  <c:v>38.4</c:v>
                </c:pt>
                <c:pt idx="1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6-43E1-8682-95528EDC27BF}"/>
            </c:ext>
          </c:extLst>
        </c:ser>
        <c:ser>
          <c:idx val="4"/>
          <c:order val="4"/>
          <c:tx>
            <c:strRef>
              <c:f>'Figure 6'!$AB$15</c:f>
              <c:strCache>
                <c:ptCount val="1"/>
                <c:pt idx="0">
                  <c:v>Harmful health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6'!$AC$10:$AV$10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6'!$AC$15:$AV$15</c:f>
              <c:numCache>
                <c:formatCode>General</c:formatCode>
                <c:ptCount val="20"/>
                <c:pt idx="0">
                  <c:v>67.2</c:v>
                </c:pt>
                <c:pt idx="1">
                  <c:v>66.099999999999994</c:v>
                </c:pt>
                <c:pt idx="2">
                  <c:v>64.599999999999994</c:v>
                </c:pt>
                <c:pt idx="3">
                  <c:v>66.400000000000006</c:v>
                </c:pt>
                <c:pt idx="4">
                  <c:v>61.1</c:v>
                </c:pt>
                <c:pt idx="5">
                  <c:v>53.3</c:v>
                </c:pt>
                <c:pt idx="6">
                  <c:v>62.2</c:v>
                </c:pt>
                <c:pt idx="7">
                  <c:v>60.4</c:v>
                </c:pt>
                <c:pt idx="8">
                  <c:v>60.4</c:v>
                </c:pt>
                <c:pt idx="9">
                  <c:v>58.5</c:v>
                </c:pt>
                <c:pt idx="10">
                  <c:v>60.2</c:v>
                </c:pt>
                <c:pt idx="11">
                  <c:v>59.6</c:v>
                </c:pt>
                <c:pt idx="12">
                  <c:v>59.1</c:v>
                </c:pt>
                <c:pt idx="13">
                  <c:v>59.1</c:v>
                </c:pt>
                <c:pt idx="14">
                  <c:v>59.4</c:v>
                </c:pt>
                <c:pt idx="15">
                  <c:v>57.2</c:v>
                </c:pt>
                <c:pt idx="16">
                  <c:v>53.9</c:v>
                </c:pt>
                <c:pt idx="17">
                  <c:v>52.8</c:v>
                </c:pt>
                <c:pt idx="18">
                  <c:v>50</c:v>
                </c:pt>
                <c:pt idx="19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6-43E1-8682-95528EDC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4262303"/>
        <c:axId val="654261823"/>
      </c:barChart>
      <c:catAx>
        <c:axId val="654262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261823"/>
        <c:crosses val="autoZero"/>
        <c:auto val="1"/>
        <c:lblAlgn val="ctr"/>
        <c:lblOffset val="100"/>
        <c:tickMarkSkip val="1"/>
        <c:noMultiLvlLbl val="0"/>
      </c:catAx>
      <c:valAx>
        <c:axId val="6542618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26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45963254593174"/>
          <c:y val="0.6777471517936684"/>
          <c:w val="0.48108062992125983"/>
          <c:h val="0.184189512339628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the environment, EU, 2004–23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491564368882232"/>
          <c:w val="0.97066666666666668"/>
          <c:h val="0.57631780559253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7'!$C$11:$V$11</c:f>
              <c:numCache>
                <c:formatCode>0.0</c:formatCode>
                <c:ptCount val="20"/>
                <c:pt idx="0">
                  <c:v>16.100000000000001</c:v>
                </c:pt>
                <c:pt idx="1">
                  <c:v>16.600000000000001</c:v>
                </c:pt>
                <c:pt idx="2">
                  <c:v>16.399999999999999</c:v>
                </c:pt>
                <c:pt idx="3">
                  <c:v>16.7</c:v>
                </c:pt>
                <c:pt idx="4">
                  <c:v>16.399999999999999</c:v>
                </c:pt>
                <c:pt idx="5">
                  <c:v>17.100000000000001</c:v>
                </c:pt>
                <c:pt idx="6">
                  <c:v>18.8</c:v>
                </c:pt>
                <c:pt idx="7">
                  <c:v>20.3</c:v>
                </c:pt>
                <c:pt idx="8">
                  <c:v>18.5</c:v>
                </c:pt>
                <c:pt idx="9">
                  <c:v>19.100000000000001</c:v>
                </c:pt>
                <c:pt idx="10">
                  <c:v>19</c:v>
                </c:pt>
                <c:pt idx="11">
                  <c:v>17.100000000000001</c:v>
                </c:pt>
                <c:pt idx="12">
                  <c:v>12.6</c:v>
                </c:pt>
                <c:pt idx="13">
                  <c:v>6.8</c:v>
                </c:pt>
                <c:pt idx="14">
                  <c:v>11.4</c:v>
                </c:pt>
                <c:pt idx="15">
                  <c:v>15.2</c:v>
                </c:pt>
                <c:pt idx="16">
                  <c:v>17.3</c:v>
                </c:pt>
                <c:pt idx="17">
                  <c:v>22.5</c:v>
                </c:pt>
                <c:pt idx="18">
                  <c:v>14</c:v>
                </c:pt>
                <c:pt idx="19" formatCode="General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4F7F-93E7-79262786BF5B}"/>
            </c:ext>
          </c:extLst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7'!$C$12:$V$12</c:f>
              <c:numCache>
                <c:formatCode>0.0</c:formatCode>
                <c:ptCount val="20"/>
                <c:pt idx="0">
                  <c:v>26.3</c:v>
                </c:pt>
                <c:pt idx="1">
                  <c:v>31.5</c:v>
                </c:pt>
                <c:pt idx="2">
                  <c:v>30.2</c:v>
                </c:pt>
                <c:pt idx="3">
                  <c:v>31.6</c:v>
                </c:pt>
                <c:pt idx="4">
                  <c:v>38.5</c:v>
                </c:pt>
                <c:pt idx="5">
                  <c:v>25.5</c:v>
                </c:pt>
                <c:pt idx="6">
                  <c:v>31.4</c:v>
                </c:pt>
                <c:pt idx="7">
                  <c:v>28.3</c:v>
                </c:pt>
                <c:pt idx="8">
                  <c:v>26.4</c:v>
                </c:pt>
                <c:pt idx="9">
                  <c:v>24.9</c:v>
                </c:pt>
                <c:pt idx="10">
                  <c:v>27.6</c:v>
                </c:pt>
                <c:pt idx="11">
                  <c:v>27.2</c:v>
                </c:pt>
                <c:pt idx="12">
                  <c:v>29.3</c:v>
                </c:pt>
                <c:pt idx="13">
                  <c:v>29.8</c:v>
                </c:pt>
                <c:pt idx="14">
                  <c:v>29.6</c:v>
                </c:pt>
                <c:pt idx="15">
                  <c:v>32.4</c:v>
                </c:pt>
                <c:pt idx="16">
                  <c:v>30.7</c:v>
                </c:pt>
                <c:pt idx="17">
                  <c:v>27.3</c:v>
                </c:pt>
                <c:pt idx="18">
                  <c:v>20.100000000000001</c:v>
                </c:pt>
                <c:pt idx="19" formatCode="General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1-4F7F-93E7-79262786BF5B}"/>
            </c:ext>
          </c:extLst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7'!$C$13:$V$13</c:f>
              <c:numCache>
                <c:formatCode>0.0</c:formatCode>
                <c:ptCount val="20"/>
                <c:pt idx="0">
                  <c:v>31.5</c:v>
                </c:pt>
                <c:pt idx="1">
                  <c:v>30</c:v>
                </c:pt>
                <c:pt idx="2">
                  <c:v>30</c:v>
                </c:pt>
                <c:pt idx="3">
                  <c:v>31.6</c:v>
                </c:pt>
                <c:pt idx="4">
                  <c:v>28.2</c:v>
                </c:pt>
                <c:pt idx="5">
                  <c:v>25.8</c:v>
                </c:pt>
                <c:pt idx="6">
                  <c:v>27.8</c:v>
                </c:pt>
                <c:pt idx="7">
                  <c:v>28.4</c:v>
                </c:pt>
                <c:pt idx="8">
                  <c:v>27.5</c:v>
                </c:pt>
                <c:pt idx="9">
                  <c:v>28.2</c:v>
                </c:pt>
                <c:pt idx="10">
                  <c:v>26.2</c:v>
                </c:pt>
                <c:pt idx="11">
                  <c:v>25</c:v>
                </c:pt>
                <c:pt idx="12">
                  <c:v>24.8</c:v>
                </c:pt>
                <c:pt idx="13">
                  <c:v>28.6</c:v>
                </c:pt>
                <c:pt idx="14">
                  <c:v>26.6</c:v>
                </c:pt>
                <c:pt idx="15">
                  <c:v>26.4</c:v>
                </c:pt>
                <c:pt idx="16">
                  <c:v>25.5</c:v>
                </c:pt>
                <c:pt idx="17">
                  <c:v>27.8</c:v>
                </c:pt>
                <c:pt idx="18">
                  <c:v>23.3</c:v>
                </c:pt>
                <c:pt idx="19" formatCode="General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1-4F7F-93E7-79262786BF5B}"/>
            </c:ext>
          </c:extLst>
        </c:ser>
        <c:ser>
          <c:idx val="3"/>
          <c:order val="3"/>
          <c:tx>
            <c:strRef>
              <c:f>'Figure 7'!$B$14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7'!$C$14:$V$14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1-4F7F-93E7-79262786BF5B}"/>
            </c:ext>
          </c:extLst>
        </c:ser>
        <c:ser>
          <c:idx val="4"/>
          <c:order val="4"/>
          <c:tx>
            <c:strRef>
              <c:f>'Figure 7'!$B$15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7'!$C$10:$V$10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7'!$C$15:$V$15</c:f>
              <c:numCache>
                <c:formatCode>0.0</c:formatCode>
                <c:ptCount val="20"/>
                <c:pt idx="0">
                  <c:v>10.4</c:v>
                </c:pt>
                <c:pt idx="1">
                  <c:v>11.5</c:v>
                </c:pt>
                <c:pt idx="2">
                  <c:v>11</c:v>
                </c:pt>
                <c:pt idx="3">
                  <c:v>11.8</c:v>
                </c:pt>
                <c:pt idx="4">
                  <c:v>9.8000000000000007</c:v>
                </c:pt>
                <c:pt idx="5">
                  <c:v>8.1999999999999993</c:v>
                </c:pt>
                <c:pt idx="6">
                  <c:v>9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</c:v>
                </c:pt>
                <c:pt idx="11">
                  <c:v>8.6999999999999993</c:v>
                </c:pt>
                <c:pt idx="12">
                  <c:v>8.5</c:v>
                </c:pt>
                <c:pt idx="13">
                  <c:v>9.1999999999999993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7.8</c:v>
                </c:pt>
                <c:pt idx="17">
                  <c:v>7.9</c:v>
                </c:pt>
                <c:pt idx="18">
                  <c:v>7.4</c:v>
                </c:pt>
                <c:pt idx="19" formatCode="General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1-4F7F-93E7-79262786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55855072"/>
        <c:axId val="455859992"/>
      </c:barChart>
      <c:catAx>
        <c:axId val="455855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59992"/>
        <c:crosses val="autoZero"/>
        <c:auto val="1"/>
        <c:lblAlgn val="ctr"/>
        <c:lblOffset val="100"/>
        <c:tickMarkSkip val="1"/>
        <c:noMultiLvlLbl val="0"/>
      </c:catAx>
      <c:valAx>
        <c:axId val="455859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550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046719160105"/>
          <c:y val="0.75258773600537576"/>
          <c:w val="0.65990656167979"/>
          <c:h val="0.10934892812792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the environment, EU, 2004-23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491564368882232"/>
          <c:w val="0.97066666666666668"/>
          <c:h val="0.57631780559253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7'!$AA$10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7'!$AB$9:$AU$9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7'!$AB$10:$AU$10</c:f>
              <c:numCache>
                <c:formatCode>General</c:formatCode>
                <c:ptCount val="20"/>
                <c:pt idx="0">
                  <c:v>16.100000000000001</c:v>
                </c:pt>
                <c:pt idx="1">
                  <c:v>16.600000000000001</c:v>
                </c:pt>
                <c:pt idx="2">
                  <c:v>16.399999999999999</c:v>
                </c:pt>
                <c:pt idx="3">
                  <c:v>16.7</c:v>
                </c:pt>
                <c:pt idx="4">
                  <c:v>16.399999999999999</c:v>
                </c:pt>
                <c:pt idx="5">
                  <c:v>17.100000000000001</c:v>
                </c:pt>
                <c:pt idx="6">
                  <c:v>18.8</c:v>
                </c:pt>
                <c:pt idx="7">
                  <c:v>20.3</c:v>
                </c:pt>
                <c:pt idx="8">
                  <c:v>18.5</c:v>
                </c:pt>
                <c:pt idx="9">
                  <c:v>19.100000000000001</c:v>
                </c:pt>
                <c:pt idx="10">
                  <c:v>19</c:v>
                </c:pt>
                <c:pt idx="11">
                  <c:v>17.100000000000001</c:v>
                </c:pt>
                <c:pt idx="12">
                  <c:v>12.6</c:v>
                </c:pt>
                <c:pt idx="13">
                  <c:v>6.8</c:v>
                </c:pt>
                <c:pt idx="14">
                  <c:v>11.4</c:v>
                </c:pt>
                <c:pt idx="15">
                  <c:v>15.2</c:v>
                </c:pt>
                <c:pt idx="16">
                  <c:v>17.3</c:v>
                </c:pt>
                <c:pt idx="17">
                  <c:v>22.5</c:v>
                </c:pt>
                <c:pt idx="18">
                  <c:v>14</c:v>
                </c:pt>
                <c:pt idx="19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9-479C-9FA9-B817E0F78AB3}"/>
            </c:ext>
          </c:extLst>
        </c:ser>
        <c:ser>
          <c:idx val="1"/>
          <c:order val="1"/>
          <c:tx>
            <c:strRef>
              <c:f>'Figure 7'!$AA$11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7'!$AB$9:$AU$9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7'!$AB$11:$AU$11</c:f>
              <c:numCache>
                <c:formatCode>General</c:formatCode>
                <c:ptCount val="20"/>
                <c:pt idx="0">
                  <c:v>26.3</c:v>
                </c:pt>
                <c:pt idx="1">
                  <c:v>31.5</c:v>
                </c:pt>
                <c:pt idx="2">
                  <c:v>30.2</c:v>
                </c:pt>
                <c:pt idx="3">
                  <c:v>31.6</c:v>
                </c:pt>
                <c:pt idx="4">
                  <c:v>38.5</c:v>
                </c:pt>
                <c:pt idx="5">
                  <c:v>25.5</c:v>
                </c:pt>
                <c:pt idx="6">
                  <c:v>31.4</c:v>
                </c:pt>
                <c:pt idx="7">
                  <c:v>28.3</c:v>
                </c:pt>
                <c:pt idx="8">
                  <c:v>26.4</c:v>
                </c:pt>
                <c:pt idx="9">
                  <c:v>24.9</c:v>
                </c:pt>
                <c:pt idx="10">
                  <c:v>27.6</c:v>
                </c:pt>
                <c:pt idx="11">
                  <c:v>27.2</c:v>
                </c:pt>
                <c:pt idx="12">
                  <c:v>29.3</c:v>
                </c:pt>
                <c:pt idx="13">
                  <c:v>29.8</c:v>
                </c:pt>
                <c:pt idx="14">
                  <c:v>29.6</c:v>
                </c:pt>
                <c:pt idx="15">
                  <c:v>32.4</c:v>
                </c:pt>
                <c:pt idx="16">
                  <c:v>30.7</c:v>
                </c:pt>
                <c:pt idx="17">
                  <c:v>27.3</c:v>
                </c:pt>
                <c:pt idx="18">
                  <c:v>20.100000000000001</c:v>
                </c:pt>
                <c:pt idx="19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9-479C-9FA9-B817E0F78AB3}"/>
            </c:ext>
          </c:extLst>
        </c:ser>
        <c:ser>
          <c:idx val="2"/>
          <c:order val="2"/>
          <c:tx>
            <c:strRef>
              <c:f>'Figure 7'!$AA$12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7'!$AB$9:$AU$9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7'!$AB$12:$AU$12</c:f>
              <c:numCache>
                <c:formatCode>General</c:formatCode>
                <c:ptCount val="20"/>
                <c:pt idx="0">
                  <c:v>31.5</c:v>
                </c:pt>
                <c:pt idx="1">
                  <c:v>30</c:v>
                </c:pt>
                <c:pt idx="2">
                  <c:v>30</c:v>
                </c:pt>
                <c:pt idx="3">
                  <c:v>31.6</c:v>
                </c:pt>
                <c:pt idx="4">
                  <c:v>28.2</c:v>
                </c:pt>
                <c:pt idx="5">
                  <c:v>25.8</c:v>
                </c:pt>
                <c:pt idx="6">
                  <c:v>27.8</c:v>
                </c:pt>
                <c:pt idx="7">
                  <c:v>28.4</c:v>
                </c:pt>
                <c:pt idx="8">
                  <c:v>27.5</c:v>
                </c:pt>
                <c:pt idx="9">
                  <c:v>28.2</c:v>
                </c:pt>
                <c:pt idx="10">
                  <c:v>26.2</c:v>
                </c:pt>
                <c:pt idx="11">
                  <c:v>25</c:v>
                </c:pt>
                <c:pt idx="12">
                  <c:v>24.8</c:v>
                </c:pt>
                <c:pt idx="13">
                  <c:v>28.6</c:v>
                </c:pt>
                <c:pt idx="14">
                  <c:v>26.6</c:v>
                </c:pt>
                <c:pt idx="15">
                  <c:v>26.4</c:v>
                </c:pt>
                <c:pt idx="16">
                  <c:v>25.5</c:v>
                </c:pt>
                <c:pt idx="17">
                  <c:v>27.8</c:v>
                </c:pt>
                <c:pt idx="18">
                  <c:v>23.3</c:v>
                </c:pt>
                <c:pt idx="1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9-479C-9FA9-B817E0F78AB3}"/>
            </c:ext>
          </c:extLst>
        </c:ser>
        <c:ser>
          <c:idx val="3"/>
          <c:order val="3"/>
          <c:tx>
            <c:strRef>
              <c:f>'Figure 7'!$AA$13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7'!$AB$9:$AU$9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7'!$AB$13:$AU$13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69-479C-9FA9-B817E0F78AB3}"/>
            </c:ext>
          </c:extLst>
        </c:ser>
        <c:ser>
          <c:idx val="4"/>
          <c:order val="4"/>
          <c:tx>
            <c:strRef>
              <c:f>'Figure 7'!$AA$14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7'!$AB$9:$AU$9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'Figure 7'!$AB$14:$AU$14</c:f>
              <c:numCache>
                <c:formatCode>General</c:formatCode>
                <c:ptCount val="20"/>
                <c:pt idx="0">
                  <c:v>10.4</c:v>
                </c:pt>
                <c:pt idx="1">
                  <c:v>11.5</c:v>
                </c:pt>
                <c:pt idx="2">
                  <c:v>11</c:v>
                </c:pt>
                <c:pt idx="3">
                  <c:v>11.8</c:v>
                </c:pt>
                <c:pt idx="4">
                  <c:v>9.8000000000000007</c:v>
                </c:pt>
                <c:pt idx="5">
                  <c:v>8.1999999999999993</c:v>
                </c:pt>
                <c:pt idx="6">
                  <c:v>9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</c:v>
                </c:pt>
                <c:pt idx="11">
                  <c:v>8.6999999999999993</c:v>
                </c:pt>
                <c:pt idx="12">
                  <c:v>8.5</c:v>
                </c:pt>
                <c:pt idx="13">
                  <c:v>9.1999999999999993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7.8</c:v>
                </c:pt>
                <c:pt idx="17">
                  <c:v>7.9</c:v>
                </c:pt>
                <c:pt idx="18">
                  <c:v>7.4</c:v>
                </c:pt>
                <c:pt idx="1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69-479C-9FA9-B817E0F7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22680255"/>
        <c:axId val="722687935"/>
      </c:barChart>
      <c:catAx>
        <c:axId val="722680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87935"/>
        <c:crosses val="autoZero"/>
        <c:auto val="1"/>
        <c:lblAlgn val="ctr"/>
        <c:lblOffset val="100"/>
        <c:tickMarkSkip val="1"/>
        <c:noMultiLvlLbl val="0"/>
      </c:catAx>
      <c:valAx>
        <c:axId val="7226879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8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046719160105"/>
          <c:y val="0.75258773600537576"/>
          <c:w val="0.61402974057734094"/>
          <c:h val="0.10934892812792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726862</xdr:colOff>
      <xdr:row>18</xdr:row>
      <xdr:rowOff>76818</xdr:rowOff>
    </xdr:from>
    <xdr:to>
      <xdr:col>20</xdr:col>
      <xdr:colOff>345862</xdr:colOff>
      <xdr:row>56</xdr:row>
      <xdr:rowOff>3360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0.92008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84CDA63-69C0-CE9D-6C7A-17A4BAFF88FB}"/>
            </a:ext>
          </a:extLst>
        </cdr:cNvPr>
        <cdr:cNvSpPr txBox="1"/>
      </cdr:nvSpPr>
      <cdr:spPr>
        <a:xfrm xmlns:a="http://schemas.openxmlformats.org/drawingml/2006/main">
          <a:off x="0" y="558211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env_chmhaz)</a:t>
          </a:r>
        </a:p>
      </cdr:txBody>
    </cdr:sp>
  </cdr:absSizeAnchor>
  <cdr:absSizeAnchor xmlns:cdr="http://schemas.openxmlformats.org/drawingml/2006/chartDrawing">
    <cdr:from>
      <cdr:x>0.83936</cdr:x>
      <cdr:y>0.93067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D18F198-08D5-CB8F-8D33-0356AE4119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636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644522</xdr:colOff>
      <xdr:row>19</xdr:row>
      <xdr:rowOff>149704</xdr:rowOff>
    </xdr:from>
    <xdr:to>
      <xdr:col>19</xdr:col>
      <xdr:colOff>428625</xdr:colOff>
      <xdr:row>56</xdr:row>
      <xdr:rowOff>43844</xdr:rowOff>
    </xdr:to>
    <xdr:graphicFrame macro="">
      <xdr:nvGraphicFramePr>
        <xdr:cNvPr id="24578" name="Chart 1026">
          <a:extLs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0.88753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0216A24-7717-7207-1039-1E2385C768C1}"/>
            </a:ext>
          </a:extLst>
        </cdr:cNvPr>
        <cdr:cNvSpPr txBox="1"/>
      </cdr:nvSpPr>
      <cdr:spPr>
        <a:xfrm xmlns:a="http://schemas.openxmlformats.org/drawingml/2006/main">
          <a:off x="0" y="5223453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toxicity from the most dangerous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(bottom class) up to the least dangerous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0.92853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BDC849-3684-32EF-18DA-4E55774AFD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474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450849</xdr:colOff>
      <xdr:row>16</xdr:row>
      <xdr:rowOff>28574</xdr:rowOff>
    </xdr:from>
    <xdr:to>
      <xdr:col>15</xdr:col>
      <xdr:colOff>119743</xdr:colOff>
      <xdr:row>53</xdr:row>
      <xdr:rowOff>17905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19DF58E-834E-4803-A0E6-A89305A26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0.95496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EA1FA4F-A596-375B-B020-621112A47E22}"/>
            </a:ext>
          </a:extLst>
        </cdr:cNvPr>
        <cdr:cNvSpPr txBox="1"/>
      </cdr:nvSpPr>
      <cdr:spPr>
        <a:xfrm xmlns:a="http://schemas.openxmlformats.org/drawingml/2006/main">
          <a:off x="0" y="571118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0.92967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5F385BC-B676-9FED-F5FE-A71833B35A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59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149224</xdr:colOff>
      <xdr:row>15</xdr:row>
      <xdr:rowOff>148591</xdr:rowOff>
    </xdr:from>
    <xdr:to>
      <xdr:col>17</xdr:col>
      <xdr:colOff>95250</xdr:colOff>
      <xdr:row>47</xdr:row>
      <xdr:rowOff>108858</xdr:rowOff>
    </xdr:to>
    <xdr:graphicFrame macro="">
      <xdr:nvGraphicFramePr>
        <xdr:cNvPr id="22530" name="Chart 2">
          <a:extLst>
            <a:ext uri="{FF2B5EF4-FFF2-40B4-BE49-F238E27FC236}">
              <a16:creationId xmlns:a16="http://schemas.microsoft.com/office/drawing/2014/main" id="{00000000-0008-0000-0100-000002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27</xdr:col>
      <xdr:colOff>401409</xdr:colOff>
      <xdr:row>23</xdr:row>
      <xdr:rowOff>111578</xdr:rowOff>
    </xdr:from>
    <xdr:to>
      <xdr:col>43</xdr:col>
      <xdr:colOff>268059</xdr:colOff>
      <xdr:row>64</xdr:row>
      <xdr:rowOff>14665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CF6C5-67DA-5E4F-8452-03A4D37E5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0.89399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0553BB-5066-63A9-9E88-74C24A44209D}"/>
            </a:ext>
          </a:extLst>
        </cdr:cNvPr>
        <cdr:cNvSpPr txBox="1"/>
      </cdr:nvSpPr>
      <cdr:spPr>
        <a:xfrm xmlns:a="http://schemas.openxmlformats.org/drawingml/2006/main">
          <a:off x="0" y="5582117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environmental effect from the most harmful (bottom class) up to the least harmful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0.93264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8D50A4B-8EF0-FF87-CEEC-C9322D6138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2340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0C3D100-2ACA-C345-1ADC-A5C40094235D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environmental effect from the most harmful (bottom class) up to the least harmful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7BF03D3-C187-4618-AF9A-11C6C7C9BE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127451</xdr:colOff>
      <xdr:row>15</xdr:row>
      <xdr:rowOff>56241</xdr:rowOff>
    </xdr:from>
    <xdr:to>
      <xdr:col>21</xdr:col>
      <xdr:colOff>60776</xdr:colOff>
      <xdr:row>51</xdr:row>
      <xdr:rowOff>38805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1627D3F-CC83-4C9F-8214-50424817A6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236764</xdr:colOff>
      <xdr:row>20</xdr:row>
      <xdr:rowOff>148318</xdr:rowOff>
    </xdr:from>
    <xdr:to>
      <xdr:col>45</xdr:col>
      <xdr:colOff>693964</xdr:colOff>
      <xdr:row>60</xdr:row>
      <xdr:rowOff>36294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74B82F-7788-EE03-CEA3-54DAA0D49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0.91657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19FF916-9D54-BB9C-91B6-5D5DE2A783B1}"/>
            </a:ext>
          </a:extLst>
        </cdr:cNvPr>
        <cdr:cNvSpPr txBox="1"/>
      </cdr:nvSpPr>
      <cdr:spPr>
        <a:xfrm xmlns:a="http://schemas.openxmlformats.org/drawingml/2006/main">
          <a:off x="0" y="532698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env_chmhaz)</a:t>
          </a:r>
        </a:p>
      </cdr:txBody>
    </cdr:sp>
  </cdr:absSizeAnchor>
  <cdr:absSizeAnchor xmlns:cdr="http://schemas.openxmlformats.org/drawingml/2006/chartDrawing">
    <cdr:from>
      <cdr:x>0.83936</cdr:x>
      <cdr:y>0.92763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3B40D4B-7836-3D55-2F1B-38E58359A6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123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403D17A-F1A0-1D5D-E9B5-B07206BFA419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env_chmhaz)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D0E6239-9D6B-356E-B8EF-99202D43A0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20</xdr:row>
      <xdr:rowOff>10585</xdr:rowOff>
    </xdr:from>
    <xdr:to>
      <xdr:col>19</xdr:col>
      <xdr:colOff>222249</xdr:colOff>
      <xdr:row>56</xdr:row>
      <xdr:rowOff>14878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3D5ABBE-E152-4D03-B458-322572D8C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102054</xdr:colOff>
      <xdr:row>21</xdr:row>
      <xdr:rowOff>97971</xdr:rowOff>
    </xdr:from>
    <xdr:to>
      <xdr:col>42</xdr:col>
      <xdr:colOff>368754</xdr:colOff>
      <xdr:row>62</xdr:row>
      <xdr:rowOff>1058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674F27-D031-941A-EDFC-F1076C44A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0.88653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BEFDB65-E188-E95C-59DA-914EAC5909F7}"/>
            </a:ext>
          </a:extLst>
        </cdr:cNvPr>
        <cdr:cNvSpPr txBox="1"/>
      </cdr:nvSpPr>
      <cdr:spPr>
        <a:xfrm xmlns:a="http://schemas.openxmlformats.org/drawingml/2006/main">
          <a:off x="0" y="5171682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toxicity from the most dangerous (bottom class) up to the least dangerous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0.9279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03AB5CE-C521-3735-377F-7E5AB30983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296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B84A29F-937C-F2B5-4319-BAE96D47956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toxicity from the most dangerous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(bottom class) up to the least dangerous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BE155F9-99B2-FFE5-1B3A-C4E2CC1E6D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459316</xdr:colOff>
      <xdr:row>18</xdr:row>
      <xdr:rowOff>91015</xdr:rowOff>
    </xdr:from>
    <xdr:to>
      <xdr:col>20</xdr:col>
      <xdr:colOff>261258</xdr:colOff>
      <xdr:row>58</xdr:row>
      <xdr:rowOff>156027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726EA8-CA99-4219-BD58-DA0A1219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88446</xdr:colOff>
      <xdr:row>20</xdr:row>
      <xdr:rowOff>70756</xdr:rowOff>
    </xdr:from>
    <xdr:to>
      <xdr:col>45</xdr:col>
      <xdr:colOff>485775</xdr:colOff>
      <xdr:row>60</xdr:row>
      <xdr:rowOff>135768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E3585D-1ECA-CEF1-405A-F9A463239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0B2991D-771D-4432-2E56-E9D578038F94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environmental impact from the most harmful (bottom class) up to the least harmful (top class).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F1F3B50-97B1-D657-31D8-19C1D4FF22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C0D649D-4977-BAE6-9924-DABF8B413AB6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different classes of chemicals are ranked according to their environmental impact from the most harmful (bottom class) up to the least harmful (top class).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1F6DBC2-FAF9-F658-AAEC-DAFACB5F6B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DA\iu\Users\c.metz\AppData\Local\Microsoft\Windows\INetCache\Content.Outlook\W4JWEUN5\Chemical_consumption_Statistics_2004-18_20191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_4"/>
      <sheetName val="Fig_5"/>
      <sheetName val="Fig_6"/>
      <sheetName val="Data"/>
    </sheetNames>
    <sheetDataSet>
      <sheetData sheetId="0">
        <row r="14">
          <cell r="E14">
            <v>100</v>
          </cell>
          <cell r="F14">
            <v>102.8</v>
          </cell>
          <cell r="G14">
            <v>104.4</v>
          </cell>
          <cell r="H14">
            <v>107.6</v>
          </cell>
          <cell r="I14">
            <v>99.6</v>
          </cell>
          <cell r="J14">
            <v>86.5</v>
          </cell>
          <cell r="K14">
            <v>98.4</v>
          </cell>
          <cell r="L14">
            <v>94.7</v>
          </cell>
          <cell r="M14">
            <v>93.3</v>
          </cell>
          <cell r="N14">
            <v>92.9</v>
          </cell>
          <cell r="O14">
            <v>94.5</v>
          </cell>
          <cell r="P14">
            <v>93.3</v>
          </cell>
          <cell r="Q14">
            <v>92.8</v>
          </cell>
          <cell r="R14">
            <v>94.7</v>
          </cell>
        </row>
        <row r="15">
          <cell r="E15">
            <v>100</v>
          </cell>
          <cell r="F15">
            <v>103.1</v>
          </cell>
          <cell r="G15">
            <v>103.6</v>
          </cell>
          <cell r="H15">
            <v>106.2</v>
          </cell>
          <cell r="I15">
            <v>100.9</v>
          </cell>
          <cell r="J15">
            <v>85.9</v>
          </cell>
          <cell r="K15">
            <v>98.2</v>
          </cell>
          <cell r="L15">
            <v>93.8</v>
          </cell>
          <cell r="M15">
            <v>91.1</v>
          </cell>
          <cell r="N15">
            <v>90.2</v>
          </cell>
          <cell r="O15">
            <v>91.9</v>
          </cell>
          <cell r="P15">
            <v>89.9</v>
          </cell>
          <cell r="Q15">
            <v>88.4</v>
          </cell>
          <cell r="R15">
            <v>89.5</v>
          </cell>
        </row>
        <row r="16">
          <cell r="E16">
            <v>100</v>
          </cell>
          <cell r="F16">
            <v>106.2</v>
          </cell>
          <cell r="G16">
            <v>105.3</v>
          </cell>
          <cell r="H16">
            <v>108.7</v>
          </cell>
          <cell r="I16">
            <v>110.4</v>
          </cell>
          <cell r="J16">
            <v>91.1</v>
          </cell>
          <cell r="K16">
            <v>103.5</v>
          </cell>
          <cell r="L16">
            <v>100.4</v>
          </cell>
          <cell r="M16">
            <v>94.7</v>
          </cell>
          <cell r="N16">
            <v>94.4</v>
          </cell>
          <cell r="O16">
            <v>94.8</v>
          </cell>
          <cell r="P16">
            <v>92.1</v>
          </cell>
          <cell r="Q16">
            <v>88.3</v>
          </cell>
          <cell r="R16">
            <v>86.6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8"/>
  <sheetViews>
    <sheetView showGridLines="0" tabSelected="1" topLeftCell="A5" zoomScale="80" zoomScaleNormal="80" workbookViewId="0">
      <selection activeCell="U18" sqref="U18"/>
    </sheetView>
  </sheetViews>
  <sheetFormatPr defaultColWidth="11.42578125" defaultRowHeight="12.75" x14ac:dyDescent="0.2"/>
  <cols>
    <col min="1" max="2" width="5.140625" style="2" customWidth="1"/>
    <col min="3" max="3" width="32.42578125" style="2" customWidth="1"/>
    <col min="4" max="14" width="6.5703125" style="2" customWidth="1"/>
    <col min="15" max="17" width="7.140625" style="2" customWidth="1"/>
    <col min="18" max="19" width="7" style="2" customWidth="1"/>
    <col min="20" max="20" width="8" style="2" customWidth="1"/>
    <col min="21" max="21" width="8.140625" style="2" customWidth="1"/>
    <col min="22" max="22" width="7.7109375" style="2" customWidth="1"/>
    <col min="23" max="24" width="9.7109375" style="2" customWidth="1"/>
    <col min="25" max="25" width="8.5703125" style="2" customWidth="1"/>
    <col min="26" max="31" width="9.7109375" style="2" customWidth="1"/>
    <col min="32" max="16384" width="11.42578125" style="2"/>
  </cols>
  <sheetData>
    <row r="1" spans="1:44" ht="5.25" customHeight="1" x14ac:dyDescent="0.2">
      <c r="A1" s="1"/>
      <c r="C1" s="3"/>
    </row>
    <row r="2" spans="1:44" ht="5.25" customHeight="1" x14ac:dyDescent="0.2">
      <c r="A2" s="1"/>
      <c r="C2" s="3"/>
    </row>
    <row r="3" spans="1:44" x14ac:dyDescent="0.2">
      <c r="C3" s="4" t="s">
        <v>20</v>
      </c>
      <c r="D3" s="5"/>
    </row>
    <row r="4" spans="1:44" x14ac:dyDescent="0.2">
      <c r="C4" s="4" t="s">
        <v>5</v>
      </c>
    </row>
    <row r="5" spans="1:44" x14ac:dyDescent="0.2">
      <c r="C5" s="6"/>
    </row>
    <row r="6" spans="1:44" x14ac:dyDescent="0.2">
      <c r="A6" s="7"/>
      <c r="C6" s="8" t="s">
        <v>73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44" x14ac:dyDescent="0.2">
      <c r="A7" s="10"/>
      <c r="C7" s="11" t="s">
        <v>3</v>
      </c>
      <c r="D7" s="12"/>
      <c r="E7" s="12"/>
      <c r="F7" s="12"/>
      <c r="G7" s="12"/>
      <c r="H7" s="12"/>
      <c r="I7" s="12"/>
      <c r="J7" s="13"/>
      <c r="K7" s="13"/>
      <c r="L7" s="13"/>
      <c r="M7" s="13"/>
      <c r="N7" s="12"/>
      <c r="O7" s="12"/>
      <c r="P7" s="12"/>
    </row>
    <row r="8" spans="1:44" x14ac:dyDescent="0.2">
      <c r="C8" s="3"/>
      <c r="D8" s="14"/>
      <c r="E8" s="14"/>
      <c r="F8" s="14"/>
      <c r="G8" s="14"/>
      <c r="H8" s="14"/>
      <c r="I8" s="15"/>
      <c r="J8" s="15"/>
      <c r="K8" s="15"/>
      <c r="L8" s="15"/>
      <c r="M8" s="15"/>
    </row>
    <row r="9" spans="1:44" x14ac:dyDescent="0.2">
      <c r="M9" s="2" t="s">
        <v>2</v>
      </c>
    </row>
    <row r="10" spans="1:44" x14ac:dyDescent="0.2">
      <c r="B10" s="6"/>
      <c r="C10" s="16"/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17">
        <v>2011</v>
      </c>
      <c r="L10" s="17">
        <v>2012</v>
      </c>
      <c r="M10" s="17">
        <v>2013</v>
      </c>
      <c r="N10" s="17">
        <v>2014</v>
      </c>
      <c r="O10" s="17">
        <v>2015</v>
      </c>
      <c r="P10" s="17">
        <v>2016</v>
      </c>
      <c r="Q10" s="17">
        <v>2017</v>
      </c>
      <c r="R10" s="17">
        <v>2018</v>
      </c>
      <c r="S10" s="2">
        <v>2019</v>
      </c>
      <c r="T10" s="2">
        <v>2020</v>
      </c>
      <c r="U10" s="2">
        <v>2021</v>
      </c>
      <c r="V10" s="2">
        <v>2022</v>
      </c>
      <c r="W10" s="2">
        <v>2023</v>
      </c>
    </row>
    <row r="11" spans="1:44" x14ac:dyDescent="0.2">
      <c r="A11" s="18"/>
      <c r="B11" s="6"/>
      <c r="C11" s="16" t="s">
        <v>6</v>
      </c>
      <c r="D11" s="19">
        <v>100</v>
      </c>
      <c r="E11" s="19">
        <v>102.8</v>
      </c>
      <c r="F11" s="19">
        <v>100.9</v>
      </c>
      <c r="G11" s="19">
        <v>104</v>
      </c>
      <c r="H11" s="19">
        <v>97.2</v>
      </c>
      <c r="I11" s="19">
        <v>85.3</v>
      </c>
      <c r="J11" s="19">
        <v>96.7</v>
      </c>
      <c r="K11" s="19">
        <v>92.9</v>
      </c>
      <c r="L11" s="19">
        <v>92.6</v>
      </c>
      <c r="M11" s="19">
        <v>90.7</v>
      </c>
      <c r="N11" s="19">
        <v>91.2</v>
      </c>
      <c r="O11" s="19">
        <v>90.2</v>
      </c>
      <c r="P11" s="15">
        <v>92.1</v>
      </c>
      <c r="Q11" s="15">
        <v>96.5</v>
      </c>
      <c r="R11" s="20">
        <v>95.5</v>
      </c>
      <c r="S11" s="20">
        <v>93.1</v>
      </c>
      <c r="T11" s="20">
        <v>89.1</v>
      </c>
      <c r="U11" s="15">
        <v>91.3</v>
      </c>
      <c r="V11" s="15">
        <v>82.4</v>
      </c>
      <c r="W11" s="15">
        <v>72.099999999999994</v>
      </c>
      <c r="X11" s="15"/>
      <c r="Y11" s="15"/>
      <c r="Z11" s="15"/>
    </row>
    <row r="12" spans="1:44" x14ac:dyDescent="0.2">
      <c r="A12" s="18"/>
      <c r="B12" s="6"/>
      <c r="C12" s="16" t="s">
        <v>7</v>
      </c>
      <c r="D12" s="19">
        <v>100</v>
      </c>
      <c r="E12" s="19">
        <v>102.3</v>
      </c>
      <c r="F12" s="19">
        <v>99.1</v>
      </c>
      <c r="G12" s="19">
        <v>101.8</v>
      </c>
      <c r="H12" s="19">
        <v>97.4</v>
      </c>
      <c r="I12" s="19">
        <v>83.9</v>
      </c>
      <c r="J12" s="19">
        <v>95.6</v>
      </c>
      <c r="K12" s="19">
        <v>90.8</v>
      </c>
      <c r="L12" s="19">
        <v>89.4</v>
      </c>
      <c r="M12" s="19">
        <v>88.3</v>
      </c>
      <c r="N12" s="19">
        <v>88.9</v>
      </c>
      <c r="O12" s="19">
        <v>87.2</v>
      </c>
      <c r="P12" s="15">
        <v>88.4</v>
      </c>
      <c r="Q12" s="15">
        <v>93.2</v>
      </c>
      <c r="R12" s="15">
        <v>90.8</v>
      </c>
      <c r="S12" s="21">
        <v>90</v>
      </c>
      <c r="T12" s="15">
        <v>87.4</v>
      </c>
      <c r="U12" s="20">
        <v>89.4</v>
      </c>
      <c r="V12" s="20">
        <v>79.7</v>
      </c>
      <c r="W12" s="22">
        <v>70.599999999999994</v>
      </c>
      <c r="X12" s="20"/>
      <c r="Y12" s="20"/>
      <c r="Z12" s="20"/>
    </row>
    <row r="13" spans="1:44" x14ac:dyDescent="0.2">
      <c r="A13" s="18"/>
      <c r="B13" s="6"/>
      <c r="C13" s="16" t="s">
        <v>8</v>
      </c>
      <c r="D13" s="19">
        <v>100</v>
      </c>
      <c r="E13" s="19">
        <v>106.2</v>
      </c>
      <c r="F13" s="19">
        <v>104</v>
      </c>
      <c r="G13" s="19">
        <v>107.4</v>
      </c>
      <c r="H13" s="19">
        <v>109.8</v>
      </c>
      <c r="I13" s="19">
        <v>91.9</v>
      </c>
      <c r="J13" s="19">
        <v>103</v>
      </c>
      <c r="K13" s="19">
        <v>100.4</v>
      </c>
      <c r="L13" s="19">
        <v>95.9</v>
      </c>
      <c r="M13" s="19">
        <v>95.6</v>
      </c>
      <c r="N13" s="19">
        <v>93.9</v>
      </c>
      <c r="O13" s="19">
        <v>90.9</v>
      </c>
      <c r="P13" s="15">
        <v>93.3</v>
      </c>
      <c r="Q13" s="15">
        <v>101.6</v>
      </c>
      <c r="R13" s="15">
        <v>98.3</v>
      </c>
      <c r="S13" s="21">
        <v>99.8</v>
      </c>
      <c r="T13" s="15">
        <v>96.6</v>
      </c>
      <c r="U13" s="2">
        <v>100.6</v>
      </c>
      <c r="V13" s="2">
        <v>84.9</v>
      </c>
      <c r="W13" s="2">
        <v>81.400000000000006</v>
      </c>
    </row>
    <row r="14" spans="1:44" x14ac:dyDescent="0.2">
      <c r="B14" s="6"/>
      <c r="C14" s="6"/>
      <c r="M14" s="23"/>
      <c r="S14" s="6"/>
    </row>
    <row r="15" spans="1:44" x14ac:dyDescent="0.2">
      <c r="A15" s="10"/>
      <c r="B15" s="6"/>
      <c r="D15" s="23"/>
      <c r="E15" s="23"/>
      <c r="F15" s="23"/>
      <c r="G15" s="23"/>
      <c r="H15" s="23"/>
      <c r="I15" s="23"/>
      <c r="J15" s="23"/>
      <c r="K15" s="23"/>
      <c r="L15" s="23"/>
      <c r="M15" s="23"/>
      <c r="R15" s="20"/>
      <c r="S15" s="6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44" x14ac:dyDescent="0.2">
      <c r="A16" s="10"/>
      <c r="B16" s="6"/>
      <c r="C16" s="6"/>
      <c r="D16" s="6"/>
      <c r="E16" s="6"/>
      <c r="F16" s="6"/>
      <c r="G16" s="6"/>
      <c r="H16" s="6"/>
      <c r="I16" s="6"/>
      <c r="J16" s="21"/>
      <c r="K16" s="21"/>
      <c r="L16" s="6"/>
      <c r="M16" s="6"/>
      <c r="R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x14ac:dyDescent="0.2">
      <c r="C17" s="6"/>
      <c r="J17" s="21"/>
      <c r="K17" s="21"/>
      <c r="R17" s="15"/>
      <c r="U17" s="20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x14ac:dyDescent="0.2">
      <c r="A18" s="10"/>
      <c r="C18" s="3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x14ac:dyDescent="0.2"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4" x14ac:dyDescent="0.2"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4" x14ac:dyDescent="0.2"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3" spans="1:44" x14ac:dyDescent="0.2">
      <c r="X23" s="24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spans="1:44" x14ac:dyDescent="0.2">
      <c r="X24" s="2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4" x14ac:dyDescent="0.2"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41" spans="1:1" ht="11.25" customHeight="1" x14ac:dyDescent="0.2"/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4" x14ac:dyDescent="0.2">
      <c r="A49" s="27"/>
      <c r="C49" s="16"/>
    </row>
    <row r="50" spans="1:14" x14ac:dyDescent="0.2">
      <c r="A50" s="27"/>
    </row>
    <row r="51" spans="1:14" x14ac:dyDescent="0.2">
      <c r="A51" s="28"/>
      <c r="B51" s="29"/>
    </row>
    <row r="52" spans="1:14" x14ac:dyDescent="0.2">
      <c r="A52" s="28"/>
      <c r="B52" s="29"/>
    </row>
    <row r="53" spans="1:14" x14ac:dyDescent="0.2">
      <c r="A53" s="28"/>
      <c r="B53" s="29"/>
      <c r="C53" s="29"/>
    </row>
    <row r="54" spans="1:14" x14ac:dyDescent="0.2">
      <c r="A54" s="30"/>
      <c r="B54" s="29"/>
      <c r="C54" s="29"/>
    </row>
    <row r="55" spans="1:14" x14ac:dyDescent="0.2">
      <c r="A55" s="31"/>
      <c r="B55" s="29"/>
      <c r="C55" s="32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2">
      <c r="A56" s="31"/>
      <c r="B56" s="29"/>
      <c r="C56" s="32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">
      <c r="A57" s="29"/>
      <c r="B57" s="29"/>
      <c r="C57" s="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">
      <c r="C58" s="33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">
      <c r="C59" s="33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">
      <c r="C60" s="33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2">
      <c r="C61" s="33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2">
      <c r="C62" s="2" t="s">
        <v>67</v>
      </c>
      <c r="F62" s="16"/>
      <c r="G62" s="16"/>
      <c r="H62" s="16"/>
      <c r="I62" s="16"/>
      <c r="J62" s="16"/>
      <c r="K62" s="16"/>
      <c r="L62" s="16"/>
      <c r="M62" s="16"/>
      <c r="N62" s="16"/>
    </row>
    <row r="63" spans="1:14" x14ac:dyDescent="0.2">
      <c r="C63" s="2" t="s">
        <v>68</v>
      </c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2">
      <c r="C64" s="34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">
      <c r="C65" s="33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">
      <c r="C66" s="33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">
      <c r="C67" s="33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">
      <c r="C68" s="33"/>
      <c r="F68" s="16"/>
      <c r="G68" s="16"/>
      <c r="H68" s="16"/>
      <c r="I68" s="16"/>
      <c r="J68" s="16"/>
      <c r="K68" s="16"/>
      <c r="L68" s="16"/>
      <c r="M68" s="16"/>
      <c r="N68" s="16"/>
    </row>
    <row r="69" spans="3:14" x14ac:dyDescent="0.2">
      <c r="C69" s="33"/>
      <c r="F69" s="16"/>
      <c r="G69" s="16"/>
      <c r="H69" s="16"/>
      <c r="I69" s="16"/>
      <c r="J69" s="16"/>
      <c r="K69" s="16"/>
      <c r="L69" s="16"/>
      <c r="M69" s="16"/>
      <c r="N69" s="16"/>
    </row>
    <row r="70" spans="3:14" x14ac:dyDescent="0.2">
      <c r="C70" s="33"/>
      <c r="F70" s="16"/>
      <c r="G70" s="16"/>
      <c r="H70" s="16"/>
      <c r="I70" s="16"/>
      <c r="J70" s="16"/>
      <c r="K70" s="16"/>
      <c r="L70" s="16"/>
      <c r="M70" s="16"/>
      <c r="N70" s="16"/>
    </row>
    <row r="71" spans="3:14" x14ac:dyDescent="0.2">
      <c r="C71" s="33"/>
      <c r="F71" s="16"/>
      <c r="G71" s="16"/>
      <c r="H71" s="16"/>
      <c r="I71" s="16"/>
      <c r="J71" s="16"/>
      <c r="K71" s="16"/>
      <c r="L71" s="16"/>
      <c r="M71" s="16"/>
      <c r="N71" s="16"/>
    </row>
    <row r="72" spans="3:14" x14ac:dyDescent="0.2">
      <c r="C72" s="33"/>
      <c r="F72" s="16"/>
      <c r="G72" s="16"/>
      <c r="H72" s="16"/>
      <c r="I72" s="16"/>
      <c r="J72" s="16"/>
      <c r="K72" s="16"/>
      <c r="L72" s="16"/>
      <c r="M72" s="16"/>
      <c r="N72" s="16"/>
    </row>
    <row r="73" spans="3:14" x14ac:dyDescent="0.2">
      <c r="C73" s="33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">
      <c r="C74" s="33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">
      <c r="C75" s="33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">
      <c r="C76" s="33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">
      <c r="C77" s="33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">
      <c r="C78" s="33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">
      <c r="C79" s="33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">
      <c r="C80" s="33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">
      <c r="C81" s="33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">
      <c r="C82" s="33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">
      <c r="C83" s="33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">
      <c r="C84" s="33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">
      <c r="C85" s="33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">
      <c r="C86" s="33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">
      <c r="C87" s="33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">
      <c r="C88" s="33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">
      <c r="C89" s="33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">
      <c r="C90" s="33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">
      <c r="C91" s="33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">
      <c r="C92" s="33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">
      <c r="C93" s="33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">
      <c r="C94" s="33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">
      <c r="C95" s="33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">
      <c r="C96" s="33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">
      <c r="C97" s="33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">
      <c r="C98" s="33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">
      <c r="C99" s="33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">
      <c r="C100" s="33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">
      <c r="C101" s="33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">
      <c r="C102" s="33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3:14" x14ac:dyDescent="0.2">
      <c r="C103" s="33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3:14" x14ac:dyDescent="0.2">
      <c r="C104" s="33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3:14" x14ac:dyDescent="0.2">
      <c r="C105" s="33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3:14" x14ac:dyDescent="0.2">
      <c r="C106" s="33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3:14" x14ac:dyDescent="0.2">
      <c r="C107" s="33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3:14" x14ac:dyDescent="0.2">
      <c r="C108" s="33"/>
      <c r="F108" s="16"/>
      <c r="G108" s="16"/>
      <c r="H108" s="16"/>
      <c r="I108" s="16"/>
      <c r="J108" s="16"/>
      <c r="K108" s="16"/>
      <c r="L108" s="16"/>
      <c r="M108" s="16"/>
      <c r="N108" s="16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T70"/>
  <sheetViews>
    <sheetView showGridLines="0" topLeftCell="A17" zoomScaleNormal="100" workbookViewId="0">
      <selection activeCell="Y51" sqref="Y51"/>
    </sheetView>
  </sheetViews>
  <sheetFormatPr defaultColWidth="11.42578125" defaultRowHeight="12.75" x14ac:dyDescent="0.2"/>
  <cols>
    <col min="1" max="2" width="4.140625" style="2" customWidth="1"/>
    <col min="3" max="3" width="51.7109375" style="2" customWidth="1"/>
    <col min="4" max="4" width="11.42578125" style="2" customWidth="1"/>
    <col min="5" max="16" width="6.7109375" style="2" customWidth="1"/>
    <col min="17" max="17" width="6" style="2" customWidth="1"/>
    <col min="18" max="18" width="8" style="2" customWidth="1"/>
    <col min="19" max="19" width="8.140625" style="2" customWidth="1"/>
    <col min="20" max="28" width="6.5703125" style="2" customWidth="1"/>
    <col min="29" max="29" width="5.5703125" style="2" customWidth="1"/>
    <col min="30" max="31" width="6.5703125" style="2" customWidth="1"/>
    <col min="32" max="32" width="7.140625" style="2" customWidth="1"/>
    <col min="33" max="44" width="7" style="2" customWidth="1"/>
    <col min="45" max="16384" width="11.42578125" style="2"/>
  </cols>
  <sheetData>
    <row r="1" spans="1:40" ht="5.25" customHeight="1" x14ac:dyDescent="0.2">
      <c r="A1" s="1"/>
      <c r="C1" s="3"/>
      <c r="D1" s="3"/>
    </row>
    <row r="2" spans="1:40" ht="5.25" customHeight="1" x14ac:dyDescent="0.2">
      <c r="A2" s="35"/>
      <c r="B2" s="6"/>
      <c r="C2" s="4"/>
      <c r="D2" s="4"/>
    </row>
    <row r="3" spans="1:40" x14ac:dyDescent="0.2">
      <c r="A3" s="6"/>
      <c r="B3" s="6"/>
      <c r="C3" s="4" t="s">
        <v>19</v>
      </c>
      <c r="D3" s="36"/>
    </row>
    <row r="4" spans="1:40" x14ac:dyDescent="0.2">
      <c r="A4" s="6"/>
      <c r="B4" s="6"/>
      <c r="C4" s="4" t="s">
        <v>5</v>
      </c>
      <c r="D4" s="4"/>
    </row>
    <row r="5" spans="1:40" x14ac:dyDescent="0.2">
      <c r="A5" s="6"/>
      <c r="B5" s="6"/>
      <c r="C5" s="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40" x14ac:dyDescent="0.2">
      <c r="A6" s="6"/>
      <c r="B6" s="6"/>
      <c r="C6" s="8" t="s">
        <v>76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40" x14ac:dyDescent="0.2">
      <c r="A7" s="6"/>
      <c r="B7" s="6"/>
      <c r="C7" s="11" t="s">
        <v>0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12"/>
      <c r="T7" s="12"/>
      <c r="U7" s="12"/>
      <c r="V7" s="12"/>
      <c r="W7" s="12"/>
      <c r="X7" s="12"/>
    </row>
    <row r="8" spans="1:40" x14ac:dyDescent="0.2">
      <c r="A8" s="6"/>
      <c r="B8" s="6"/>
      <c r="C8" s="4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38"/>
      <c r="P8" s="38"/>
      <c r="Q8" s="38"/>
      <c r="R8" s="38"/>
    </row>
    <row r="9" spans="1:40" x14ac:dyDescent="0.2">
      <c r="A9" s="6"/>
      <c r="B9" s="6"/>
      <c r="C9" s="6"/>
      <c r="D9" s="37"/>
      <c r="E9" s="37"/>
      <c r="F9" s="37"/>
      <c r="G9" s="37"/>
      <c r="H9" s="37"/>
      <c r="I9" s="37"/>
      <c r="J9" s="37"/>
      <c r="K9" s="37"/>
      <c r="L9" s="41"/>
      <c r="M9" s="41"/>
      <c r="N9" s="41"/>
      <c r="O9" s="41"/>
      <c r="P9" s="41"/>
      <c r="Q9" s="41"/>
      <c r="R9" s="38"/>
    </row>
    <row r="10" spans="1:40" x14ac:dyDescent="0.2">
      <c r="C10" s="3"/>
      <c r="D10" s="6">
        <v>2004</v>
      </c>
      <c r="E10" s="6">
        <v>2005</v>
      </c>
      <c r="F10" s="6">
        <v>2006</v>
      </c>
      <c r="G10" s="6">
        <v>2007</v>
      </c>
      <c r="H10" s="6">
        <v>2008</v>
      </c>
      <c r="I10" s="6">
        <v>2009</v>
      </c>
      <c r="J10" s="6">
        <v>2010</v>
      </c>
      <c r="K10" s="42">
        <v>2011</v>
      </c>
      <c r="L10" s="6">
        <v>2012</v>
      </c>
      <c r="M10" s="6">
        <v>2013</v>
      </c>
      <c r="N10" s="6">
        <v>2014</v>
      </c>
      <c r="O10" s="6">
        <v>2015</v>
      </c>
      <c r="P10" s="6">
        <v>2016</v>
      </c>
      <c r="Q10" s="6">
        <v>2017</v>
      </c>
      <c r="R10" s="6">
        <v>2018</v>
      </c>
      <c r="S10" s="2">
        <v>2019</v>
      </c>
      <c r="T10" s="2">
        <v>2020</v>
      </c>
      <c r="U10" s="2">
        <v>2021</v>
      </c>
      <c r="V10" s="2">
        <v>2022</v>
      </c>
      <c r="W10" s="2">
        <v>2023</v>
      </c>
    </row>
    <row r="11" spans="1:40" ht="12" customHeight="1" x14ac:dyDescent="0.2">
      <c r="A11" s="18"/>
      <c r="C11" s="43" t="s">
        <v>9</v>
      </c>
      <c r="D11" s="44">
        <v>44.1</v>
      </c>
      <c r="E11" s="44">
        <v>44.2</v>
      </c>
      <c r="F11" s="44">
        <v>42.6</v>
      </c>
      <c r="G11" s="44">
        <v>43.9</v>
      </c>
      <c r="H11" s="44">
        <v>38.4</v>
      </c>
      <c r="I11" s="44">
        <v>38.200000000000003</v>
      </c>
      <c r="J11" s="44">
        <v>42.6</v>
      </c>
      <c r="K11" s="44">
        <v>42.6</v>
      </c>
      <c r="L11" s="44">
        <v>38.5</v>
      </c>
      <c r="M11" s="44">
        <v>38.5</v>
      </c>
      <c r="N11" s="44">
        <v>36.1</v>
      </c>
      <c r="O11" s="44">
        <v>35.200000000000003</v>
      </c>
      <c r="P11" s="15">
        <v>35.4</v>
      </c>
      <c r="Q11" s="15">
        <v>39.5</v>
      </c>
      <c r="R11" s="15">
        <v>38</v>
      </c>
      <c r="S11" s="15">
        <v>37.799999999999997</v>
      </c>
      <c r="T11" s="15">
        <v>36.5</v>
      </c>
      <c r="U11" s="15">
        <v>40.700000000000003</v>
      </c>
      <c r="V11" s="15">
        <v>35.200000000000003</v>
      </c>
      <c r="W11" s="15">
        <v>35.5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ht="12" customHeight="1" x14ac:dyDescent="0.2">
      <c r="A12" s="18"/>
      <c r="C12" s="43" t="s">
        <v>10</v>
      </c>
      <c r="D12" s="44">
        <v>26.3</v>
      </c>
      <c r="E12" s="44">
        <v>25.7</v>
      </c>
      <c r="F12" s="44">
        <v>26.5</v>
      </c>
      <c r="G12" s="44">
        <v>26.9</v>
      </c>
      <c r="H12" s="44">
        <v>28.8</v>
      </c>
      <c r="I12" s="44">
        <v>23.2</v>
      </c>
      <c r="J12" s="44">
        <v>25.1</v>
      </c>
      <c r="K12" s="44">
        <v>24</v>
      </c>
      <c r="L12" s="44">
        <v>24.7</v>
      </c>
      <c r="M12" s="44">
        <v>24.7</v>
      </c>
      <c r="N12" s="44">
        <v>23.9</v>
      </c>
      <c r="O12" s="44">
        <v>23</v>
      </c>
      <c r="P12" s="15">
        <v>23.2</v>
      </c>
      <c r="Q12" s="15">
        <v>24.5</v>
      </c>
      <c r="R12" s="15">
        <v>23.4</v>
      </c>
      <c r="S12" s="15">
        <v>22.6</v>
      </c>
      <c r="T12" s="15">
        <v>22.1</v>
      </c>
      <c r="U12" s="15">
        <v>25.5</v>
      </c>
      <c r="V12" s="15">
        <v>22.9</v>
      </c>
      <c r="W12" s="15">
        <v>18.7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ht="12" customHeight="1" x14ac:dyDescent="0.2">
      <c r="A13" s="18"/>
      <c r="C13" s="43" t="s">
        <v>11</v>
      </c>
      <c r="D13" s="44">
        <v>58.1</v>
      </c>
      <c r="E13" s="44">
        <v>65.3</v>
      </c>
      <c r="F13" s="44">
        <v>63</v>
      </c>
      <c r="G13" s="44">
        <v>66.599999999999994</v>
      </c>
      <c r="H13" s="44">
        <v>67.599999999999994</v>
      </c>
      <c r="I13" s="44">
        <v>52.1</v>
      </c>
      <c r="J13" s="44">
        <v>60</v>
      </c>
      <c r="K13" s="44">
        <v>53.2</v>
      </c>
      <c r="L13" s="44">
        <v>51.9</v>
      </c>
      <c r="M13" s="44">
        <v>53</v>
      </c>
      <c r="N13" s="44">
        <v>55.5</v>
      </c>
      <c r="O13" s="44">
        <v>54.9</v>
      </c>
      <c r="P13" s="15">
        <v>55.7</v>
      </c>
      <c r="Q13" s="15">
        <v>59.9</v>
      </c>
      <c r="R13" s="15">
        <v>59.5</v>
      </c>
      <c r="S13" s="15">
        <v>61.6</v>
      </c>
      <c r="T13" s="15">
        <v>60.2</v>
      </c>
      <c r="U13" s="15">
        <v>59.1</v>
      </c>
      <c r="V13" s="15">
        <v>53</v>
      </c>
      <c r="W13" s="15">
        <v>45.7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ht="12" customHeight="1" x14ac:dyDescent="0.2">
      <c r="A14" s="18"/>
      <c r="C14" s="43" t="s">
        <v>12</v>
      </c>
      <c r="D14" s="44">
        <v>42.8</v>
      </c>
      <c r="E14" s="44">
        <v>43.2</v>
      </c>
      <c r="F14" s="44">
        <v>40.9</v>
      </c>
      <c r="G14" s="44">
        <v>39.9</v>
      </c>
      <c r="H14" s="44">
        <v>37.1</v>
      </c>
      <c r="I14" s="44">
        <v>32.9</v>
      </c>
      <c r="J14" s="44">
        <v>37.299999999999997</v>
      </c>
      <c r="K14" s="44">
        <v>35.5</v>
      </c>
      <c r="L14" s="44">
        <v>36.200000000000003</v>
      </c>
      <c r="M14" s="44">
        <v>35.1</v>
      </c>
      <c r="N14" s="44">
        <v>35.1</v>
      </c>
      <c r="O14" s="44">
        <v>35</v>
      </c>
      <c r="P14" s="15">
        <v>36.5</v>
      </c>
      <c r="Q14" s="15">
        <v>38.5</v>
      </c>
      <c r="R14" s="15">
        <v>36.1</v>
      </c>
      <c r="S14" s="15">
        <v>35.799999999999997</v>
      </c>
      <c r="T14" s="15">
        <v>35.6</v>
      </c>
      <c r="U14" s="15">
        <v>35.299999999999997</v>
      </c>
      <c r="V14" s="15">
        <v>30.8</v>
      </c>
      <c r="W14" s="15">
        <v>25.7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2" customHeight="1" x14ac:dyDescent="0.2">
      <c r="A15" s="18"/>
      <c r="C15" s="43" t="s">
        <v>13</v>
      </c>
      <c r="D15" s="44">
        <v>65.3</v>
      </c>
      <c r="E15" s="44">
        <v>63.6</v>
      </c>
      <c r="F15" s="44">
        <v>61.4</v>
      </c>
      <c r="G15" s="44">
        <v>63.5</v>
      </c>
      <c r="H15" s="44">
        <v>58.4</v>
      </c>
      <c r="I15" s="44">
        <v>52.2</v>
      </c>
      <c r="J15" s="44">
        <v>61</v>
      </c>
      <c r="K15" s="44">
        <v>59.6</v>
      </c>
      <c r="L15" s="44">
        <v>60.2</v>
      </c>
      <c r="M15" s="44">
        <v>57.8</v>
      </c>
      <c r="N15" s="44">
        <v>59.7</v>
      </c>
      <c r="O15" s="44">
        <v>58.1</v>
      </c>
      <c r="P15" s="15">
        <v>58.2</v>
      </c>
      <c r="Q15" s="15">
        <v>58.3</v>
      </c>
      <c r="R15" s="15">
        <v>57.9</v>
      </c>
      <c r="S15" s="15">
        <v>55.1</v>
      </c>
      <c r="T15" s="15">
        <v>52.3</v>
      </c>
      <c r="U15" s="15">
        <v>51</v>
      </c>
      <c r="V15" s="15">
        <v>46.6</v>
      </c>
      <c r="W15" s="15">
        <v>41.3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"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4:46" x14ac:dyDescent="0.2"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47"/>
      <c r="AO17" s="47"/>
      <c r="AP17" s="47"/>
      <c r="AQ17" s="47"/>
      <c r="AR17" s="47"/>
    </row>
    <row r="18" spans="4:46" x14ac:dyDescent="0.2">
      <c r="D18" s="4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4:46" x14ac:dyDescent="0.2"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4:46" x14ac:dyDescent="0.2"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9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4:46" x14ac:dyDescent="0.2"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9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4:46" x14ac:dyDescent="0.2"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4:46" x14ac:dyDescent="0.2"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46" spans="1:13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x14ac:dyDescent="0.2">
      <c r="A48" s="30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9" x14ac:dyDescent="0.2">
      <c r="A49" s="50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9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9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9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9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5" spans="1:19" x14ac:dyDescent="0.2">
      <c r="A55" s="51"/>
      <c r="B55" s="12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B56" s="33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P59" s="45"/>
      <c r="Q59" s="45"/>
      <c r="R59" s="45"/>
      <c r="S59" s="45"/>
    </row>
    <row r="60" spans="1:19" x14ac:dyDescent="0.2">
      <c r="P60" s="45"/>
      <c r="Q60" s="45"/>
      <c r="R60" s="45"/>
      <c r="S60" s="45"/>
    </row>
    <row r="61" spans="1:19" x14ac:dyDescent="0.2">
      <c r="C61" s="2" t="s">
        <v>70</v>
      </c>
      <c r="D61" s="45"/>
      <c r="E61" s="45"/>
      <c r="F61" s="45"/>
      <c r="G61" s="45"/>
      <c r="H61" s="45"/>
      <c r="I61" s="45"/>
      <c r="J61" s="45"/>
      <c r="K61" s="45"/>
      <c r="L61" s="45"/>
    </row>
    <row r="62" spans="1:19" x14ac:dyDescent="0.2">
      <c r="C62" s="2" t="s">
        <v>71</v>
      </c>
    </row>
    <row r="63" spans="1:19" x14ac:dyDescent="0.2">
      <c r="C63" s="52"/>
    </row>
    <row r="64" spans="1:19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4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">
      <c r="A66" s="53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2">
      <c r="A67" s="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8"/>
  <sheetViews>
    <sheetView zoomScale="70" zoomScaleNormal="70" workbookViewId="0">
      <selection activeCell="Z3" sqref="Z3:AW39"/>
    </sheetView>
  </sheetViews>
  <sheetFormatPr defaultColWidth="12.5703125" defaultRowHeight="12.75" x14ac:dyDescent="0.2"/>
  <cols>
    <col min="1" max="2" width="12.5703125" style="55"/>
    <col min="3" max="3" width="25.85546875" style="55" customWidth="1"/>
    <col min="4" max="4" width="36.140625" style="55" customWidth="1"/>
    <col min="5" max="21" width="7.42578125" style="55" customWidth="1"/>
    <col min="22" max="22" width="7.5703125" style="55" customWidth="1"/>
    <col min="23" max="24" width="8" style="55" customWidth="1"/>
    <col min="25" max="42" width="5.85546875" style="55" customWidth="1"/>
    <col min="43" max="16384" width="12.5703125" style="55"/>
  </cols>
  <sheetData>
    <row r="1" spans="1:46" x14ac:dyDescent="0.2">
      <c r="A1" s="54" t="s">
        <v>74</v>
      </c>
    </row>
    <row r="2" spans="1:46" x14ac:dyDescent="0.2">
      <c r="A2" s="56" t="s">
        <v>56</v>
      </c>
    </row>
    <row r="3" spans="1:46" x14ac:dyDescent="0.2">
      <c r="A3" s="57" t="s">
        <v>57</v>
      </c>
      <c r="B3" s="57" t="s">
        <v>30</v>
      </c>
      <c r="C3" s="57" t="s">
        <v>28</v>
      </c>
      <c r="D3" s="57" t="s">
        <v>58</v>
      </c>
      <c r="E3" s="58">
        <v>2004</v>
      </c>
      <c r="F3" s="58">
        <v>2005</v>
      </c>
      <c r="G3" s="58">
        <v>2006</v>
      </c>
      <c r="H3" s="58">
        <v>2007</v>
      </c>
      <c r="I3" s="58">
        <v>2008</v>
      </c>
      <c r="J3" s="58">
        <v>2009</v>
      </c>
      <c r="K3" s="58">
        <v>2010</v>
      </c>
      <c r="L3" s="58">
        <v>2011</v>
      </c>
      <c r="M3" s="58">
        <v>2012</v>
      </c>
      <c r="N3" s="58">
        <v>2013</v>
      </c>
      <c r="O3" s="58">
        <v>2014</v>
      </c>
      <c r="P3" s="58">
        <v>2015</v>
      </c>
      <c r="Q3" s="58">
        <v>2016</v>
      </c>
      <c r="R3" s="58">
        <v>2017</v>
      </c>
      <c r="S3" s="58">
        <v>2018</v>
      </c>
      <c r="T3" s="58">
        <v>2019</v>
      </c>
      <c r="U3" s="58">
        <v>2020</v>
      </c>
      <c r="V3" s="58">
        <v>2021</v>
      </c>
      <c r="W3" s="58">
        <v>2022</v>
      </c>
      <c r="X3" s="58">
        <v>2023</v>
      </c>
    </row>
    <row r="4" spans="1:46" x14ac:dyDescent="0.2">
      <c r="A4" s="59" t="s">
        <v>53</v>
      </c>
      <c r="B4" s="59" t="s">
        <v>63</v>
      </c>
      <c r="C4" s="59" t="s">
        <v>29</v>
      </c>
      <c r="D4" s="59" t="s">
        <v>59</v>
      </c>
      <c r="E4" s="60">
        <v>301.8</v>
      </c>
      <c r="F4" s="60">
        <v>310.39999999999998</v>
      </c>
      <c r="G4" s="60">
        <v>304.60000000000002</v>
      </c>
      <c r="H4" s="60">
        <v>313.8</v>
      </c>
      <c r="I4" s="60">
        <v>293.3</v>
      </c>
      <c r="J4" s="60">
        <v>257.3</v>
      </c>
      <c r="K4" s="60">
        <v>291.89999999999998</v>
      </c>
      <c r="L4" s="60">
        <v>280.5</v>
      </c>
      <c r="M4" s="60">
        <v>279.5</v>
      </c>
      <c r="N4" s="60">
        <v>273.8</v>
      </c>
      <c r="O4" s="60">
        <v>275.2</v>
      </c>
      <c r="P4" s="60">
        <v>272.2</v>
      </c>
      <c r="Q4" s="60">
        <v>278</v>
      </c>
      <c r="R4" s="60">
        <v>291.10000000000002</v>
      </c>
      <c r="S4" s="60">
        <v>288.10000000000002</v>
      </c>
      <c r="T4" s="60">
        <v>280.89999999999998</v>
      </c>
      <c r="U4" s="60">
        <v>268.8</v>
      </c>
      <c r="V4" s="60">
        <v>275.5</v>
      </c>
      <c r="W4" s="60">
        <v>248.6</v>
      </c>
      <c r="X4" s="60">
        <v>217.5</v>
      </c>
    </row>
    <row r="5" spans="1:46" x14ac:dyDescent="0.2">
      <c r="A5" s="59" t="s">
        <v>53</v>
      </c>
      <c r="B5" s="59" t="s">
        <v>63</v>
      </c>
      <c r="C5" s="59" t="s">
        <v>29</v>
      </c>
      <c r="D5" s="59" t="s">
        <v>7</v>
      </c>
      <c r="E5" s="60">
        <v>236.6</v>
      </c>
      <c r="F5" s="60">
        <v>242</v>
      </c>
      <c r="G5" s="60">
        <v>234.5</v>
      </c>
      <c r="H5" s="60">
        <v>240.8</v>
      </c>
      <c r="I5" s="60">
        <v>230.4</v>
      </c>
      <c r="J5" s="60">
        <v>198.6</v>
      </c>
      <c r="K5" s="60">
        <v>226.1</v>
      </c>
      <c r="L5" s="60">
        <v>214.9</v>
      </c>
      <c r="M5" s="60">
        <v>211.5</v>
      </c>
      <c r="N5" s="60">
        <v>209</v>
      </c>
      <c r="O5" s="60">
        <v>210.4</v>
      </c>
      <c r="P5" s="60">
        <v>206.3</v>
      </c>
      <c r="Q5" s="60">
        <v>209.1</v>
      </c>
      <c r="R5" s="60">
        <v>220.6</v>
      </c>
      <c r="S5" s="60">
        <v>214.9</v>
      </c>
      <c r="T5" s="60">
        <v>212.9</v>
      </c>
      <c r="U5" s="60">
        <v>206.7</v>
      </c>
      <c r="V5" s="60">
        <v>211.6</v>
      </c>
      <c r="W5" s="60">
        <v>188.5</v>
      </c>
      <c r="X5" s="60">
        <v>167</v>
      </c>
    </row>
    <row r="6" spans="1:46" x14ac:dyDescent="0.2">
      <c r="A6" s="59" t="s">
        <v>53</v>
      </c>
      <c r="B6" s="59" t="s">
        <v>63</v>
      </c>
      <c r="C6" s="59" t="s">
        <v>29</v>
      </c>
      <c r="D6" s="59" t="s">
        <v>60</v>
      </c>
      <c r="E6" s="60">
        <v>65.2</v>
      </c>
      <c r="F6" s="60">
        <v>68.400000000000006</v>
      </c>
      <c r="G6" s="60">
        <v>70.099999999999994</v>
      </c>
      <c r="H6" s="60">
        <v>73.099999999999994</v>
      </c>
      <c r="I6" s="60">
        <v>63</v>
      </c>
      <c r="J6" s="60">
        <v>58.7</v>
      </c>
      <c r="K6" s="60">
        <v>65.8</v>
      </c>
      <c r="L6" s="60">
        <v>65.5</v>
      </c>
      <c r="M6" s="60">
        <v>68</v>
      </c>
      <c r="N6" s="60">
        <v>64.8</v>
      </c>
      <c r="O6" s="60">
        <v>64.8</v>
      </c>
      <c r="P6" s="60">
        <v>65.900000000000006</v>
      </c>
      <c r="Q6" s="60">
        <v>68.900000000000006</v>
      </c>
      <c r="R6" s="60">
        <v>70.5</v>
      </c>
      <c r="S6" s="60">
        <v>73.099999999999994</v>
      </c>
      <c r="T6" s="60">
        <v>68</v>
      </c>
      <c r="U6" s="60">
        <v>62.1</v>
      </c>
      <c r="V6" s="60">
        <v>63.9</v>
      </c>
      <c r="W6" s="60">
        <v>60.1</v>
      </c>
      <c r="X6" s="60">
        <v>50.5</v>
      </c>
    </row>
    <row r="7" spans="1:46" x14ac:dyDescent="0.2">
      <c r="A7" s="59"/>
      <c r="B7" s="59"/>
      <c r="C7" s="59"/>
      <c r="D7" s="5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46" x14ac:dyDescent="0.2">
      <c r="A8" s="59" t="s">
        <v>53</v>
      </c>
      <c r="B8" s="59" t="s">
        <v>63</v>
      </c>
      <c r="C8" s="59" t="s">
        <v>61</v>
      </c>
      <c r="D8" s="59" t="s">
        <v>59</v>
      </c>
      <c r="E8" s="62">
        <v>1</v>
      </c>
      <c r="F8" s="62">
        <v>1.0284956925115969</v>
      </c>
      <c r="G8" s="62">
        <v>1.0092776673293573</v>
      </c>
      <c r="H8" s="62">
        <v>1.0397614314115309</v>
      </c>
      <c r="I8" s="62">
        <v>0.9718356527501657</v>
      </c>
      <c r="J8" s="62">
        <v>0.85255135851557329</v>
      </c>
      <c r="K8" s="62">
        <v>0.96719681908548694</v>
      </c>
      <c r="L8" s="62">
        <v>0.92942345924453273</v>
      </c>
      <c r="M8" s="62">
        <v>0.92611000662690524</v>
      </c>
      <c r="N8" s="62">
        <v>0.90722332670642813</v>
      </c>
      <c r="O8" s="62">
        <v>0.91186216037110657</v>
      </c>
      <c r="P8" s="62">
        <v>0.90192180251822396</v>
      </c>
      <c r="Q8" s="62">
        <v>0.92113982770046388</v>
      </c>
      <c r="R8" s="62">
        <v>0.96454605699138507</v>
      </c>
      <c r="S8" s="62">
        <v>0.95460569913850235</v>
      </c>
      <c r="T8" s="62">
        <v>0.93074884029158367</v>
      </c>
      <c r="U8" s="62">
        <v>0.89065606361829031</v>
      </c>
      <c r="V8" s="62">
        <v>0.91285619615639491</v>
      </c>
      <c r="W8" s="62">
        <v>0.82372432074221336</v>
      </c>
      <c r="X8" s="62">
        <v>0.72067594433399595</v>
      </c>
    </row>
    <row r="9" spans="1:46" x14ac:dyDescent="0.2">
      <c r="A9" s="59" t="s">
        <v>53</v>
      </c>
      <c r="B9" s="59" t="s">
        <v>63</v>
      </c>
      <c r="C9" s="59" t="s">
        <v>61</v>
      </c>
      <c r="D9" s="59" t="s">
        <v>7</v>
      </c>
      <c r="E9" s="62">
        <v>1</v>
      </c>
      <c r="F9" s="62">
        <v>1.0228233305156382</v>
      </c>
      <c r="G9" s="62">
        <v>0.99112426035502965</v>
      </c>
      <c r="H9" s="62">
        <v>1.0177514792899409</v>
      </c>
      <c r="I9" s="62">
        <v>0.9737954353338969</v>
      </c>
      <c r="J9" s="62">
        <v>0.83939137785291629</v>
      </c>
      <c r="K9" s="62">
        <v>0.95562130177514792</v>
      </c>
      <c r="L9" s="62">
        <v>0.90828402366863914</v>
      </c>
      <c r="M9" s="62">
        <v>0.89391377852916321</v>
      </c>
      <c r="N9" s="62">
        <v>0.88334742180896031</v>
      </c>
      <c r="O9" s="62">
        <v>0.88926458157227395</v>
      </c>
      <c r="P9" s="62">
        <v>0.87193575655114119</v>
      </c>
      <c r="Q9" s="62">
        <v>0.88377007607776836</v>
      </c>
      <c r="R9" s="62">
        <v>0.93237531699070164</v>
      </c>
      <c r="S9" s="62">
        <v>0.90828402366863914</v>
      </c>
      <c r="T9" s="62">
        <v>0.89983093829247685</v>
      </c>
      <c r="U9" s="62">
        <v>0.87362637362637363</v>
      </c>
      <c r="V9" s="62">
        <v>0.89433643279797126</v>
      </c>
      <c r="W9" s="62">
        <v>0.79670329670329676</v>
      </c>
      <c r="X9" s="62">
        <v>0.70583262890955201</v>
      </c>
    </row>
    <row r="10" spans="1:46" x14ac:dyDescent="0.2">
      <c r="A10" s="59" t="s">
        <v>53</v>
      </c>
      <c r="B10" s="59" t="s">
        <v>63</v>
      </c>
      <c r="C10" s="59" t="s">
        <v>61</v>
      </c>
      <c r="D10" s="59" t="s">
        <v>60</v>
      </c>
      <c r="E10" s="62">
        <v>1</v>
      </c>
      <c r="F10" s="62">
        <v>1.0490797546012269</v>
      </c>
      <c r="G10" s="62">
        <v>1.0751533742331287</v>
      </c>
      <c r="H10" s="62">
        <v>1.121165644171779</v>
      </c>
      <c r="I10" s="62">
        <v>0.96625766871165641</v>
      </c>
      <c r="J10" s="62">
        <v>0.90030674846625769</v>
      </c>
      <c r="K10" s="62">
        <v>1.00920245398773</v>
      </c>
      <c r="L10" s="62">
        <v>1.0046012269938649</v>
      </c>
      <c r="M10" s="62">
        <v>1.0429447852760736</v>
      </c>
      <c r="N10" s="62">
        <v>0.99386503067484655</v>
      </c>
      <c r="O10" s="62">
        <v>0.99386503067484655</v>
      </c>
      <c r="P10" s="62">
        <v>1.0107361963190185</v>
      </c>
      <c r="Q10" s="62">
        <v>1.0567484662576687</v>
      </c>
      <c r="R10" s="62">
        <v>1.0812883435582821</v>
      </c>
      <c r="S10" s="62">
        <v>1.121165644171779</v>
      </c>
      <c r="T10" s="62">
        <v>1.0429447852760736</v>
      </c>
      <c r="U10" s="62">
        <v>0.95245398773006129</v>
      </c>
      <c r="V10" s="62">
        <v>0.98006134969325143</v>
      </c>
      <c r="W10" s="62">
        <v>0.92177914110429449</v>
      </c>
      <c r="X10" s="62">
        <v>0.77453987730061347</v>
      </c>
    </row>
    <row r="11" spans="1:46" x14ac:dyDescent="0.2">
      <c r="A11" s="59"/>
      <c r="B11" s="59"/>
      <c r="C11" s="59"/>
      <c r="D11" s="59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46" x14ac:dyDescent="0.2">
      <c r="A12" s="59" t="s">
        <v>53</v>
      </c>
      <c r="B12" s="59" t="s">
        <v>63</v>
      </c>
      <c r="C12" s="59" t="s">
        <v>62</v>
      </c>
      <c r="D12" s="59" t="s">
        <v>7</v>
      </c>
      <c r="E12" s="64">
        <v>0</v>
      </c>
      <c r="F12" s="64">
        <v>-5.6723619959586635E-3</v>
      </c>
      <c r="G12" s="64">
        <v>-1.8153406974327657E-2</v>
      </c>
      <c r="H12" s="64">
        <v>-2.200995212158996E-2</v>
      </c>
      <c r="I12" s="64">
        <v>1.9597825837311955E-3</v>
      </c>
      <c r="J12" s="64">
        <v>-1.3159980662657E-2</v>
      </c>
      <c r="K12" s="64">
        <v>-1.1575517310339012E-2</v>
      </c>
      <c r="L12" s="64">
        <v>-2.1139435575893595E-2</v>
      </c>
      <c r="M12" s="64">
        <v>-3.219622809774203E-2</v>
      </c>
      <c r="N12" s="64">
        <v>-2.3875904897467826E-2</v>
      </c>
      <c r="O12" s="64">
        <v>-2.2597578798832618E-2</v>
      </c>
      <c r="P12" s="64">
        <v>-2.9986045967082764E-2</v>
      </c>
      <c r="Q12" s="64">
        <v>-3.7369751622695513E-2</v>
      </c>
      <c r="R12" s="64">
        <v>-3.2170740000683429E-2</v>
      </c>
      <c r="S12" s="64">
        <v>-4.632167546986321E-2</v>
      </c>
      <c r="T12" s="64">
        <v>-3.0917901999106823E-2</v>
      </c>
      <c r="U12" s="64">
        <v>-1.7029689991916674E-2</v>
      </c>
      <c r="V12" s="64">
        <v>-1.8519763358423647E-2</v>
      </c>
      <c r="W12" s="64">
        <v>-2.7021024038916597E-2</v>
      </c>
      <c r="X12" s="64">
        <v>-1.4843315424443948E-2</v>
      </c>
    </row>
    <row r="13" spans="1:46" x14ac:dyDescent="0.2">
      <c r="A13" s="59" t="s">
        <v>53</v>
      </c>
      <c r="B13" s="59" t="s">
        <v>63</v>
      </c>
      <c r="C13" s="59" t="s">
        <v>62</v>
      </c>
      <c r="D13" s="59" t="s">
        <v>60</v>
      </c>
      <c r="E13" s="64">
        <v>0</v>
      </c>
      <c r="F13" s="64">
        <v>2.058406208963004E-2</v>
      </c>
      <c r="G13" s="64">
        <v>6.5875706903771425E-2</v>
      </c>
      <c r="H13" s="64">
        <v>8.1404212760248118E-2</v>
      </c>
      <c r="I13" s="64">
        <v>-5.5779840385092871E-3</v>
      </c>
      <c r="J13" s="64">
        <v>4.7755389950684402E-2</v>
      </c>
      <c r="K13" s="64">
        <v>4.2005634902243072E-2</v>
      </c>
      <c r="L13" s="64">
        <v>7.5177767749332158E-2</v>
      </c>
      <c r="M13" s="64">
        <v>0.11683477864916836</v>
      </c>
      <c r="N13" s="64">
        <v>8.6641703968418415E-2</v>
      </c>
      <c r="O13" s="64">
        <v>8.2002870303739983E-2</v>
      </c>
      <c r="P13" s="64">
        <v>0.1088143938007945</v>
      </c>
      <c r="Q13" s="64">
        <v>0.13560863855720484</v>
      </c>
      <c r="R13" s="64">
        <v>0.116742286566897</v>
      </c>
      <c r="S13" s="64">
        <v>0.16655994503327665</v>
      </c>
      <c r="T13" s="64">
        <v>0.11219594498448993</v>
      </c>
      <c r="U13" s="64">
        <v>6.1797924111770985E-2</v>
      </c>
      <c r="V13" s="64">
        <v>6.7205153536856521E-2</v>
      </c>
      <c r="W13" s="64">
        <v>9.805482036208113E-2</v>
      </c>
      <c r="X13" s="64">
        <v>5.3863932966617512E-2</v>
      </c>
    </row>
    <row r="16" spans="1:46" x14ac:dyDescent="0.2"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</row>
    <row r="17" spans="2:46" x14ac:dyDescent="0.2">
      <c r="B17" s="16"/>
      <c r="Y17" s="65"/>
      <c r="Z17" s="65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</row>
    <row r="18" spans="2:46" x14ac:dyDescent="0.2">
      <c r="Y18" s="65"/>
      <c r="Z18" s="65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</row>
    <row r="19" spans="2:46" x14ac:dyDescent="0.2">
      <c r="Y19" s="65"/>
      <c r="Z19" s="65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</row>
    <row r="20" spans="2:46" x14ac:dyDescent="0.2">
      <c r="Y20" s="65"/>
      <c r="Z20" s="65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</row>
    <row r="21" spans="2:46" x14ac:dyDescent="0.2">
      <c r="Y21" s="65"/>
      <c r="Z21" s="65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</row>
    <row r="22" spans="2:46" x14ac:dyDescent="0.2">
      <c r="Y22" s="65"/>
      <c r="Z22" s="65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</row>
    <row r="23" spans="2:46" x14ac:dyDescent="0.2">
      <c r="Y23" s="65"/>
      <c r="Z23" s="65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</row>
    <row r="24" spans="2:46" x14ac:dyDescent="0.2">
      <c r="Y24" s="65"/>
      <c r="Z24" s="65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</row>
    <row r="25" spans="2:46" x14ac:dyDescent="0.2">
      <c r="Y25" s="65"/>
      <c r="Z25" s="65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</row>
    <row r="26" spans="2:46" x14ac:dyDescent="0.2">
      <c r="Y26" s="65"/>
      <c r="Z26" s="65"/>
      <c r="AA26" s="106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</row>
    <row r="27" spans="2:46" x14ac:dyDescent="0.2">
      <c r="Y27" s="65"/>
      <c r="Z27" s="65"/>
      <c r="AA27" s="106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</row>
    <row r="28" spans="2:46" x14ac:dyDescent="0.2"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</row>
    <row r="29" spans="2:46" x14ac:dyDescent="0.2"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</row>
    <row r="30" spans="2:46" x14ac:dyDescent="0.2"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</row>
    <row r="31" spans="2:46" x14ac:dyDescent="0.2"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2:46" x14ac:dyDescent="0.2"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106"/>
      <c r="AR32" s="106"/>
      <c r="AS32" s="106"/>
      <c r="AT32" s="65"/>
    </row>
    <row r="33" spans="27:46" x14ac:dyDescent="0.2"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106"/>
      <c r="AR33" s="106"/>
      <c r="AS33" s="106"/>
      <c r="AT33" s="65"/>
    </row>
    <row r="34" spans="27:46" x14ac:dyDescent="0.2"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106"/>
      <c r="AR34" s="106"/>
      <c r="AS34" s="106"/>
      <c r="AT34" s="65"/>
    </row>
    <row r="35" spans="27:46" x14ac:dyDescent="0.2"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</row>
    <row r="36" spans="27:46" x14ac:dyDescent="0.2"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27:46" x14ac:dyDescent="0.2"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27:46" x14ac:dyDescent="0.2"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55" spans="1:1" x14ac:dyDescent="0.2">
      <c r="A55" s="34"/>
    </row>
    <row r="67" spans="3:3" x14ac:dyDescent="0.2">
      <c r="C67" s="34"/>
    </row>
    <row r="68" spans="3:3" x14ac:dyDescent="0.2">
      <c r="C68" s="34" t="s">
        <v>69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U68"/>
  <sheetViews>
    <sheetView showGridLines="0" topLeftCell="W23" zoomScaleNormal="100" workbookViewId="0">
      <selection activeCell="AT42" sqref="AT42"/>
    </sheetView>
  </sheetViews>
  <sheetFormatPr defaultColWidth="11.42578125" defaultRowHeight="12.75" x14ac:dyDescent="0.2"/>
  <cols>
    <col min="1" max="2" width="3.42578125" style="2" customWidth="1"/>
    <col min="3" max="3" width="35.5703125" style="2" customWidth="1"/>
    <col min="4" max="4" width="11.42578125" style="2" customWidth="1"/>
    <col min="5" max="19" width="6.7109375" style="2" customWidth="1"/>
    <col min="20" max="20" width="8.42578125" style="2" customWidth="1"/>
    <col min="21" max="26" width="8.140625" style="2" customWidth="1"/>
    <col min="27" max="41" width="8.7109375" style="2" customWidth="1"/>
    <col min="42" max="16384" width="11.42578125" style="2"/>
  </cols>
  <sheetData>
    <row r="1" spans="1:47" ht="5.25" customHeight="1" x14ac:dyDescent="0.2">
      <c r="A1" s="1"/>
      <c r="C1" s="3"/>
    </row>
    <row r="2" spans="1:47" ht="5.25" customHeight="1" x14ac:dyDescent="0.2">
      <c r="A2" s="35"/>
      <c r="C2" s="3"/>
    </row>
    <row r="3" spans="1:47" x14ac:dyDescent="0.2">
      <c r="C3" s="4" t="s">
        <v>4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7" x14ac:dyDescent="0.2">
      <c r="C4" s="4" t="s">
        <v>5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7" x14ac:dyDescent="0.2">
      <c r="C5" s="6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7" x14ac:dyDescent="0.2">
      <c r="A6" s="7"/>
      <c r="C6" s="8" t="s">
        <v>77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47" x14ac:dyDescent="0.2">
      <c r="C7" s="11" t="s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47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47" x14ac:dyDescent="0.2">
      <c r="B9" s="6"/>
      <c r="C9" s="6"/>
      <c r="D9" s="6"/>
      <c r="E9" s="6"/>
      <c r="F9" s="6"/>
      <c r="G9" s="6"/>
      <c r="H9" s="6"/>
      <c r="I9" s="6"/>
      <c r="J9" s="6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47" x14ac:dyDescent="0.2">
      <c r="C10" s="66"/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17">
        <v>2011</v>
      </c>
      <c r="L10" s="17">
        <v>2012</v>
      </c>
      <c r="M10" s="17">
        <v>2013</v>
      </c>
      <c r="N10" s="17">
        <v>2014</v>
      </c>
      <c r="O10" s="17">
        <v>2015</v>
      </c>
      <c r="P10" s="17">
        <v>2016</v>
      </c>
      <c r="Q10" s="17">
        <v>2017</v>
      </c>
      <c r="R10" s="17">
        <v>2018</v>
      </c>
      <c r="S10" s="2">
        <v>2019</v>
      </c>
      <c r="T10" s="2">
        <v>2020</v>
      </c>
      <c r="U10" s="17">
        <v>2021</v>
      </c>
      <c r="V10" s="17">
        <v>2022</v>
      </c>
      <c r="W10" s="17">
        <v>2023</v>
      </c>
      <c r="AA10" s="66"/>
      <c r="AB10" s="17">
        <v>2004</v>
      </c>
      <c r="AC10" s="17">
        <v>2005</v>
      </c>
      <c r="AD10" s="17">
        <v>2006</v>
      </c>
      <c r="AE10" s="17">
        <v>2007</v>
      </c>
      <c r="AF10" s="17">
        <v>2008</v>
      </c>
      <c r="AG10" s="17">
        <v>2009</v>
      </c>
      <c r="AH10" s="17">
        <v>2010</v>
      </c>
      <c r="AI10" s="17">
        <v>2011</v>
      </c>
      <c r="AJ10" s="17">
        <v>2012</v>
      </c>
      <c r="AK10" s="17">
        <v>2013</v>
      </c>
      <c r="AL10" s="17">
        <v>2014</v>
      </c>
      <c r="AM10" s="17">
        <v>2015</v>
      </c>
      <c r="AN10" s="17">
        <v>2016</v>
      </c>
      <c r="AO10" s="17">
        <v>2017</v>
      </c>
      <c r="AP10" s="17">
        <v>2018</v>
      </c>
      <c r="AQ10" s="2">
        <v>2019</v>
      </c>
      <c r="AR10" s="2">
        <v>2020</v>
      </c>
      <c r="AS10" s="17">
        <v>2021</v>
      </c>
      <c r="AT10" s="17">
        <v>2022</v>
      </c>
      <c r="AU10" s="17">
        <v>2023</v>
      </c>
    </row>
    <row r="11" spans="1:47" x14ac:dyDescent="0.2">
      <c r="A11" s="18"/>
      <c r="C11" s="43" t="s">
        <v>14</v>
      </c>
      <c r="D11" s="44">
        <v>16</v>
      </c>
      <c r="E11" s="44">
        <v>16.600000000000001</v>
      </c>
      <c r="F11" s="44">
        <v>16.600000000000001</v>
      </c>
      <c r="G11" s="44">
        <v>16.600000000000001</v>
      </c>
      <c r="H11" s="44">
        <v>16.399999999999999</v>
      </c>
      <c r="I11" s="44">
        <v>17.399999999999999</v>
      </c>
      <c r="J11" s="44">
        <v>18.5</v>
      </c>
      <c r="K11" s="44">
        <v>20.100000000000001</v>
      </c>
      <c r="L11" s="44">
        <v>19</v>
      </c>
      <c r="M11" s="44">
        <v>19.399999999999999</v>
      </c>
      <c r="N11" s="44">
        <v>17.399999999999999</v>
      </c>
      <c r="O11" s="44">
        <v>15.9</v>
      </c>
      <c r="P11" s="15">
        <v>16.100000000000001</v>
      </c>
      <c r="Q11" s="15">
        <v>18.2</v>
      </c>
      <c r="R11" s="15">
        <v>19.100000000000001</v>
      </c>
      <c r="S11" s="15">
        <v>18</v>
      </c>
      <c r="T11" s="15">
        <v>18</v>
      </c>
      <c r="U11" s="15">
        <v>22.6</v>
      </c>
      <c r="V11" s="15">
        <v>21.6</v>
      </c>
      <c r="W11" s="2">
        <v>23.9</v>
      </c>
      <c r="AA11" s="43" t="s">
        <v>14</v>
      </c>
      <c r="AB11" s="44">
        <v>16</v>
      </c>
      <c r="AC11" s="44">
        <v>16.600000000000001</v>
      </c>
      <c r="AD11" s="44">
        <v>16.600000000000001</v>
      </c>
      <c r="AE11" s="44">
        <v>16.600000000000001</v>
      </c>
      <c r="AF11" s="44">
        <v>16.399999999999999</v>
      </c>
      <c r="AG11" s="44">
        <v>17.399999999999999</v>
      </c>
      <c r="AH11" s="44">
        <v>18.5</v>
      </c>
      <c r="AI11" s="44">
        <v>20.100000000000001</v>
      </c>
      <c r="AJ11" s="44">
        <v>19</v>
      </c>
      <c r="AK11" s="44">
        <v>19.399999999999999</v>
      </c>
      <c r="AL11" s="44">
        <v>17.399999999999999</v>
      </c>
      <c r="AM11" s="44">
        <v>15.9</v>
      </c>
      <c r="AN11" s="15">
        <v>16.100000000000001</v>
      </c>
      <c r="AO11" s="15">
        <v>18.2</v>
      </c>
      <c r="AP11" s="15">
        <v>19.100000000000001</v>
      </c>
      <c r="AQ11" s="15">
        <v>18</v>
      </c>
      <c r="AR11" s="15">
        <v>18</v>
      </c>
      <c r="AS11" s="15">
        <v>22.6</v>
      </c>
      <c r="AT11" s="15">
        <v>21.6</v>
      </c>
      <c r="AU11" s="2">
        <v>23.9</v>
      </c>
    </row>
    <row r="12" spans="1:47" x14ac:dyDescent="0.2">
      <c r="A12" s="18"/>
      <c r="C12" s="43" t="s">
        <v>15</v>
      </c>
      <c r="D12" s="44">
        <v>26.4</v>
      </c>
      <c r="E12" s="44">
        <v>31.4</v>
      </c>
      <c r="F12" s="44">
        <v>29.8</v>
      </c>
      <c r="G12" s="44">
        <v>31.1</v>
      </c>
      <c r="H12" s="44">
        <v>38.5</v>
      </c>
      <c r="I12" s="44">
        <v>25.6</v>
      </c>
      <c r="J12" s="44">
        <v>31.3</v>
      </c>
      <c r="K12" s="44">
        <v>28</v>
      </c>
      <c r="L12" s="44">
        <v>26.2</v>
      </c>
      <c r="M12" s="44">
        <v>24.9</v>
      </c>
      <c r="N12" s="44">
        <v>27.6</v>
      </c>
      <c r="O12" s="44">
        <v>27</v>
      </c>
      <c r="P12" s="15">
        <v>29.1</v>
      </c>
      <c r="Q12" s="15">
        <v>29.4</v>
      </c>
      <c r="R12" s="15">
        <v>29</v>
      </c>
      <c r="S12" s="15">
        <v>31.9</v>
      </c>
      <c r="T12" s="15">
        <v>30.5</v>
      </c>
      <c r="U12" s="15">
        <v>27</v>
      </c>
      <c r="V12" s="15">
        <v>19.8</v>
      </c>
      <c r="W12" s="2">
        <v>20.100000000000001</v>
      </c>
      <c r="AA12" s="43" t="s">
        <v>15</v>
      </c>
      <c r="AB12" s="44">
        <v>26.4</v>
      </c>
      <c r="AC12" s="44">
        <v>31.4</v>
      </c>
      <c r="AD12" s="44">
        <v>29.8</v>
      </c>
      <c r="AE12" s="44">
        <v>31.1</v>
      </c>
      <c r="AF12" s="44">
        <v>38.5</v>
      </c>
      <c r="AG12" s="44">
        <v>25.6</v>
      </c>
      <c r="AH12" s="44">
        <v>31.3</v>
      </c>
      <c r="AI12" s="44">
        <v>28</v>
      </c>
      <c r="AJ12" s="44">
        <v>26.2</v>
      </c>
      <c r="AK12" s="44">
        <v>24.9</v>
      </c>
      <c r="AL12" s="44">
        <v>27.6</v>
      </c>
      <c r="AM12" s="44">
        <v>27</v>
      </c>
      <c r="AN12" s="15">
        <v>29.1</v>
      </c>
      <c r="AO12" s="15">
        <v>29.4</v>
      </c>
      <c r="AP12" s="15">
        <v>29</v>
      </c>
      <c r="AQ12" s="15">
        <v>31.9</v>
      </c>
      <c r="AR12" s="15">
        <v>30.5</v>
      </c>
      <c r="AS12" s="15">
        <v>27</v>
      </c>
      <c r="AT12" s="15">
        <v>19.8</v>
      </c>
      <c r="AU12" s="2">
        <v>20.100000000000001</v>
      </c>
    </row>
    <row r="13" spans="1:47" x14ac:dyDescent="0.2">
      <c r="A13" s="18"/>
      <c r="C13" s="43" t="s">
        <v>16</v>
      </c>
      <c r="D13" s="44">
        <v>30.6</v>
      </c>
      <c r="E13" s="44">
        <v>29.2</v>
      </c>
      <c r="F13" s="44">
        <v>29.3</v>
      </c>
      <c r="G13" s="44">
        <v>30.1</v>
      </c>
      <c r="H13" s="44">
        <v>27</v>
      </c>
      <c r="I13" s="44">
        <v>25.5</v>
      </c>
      <c r="J13" s="44">
        <v>27.1</v>
      </c>
      <c r="K13" s="44">
        <v>27.4</v>
      </c>
      <c r="L13" s="44">
        <v>26.7</v>
      </c>
      <c r="M13" s="44">
        <v>27.3</v>
      </c>
      <c r="N13" s="44">
        <v>25.3</v>
      </c>
      <c r="O13" s="44">
        <v>24.3</v>
      </c>
      <c r="P13" s="15">
        <v>24.2</v>
      </c>
      <c r="Q13" s="15">
        <v>28</v>
      </c>
      <c r="R13" s="15">
        <v>25.6</v>
      </c>
      <c r="S13" s="15">
        <v>25</v>
      </c>
      <c r="T13" s="15">
        <v>24.3</v>
      </c>
      <c r="U13" s="15">
        <v>26.5</v>
      </c>
      <c r="V13" s="15">
        <v>22.1</v>
      </c>
      <c r="W13" s="2">
        <v>17.600000000000001</v>
      </c>
      <c r="AA13" s="43" t="s">
        <v>16</v>
      </c>
      <c r="AB13" s="44">
        <v>30.6</v>
      </c>
      <c r="AC13" s="44">
        <v>29.2</v>
      </c>
      <c r="AD13" s="44">
        <v>29.3</v>
      </c>
      <c r="AE13" s="44">
        <v>30.1</v>
      </c>
      <c r="AF13" s="44">
        <v>27</v>
      </c>
      <c r="AG13" s="44">
        <v>25.5</v>
      </c>
      <c r="AH13" s="44">
        <v>27.1</v>
      </c>
      <c r="AI13" s="44">
        <v>27.4</v>
      </c>
      <c r="AJ13" s="44">
        <v>26.7</v>
      </c>
      <c r="AK13" s="44">
        <v>27.3</v>
      </c>
      <c r="AL13" s="44">
        <v>25.3</v>
      </c>
      <c r="AM13" s="44">
        <v>24.3</v>
      </c>
      <c r="AN13" s="15">
        <v>24.2</v>
      </c>
      <c r="AO13" s="15">
        <v>28</v>
      </c>
      <c r="AP13" s="15">
        <v>25.6</v>
      </c>
      <c r="AQ13" s="15">
        <v>25</v>
      </c>
      <c r="AR13" s="15">
        <v>24.3</v>
      </c>
      <c r="AS13" s="15">
        <v>26.5</v>
      </c>
      <c r="AT13" s="15">
        <v>22.1</v>
      </c>
      <c r="AU13" s="2">
        <v>17.600000000000001</v>
      </c>
    </row>
    <row r="14" spans="1:47" x14ac:dyDescent="0.2">
      <c r="A14" s="18"/>
      <c r="C14" s="43" t="s">
        <v>17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AA14" s="43" t="s">
        <v>17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</row>
    <row r="15" spans="1:47" x14ac:dyDescent="0.2">
      <c r="A15" s="18"/>
      <c r="C15" s="43" t="s">
        <v>18</v>
      </c>
      <c r="D15" s="44">
        <v>10.4</v>
      </c>
      <c r="E15" s="44">
        <v>11.5</v>
      </c>
      <c r="F15" s="44">
        <v>11.1</v>
      </c>
      <c r="G15" s="44">
        <v>11.8</v>
      </c>
      <c r="H15" s="44">
        <v>9.8000000000000007</v>
      </c>
      <c r="I15" s="44">
        <v>8.1999999999999993</v>
      </c>
      <c r="J15" s="44">
        <v>9</v>
      </c>
      <c r="K15" s="44">
        <v>8.1999999999999993</v>
      </c>
      <c r="L15" s="44">
        <v>8.1999999999999993</v>
      </c>
      <c r="M15" s="44">
        <v>8.1999999999999993</v>
      </c>
      <c r="N15" s="44">
        <v>8</v>
      </c>
      <c r="O15" s="44">
        <v>8.6999999999999993</v>
      </c>
      <c r="P15" s="15">
        <v>8.5</v>
      </c>
      <c r="Q15" s="15">
        <v>9.1999999999999993</v>
      </c>
      <c r="R15" s="15">
        <v>8.3000000000000007</v>
      </c>
      <c r="S15" s="15">
        <v>8.3000000000000007</v>
      </c>
      <c r="T15" s="15">
        <v>7.8</v>
      </c>
      <c r="U15" s="15">
        <v>7.9</v>
      </c>
      <c r="V15" s="15">
        <v>7.4</v>
      </c>
      <c r="W15" s="2">
        <v>6.4</v>
      </c>
      <c r="AA15" s="43" t="s">
        <v>18</v>
      </c>
      <c r="AB15" s="44">
        <v>10.4</v>
      </c>
      <c r="AC15" s="44">
        <v>11.5</v>
      </c>
      <c r="AD15" s="44">
        <v>11.1</v>
      </c>
      <c r="AE15" s="44">
        <v>11.8</v>
      </c>
      <c r="AF15" s="44">
        <v>9.8000000000000007</v>
      </c>
      <c r="AG15" s="44">
        <v>8.1999999999999993</v>
      </c>
      <c r="AH15" s="44">
        <v>9</v>
      </c>
      <c r="AI15" s="44">
        <v>8.1999999999999993</v>
      </c>
      <c r="AJ15" s="44">
        <v>8.1999999999999993</v>
      </c>
      <c r="AK15" s="44">
        <v>8.1999999999999993</v>
      </c>
      <c r="AL15" s="44">
        <v>8</v>
      </c>
      <c r="AM15" s="44">
        <v>8.6999999999999993</v>
      </c>
      <c r="AN15" s="15">
        <v>8.5</v>
      </c>
      <c r="AO15" s="15">
        <v>9.1999999999999993</v>
      </c>
      <c r="AP15" s="15">
        <v>8.3000000000000007</v>
      </c>
      <c r="AQ15" s="15">
        <v>8.3000000000000007</v>
      </c>
      <c r="AR15" s="15">
        <v>7.8</v>
      </c>
      <c r="AS15" s="15">
        <v>7.9</v>
      </c>
      <c r="AT15" s="15">
        <v>7.4</v>
      </c>
      <c r="AU15" s="2">
        <v>6.4</v>
      </c>
    </row>
    <row r="16" spans="1:47" x14ac:dyDescent="0.2">
      <c r="A16" s="7"/>
      <c r="D16" s="52"/>
      <c r="E16" s="52"/>
      <c r="F16" s="52"/>
      <c r="G16" s="52"/>
      <c r="H16" s="52"/>
      <c r="I16" s="52"/>
      <c r="J16" s="52"/>
      <c r="K16" s="52"/>
      <c r="M16" s="45"/>
    </row>
    <row r="17" spans="3:46" x14ac:dyDescent="0.2"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3:46" x14ac:dyDescent="0.2">
      <c r="C18" s="6"/>
      <c r="K18" s="67" t="s">
        <v>1</v>
      </c>
      <c r="L18" s="67" t="s">
        <v>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3:46" x14ac:dyDescent="0.2"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3:46" x14ac:dyDescent="0.2"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3:46" x14ac:dyDescent="0.2"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3:46" x14ac:dyDescent="0.2"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3:46" x14ac:dyDescent="0.2"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3:46" x14ac:dyDescent="0.2"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37" spans="1:43" x14ac:dyDescent="0.2"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</row>
    <row r="47" spans="1:43" x14ac:dyDescent="0.2">
      <c r="A47" s="29"/>
      <c r="B47" s="29"/>
      <c r="C47" s="29"/>
      <c r="D47" s="29"/>
      <c r="E47" s="29"/>
      <c r="F47" s="29"/>
      <c r="G47" s="29"/>
      <c r="H47" s="29"/>
    </row>
    <row r="48" spans="1:43" x14ac:dyDescent="0.2">
      <c r="A48" s="29"/>
      <c r="B48" s="29"/>
      <c r="C48" s="29"/>
      <c r="D48" s="29"/>
      <c r="E48" s="29"/>
      <c r="F48" s="29"/>
      <c r="G48" s="29"/>
      <c r="H48" s="29"/>
    </row>
    <row r="49" spans="1:20" x14ac:dyDescent="0.2">
      <c r="A49" s="30"/>
      <c r="B49" s="29"/>
      <c r="C49" s="29"/>
      <c r="D49" s="29"/>
      <c r="E49" s="29"/>
      <c r="F49" s="29"/>
      <c r="G49" s="29"/>
      <c r="H49" s="29"/>
    </row>
    <row r="50" spans="1:20" x14ac:dyDescent="0.2">
      <c r="A50" s="31"/>
      <c r="B50" s="29"/>
      <c r="C50" s="29"/>
      <c r="D50" s="29"/>
      <c r="E50" s="29"/>
      <c r="F50" s="29"/>
      <c r="G50" s="29"/>
      <c r="H50" s="29"/>
    </row>
    <row r="51" spans="1:20" x14ac:dyDescent="0.2">
      <c r="A51" s="29"/>
      <c r="B51" s="29"/>
      <c r="C51" s="29"/>
      <c r="D51" s="29"/>
      <c r="E51" s="29"/>
      <c r="F51" s="29"/>
      <c r="G51" s="29"/>
      <c r="H51" s="29"/>
    </row>
    <row r="52" spans="1:20" x14ac:dyDescent="0.2">
      <c r="A52" s="29"/>
      <c r="B52" s="29"/>
      <c r="C52" s="29"/>
      <c r="D52" s="29"/>
      <c r="E52" s="29"/>
      <c r="F52" s="29"/>
      <c r="G52" s="29"/>
      <c r="H52" s="29"/>
    </row>
    <row r="53" spans="1:20" x14ac:dyDescent="0.2">
      <c r="A53" s="29"/>
      <c r="B53" s="29"/>
      <c r="C53" s="29"/>
      <c r="D53" s="29"/>
      <c r="E53" s="29"/>
      <c r="F53" s="29"/>
      <c r="G53" s="29"/>
      <c r="H53" s="29"/>
    </row>
    <row r="54" spans="1:20" x14ac:dyDescent="0.2">
      <c r="C54" s="2" t="s">
        <v>72</v>
      </c>
    </row>
    <row r="55" spans="1:20" x14ac:dyDescent="0.2">
      <c r="C55" s="2" t="s">
        <v>71</v>
      </c>
    </row>
    <row r="56" spans="1:20" x14ac:dyDescent="0.2">
      <c r="A56" s="51"/>
    </row>
    <row r="57" spans="1:20" x14ac:dyDescent="0.2">
      <c r="A57" s="51"/>
      <c r="Q57" s="45"/>
      <c r="R57" s="45"/>
    </row>
    <row r="59" spans="1:20" x14ac:dyDescent="0.2">
      <c r="C59" s="16"/>
    </row>
    <row r="60" spans="1:20" x14ac:dyDescent="0.2">
      <c r="C60" s="33"/>
    </row>
    <row r="61" spans="1:20" x14ac:dyDescent="0.2">
      <c r="Q61" s="16"/>
      <c r="R61" s="16"/>
      <c r="S61" s="16"/>
      <c r="T61" s="16"/>
    </row>
    <row r="67" spans="3:20" x14ac:dyDescent="0.2">
      <c r="C67" s="34"/>
    </row>
    <row r="68" spans="3:20" x14ac:dyDescent="0.2">
      <c r="Q68" s="16"/>
      <c r="R68" s="16"/>
      <c r="S68" s="16"/>
      <c r="T68" s="16"/>
    </row>
  </sheetData>
  <sortState xmlns:xlrd2="http://schemas.microsoft.com/office/spreadsheetml/2017/richdata2" ref="B59:Z63">
    <sortCondition descending="1" ref="B59:B63"/>
  </sortState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1:BA57"/>
  <sheetViews>
    <sheetView showGridLines="0" topLeftCell="O11" zoomScaleNormal="100" workbookViewId="0">
      <selection activeCell="AB17" sqref="AB17"/>
    </sheetView>
  </sheetViews>
  <sheetFormatPr defaultColWidth="11.42578125" defaultRowHeight="12.75" x14ac:dyDescent="0.2"/>
  <cols>
    <col min="1" max="1" width="2.140625" style="24" customWidth="1"/>
    <col min="2" max="2" width="3.140625" style="24" customWidth="1"/>
    <col min="3" max="3" width="4" style="24" customWidth="1"/>
    <col min="4" max="4" width="33.5703125" style="24" customWidth="1"/>
    <col min="5" max="18" width="6.140625" style="24" customWidth="1"/>
    <col min="19" max="19" width="7.140625" style="24" customWidth="1"/>
    <col min="20" max="20" width="8.140625" style="24" customWidth="1"/>
    <col min="21" max="23" width="6.85546875" style="24" customWidth="1"/>
    <col min="24" max="40" width="6.5703125" style="24" customWidth="1"/>
    <col min="41" max="16384" width="11.42578125" style="24"/>
  </cols>
  <sheetData>
    <row r="1" spans="4:53" ht="5.25" customHeight="1" x14ac:dyDescent="0.2"/>
    <row r="2" spans="4:53" ht="5.25" customHeight="1" x14ac:dyDescent="0.2"/>
    <row r="3" spans="4:53" ht="5.25" customHeight="1" x14ac:dyDescent="0.2"/>
    <row r="4" spans="4:53" x14ac:dyDescent="0.2">
      <c r="D4" s="68" t="s">
        <v>65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4:53" x14ac:dyDescent="0.2">
      <c r="D5" s="68" t="s">
        <v>64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4:53" x14ac:dyDescent="0.2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4:53" x14ac:dyDescent="0.2">
      <c r="D7" s="70" t="s">
        <v>75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4:53" x14ac:dyDescent="0.2">
      <c r="D8" s="71" t="s">
        <v>3</v>
      </c>
      <c r="E8" s="71"/>
      <c r="F8" s="71"/>
      <c r="G8" s="71"/>
      <c r="H8" s="71"/>
      <c r="I8" s="71"/>
      <c r="J8" s="72"/>
      <c r="K8" s="72"/>
      <c r="L8" s="72"/>
      <c r="M8" s="72"/>
      <c r="N8" s="71"/>
      <c r="O8" s="71"/>
      <c r="U8" s="26"/>
      <c r="V8" s="26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4:53" x14ac:dyDescent="0.2"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4:53" x14ac:dyDescent="0.2">
      <c r="E10" s="73"/>
      <c r="F10" s="73"/>
      <c r="G10" s="73"/>
      <c r="H10" s="73"/>
      <c r="I10" s="73"/>
      <c r="J10" s="74"/>
      <c r="K10" s="74"/>
      <c r="L10" s="74"/>
      <c r="M10" s="74"/>
      <c r="N10" s="74"/>
      <c r="O10" s="74"/>
      <c r="P10" s="74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4:53" x14ac:dyDescent="0.2">
      <c r="E11" s="75">
        <v>2004</v>
      </c>
      <c r="F11" s="75">
        <v>2005</v>
      </c>
      <c r="G11" s="75">
        <v>2006</v>
      </c>
      <c r="H11" s="75">
        <v>2007</v>
      </c>
      <c r="I11" s="75">
        <v>2008</v>
      </c>
      <c r="J11" s="75">
        <v>2009</v>
      </c>
      <c r="K11" s="75">
        <v>2010</v>
      </c>
      <c r="L11" s="75">
        <v>2011</v>
      </c>
      <c r="M11" s="75">
        <v>2012</v>
      </c>
      <c r="N11" s="75">
        <v>2013</v>
      </c>
      <c r="O11" s="75">
        <v>2014</v>
      </c>
      <c r="P11" s="75">
        <v>2015</v>
      </c>
      <c r="Q11" s="75">
        <v>2016</v>
      </c>
      <c r="R11" s="75">
        <v>2017</v>
      </c>
      <c r="S11" s="75">
        <v>2018</v>
      </c>
      <c r="T11" s="75">
        <v>2019</v>
      </c>
      <c r="U11" s="75">
        <v>2020</v>
      </c>
      <c r="V11" s="75">
        <v>2021</v>
      </c>
      <c r="W11" s="75">
        <v>2022</v>
      </c>
      <c r="X11" s="75">
        <v>2023</v>
      </c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</row>
    <row r="12" spans="4:53" x14ac:dyDescent="0.2">
      <c r="D12" s="77" t="s">
        <v>6</v>
      </c>
      <c r="E12" s="78">
        <v>100</v>
      </c>
      <c r="F12" s="78">
        <v>103.2</v>
      </c>
      <c r="G12" s="78">
        <v>101.9</v>
      </c>
      <c r="H12" s="78">
        <v>105.4</v>
      </c>
      <c r="I12" s="78">
        <v>97.5</v>
      </c>
      <c r="J12" s="78">
        <v>84.6</v>
      </c>
      <c r="K12" s="78">
        <v>96.6</v>
      </c>
      <c r="L12" s="78">
        <v>93.2</v>
      </c>
      <c r="M12" s="78">
        <v>92.3</v>
      </c>
      <c r="N12" s="78">
        <v>91.5</v>
      </c>
      <c r="O12" s="78">
        <v>93.1</v>
      </c>
      <c r="P12" s="78">
        <v>92.3</v>
      </c>
      <c r="Q12" s="26">
        <v>91.8</v>
      </c>
      <c r="R12" s="26">
        <v>93.9</v>
      </c>
      <c r="S12" s="26">
        <v>94.5</v>
      </c>
      <c r="T12" s="26">
        <v>94.8</v>
      </c>
      <c r="U12" s="26">
        <v>90.5</v>
      </c>
      <c r="V12" s="26">
        <v>93.5</v>
      </c>
      <c r="W12" s="26">
        <v>83</v>
      </c>
      <c r="X12" s="26">
        <v>71.5</v>
      </c>
      <c r="Y12" s="25"/>
      <c r="Z12" s="25"/>
      <c r="AA12" s="25"/>
      <c r="AB12" s="25"/>
      <c r="AC12" s="25"/>
      <c r="AD12" s="25"/>
      <c r="AE12" s="25"/>
      <c r="AF12" s="25"/>
      <c r="AH12" s="75">
        <v>2004</v>
      </c>
      <c r="AI12" s="75">
        <v>2005</v>
      </c>
      <c r="AJ12" s="75">
        <v>2006</v>
      </c>
      <c r="AK12" s="75">
        <v>2007</v>
      </c>
      <c r="AL12" s="75">
        <v>2008</v>
      </c>
      <c r="AM12" s="75">
        <v>2009</v>
      </c>
      <c r="AN12" s="75">
        <v>2010</v>
      </c>
      <c r="AO12" s="75">
        <v>2011</v>
      </c>
      <c r="AP12" s="75">
        <v>2012</v>
      </c>
      <c r="AQ12" s="75">
        <v>2013</v>
      </c>
      <c r="AR12" s="75">
        <v>2014</v>
      </c>
      <c r="AS12" s="75">
        <v>2015</v>
      </c>
      <c r="AT12" s="75">
        <v>2016</v>
      </c>
      <c r="AU12" s="75">
        <v>2017</v>
      </c>
      <c r="AV12" s="75">
        <v>2018</v>
      </c>
      <c r="AW12" s="75">
        <v>2019</v>
      </c>
      <c r="AX12" s="75">
        <v>2020</v>
      </c>
      <c r="AY12" s="75">
        <v>2021</v>
      </c>
      <c r="AZ12" s="75">
        <v>2022</v>
      </c>
      <c r="BA12" s="75">
        <v>2023</v>
      </c>
    </row>
    <row r="13" spans="4:53" x14ac:dyDescent="0.2">
      <c r="D13" s="77" t="s">
        <v>7</v>
      </c>
      <c r="E13" s="78">
        <v>100</v>
      </c>
      <c r="F13" s="78">
        <v>103.1</v>
      </c>
      <c r="G13" s="78">
        <v>100.9</v>
      </c>
      <c r="H13" s="78">
        <v>104.1</v>
      </c>
      <c r="I13" s="78">
        <v>99.2</v>
      </c>
      <c r="J13" s="78">
        <v>84.4</v>
      </c>
      <c r="K13" s="78">
        <v>96.4</v>
      </c>
      <c r="L13" s="78">
        <v>92.3</v>
      </c>
      <c r="M13" s="78">
        <v>90</v>
      </c>
      <c r="N13" s="78">
        <v>89.6</v>
      </c>
      <c r="O13" s="78">
        <v>91.3</v>
      </c>
      <c r="P13" s="78">
        <v>89.6</v>
      </c>
      <c r="Q13" s="26">
        <v>88.2</v>
      </c>
      <c r="R13" s="26">
        <v>90.1</v>
      </c>
      <c r="S13" s="26">
        <v>90.4</v>
      </c>
      <c r="T13" s="26">
        <v>91.7</v>
      </c>
      <c r="U13" s="26">
        <v>88.6</v>
      </c>
      <c r="V13" s="26">
        <v>91.5</v>
      </c>
      <c r="W13" s="26">
        <v>79.7</v>
      </c>
      <c r="X13" s="26">
        <v>68.5</v>
      </c>
      <c r="Y13" s="25"/>
      <c r="Z13" s="25"/>
      <c r="AA13" s="25"/>
      <c r="AB13" s="25"/>
      <c r="AC13" s="25"/>
      <c r="AD13" s="25"/>
      <c r="AE13" s="25"/>
      <c r="AF13" s="25"/>
      <c r="AG13" s="77" t="s">
        <v>8</v>
      </c>
      <c r="AH13" s="78">
        <v>100</v>
      </c>
      <c r="AI13" s="78">
        <v>106.2</v>
      </c>
      <c r="AJ13" s="78">
        <v>103.9</v>
      </c>
      <c r="AK13" s="78">
        <v>108.7</v>
      </c>
      <c r="AL13" s="78">
        <v>110.1</v>
      </c>
      <c r="AM13" s="78">
        <v>90.9</v>
      </c>
      <c r="AN13" s="78">
        <v>103.2</v>
      </c>
      <c r="AO13" s="78">
        <v>101</v>
      </c>
      <c r="AP13" s="78">
        <v>95.5</v>
      </c>
      <c r="AQ13" s="78">
        <v>95.4</v>
      </c>
      <c r="AR13" s="78">
        <v>95.9</v>
      </c>
      <c r="AS13" s="78">
        <v>92.4</v>
      </c>
      <c r="AT13" s="26">
        <v>89.2</v>
      </c>
      <c r="AU13" s="26">
        <v>88.1</v>
      </c>
      <c r="AV13" s="26">
        <v>89.9</v>
      </c>
      <c r="AW13" s="26">
        <v>97.5</v>
      </c>
      <c r="AX13" s="26">
        <v>96.3</v>
      </c>
      <c r="AY13" s="26">
        <v>101.4</v>
      </c>
      <c r="AZ13" s="26">
        <v>76.8</v>
      </c>
      <c r="BA13" s="26">
        <v>68</v>
      </c>
    </row>
    <row r="14" spans="4:53" x14ac:dyDescent="0.2">
      <c r="D14" s="77" t="s">
        <v>8</v>
      </c>
      <c r="E14" s="78">
        <v>100</v>
      </c>
      <c r="F14" s="78">
        <v>106.2</v>
      </c>
      <c r="G14" s="78">
        <v>103.9</v>
      </c>
      <c r="H14" s="78">
        <v>108.7</v>
      </c>
      <c r="I14" s="78">
        <v>110.1</v>
      </c>
      <c r="J14" s="78">
        <v>90.9</v>
      </c>
      <c r="K14" s="78">
        <v>103.2</v>
      </c>
      <c r="L14" s="78">
        <v>101</v>
      </c>
      <c r="M14" s="78">
        <v>95.5</v>
      </c>
      <c r="N14" s="78">
        <v>95.4</v>
      </c>
      <c r="O14" s="78">
        <v>95.9</v>
      </c>
      <c r="P14" s="78">
        <v>92.4</v>
      </c>
      <c r="Q14" s="26">
        <v>89.2</v>
      </c>
      <c r="R14" s="26">
        <v>88.1</v>
      </c>
      <c r="S14" s="26">
        <v>89.9</v>
      </c>
      <c r="T14" s="26">
        <v>97.5</v>
      </c>
      <c r="U14" s="26">
        <v>96.3</v>
      </c>
      <c r="V14" s="26">
        <v>101.4</v>
      </c>
      <c r="W14" s="26">
        <v>76.8</v>
      </c>
      <c r="X14" s="26">
        <v>68</v>
      </c>
      <c r="AG14" s="77" t="s">
        <v>7</v>
      </c>
      <c r="AH14" s="78">
        <v>100</v>
      </c>
      <c r="AI14" s="78">
        <v>103.1</v>
      </c>
      <c r="AJ14" s="78">
        <v>100.9</v>
      </c>
      <c r="AK14" s="78">
        <v>104.1</v>
      </c>
      <c r="AL14" s="78">
        <v>99.2</v>
      </c>
      <c r="AM14" s="78">
        <v>84.4</v>
      </c>
      <c r="AN14" s="78">
        <v>96.4</v>
      </c>
      <c r="AO14" s="78">
        <v>92.3</v>
      </c>
      <c r="AP14" s="78">
        <v>90</v>
      </c>
      <c r="AQ14" s="78">
        <v>89.6</v>
      </c>
      <c r="AR14" s="78">
        <v>91.3</v>
      </c>
      <c r="AS14" s="78">
        <v>89.6</v>
      </c>
      <c r="AT14" s="26">
        <v>88.2</v>
      </c>
      <c r="AU14" s="26">
        <v>90.1</v>
      </c>
      <c r="AV14" s="26">
        <v>90.4</v>
      </c>
      <c r="AW14" s="26">
        <v>91.7</v>
      </c>
      <c r="AX14" s="26">
        <v>88.6</v>
      </c>
      <c r="AY14" s="26">
        <v>91.5</v>
      </c>
      <c r="AZ14" s="26">
        <v>79.7</v>
      </c>
      <c r="BA14" s="26">
        <v>68.5</v>
      </c>
    </row>
    <row r="15" spans="4:53" x14ac:dyDescent="0.2"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77" t="s">
        <v>6</v>
      </c>
      <c r="AH15" s="78">
        <v>100</v>
      </c>
      <c r="AI15" s="78">
        <v>103.2</v>
      </c>
      <c r="AJ15" s="78">
        <v>101.9</v>
      </c>
      <c r="AK15" s="78">
        <v>105.4</v>
      </c>
      <c r="AL15" s="78">
        <v>97.5</v>
      </c>
      <c r="AM15" s="78">
        <v>84.6</v>
      </c>
      <c r="AN15" s="78">
        <v>96.6</v>
      </c>
      <c r="AO15" s="78">
        <v>93.2</v>
      </c>
      <c r="AP15" s="78">
        <v>92.3</v>
      </c>
      <c r="AQ15" s="78">
        <v>91.5</v>
      </c>
      <c r="AR15" s="78">
        <v>93.1</v>
      </c>
      <c r="AS15" s="78">
        <v>92.3</v>
      </c>
      <c r="AT15" s="26">
        <v>91.8</v>
      </c>
      <c r="AU15" s="26">
        <v>93.9</v>
      </c>
      <c r="AV15" s="26">
        <v>94.5</v>
      </c>
      <c r="AW15" s="26">
        <v>94.8</v>
      </c>
      <c r="AX15" s="26">
        <v>90.5</v>
      </c>
      <c r="AY15" s="26">
        <v>93.5</v>
      </c>
      <c r="AZ15" s="26">
        <v>83</v>
      </c>
      <c r="BA15" s="26">
        <v>71.5</v>
      </c>
    </row>
    <row r="16" spans="4:53" x14ac:dyDescent="0.2"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20:49" x14ac:dyDescent="0.2"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79"/>
      <c r="AT17" s="25"/>
      <c r="AU17" s="25"/>
    </row>
    <row r="18" spans="20:49" x14ac:dyDescent="0.2"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20:49" x14ac:dyDescent="0.2"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20:49" x14ac:dyDescent="0.2"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20:49" x14ac:dyDescent="0.2"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20:49" x14ac:dyDescent="0.2"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20:49" x14ac:dyDescent="0.2">
      <c r="AU23" s="25"/>
      <c r="AV23" s="25"/>
      <c r="AW23" s="25"/>
    </row>
    <row r="24" spans="20:49" x14ac:dyDescent="0.2">
      <c r="AU24" s="25"/>
      <c r="AV24" s="25"/>
      <c r="AW24" s="25"/>
    </row>
    <row r="25" spans="20:49" x14ac:dyDescent="0.2">
      <c r="AU25" s="25"/>
      <c r="AV25" s="25"/>
      <c r="AW25" s="25"/>
    </row>
    <row r="41" spans="5:5" x14ac:dyDescent="0.2">
      <c r="E41" s="69"/>
    </row>
    <row r="52" spans="4:11" x14ac:dyDescent="0.2">
      <c r="D52" s="80"/>
    </row>
    <row r="53" spans="4:11" x14ac:dyDescent="0.2">
      <c r="E53" s="81"/>
      <c r="F53" s="81"/>
      <c r="G53" s="81"/>
      <c r="H53" s="81"/>
      <c r="I53" s="81"/>
      <c r="J53" s="81"/>
      <c r="K53" s="81"/>
    </row>
    <row r="54" spans="4:11" x14ac:dyDescent="0.2">
      <c r="E54" s="81"/>
      <c r="F54" s="81"/>
      <c r="G54" s="81"/>
      <c r="H54" s="81"/>
      <c r="I54" s="81"/>
      <c r="J54" s="81"/>
      <c r="K54" s="81"/>
    </row>
    <row r="55" spans="4:11" x14ac:dyDescent="0.2">
      <c r="E55" s="81"/>
      <c r="F55" s="81"/>
      <c r="G55" s="81"/>
      <c r="H55" s="81"/>
      <c r="I55" s="81"/>
      <c r="J55" s="81"/>
      <c r="K55" s="81"/>
    </row>
    <row r="56" spans="4:11" x14ac:dyDescent="0.2">
      <c r="D56" s="2" t="s">
        <v>67</v>
      </c>
      <c r="E56" s="82"/>
      <c r="F56" s="81"/>
      <c r="G56" s="81"/>
      <c r="H56" s="81"/>
      <c r="I56" s="81"/>
      <c r="J56" s="81"/>
      <c r="K56" s="81"/>
    </row>
    <row r="57" spans="4:11" x14ac:dyDescent="0.2">
      <c r="D57" s="2" t="s">
        <v>68</v>
      </c>
      <c r="E57" s="83"/>
      <c r="F57" s="81"/>
      <c r="G57" s="81"/>
      <c r="H57" s="81"/>
      <c r="I57" s="81"/>
      <c r="J57" s="81"/>
      <c r="K57" s="81"/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V72"/>
  <sheetViews>
    <sheetView showGridLines="0" topLeftCell="U19" zoomScaleNormal="100" workbookViewId="0">
      <selection activeCell="AT55" sqref="AT55"/>
    </sheetView>
  </sheetViews>
  <sheetFormatPr defaultColWidth="11.42578125" defaultRowHeight="12.75" x14ac:dyDescent="0.2"/>
  <cols>
    <col min="1" max="1" width="1.85546875" style="24" customWidth="1"/>
    <col min="2" max="2" width="28.140625" style="24" customWidth="1"/>
    <col min="3" max="16" width="6.5703125" style="24" customWidth="1"/>
    <col min="17" max="17" width="7" style="24" customWidth="1"/>
    <col min="18" max="18" width="6.140625" style="24" customWidth="1"/>
    <col min="19" max="19" width="6" style="24" customWidth="1"/>
    <col min="20" max="21" width="6.140625" style="24" customWidth="1"/>
    <col min="22" max="22" width="6.42578125" style="24" customWidth="1"/>
    <col min="23" max="26" width="5.42578125" style="24" customWidth="1"/>
    <col min="27" max="46" width="8" style="24" customWidth="1"/>
    <col min="47" max="16384" width="11.42578125" style="24"/>
  </cols>
  <sheetData>
    <row r="1" spans="2:48" ht="5.25" customHeight="1" x14ac:dyDescent="0.2">
      <c r="B1" s="84"/>
      <c r="C1" s="69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2:48" ht="5.25" customHeight="1" x14ac:dyDescent="0.2">
      <c r="B2" s="85"/>
      <c r="C2" s="69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48" x14ac:dyDescent="0.2">
      <c r="B3" s="68" t="s">
        <v>19</v>
      </c>
      <c r="C3" s="86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48" x14ac:dyDescent="0.2">
      <c r="B4" s="68" t="s">
        <v>64</v>
      </c>
      <c r="C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2:48" x14ac:dyDescent="0.2">
      <c r="B5" s="69"/>
      <c r="C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2:48" x14ac:dyDescent="0.2">
      <c r="B6" s="70" t="s">
        <v>78</v>
      </c>
      <c r="C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2:48" x14ac:dyDescent="0.2">
      <c r="B7" s="71" t="s">
        <v>0</v>
      </c>
      <c r="C7" s="69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48" x14ac:dyDescent="0.2">
      <c r="B8" s="71"/>
      <c r="C8" s="69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2:48" x14ac:dyDescent="0.2">
      <c r="B9" s="69"/>
      <c r="C9" s="6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2:48" x14ac:dyDescent="0.2">
      <c r="C10" s="76">
        <v>2004</v>
      </c>
      <c r="D10" s="76">
        <v>2005</v>
      </c>
      <c r="E10" s="76">
        <v>2006</v>
      </c>
      <c r="F10" s="76">
        <v>2007</v>
      </c>
      <c r="G10" s="76">
        <v>2008</v>
      </c>
      <c r="H10" s="76">
        <v>2009</v>
      </c>
      <c r="I10" s="76">
        <v>2010</v>
      </c>
      <c r="J10" s="76">
        <v>2011</v>
      </c>
      <c r="K10" s="76">
        <v>2012</v>
      </c>
      <c r="L10" s="76">
        <v>2013</v>
      </c>
      <c r="M10" s="76">
        <v>2014</v>
      </c>
      <c r="N10" s="76">
        <v>2015</v>
      </c>
      <c r="O10" s="76">
        <v>2016</v>
      </c>
      <c r="P10" s="76">
        <v>2017</v>
      </c>
      <c r="Q10" s="76">
        <v>2018</v>
      </c>
      <c r="R10" s="76">
        <v>2019</v>
      </c>
      <c r="S10" s="76">
        <v>2020</v>
      </c>
      <c r="T10" s="76">
        <v>2021</v>
      </c>
      <c r="U10" s="76">
        <v>2022</v>
      </c>
      <c r="V10" s="76">
        <v>2023</v>
      </c>
      <c r="AC10" s="24">
        <v>2004</v>
      </c>
      <c r="AD10" s="24">
        <v>2005</v>
      </c>
      <c r="AE10" s="24">
        <v>2006</v>
      </c>
      <c r="AF10" s="24">
        <v>2007</v>
      </c>
      <c r="AG10" s="24">
        <v>2008</v>
      </c>
      <c r="AH10" s="24">
        <v>2009</v>
      </c>
      <c r="AI10" s="24">
        <v>2010</v>
      </c>
      <c r="AJ10" s="24">
        <v>2011</v>
      </c>
      <c r="AK10" s="24">
        <v>2012</v>
      </c>
      <c r="AL10" s="24">
        <v>2013</v>
      </c>
      <c r="AM10" s="24">
        <v>2014</v>
      </c>
      <c r="AN10" s="24">
        <v>2015</v>
      </c>
      <c r="AO10" s="24">
        <v>2016</v>
      </c>
      <c r="AP10" s="24">
        <v>2017</v>
      </c>
      <c r="AQ10" s="24">
        <v>2018</v>
      </c>
      <c r="AR10" s="24">
        <v>2019</v>
      </c>
      <c r="AS10" s="24">
        <v>2020</v>
      </c>
      <c r="AT10" s="24">
        <v>2021</v>
      </c>
      <c r="AU10" s="24">
        <v>2022</v>
      </c>
      <c r="AV10" s="24">
        <v>2023</v>
      </c>
    </row>
    <row r="11" spans="2:48" ht="25.5" x14ac:dyDescent="0.2">
      <c r="B11" s="87" t="s">
        <v>9</v>
      </c>
      <c r="C11" s="26">
        <v>45.1</v>
      </c>
      <c r="D11" s="26">
        <v>45.6</v>
      </c>
      <c r="E11" s="26">
        <v>44.4</v>
      </c>
      <c r="F11" s="26">
        <v>46.4</v>
      </c>
      <c r="G11" s="26">
        <v>40</v>
      </c>
      <c r="H11" s="26">
        <v>38.6</v>
      </c>
      <c r="I11" s="26">
        <v>44</v>
      </c>
      <c r="J11" s="26">
        <v>44.7</v>
      </c>
      <c r="K11" s="26">
        <v>39.5</v>
      </c>
      <c r="L11" s="26">
        <v>39.700000000000003</v>
      </c>
      <c r="M11" s="26">
        <v>38.799999999999997</v>
      </c>
      <c r="N11" s="26">
        <v>38.1</v>
      </c>
      <c r="O11" s="26">
        <v>36.799999999999997</v>
      </c>
      <c r="P11" s="26">
        <v>32.700000000000003</v>
      </c>
      <c r="Q11" s="26">
        <v>32.299999999999997</v>
      </c>
      <c r="R11" s="26">
        <v>35.299999999999997</v>
      </c>
      <c r="S11" s="26">
        <v>36</v>
      </c>
      <c r="T11" s="26">
        <v>41.2</v>
      </c>
      <c r="U11" s="26">
        <v>26.6</v>
      </c>
      <c r="V11" s="26">
        <v>23.3</v>
      </c>
      <c r="AB11" s="24" t="s">
        <v>9</v>
      </c>
      <c r="AC11" s="24">
        <v>45.1</v>
      </c>
      <c r="AD11" s="24">
        <v>45.6</v>
      </c>
      <c r="AE11" s="24">
        <v>44.4</v>
      </c>
      <c r="AF11" s="24">
        <v>46.4</v>
      </c>
      <c r="AG11" s="24">
        <v>40</v>
      </c>
      <c r="AH11" s="24">
        <v>38.6</v>
      </c>
      <c r="AI11" s="24">
        <v>44</v>
      </c>
      <c r="AJ11" s="24">
        <v>44.7</v>
      </c>
      <c r="AK11" s="24">
        <v>39.5</v>
      </c>
      <c r="AL11" s="24">
        <v>39.700000000000003</v>
      </c>
      <c r="AM11" s="24">
        <v>38.799999999999997</v>
      </c>
      <c r="AN11" s="24">
        <v>38.1</v>
      </c>
      <c r="AO11" s="24">
        <v>36.799999999999997</v>
      </c>
      <c r="AP11" s="24">
        <v>32.700000000000003</v>
      </c>
      <c r="AQ11" s="24">
        <v>32.299999999999997</v>
      </c>
      <c r="AR11" s="24">
        <v>35.299999999999997</v>
      </c>
      <c r="AS11" s="24">
        <v>36</v>
      </c>
      <c r="AT11" s="24">
        <v>41.2</v>
      </c>
      <c r="AU11" s="24">
        <v>26.6</v>
      </c>
      <c r="AV11" s="24">
        <v>23.3</v>
      </c>
    </row>
    <row r="12" spans="2:48" x14ac:dyDescent="0.2">
      <c r="B12" s="87" t="s">
        <v>10</v>
      </c>
      <c r="C12" s="26">
        <v>25.1</v>
      </c>
      <c r="D12" s="26">
        <v>24.6</v>
      </c>
      <c r="E12" s="26">
        <v>25.5</v>
      </c>
      <c r="F12" s="26">
        <v>26.2</v>
      </c>
      <c r="G12" s="26">
        <v>28.2</v>
      </c>
      <c r="H12" s="26">
        <v>22.5</v>
      </c>
      <c r="I12" s="26">
        <v>24.3</v>
      </c>
      <c r="J12" s="26">
        <v>23</v>
      </c>
      <c r="K12" s="26">
        <v>23.6</v>
      </c>
      <c r="L12" s="26">
        <v>23.9</v>
      </c>
      <c r="M12" s="26">
        <v>24.8</v>
      </c>
      <c r="N12" s="26">
        <v>22</v>
      </c>
      <c r="O12" s="26">
        <v>18.7</v>
      </c>
      <c r="P12" s="26">
        <v>20.399999999999999</v>
      </c>
      <c r="Q12" s="26">
        <v>22.4</v>
      </c>
      <c r="R12" s="26">
        <v>23.7</v>
      </c>
      <c r="S12" s="26">
        <v>22</v>
      </c>
      <c r="T12" s="26">
        <v>25.7</v>
      </c>
      <c r="U12" s="26">
        <v>24.7</v>
      </c>
      <c r="V12" s="26">
        <v>20</v>
      </c>
      <c r="AB12" s="24" t="s">
        <v>10</v>
      </c>
      <c r="AC12" s="24">
        <v>25.1</v>
      </c>
      <c r="AD12" s="24">
        <v>24.6</v>
      </c>
      <c r="AE12" s="24">
        <v>25.5</v>
      </c>
      <c r="AF12" s="24">
        <v>26.2</v>
      </c>
      <c r="AG12" s="24">
        <v>28.2</v>
      </c>
      <c r="AH12" s="24">
        <v>22.5</v>
      </c>
      <c r="AI12" s="24">
        <v>24.3</v>
      </c>
      <c r="AJ12" s="24">
        <v>23</v>
      </c>
      <c r="AK12" s="24">
        <v>23.6</v>
      </c>
      <c r="AL12" s="24">
        <v>23.9</v>
      </c>
      <c r="AM12" s="24">
        <v>24.8</v>
      </c>
      <c r="AN12" s="24">
        <v>22</v>
      </c>
      <c r="AO12" s="24">
        <v>18.7</v>
      </c>
      <c r="AP12" s="24">
        <v>20.399999999999999</v>
      </c>
      <c r="AQ12" s="24">
        <v>22.4</v>
      </c>
      <c r="AR12" s="24">
        <v>23.7</v>
      </c>
      <c r="AS12" s="24">
        <v>22</v>
      </c>
      <c r="AT12" s="24">
        <v>25.7</v>
      </c>
      <c r="AU12" s="24">
        <v>24.7</v>
      </c>
      <c r="AV12" s="24">
        <v>20</v>
      </c>
    </row>
    <row r="13" spans="2:48" x14ac:dyDescent="0.2">
      <c r="B13" s="87" t="s">
        <v>11</v>
      </c>
      <c r="C13" s="26">
        <v>58.6</v>
      </c>
      <c r="D13" s="26">
        <v>65.900000000000006</v>
      </c>
      <c r="E13" s="26">
        <v>63.7</v>
      </c>
      <c r="F13" s="26">
        <v>67.099999999999994</v>
      </c>
      <c r="G13" s="26">
        <v>68.400000000000006</v>
      </c>
      <c r="H13" s="26">
        <v>52.7</v>
      </c>
      <c r="I13" s="26">
        <v>61.1</v>
      </c>
      <c r="J13" s="26">
        <v>54.1</v>
      </c>
      <c r="K13" s="26">
        <v>52.9</v>
      </c>
      <c r="L13" s="26">
        <v>54.2</v>
      </c>
      <c r="M13" s="26">
        <v>56.4</v>
      </c>
      <c r="N13" s="26">
        <v>56.1</v>
      </c>
      <c r="O13" s="26">
        <v>56.9</v>
      </c>
      <c r="P13" s="26">
        <v>61.5</v>
      </c>
      <c r="Q13" s="26">
        <v>61.7</v>
      </c>
      <c r="R13" s="26">
        <v>63.3</v>
      </c>
      <c r="S13" s="26">
        <v>61.7</v>
      </c>
      <c r="T13" s="26">
        <v>60</v>
      </c>
      <c r="U13" s="26">
        <v>54.3</v>
      </c>
      <c r="V13" s="26">
        <v>46.6</v>
      </c>
      <c r="AB13" s="24" t="s">
        <v>11</v>
      </c>
      <c r="AC13" s="24">
        <v>58.6</v>
      </c>
      <c r="AD13" s="24">
        <v>65.900000000000006</v>
      </c>
      <c r="AE13" s="24">
        <v>63.7</v>
      </c>
      <c r="AF13" s="24">
        <v>67.099999999999994</v>
      </c>
      <c r="AG13" s="24">
        <v>68.400000000000006</v>
      </c>
      <c r="AH13" s="24">
        <v>52.7</v>
      </c>
      <c r="AI13" s="24">
        <v>61.1</v>
      </c>
      <c r="AJ13" s="24">
        <v>54.1</v>
      </c>
      <c r="AK13" s="24">
        <v>52.9</v>
      </c>
      <c r="AL13" s="24">
        <v>54.2</v>
      </c>
      <c r="AM13" s="24">
        <v>56.4</v>
      </c>
      <c r="AN13" s="24">
        <v>56.1</v>
      </c>
      <c r="AO13" s="24">
        <v>56.9</v>
      </c>
      <c r="AP13" s="24">
        <v>61.5</v>
      </c>
      <c r="AQ13" s="24">
        <v>61.7</v>
      </c>
      <c r="AR13" s="24">
        <v>63.3</v>
      </c>
      <c r="AS13" s="24">
        <v>61.7</v>
      </c>
      <c r="AT13" s="24">
        <v>60</v>
      </c>
      <c r="AU13" s="24">
        <v>54.3</v>
      </c>
      <c r="AV13" s="24">
        <v>46.6</v>
      </c>
    </row>
    <row r="14" spans="2:48" x14ac:dyDescent="0.2">
      <c r="B14" s="87" t="s">
        <v>12</v>
      </c>
      <c r="C14" s="26">
        <v>47.4</v>
      </c>
      <c r="D14" s="26">
        <v>48.9</v>
      </c>
      <c r="E14" s="26">
        <v>47.6</v>
      </c>
      <c r="F14" s="26">
        <v>47.3</v>
      </c>
      <c r="G14" s="26">
        <v>43.6</v>
      </c>
      <c r="H14" s="26">
        <v>38.5</v>
      </c>
      <c r="I14" s="26">
        <v>43.1</v>
      </c>
      <c r="J14" s="26">
        <v>42.4</v>
      </c>
      <c r="K14" s="26">
        <v>42.7</v>
      </c>
      <c r="L14" s="26">
        <v>41.9</v>
      </c>
      <c r="M14" s="26">
        <v>42</v>
      </c>
      <c r="N14" s="26">
        <v>42.3</v>
      </c>
      <c r="O14" s="26">
        <v>43</v>
      </c>
      <c r="P14" s="26">
        <v>45.6</v>
      </c>
      <c r="Q14" s="26">
        <v>44.3</v>
      </c>
      <c r="R14" s="26">
        <v>43.9</v>
      </c>
      <c r="S14" s="26">
        <v>42.1</v>
      </c>
      <c r="T14" s="26">
        <v>42.9</v>
      </c>
      <c r="U14" s="26">
        <v>38.4</v>
      </c>
      <c r="V14" s="26">
        <v>33</v>
      </c>
      <c r="AB14" s="24" t="s">
        <v>12</v>
      </c>
      <c r="AC14" s="24">
        <v>47.4</v>
      </c>
      <c r="AD14" s="24">
        <v>48.9</v>
      </c>
      <c r="AE14" s="24">
        <v>47.6</v>
      </c>
      <c r="AF14" s="24">
        <v>47.3</v>
      </c>
      <c r="AG14" s="24">
        <v>43.6</v>
      </c>
      <c r="AH14" s="24">
        <v>38.5</v>
      </c>
      <c r="AI14" s="24">
        <v>43.1</v>
      </c>
      <c r="AJ14" s="24">
        <v>42.4</v>
      </c>
      <c r="AK14" s="24">
        <v>42.7</v>
      </c>
      <c r="AL14" s="24">
        <v>41.9</v>
      </c>
      <c r="AM14" s="24">
        <v>42</v>
      </c>
      <c r="AN14" s="24">
        <v>42.3</v>
      </c>
      <c r="AO14" s="24">
        <v>43</v>
      </c>
      <c r="AP14" s="24">
        <v>45.6</v>
      </c>
      <c r="AQ14" s="24">
        <v>44.3</v>
      </c>
      <c r="AR14" s="24">
        <v>43.9</v>
      </c>
      <c r="AS14" s="24">
        <v>42.1</v>
      </c>
      <c r="AT14" s="24">
        <v>42.9</v>
      </c>
      <c r="AU14" s="24">
        <v>38.4</v>
      </c>
      <c r="AV14" s="24">
        <v>33</v>
      </c>
    </row>
    <row r="15" spans="2:48" x14ac:dyDescent="0.2">
      <c r="B15" s="87" t="s">
        <v>13</v>
      </c>
      <c r="C15" s="26">
        <v>67.2</v>
      </c>
      <c r="D15" s="26">
        <v>66.099999999999994</v>
      </c>
      <c r="E15" s="26">
        <v>64.599999999999994</v>
      </c>
      <c r="F15" s="26">
        <v>66.400000000000006</v>
      </c>
      <c r="G15" s="26">
        <v>61.1</v>
      </c>
      <c r="H15" s="26">
        <v>53.3</v>
      </c>
      <c r="I15" s="26">
        <v>62.2</v>
      </c>
      <c r="J15" s="26">
        <v>60.4</v>
      </c>
      <c r="K15" s="26">
        <v>60.4</v>
      </c>
      <c r="L15" s="26">
        <v>58.5</v>
      </c>
      <c r="M15" s="26">
        <v>60.2</v>
      </c>
      <c r="N15" s="26">
        <v>59.6</v>
      </c>
      <c r="O15" s="26">
        <v>59.1</v>
      </c>
      <c r="P15" s="26">
        <v>59.1</v>
      </c>
      <c r="Q15" s="26">
        <v>59.4</v>
      </c>
      <c r="R15" s="26">
        <v>57.2</v>
      </c>
      <c r="S15" s="26">
        <v>53.9</v>
      </c>
      <c r="T15" s="26">
        <v>52.8</v>
      </c>
      <c r="U15" s="26">
        <v>50</v>
      </c>
      <c r="V15" s="26">
        <v>43.9</v>
      </c>
      <c r="AB15" s="24" t="s">
        <v>13</v>
      </c>
      <c r="AC15" s="24">
        <v>67.2</v>
      </c>
      <c r="AD15" s="24">
        <v>66.099999999999994</v>
      </c>
      <c r="AE15" s="24">
        <v>64.599999999999994</v>
      </c>
      <c r="AF15" s="24">
        <v>66.400000000000006</v>
      </c>
      <c r="AG15" s="24">
        <v>61.1</v>
      </c>
      <c r="AH15" s="24">
        <v>53.3</v>
      </c>
      <c r="AI15" s="24">
        <v>62.2</v>
      </c>
      <c r="AJ15" s="24">
        <v>60.4</v>
      </c>
      <c r="AK15" s="24">
        <v>60.4</v>
      </c>
      <c r="AL15" s="24">
        <v>58.5</v>
      </c>
      <c r="AM15" s="24">
        <v>60.2</v>
      </c>
      <c r="AN15" s="24">
        <v>59.6</v>
      </c>
      <c r="AO15" s="24">
        <v>59.1</v>
      </c>
      <c r="AP15" s="24">
        <v>59.1</v>
      </c>
      <c r="AQ15" s="24">
        <v>59.4</v>
      </c>
      <c r="AR15" s="24">
        <v>57.2</v>
      </c>
      <c r="AS15" s="24">
        <v>53.9</v>
      </c>
      <c r="AT15" s="24">
        <v>52.8</v>
      </c>
      <c r="AU15" s="24">
        <v>50</v>
      </c>
      <c r="AV15" s="24">
        <v>43.9</v>
      </c>
    </row>
    <row r="17" spans="18:46" x14ac:dyDescent="0.2"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76"/>
      <c r="AN17" s="76"/>
      <c r="AO17" s="76"/>
      <c r="AP17" s="76"/>
      <c r="AQ17" s="76"/>
    </row>
    <row r="18" spans="18:46" x14ac:dyDescent="0.2"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8:46" x14ac:dyDescent="0.2"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18:46" x14ac:dyDescent="0.2"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8:46" x14ac:dyDescent="0.2"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</row>
    <row r="22" spans="18:46" x14ac:dyDescent="0.2"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8:46" x14ac:dyDescent="0.2"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</row>
    <row r="60" spans="2:2" x14ac:dyDescent="0.2">
      <c r="B60" s="2" t="s">
        <v>70</v>
      </c>
    </row>
    <row r="61" spans="2:2" x14ac:dyDescent="0.2">
      <c r="B61" s="34" t="s">
        <v>69</v>
      </c>
    </row>
    <row r="72" spans="2:2" x14ac:dyDescent="0.2">
      <c r="B72" s="88"/>
    </row>
  </sheetData>
  <pageMargins left="0.7" right="0.7" top="0.78740157499999996" bottom="0.78740157499999996" header="0.3" footer="0.3"/>
  <pageSetup paperSize="9" scale="64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U71"/>
  <sheetViews>
    <sheetView showGridLines="0" topLeftCell="S19" zoomScaleNormal="100" workbookViewId="0">
      <selection activeCell="AA9" sqref="AA9:AU14"/>
    </sheetView>
  </sheetViews>
  <sheetFormatPr defaultColWidth="11.42578125" defaultRowHeight="12.75" x14ac:dyDescent="0.2"/>
  <cols>
    <col min="1" max="1" width="2.85546875" style="24" customWidth="1"/>
    <col min="2" max="2" width="35.140625" style="24" customWidth="1"/>
    <col min="3" max="21" width="7.140625" style="24" customWidth="1"/>
    <col min="22" max="38" width="5.85546875" style="24" customWidth="1"/>
    <col min="39" max="40" width="7.140625" style="24" customWidth="1"/>
    <col min="41" max="16384" width="11.42578125" style="24"/>
  </cols>
  <sheetData>
    <row r="1" spans="2:47" ht="6.75" customHeight="1" x14ac:dyDescent="0.2"/>
    <row r="2" spans="2:47" ht="6.75" customHeight="1" x14ac:dyDescent="0.2">
      <c r="B2" s="68"/>
    </row>
    <row r="3" spans="2:47" ht="6.75" customHeight="1" x14ac:dyDescent="0.2">
      <c r="B3" s="68"/>
    </row>
    <row r="4" spans="2:47" x14ac:dyDescent="0.2">
      <c r="B4" s="68" t="s">
        <v>4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2:47" x14ac:dyDescent="0.2">
      <c r="B5" s="68" t="s">
        <v>64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2:47" x14ac:dyDescent="0.2">
      <c r="B6" s="69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2:47" x14ac:dyDescent="0.2">
      <c r="B7" s="70" t="s">
        <v>79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2:47" x14ac:dyDescent="0.2">
      <c r="B8" s="71" t="s">
        <v>0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2:47" x14ac:dyDescent="0.2">
      <c r="B9" s="71"/>
      <c r="AB9" s="24">
        <v>2004</v>
      </c>
      <c r="AC9" s="24">
        <v>2005</v>
      </c>
      <c r="AD9" s="24">
        <v>2006</v>
      </c>
      <c r="AE9" s="24">
        <v>2007</v>
      </c>
      <c r="AF9" s="24">
        <v>2008</v>
      </c>
      <c r="AG9" s="24">
        <v>2009</v>
      </c>
      <c r="AH9" s="24">
        <v>2010</v>
      </c>
      <c r="AI9" s="24">
        <v>2011</v>
      </c>
      <c r="AJ9" s="24">
        <v>2012</v>
      </c>
      <c r="AK9" s="24">
        <v>2013</v>
      </c>
      <c r="AL9" s="24">
        <v>2014</v>
      </c>
      <c r="AM9" s="24">
        <v>2015</v>
      </c>
      <c r="AN9" s="24">
        <v>2016</v>
      </c>
      <c r="AO9" s="24">
        <v>2017</v>
      </c>
      <c r="AP9" s="24">
        <v>2018</v>
      </c>
      <c r="AQ9" s="24">
        <v>2019</v>
      </c>
      <c r="AR9" s="24">
        <v>2020</v>
      </c>
      <c r="AS9" s="24">
        <v>2021</v>
      </c>
      <c r="AT9" s="24">
        <v>2022</v>
      </c>
      <c r="AU9" s="24">
        <v>2023</v>
      </c>
    </row>
    <row r="10" spans="2:47" x14ac:dyDescent="0.2">
      <c r="C10" s="76">
        <v>2004</v>
      </c>
      <c r="D10" s="76">
        <v>2005</v>
      </c>
      <c r="E10" s="76">
        <v>2006</v>
      </c>
      <c r="F10" s="76">
        <v>2007</v>
      </c>
      <c r="G10" s="76">
        <v>2008</v>
      </c>
      <c r="H10" s="76">
        <v>2009</v>
      </c>
      <c r="I10" s="76">
        <v>2010</v>
      </c>
      <c r="J10" s="76">
        <v>2011</v>
      </c>
      <c r="K10" s="76">
        <v>2012</v>
      </c>
      <c r="L10" s="76">
        <v>2013</v>
      </c>
      <c r="M10" s="76">
        <v>2014</v>
      </c>
      <c r="N10" s="76">
        <v>2015</v>
      </c>
      <c r="O10" s="76">
        <v>2016</v>
      </c>
      <c r="P10" s="76">
        <v>2017</v>
      </c>
      <c r="Q10" s="76">
        <v>2018</v>
      </c>
      <c r="R10" s="76">
        <v>2019</v>
      </c>
      <c r="S10" s="76">
        <v>2020</v>
      </c>
      <c r="T10" s="76">
        <v>2021</v>
      </c>
      <c r="U10" s="76">
        <v>2022</v>
      </c>
      <c r="V10" s="76">
        <v>2023</v>
      </c>
      <c r="AA10" s="24" t="s">
        <v>14</v>
      </c>
      <c r="AB10" s="24">
        <v>16.100000000000001</v>
      </c>
      <c r="AC10" s="24">
        <v>16.600000000000001</v>
      </c>
      <c r="AD10" s="24">
        <v>16.399999999999999</v>
      </c>
      <c r="AE10" s="24">
        <v>16.7</v>
      </c>
      <c r="AF10" s="24">
        <v>16.399999999999999</v>
      </c>
      <c r="AG10" s="24">
        <v>17.100000000000001</v>
      </c>
      <c r="AH10" s="24">
        <v>18.8</v>
      </c>
      <c r="AI10" s="24">
        <v>20.3</v>
      </c>
      <c r="AJ10" s="24">
        <v>18.5</v>
      </c>
      <c r="AK10" s="24">
        <v>19.100000000000001</v>
      </c>
      <c r="AL10" s="24">
        <v>19</v>
      </c>
      <c r="AM10" s="24">
        <v>17.100000000000001</v>
      </c>
      <c r="AN10" s="24">
        <v>12.6</v>
      </c>
      <c r="AO10" s="24">
        <v>6.8</v>
      </c>
      <c r="AP10" s="24">
        <v>11.4</v>
      </c>
      <c r="AQ10" s="24">
        <v>15.2</v>
      </c>
      <c r="AR10" s="24">
        <v>17.3</v>
      </c>
      <c r="AS10" s="24">
        <v>22.5</v>
      </c>
      <c r="AT10" s="24">
        <v>14</v>
      </c>
      <c r="AU10" s="24">
        <v>12.3</v>
      </c>
    </row>
    <row r="11" spans="2:47" x14ac:dyDescent="0.2">
      <c r="B11" s="87" t="s">
        <v>14</v>
      </c>
      <c r="C11" s="26">
        <v>16.100000000000001</v>
      </c>
      <c r="D11" s="26">
        <v>16.600000000000001</v>
      </c>
      <c r="E11" s="26">
        <v>16.399999999999999</v>
      </c>
      <c r="F11" s="26">
        <v>16.7</v>
      </c>
      <c r="G11" s="26">
        <v>16.399999999999999</v>
      </c>
      <c r="H11" s="26">
        <v>17.100000000000001</v>
      </c>
      <c r="I11" s="26">
        <v>18.8</v>
      </c>
      <c r="J11" s="26">
        <v>20.3</v>
      </c>
      <c r="K11" s="26">
        <v>18.5</v>
      </c>
      <c r="L11" s="26">
        <v>19.100000000000001</v>
      </c>
      <c r="M11" s="26">
        <v>19</v>
      </c>
      <c r="N11" s="26">
        <v>17.100000000000001</v>
      </c>
      <c r="O11" s="26">
        <v>12.6</v>
      </c>
      <c r="P11" s="26">
        <v>6.8</v>
      </c>
      <c r="Q11" s="26">
        <v>11.4</v>
      </c>
      <c r="R11" s="26">
        <v>15.2</v>
      </c>
      <c r="S11" s="26">
        <v>17.3</v>
      </c>
      <c r="T11" s="26">
        <v>22.5</v>
      </c>
      <c r="U11" s="26">
        <v>14</v>
      </c>
      <c r="V11" s="24">
        <v>12.3</v>
      </c>
      <c r="AA11" s="24" t="s">
        <v>15</v>
      </c>
      <c r="AB11" s="24">
        <v>26.3</v>
      </c>
      <c r="AC11" s="24">
        <v>31.5</v>
      </c>
      <c r="AD11" s="24">
        <v>30.2</v>
      </c>
      <c r="AE11" s="24">
        <v>31.6</v>
      </c>
      <c r="AF11" s="24">
        <v>38.5</v>
      </c>
      <c r="AG11" s="24">
        <v>25.5</v>
      </c>
      <c r="AH11" s="24">
        <v>31.4</v>
      </c>
      <c r="AI11" s="24">
        <v>28.3</v>
      </c>
      <c r="AJ11" s="24">
        <v>26.4</v>
      </c>
      <c r="AK11" s="24">
        <v>24.9</v>
      </c>
      <c r="AL11" s="24">
        <v>27.6</v>
      </c>
      <c r="AM11" s="24">
        <v>27.2</v>
      </c>
      <c r="AN11" s="24">
        <v>29.3</v>
      </c>
      <c r="AO11" s="24">
        <v>29.8</v>
      </c>
      <c r="AP11" s="24">
        <v>29.6</v>
      </c>
      <c r="AQ11" s="24">
        <v>32.4</v>
      </c>
      <c r="AR11" s="24">
        <v>30.7</v>
      </c>
      <c r="AS11" s="24">
        <v>27.3</v>
      </c>
      <c r="AT11" s="24">
        <v>20.100000000000001</v>
      </c>
      <c r="AU11" s="24">
        <v>20.3</v>
      </c>
    </row>
    <row r="12" spans="2:47" ht="25.5" x14ac:dyDescent="0.2">
      <c r="B12" s="87" t="s">
        <v>15</v>
      </c>
      <c r="C12" s="26">
        <v>26.3</v>
      </c>
      <c r="D12" s="26">
        <v>31.5</v>
      </c>
      <c r="E12" s="26">
        <v>30.2</v>
      </c>
      <c r="F12" s="26">
        <v>31.6</v>
      </c>
      <c r="G12" s="26">
        <v>38.5</v>
      </c>
      <c r="H12" s="26">
        <v>25.5</v>
      </c>
      <c r="I12" s="26">
        <v>31.4</v>
      </c>
      <c r="J12" s="26">
        <v>28.3</v>
      </c>
      <c r="K12" s="26">
        <v>26.4</v>
      </c>
      <c r="L12" s="26">
        <v>24.9</v>
      </c>
      <c r="M12" s="26">
        <v>27.6</v>
      </c>
      <c r="N12" s="26">
        <v>27.2</v>
      </c>
      <c r="O12" s="26">
        <v>29.3</v>
      </c>
      <c r="P12" s="26">
        <v>29.8</v>
      </c>
      <c r="Q12" s="26">
        <v>29.6</v>
      </c>
      <c r="R12" s="26">
        <v>32.4</v>
      </c>
      <c r="S12" s="26">
        <v>30.7</v>
      </c>
      <c r="T12" s="26">
        <v>27.3</v>
      </c>
      <c r="U12" s="26">
        <v>20.100000000000001</v>
      </c>
      <c r="V12" s="24">
        <v>20.3</v>
      </c>
      <c r="AA12" s="24" t="s">
        <v>16</v>
      </c>
      <c r="AB12" s="24">
        <v>31.5</v>
      </c>
      <c r="AC12" s="24">
        <v>30</v>
      </c>
      <c r="AD12" s="24">
        <v>30</v>
      </c>
      <c r="AE12" s="24">
        <v>31.6</v>
      </c>
      <c r="AF12" s="24">
        <v>28.2</v>
      </c>
      <c r="AG12" s="24">
        <v>25.8</v>
      </c>
      <c r="AH12" s="24">
        <v>27.8</v>
      </c>
      <c r="AI12" s="24">
        <v>28.4</v>
      </c>
      <c r="AJ12" s="24">
        <v>27.5</v>
      </c>
      <c r="AK12" s="24">
        <v>28.2</v>
      </c>
      <c r="AL12" s="24">
        <v>26.2</v>
      </c>
      <c r="AM12" s="24">
        <v>25</v>
      </c>
      <c r="AN12" s="24">
        <v>24.8</v>
      </c>
      <c r="AO12" s="24">
        <v>28.6</v>
      </c>
      <c r="AP12" s="24">
        <v>26.6</v>
      </c>
      <c r="AQ12" s="24">
        <v>26.4</v>
      </c>
      <c r="AR12" s="24">
        <v>25.5</v>
      </c>
      <c r="AS12" s="24">
        <v>27.8</v>
      </c>
      <c r="AT12" s="24">
        <v>23.3</v>
      </c>
      <c r="AU12" s="24">
        <v>18.3</v>
      </c>
    </row>
    <row r="13" spans="2:47" x14ac:dyDescent="0.2">
      <c r="B13" s="87" t="s">
        <v>16</v>
      </c>
      <c r="C13" s="26">
        <v>31.5</v>
      </c>
      <c r="D13" s="26">
        <v>30</v>
      </c>
      <c r="E13" s="26">
        <v>30</v>
      </c>
      <c r="F13" s="26">
        <v>31.6</v>
      </c>
      <c r="G13" s="26">
        <v>28.2</v>
      </c>
      <c r="H13" s="26">
        <v>25.8</v>
      </c>
      <c r="I13" s="26">
        <v>27.8</v>
      </c>
      <c r="J13" s="26">
        <v>28.4</v>
      </c>
      <c r="K13" s="26">
        <v>27.5</v>
      </c>
      <c r="L13" s="26">
        <v>28.2</v>
      </c>
      <c r="M13" s="26">
        <v>26.2</v>
      </c>
      <c r="N13" s="26">
        <v>25</v>
      </c>
      <c r="O13" s="26">
        <v>24.8</v>
      </c>
      <c r="P13" s="26">
        <v>28.6</v>
      </c>
      <c r="Q13" s="26">
        <v>26.6</v>
      </c>
      <c r="R13" s="26">
        <v>26.4</v>
      </c>
      <c r="S13" s="26">
        <v>25.5</v>
      </c>
      <c r="T13" s="26">
        <v>27.8</v>
      </c>
      <c r="U13" s="26">
        <v>23.3</v>
      </c>
      <c r="V13" s="24">
        <v>18.3</v>
      </c>
      <c r="AA13" s="24" t="s">
        <v>17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</row>
    <row r="14" spans="2:47" x14ac:dyDescent="0.2">
      <c r="B14" s="87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4">
        <v>0</v>
      </c>
      <c r="AA14" s="24" t="s">
        <v>18</v>
      </c>
      <c r="AB14" s="24">
        <v>10.4</v>
      </c>
      <c r="AC14" s="24">
        <v>11.5</v>
      </c>
      <c r="AD14" s="24">
        <v>11</v>
      </c>
      <c r="AE14" s="24">
        <v>11.8</v>
      </c>
      <c r="AF14" s="24">
        <v>9.8000000000000007</v>
      </c>
      <c r="AG14" s="24">
        <v>8.1999999999999993</v>
      </c>
      <c r="AH14" s="24">
        <v>9</v>
      </c>
      <c r="AI14" s="24">
        <v>8.1999999999999993</v>
      </c>
      <c r="AJ14" s="24">
        <v>8.1999999999999993</v>
      </c>
      <c r="AK14" s="24">
        <v>8.1999999999999993</v>
      </c>
      <c r="AL14" s="24">
        <v>8</v>
      </c>
      <c r="AM14" s="24">
        <v>8.6999999999999993</v>
      </c>
      <c r="AN14" s="24">
        <v>8.5</v>
      </c>
      <c r="AO14" s="24">
        <v>9.1999999999999993</v>
      </c>
      <c r="AP14" s="24">
        <v>8.3000000000000007</v>
      </c>
      <c r="AQ14" s="24">
        <v>8.3000000000000007</v>
      </c>
      <c r="AR14" s="24">
        <v>7.8</v>
      </c>
      <c r="AS14" s="24">
        <v>7.9</v>
      </c>
      <c r="AT14" s="24">
        <v>7.4</v>
      </c>
      <c r="AU14" s="24">
        <v>6.4</v>
      </c>
    </row>
    <row r="15" spans="2:47" x14ac:dyDescent="0.2">
      <c r="B15" s="87" t="s">
        <v>18</v>
      </c>
      <c r="C15" s="26">
        <v>10.4</v>
      </c>
      <c r="D15" s="26">
        <v>11.5</v>
      </c>
      <c r="E15" s="26">
        <v>11</v>
      </c>
      <c r="F15" s="26">
        <v>11.8</v>
      </c>
      <c r="G15" s="26">
        <v>9.8000000000000007</v>
      </c>
      <c r="H15" s="26">
        <v>8.1999999999999993</v>
      </c>
      <c r="I15" s="26">
        <v>9</v>
      </c>
      <c r="J15" s="26">
        <v>8.1999999999999993</v>
      </c>
      <c r="K15" s="26">
        <v>8.1999999999999993</v>
      </c>
      <c r="L15" s="26">
        <v>8.1999999999999993</v>
      </c>
      <c r="M15" s="26">
        <v>8</v>
      </c>
      <c r="N15" s="26">
        <v>8.6999999999999993</v>
      </c>
      <c r="O15" s="26">
        <v>8.5</v>
      </c>
      <c r="P15" s="26">
        <v>9.1999999999999993</v>
      </c>
      <c r="Q15" s="26">
        <v>8.3000000000000007</v>
      </c>
      <c r="R15" s="26">
        <v>8.3000000000000007</v>
      </c>
      <c r="S15" s="26">
        <v>7.8</v>
      </c>
      <c r="T15" s="26">
        <v>7.9</v>
      </c>
      <c r="U15" s="26">
        <v>7.4</v>
      </c>
      <c r="V15" s="24">
        <v>6.4</v>
      </c>
    </row>
    <row r="16" spans="2:47" x14ac:dyDescent="0.2">
      <c r="B16" s="8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76"/>
      <c r="P16" s="76"/>
    </row>
    <row r="17" spans="18:46" x14ac:dyDescent="0.2"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8:46" x14ac:dyDescent="0.2"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8:46" x14ac:dyDescent="0.2"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8:46" x14ac:dyDescent="0.2">
      <c r="R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  <row r="21" spans="18:46" x14ac:dyDescent="0.2">
      <c r="R21" s="25"/>
      <c r="S21" s="25"/>
      <c r="T21" s="25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</row>
    <row r="22" spans="18:46" x14ac:dyDescent="0.2">
      <c r="R22" s="25"/>
      <c r="S22" s="25"/>
      <c r="T22" s="25"/>
      <c r="U22" s="25"/>
      <c r="V22" s="25"/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</row>
    <row r="23" spans="18:46" x14ac:dyDescent="0.2">
      <c r="R23" s="25"/>
      <c r="S23" s="25"/>
      <c r="T23" s="25"/>
      <c r="U23" s="25"/>
      <c r="V23" s="25"/>
      <c r="W23" s="25"/>
      <c r="X23" s="25"/>
      <c r="Y23" s="25"/>
      <c r="Z23" s="25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18:46" x14ac:dyDescent="0.2"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38" spans="26:40" x14ac:dyDescent="0.2"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26:40" x14ac:dyDescent="0.2"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26:40" x14ac:dyDescent="0.2"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26:40" x14ac:dyDescent="0.2"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26:40" x14ac:dyDescent="0.2"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63" spans="2:2" x14ac:dyDescent="0.2">
      <c r="B63" s="2" t="s">
        <v>66</v>
      </c>
    </row>
    <row r="64" spans="2:2" x14ac:dyDescent="0.2">
      <c r="B64" s="34" t="s">
        <v>69</v>
      </c>
    </row>
    <row r="71" spans="2:2" x14ac:dyDescent="0.2">
      <c r="B71" s="88"/>
    </row>
  </sheetData>
  <pageMargins left="0.7" right="0.7" top="0.78740157499999996" bottom="0.78740157499999996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77"/>
  <sheetViews>
    <sheetView topLeftCell="A34" zoomScale="80" zoomScaleNormal="80" workbookViewId="0">
      <selection activeCell="X25" sqref="X25"/>
    </sheetView>
  </sheetViews>
  <sheetFormatPr defaultColWidth="11" defaultRowHeight="12.75" x14ac:dyDescent="0.2"/>
  <cols>
    <col min="1" max="1" width="21.7109375" style="91" customWidth="1"/>
    <col min="2" max="32" width="11" style="91" customWidth="1"/>
    <col min="33" max="33" width="38.140625" style="91" customWidth="1"/>
    <col min="34" max="34" width="11" style="91" customWidth="1"/>
    <col min="35" max="16384" width="11" style="91"/>
  </cols>
  <sheetData>
    <row r="1" spans="1:17" x14ac:dyDescent="0.2">
      <c r="A1" s="90" t="s">
        <v>21</v>
      </c>
    </row>
    <row r="3" spans="1:17" x14ac:dyDescent="0.2">
      <c r="A3" s="90" t="s">
        <v>22</v>
      </c>
      <c r="B3" s="92">
        <v>43766.680798611109</v>
      </c>
    </row>
    <row r="4" spans="1:17" x14ac:dyDescent="0.2">
      <c r="A4" s="90" t="s">
        <v>23</v>
      </c>
      <c r="B4" s="92">
        <v>43787.756213668981</v>
      </c>
    </row>
    <row r="5" spans="1:17" x14ac:dyDescent="0.2">
      <c r="A5" s="90" t="s">
        <v>24</v>
      </c>
      <c r="B5" s="90" t="s">
        <v>25</v>
      </c>
    </row>
    <row r="7" spans="1:17" x14ac:dyDescent="0.2">
      <c r="A7" s="90" t="s">
        <v>26</v>
      </c>
      <c r="B7" s="90" t="s">
        <v>27</v>
      </c>
    </row>
    <row r="8" spans="1:17" x14ac:dyDescent="0.2">
      <c r="A8" s="90" t="s">
        <v>28</v>
      </c>
      <c r="B8" s="90" t="s">
        <v>29</v>
      </c>
    </row>
    <row r="9" spans="1:17" x14ac:dyDescent="0.2">
      <c r="A9" s="90" t="s">
        <v>30</v>
      </c>
      <c r="B9" s="90" t="s">
        <v>31</v>
      </c>
      <c r="E9" s="91">
        <f>E10/B12</f>
        <v>6.1493882807469299E-2</v>
      </c>
      <c r="G9" s="91">
        <f>(G10+F10)/E12</f>
        <v>-0.18410676372459808</v>
      </c>
    </row>
    <row r="10" spans="1:17" x14ac:dyDescent="0.2">
      <c r="E10" s="93">
        <f>E12-B12</f>
        <v>19.099999999999966</v>
      </c>
      <c r="F10" s="93">
        <f>F12-E12</f>
        <v>-23.899999999999977</v>
      </c>
      <c r="G10" s="93">
        <f>G12-F12</f>
        <v>-36.800000000000011</v>
      </c>
      <c r="N10" s="93">
        <f>E12-N12</f>
        <v>43.300000000000011</v>
      </c>
    </row>
    <row r="11" spans="1:17" x14ac:dyDescent="0.2">
      <c r="A11" s="94" t="s">
        <v>32</v>
      </c>
      <c r="B11" s="94" t="s">
        <v>33</v>
      </c>
      <c r="C11" s="94" t="s">
        <v>34</v>
      </c>
      <c r="D11" s="94" t="s">
        <v>35</v>
      </c>
      <c r="E11" s="94" t="s">
        <v>36</v>
      </c>
      <c r="F11" s="94" t="s">
        <v>37</v>
      </c>
      <c r="G11" s="94" t="s">
        <v>38</v>
      </c>
      <c r="H11" s="94" t="s">
        <v>39</v>
      </c>
      <c r="I11" s="94" t="s">
        <v>40</v>
      </c>
      <c r="J11" s="94" t="s">
        <v>41</v>
      </c>
      <c r="K11" s="94" t="s">
        <v>42</v>
      </c>
      <c r="L11" s="94" t="s">
        <v>43</v>
      </c>
      <c r="M11" s="94" t="s">
        <v>44</v>
      </c>
      <c r="N11" s="94" t="s">
        <v>45</v>
      </c>
      <c r="O11" s="94" t="s">
        <v>46</v>
      </c>
      <c r="P11" s="94" t="s">
        <v>47</v>
      </c>
    </row>
    <row r="12" spans="1:17" x14ac:dyDescent="0.2">
      <c r="A12" s="94" t="s">
        <v>6</v>
      </c>
      <c r="B12" s="95">
        <v>310.60000000000002</v>
      </c>
      <c r="C12" s="95">
        <v>319.60000000000002</v>
      </c>
      <c r="D12" s="95">
        <v>321.2</v>
      </c>
      <c r="E12" s="95">
        <v>329.7</v>
      </c>
      <c r="F12" s="95">
        <v>305.8</v>
      </c>
      <c r="G12" s="95">
        <v>269</v>
      </c>
      <c r="H12" s="95">
        <v>303.8</v>
      </c>
      <c r="I12" s="95">
        <v>291.3</v>
      </c>
      <c r="J12" s="95">
        <v>288.8</v>
      </c>
      <c r="K12" s="95">
        <v>284.39999999999998</v>
      </c>
      <c r="L12" s="95">
        <v>285.3</v>
      </c>
      <c r="M12" s="95">
        <v>281.2</v>
      </c>
      <c r="N12" s="95">
        <v>286.39999999999998</v>
      </c>
      <c r="O12" s="95">
        <v>298.7</v>
      </c>
      <c r="P12" s="95">
        <v>301</v>
      </c>
    </row>
    <row r="13" spans="1:17" x14ac:dyDescent="0.2">
      <c r="A13" s="94" t="s">
        <v>7</v>
      </c>
      <c r="B13" s="96">
        <v>240.4</v>
      </c>
      <c r="C13" s="96">
        <v>246.6</v>
      </c>
      <c r="D13" s="96">
        <v>244.7</v>
      </c>
      <c r="E13" s="96">
        <v>250.1</v>
      </c>
      <c r="F13" s="96">
        <v>238.1</v>
      </c>
      <c r="G13" s="96">
        <v>205.3</v>
      </c>
      <c r="H13" s="96">
        <v>233.6</v>
      </c>
      <c r="I13" s="96">
        <v>221.8</v>
      </c>
      <c r="J13" s="96">
        <v>217.3</v>
      </c>
      <c r="K13" s="96">
        <v>213.9</v>
      </c>
      <c r="L13" s="96">
        <v>214.9</v>
      </c>
      <c r="M13" s="96">
        <v>210.1</v>
      </c>
      <c r="N13" s="96">
        <v>212.8</v>
      </c>
      <c r="O13" s="96">
        <v>222.7</v>
      </c>
      <c r="P13" s="96">
        <v>222.6</v>
      </c>
      <c r="Q13" s="93">
        <f>B13-P13</f>
        <v>17.800000000000011</v>
      </c>
    </row>
    <row r="14" spans="1:17" x14ac:dyDescent="0.2">
      <c r="A14" s="94" t="s">
        <v>9</v>
      </c>
      <c r="B14" s="97">
        <v>41.8</v>
      </c>
      <c r="C14" s="97">
        <v>41.7</v>
      </c>
      <c r="D14" s="97">
        <v>41.5</v>
      </c>
      <c r="E14" s="97">
        <v>42.5</v>
      </c>
      <c r="F14" s="95">
        <v>36.9</v>
      </c>
      <c r="G14" s="95">
        <v>37.1</v>
      </c>
      <c r="H14" s="95">
        <v>41.1</v>
      </c>
      <c r="I14" s="95">
        <v>40.700000000000003</v>
      </c>
      <c r="J14" s="95">
        <v>36.700000000000003</v>
      </c>
      <c r="K14" s="95">
        <v>36.4</v>
      </c>
      <c r="L14" s="95">
        <v>34</v>
      </c>
      <c r="M14" s="95">
        <v>33.1</v>
      </c>
      <c r="N14" s="95">
        <v>33.6</v>
      </c>
      <c r="O14" s="95">
        <v>37.200000000000003</v>
      </c>
      <c r="P14" s="95">
        <v>37.200000000000003</v>
      </c>
    </row>
    <row r="15" spans="1:17" x14ac:dyDescent="0.2">
      <c r="A15" s="94" t="s">
        <v>10</v>
      </c>
      <c r="B15" s="95">
        <v>24.7</v>
      </c>
      <c r="C15" s="95">
        <v>23.9</v>
      </c>
      <c r="D15" s="95">
        <v>24.7</v>
      </c>
      <c r="E15" s="95">
        <v>25</v>
      </c>
      <c r="F15" s="95">
        <v>27</v>
      </c>
      <c r="G15" s="95">
        <v>21.6</v>
      </c>
      <c r="H15" s="95">
        <v>23.3</v>
      </c>
      <c r="I15" s="95">
        <v>22</v>
      </c>
      <c r="J15" s="95">
        <v>22.7</v>
      </c>
      <c r="K15" s="95">
        <v>22.5</v>
      </c>
      <c r="L15" s="95">
        <v>21.6</v>
      </c>
      <c r="M15" s="95">
        <v>21.1</v>
      </c>
      <c r="N15" s="95">
        <v>21.6</v>
      </c>
      <c r="O15" s="95">
        <v>23.2</v>
      </c>
      <c r="P15" s="95">
        <v>21.9</v>
      </c>
    </row>
    <row r="16" spans="1:17" x14ac:dyDescent="0.2">
      <c r="A16" s="94" t="s">
        <v>11</v>
      </c>
      <c r="B16" s="95">
        <v>59.1</v>
      </c>
      <c r="C16" s="95">
        <v>66.900000000000006</v>
      </c>
      <c r="D16" s="95">
        <v>65.7</v>
      </c>
      <c r="E16" s="95">
        <v>69.599999999999994</v>
      </c>
      <c r="F16" s="95">
        <v>70.8</v>
      </c>
      <c r="G16" s="95">
        <v>54.2</v>
      </c>
      <c r="H16" s="95">
        <v>63</v>
      </c>
      <c r="I16" s="95">
        <v>56.2</v>
      </c>
      <c r="J16" s="95">
        <v>54.6</v>
      </c>
      <c r="K16" s="95">
        <v>55.1</v>
      </c>
      <c r="L16" s="95">
        <v>57.4</v>
      </c>
      <c r="M16" s="95">
        <v>57</v>
      </c>
      <c r="N16" s="95">
        <v>57.5</v>
      </c>
      <c r="O16" s="95">
        <v>59.8</v>
      </c>
      <c r="P16" s="95">
        <v>61.1</v>
      </c>
    </row>
    <row r="17" spans="1:18" x14ac:dyDescent="0.2">
      <c r="A17" s="94" t="s">
        <v>12</v>
      </c>
      <c r="B17" s="95">
        <v>43.8</v>
      </c>
      <c r="C17" s="95">
        <v>44.5</v>
      </c>
      <c r="D17" s="95">
        <v>43.5</v>
      </c>
      <c r="E17" s="95">
        <v>42</v>
      </c>
      <c r="F17" s="95">
        <v>39.4</v>
      </c>
      <c r="G17" s="95">
        <v>34.700000000000003</v>
      </c>
      <c r="H17" s="95">
        <v>39.6</v>
      </c>
      <c r="I17" s="95">
        <v>37.9</v>
      </c>
      <c r="J17" s="95">
        <v>38.200000000000003</v>
      </c>
      <c r="K17" s="95">
        <v>37.200000000000003</v>
      </c>
      <c r="L17" s="95">
        <v>37.1</v>
      </c>
      <c r="M17" s="95">
        <v>36.700000000000003</v>
      </c>
      <c r="N17" s="95">
        <v>38.200000000000003</v>
      </c>
      <c r="O17" s="95">
        <v>39.799999999999997</v>
      </c>
      <c r="P17" s="95">
        <v>38.299999999999997</v>
      </c>
    </row>
    <row r="18" spans="1:18" x14ac:dyDescent="0.2">
      <c r="A18" s="94" t="s">
        <v>13</v>
      </c>
      <c r="B18" s="95">
        <v>71</v>
      </c>
      <c r="C18" s="95">
        <v>69.599999999999994</v>
      </c>
      <c r="D18" s="95">
        <v>69.3</v>
      </c>
      <c r="E18" s="95">
        <v>71</v>
      </c>
      <c r="F18" s="95">
        <v>63.9</v>
      </c>
      <c r="G18" s="95">
        <v>57.7</v>
      </c>
      <c r="H18" s="95">
        <v>66.5</v>
      </c>
      <c r="I18" s="95">
        <v>65</v>
      </c>
      <c r="J18" s="95">
        <v>65.099999999999994</v>
      </c>
      <c r="K18" s="95">
        <v>62.6</v>
      </c>
      <c r="L18" s="95">
        <v>64.7</v>
      </c>
      <c r="M18" s="95">
        <v>62.3</v>
      </c>
      <c r="N18" s="95">
        <v>62</v>
      </c>
      <c r="O18" s="95">
        <v>62.7</v>
      </c>
      <c r="P18" s="95">
        <v>64.099999999999994</v>
      </c>
    </row>
    <row r="19" spans="1:18" x14ac:dyDescent="0.2">
      <c r="A19" s="94" t="s">
        <v>8</v>
      </c>
      <c r="B19" s="95">
        <v>84.9</v>
      </c>
      <c r="C19" s="95">
        <v>90.3</v>
      </c>
      <c r="D19" s="95">
        <v>89.8</v>
      </c>
      <c r="E19" s="95">
        <v>91.8</v>
      </c>
      <c r="F19" s="95">
        <v>93.6</v>
      </c>
      <c r="G19" s="95">
        <v>78.3</v>
      </c>
      <c r="H19" s="95">
        <v>87.8</v>
      </c>
      <c r="I19" s="95">
        <v>85.2</v>
      </c>
      <c r="J19" s="95">
        <v>81.400000000000006</v>
      </c>
      <c r="K19" s="95">
        <v>80.8</v>
      </c>
      <c r="L19" s="95">
        <v>79.3</v>
      </c>
      <c r="M19" s="95">
        <v>77.099999999999994</v>
      </c>
      <c r="N19" s="95">
        <v>78.599999999999994</v>
      </c>
      <c r="O19" s="95">
        <v>85.4</v>
      </c>
      <c r="P19" s="95">
        <v>84.1</v>
      </c>
      <c r="Q19" s="93">
        <f>P19-B19</f>
        <v>-0.80000000000001137</v>
      </c>
      <c r="R19" s="98">
        <f>Q19/B19</f>
        <v>-9.4228504122498384E-3</v>
      </c>
    </row>
    <row r="20" spans="1:18" x14ac:dyDescent="0.2">
      <c r="A20" s="94" t="s">
        <v>14</v>
      </c>
      <c r="B20" s="95">
        <v>25.2</v>
      </c>
      <c r="C20" s="95">
        <v>27.1</v>
      </c>
      <c r="D20" s="95">
        <v>27.1</v>
      </c>
      <c r="E20" s="95">
        <v>27.7</v>
      </c>
      <c r="F20" s="95">
        <v>25.3</v>
      </c>
      <c r="G20" s="95">
        <v>24.7</v>
      </c>
      <c r="H20" s="95">
        <v>27.1</v>
      </c>
      <c r="I20" s="95">
        <v>28</v>
      </c>
      <c r="J20" s="95">
        <v>26.4</v>
      </c>
      <c r="K20" s="95">
        <v>26.4</v>
      </c>
      <c r="L20" s="95">
        <v>24.7</v>
      </c>
      <c r="M20" s="95">
        <v>23.5</v>
      </c>
      <c r="N20" s="95">
        <v>23.1</v>
      </c>
      <c r="O20" s="95">
        <v>25.2</v>
      </c>
      <c r="P20" s="95">
        <v>25.8</v>
      </c>
      <c r="Q20" s="93">
        <f t="shared" ref="Q20:Q24" si="0">P20-B20</f>
        <v>0.60000000000000142</v>
      </c>
      <c r="R20" s="98">
        <f t="shared" ref="R20:R24" si="1">Q20/B20</f>
        <v>2.3809523809523867E-2</v>
      </c>
    </row>
    <row r="21" spans="1:18" x14ac:dyDescent="0.2">
      <c r="A21" s="94" t="s">
        <v>15</v>
      </c>
      <c r="B21" s="95">
        <v>27.1</v>
      </c>
      <c r="C21" s="95">
        <v>27.2</v>
      </c>
      <c r="D21" s="95">
        <v>25.4</v>
      </c>
      <c r="E21" s="95">
        <v>25.9</v>
      </c>
      <c r="F21" s="95">
        <v>28.3</v>
      </c>
      <c r="G21" s="95">
        <v>22.8</v>
      </c>
      <c r="H21" s="95">
        <v>25.4</v>
      </c>
      <c r="I21" s="95">
        <v>23.7</v>
      </c>
      <c r="J21" s="95">
        <v>24</v>
      </c>
      <c r="K21" s="95">
        <v>22.3</v>
      </c>
      <c r="L21" s="95">
        <v>24.3</v>
      </c>
      <c r="M21" s="95">
        <v>23.7</v>
      </c>
      <c r="N21" s="95">
        <v>24.6</v>
      </c>
      <c r="O21" s="95">
        <v>24.3</v>
      </c>
      <c r="P21" s="95">
        <v>24.2</v>
      </c>
      <c r="Q21" s="93">
        <f t="shared" si="0"/>
        <v>-2.9000000000000021</v>
      </c>
      <c r="R21" s="98">
        <f t="shared" si="1"/>
        <v>-0.10701107011070118</v>
      </c>
    </row>
    <row r="22" spans="1:18" x14ac:dyDescent="0.2">
      <c r="A22" s="94" t="s">
        <v>16</v>
      </c>
      <c r="B22" s="95">
        <v>30.6</v>
      </c>
      <c r="C22" s="95">
        <v>28.7</v>
      </c>
      <c r="D22" s="95">
        <v>30</v>
      </c>
      <c r="E22" s="95">
        <v>30</v>
      </c>
      <c r="F22" s="95">
        <v>26.4</v>
      </c>
      <c r="G22" s="95">
        <v>24.7</v>
      </c>
      <c r="H22" s="95">
        <v>26.4</v>
      </c>
      <c r="I22" s="95">
        <v>26.6</v>
      </c>
      <c r="J22" s="95">
        <v>25.8</v>
      </c>
      <c r="K22" s="95">
        <v>26.7</v>
      </c>
      <c r="L22" s="95">
        <v>24.6</v>
      </c>
      <c r="M22" s="95">
        <v>23.9</v>
      </c>
      <c r="N22" s="95">
        <v>23.9</v>
      </c>
      <c r="O22" s="95">
        <v>28.4</v>
      </c>
      <c r="P22" s="95">
        <v>25.6</v>
      </c>
      <c r="Q22" s="93">
        <f t="shared" si="0"/>
        <v>-5</v>
      </c>
      <c r="R22" s="98">
        <f t="shared" si="1"/>
        <v>-0.16339869281045752</v>
      </c>
    </row>
    <row r="23" spans="1:18" x14ac:dyDescent="0.2">
      <c r="A23" s="94" t="s">
        <v>17</v>
      </c>
      <c r="B23" s="95">
        <v>0.1</v>
      </c>
      <c r="C23" s="95">
        <v>0.1</v>
      </c>
      <c r="D23" s="95">
        <v>0.1</v>
      </c>
      <c r="E23" s="95">
        <v>0.1</v>
      </c>
      <c r="F23" s="95">
        <v>0.1</v>
      </c>
      <c r="G23" s="95">
        <v>0</v>
      </c>
      <c r="H23" s="95">
        <v>0.1</v>
      </c>
      <c r="I23" s="95">
        <v>0.1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3">
        <f t="shared" si="0"/>
        <v>-0.1</v>
      </c>
      <c r="R23" s="98">
        <f t="shared" si="1"/>
        <v>-1</v>
      </c>
    </row>
    <row r="24" spans="1:18" x14ac:dyDescent="0.2">
      <c r="A24" s="94" t="s">
        <v>18</v>
      </c>
      <c r="B24" s="95">
        <v>1.9</v>
      </c>
      <c r="C24" s="95">
        <v>7.2</v>
      </c>
      <c r="D24" s="95">
        <v>7.2</v>
      </c>
      <c r="E24" s="95">
        <v>8.1999999999999993</v>
      </c>
      <c r="F24" s="95">
        <v>13.4</v>
      </c>
      <c r="G24" s="95">
        <v>6.1</v>
      </c>
      <c r="H24" s="95">
        <v>8.8000000000000007</v>
      </c>
      <c r="I24" s="95">
        <v>6.8</v>
      </c>
      <c r="J24" s="95">
        <v>5.2</v>
      </c>
      <c r="K24" s="95">
        <v>5.5</v>
      </c>
      <c r="L24" s="95">
        <v>5.6</v>
      </c>
      <c r="M24" s="95">
        <v>5.9</v>
      </c>
      <c r="N24" s="95">
        <v>7.1</v>
      </c>
      <c r="O24" s="95">
        <v>7.4</v>
      </c>
      <c r="P24" s="95">
        <v>8.4</v>
      </c>
      <c r="Q24" s="93">
        <f t="shared" si="0"/>
        <v>6.5</v>
      </c>
      <c r="R24" s="98">
        <f t="shared" si="1"/>
        <v>3.4210526315789473</v>
      </c>
    </row>
    <row r="25" spans="1:18" x14ac:dyDescent="0.2">
      <c r="B25" s="98">
        <f>B14/B13</f>
        <v>0.17387687188019965</v>
      </c>
      <c r="C25" s="98">
        <f t="shared" ref="C25:P25" si="2">C14/C13</f>
        <v>0.16909975669099758</v>
      </c>
      <c r="D25" s="98">
        <f t="shared" si="2"/>
        <v>0.16959542296689825</v>
      </c>
      <c r="E25" s="98">
        <f t="shared" si="2"/>
        <v>0.16993202718912434</v>
      </c>
      <c r="F25" s="98">
        <f t="shared" si="2"/>
        <v>0.15497690046199075</v>
      </c>
      <c r="G25" s="98">
        <f t="shared" si="2"/>
        <v>0.18071115440818314</v>
      </c>
      <c r="H25" s="98">
        <f t="shared" si="2"/>
        <v>0.17594178082191783</v>
      </c>
      <c r="I25" s="98">
        <f t="shared" si="2"/>
        <v>0.18349864743011723</v>
      </c>
      <c r="J25" s="98">
        <f t="shared" si="2"/>
        <v>0.16889093419236079</v>
      </c>
      <c r="K25" s="98">
        <f t="shared" si="2"/>
        <v>0.17017297802711545</v>
      </c>
      <c r="L25" s="98">
        <f t="shared" si="2"/>
        <v>0.15821312238250348</v>
      </c>
      <c r="M25" s="98">
        <f t="shared" si="2"/>
        <v>0.15754402665397432</v>
      </c>
      <c r="N25" s="98">
        <f t="shared" si="2"/>
        <v>0.15789473684210525</v>
      </c>
      <c r="O25" s="98">
        <f t="shared" si="2"/>
        <v>0.1670408621463853</v>
      </c>
      <c r="P25" s="98">
        <f t="shared" si="2"/>
        <v>0.1671159029649596</v>
      </c>
    </row>
    <row r="26" spans="1:18" x14ac:dyDescent="0.2">
      <c r="A26" s="90" t="s">
        <v>48</v>
      </c>
      <c r="B26" s="99">
        <f t="shared" ref="B26:C26" si="3">B23/B19</f>
        <v>1.1778563015312131E-3</v>
      </c>
      <c r="C26" s="99">
        <f t="shared" si="3"/>
        <v>1.107419712070875E-3</v>
      </c>
      <c r="D26" s="99">
        <f t="shared" ref="D26:P26" si="4">D23/D19</f>
        <v>1.1135857461024501E-3</v>
      </c>
      <c r="E26" s="99">
        <f t="shared" si="4"/>
        <v>1.0893246187363835E-3</v>
      </c>
      <c r="F26" s="99">
        <f t="shared" si="4"/>
        <v>1.0683760683760685E-3</v>
      </c>
      <c r="G26" s="99">
        <f t="shared" si="4"/>
        <v>0</v>
      </c>
      <c r="H26" s="99">
        <f t="shared" si="4"/>
        <v>1.1389521640091118E-3</v>
      </c>
      <c r="I26" s="99">
        <f t="shared" si="4"/>
        <v>1.1737089201877935E-3</v>
      </c>
      <c r="J26" s="99">
        <f t="shared" si="4"/>
        <v>0</v>
      </c>
      <c r="K26" s="99">
        <f t="shared" si="4"/>
        <v>0</v>
      </c>
      <c r="L26" s="100">
        <f t="shared" si="4"/>
        <v>0</v>
      </c>
      <c r="M26" s="100">
        <f t="shared" si="4"/>
        <v>0</v>
      </c>
      <c r="N26" s="100">
        <f t="shared" si="4"/>
        <v>0</v>
      </c>
      <c r="O26" s="100">
        <f t="shared" si="4"/>
        <v>0</v>
      </c>
      <c r="P26" s="100">
        <f t="shared" si="4"/>
        <v>0</v>
      </c>
    </row>
    <row r="27" spans="1:18" x14ac:dyDescent="0.2">
      <c r="A27" s="90" t="s">
        <v>49</v>
      </c>
      <c r="B27" s="90" t="s">
        <v>50</v>
      </c>
    </row>
    <row r="29" spans="1:18" x14ac:dyDescent="0.2">
      <c r="A29" s="90" t="s">
        <v>26</v>
      </c>
      <c r="B29" s="90" t="s">
        <v>51</v>
      </c>
    </row>
    <row r="30" spans="1:18" x14ac:dyDescent="0.2">
      <c r="A30" s="90" t="s">
        <v>28</v>
      </c>
      <c r="B30" s="90" t="s">
        <v>29</v>
      </c>
    </row>
    <row r="31" spans="1:18" x14ac:dyDescent="0.2">
      <c r="A31" s="90" t="s">
        <v>30</v>
      </c>
      <c r="B31" s="90" t="s">
        <v>31</v>
      </c>
    </row>
    <row r="33" spans="1:47" x14ac:dyDescent="0.2">
      <c r="A33" s="94" t="s">
        <v>32</v>
      </c>
      <c r="B33" s="94" t="s">
        <v>33</v>
      </c>
      <c r="C33" s="94" t="s">
        <v>34</v>
      </c>
      <c r="D33" s="94" t="s">
        <v>35</v>
      </c>
      <c r="E33" s="94" t="s">
        <v>36</v>
      </c>
      <c r="F33" s="94" t="s">
        <v>37</v>
      </c>
      <c r="G33" s="94" t="s">
        <v>38</v>
      </c>
      <c r="H33" s="94" t="s">
        <v>39</v>
      </c>
      <c r="I33" s="94" t="s">
        <v>40</v>
      </c>
      <c r="J33" s="94" t="s">
        <v>41</v>
      </c>
      <c r="K33" s="94" t="s">
        <v>42</v>
      </c>
      <c r="L33" s="94" t="s">
        <v>43</v>
      </c>
      <c r="M33" s="94" t="s">
        <v>44</v>
      </c>
      <c r="N33" s="94" t="s">
        <v>45</v>
      </c>
      <c r="O33" s="94" t="s">
        <v>46</v>
      </c>
      <c r="P33" s="94" t="s">
        <v>47</v>
      </c>
    </row>
    <row r="34" spans="1:47" x14ac:dyDescent="0.2">
      <c r="A34" s="94" t="s">
        <v>6</v>
      </c>
      <c r="B34" s="95">
        <v>323.2</v>
      </c>
      <c r="C34" s="95">
        <v>332.4</v>
      </c>
      <c r="D34" s="95">
        <v>337.4</v>
      </c>
      <c r="E34" s="95">
        <v>347.8</v>
      </c>
      <c r="F34" s="95">
        <v>321.89999999999998</v>
      </c>
      <c r="G34" s="95">
        <v>279.5</v>
      </c>
      <c r="H34" s="95">
        <v>317.89999999999998</v>
      </c>
      <c r="I34" s="95">
        <v>306</v>
      </c>
      <c r="J34" s="95">
        <v>301.60000000000002</v>
      </c>
      <c r="K34" s="95">
        <v>300.3</v>
      </c>
      <c r="L34" s="95">
        <v>305.5</v>
      </c>
      <c r="M34" s="95">
        <v>301.5</v>
      </c>
      <c r="N34" s="95">
        <v>300</v>
      </c>
      <c r="O34" s="95">
        <v>306.2</v>
      </c>
      <c r="P34" s="95">
        <v>313.89999999999998</v>
      </c>
    </row>
    <row r="35" spans="1:47" x14ac:dyDescent="0.2">
      <c r="A35" s="94" t="s">
        <v>7</v>
      </c>
      <c r="B35" s="95">
        <v>245.5</v>
      </c>
      <c r="C35" s="95">
        <v>253.1</v>
      </c>
      <c r="D35" s="95">
        <v>254.4</v>
      </c>
      <c r="E35" s="95">
        <v>260.7</v>
      </c>
      <c r="F35" s="95">
        <v>247.7</v>
      </c>
      <c r="G35" s="95">
        <v>210.9</v>
      </c>
      <c r="H35" s="95">
        <v>241.1</v>
      </c>
      <c r="I35" s="95">
        <v>230.2</v>
      </c>
      <c r="J35" s="95">
        <v>223.6</v>
      </c>
      <c r="K35" s="95">
        <v>221.5</v>
      </c>
      <c r="L35" s="95">
        <v>225.7</v>
      </c>
      <c r="M35" s="95">
        <v>220.8</v>
      </c>
      <c r="N35" s="95">
        <v>216.9</v>
      </c>
      <c r="O35" s="95">
        <v>219.7</v>
      </c>
      <c r="P35" s="95">
        <v>225.1</v>
      </c>
    </row>
    <row r="36" spans="1:47" x14ac:dyDescent="0.2">
      <c r="A36" s="94" t="s">
        <v>9</v>
      </c>
      <c r="B36" s="95">
        <v>41.9</v>
      </c>
      <c r="C36" s="95">
        <v>42</v>
      </c>
      <c r="D36" s="95">
        <v>42.2</v>
      </c>
      <c r="E36" s="95">
        <v>43.9</v>
      </c>
      <c r="F36" s="95">
        <v>37.700000000000003</v>
      </c>
      <c r="G36" s="95">
        <v>37.1</v>
      </c>
      <c r="H36" s="95">
        <v>41.9</v>
      </c>
      <c r="I36" s="95">
        <v>42</v>
      </c>
      <c r="J36" s="95">
        <v>36.9</v>
      </c>
      <c r="K36" s="95">
        <v>36.9</v>
      </c>
      <c r="L36" s="95">
        <v>36.299999999999997</v>
      </c>
      <c r="M36" s="95">
        <v>35.6</v>
      </c>
      <c r="N36" s="95">
        <v>34.5</v>
      </c>
      <c r="O36" s="95">
        <v>29.7</v>
      </c>
      <c r="P36" s="95">
        <v>30.2</v>
      </c>
    </row>
    <row r="37" spans="1:47" x14ac:dyDescent="0.2">
      <c r="A37" s="94" t="s">
        <v>10</v>
      </c>
      <c r="B37" s="95">
        <v>23.7</v>
      </c>
      <c r="C37" s="95">
        <v>23</v>
      </c>
      <c r="D37" s="95">
        <v>23.8</v>
      </c>
      <c r="E37" s="95">
        <v>24.3</v>
      </c>
      <c r="F37" s="95">
        <v>26.3</v>
      </c>
      <c r="G37" s="95">
        <v>20.5</v>
      </c>
      <c r="H37" s="95">
        <v>21.9</v>
      </c>
      <c r="I37" s="95">
        <v>20.399999999999999</v>
      </c>
      <c r="J37" s="95">
        <v>20.8</v>
      </c>
      <c r="K37" s="95">
        <v>21</v>
      </c>
      <c r="L37" s="95">
        <v>21.9</v>
      </c>
      <c r="M37" s="95">
        <v>19.8</v>
      </c>
      <c r="N37" s="95">
        <v>16.600000000000001</v>
      </c>
      <c r="O37" s="95">
        <v>18.399999999999999</v>
      </c>
      <c r="P37" s="95">
        <v>20.100000000000001</v>
      </c>
    </row>
    <row r="38" spans="1:47" x14ac:dyDescent="0.2">
      <c r="A38" s="94" t="s">
        <v>11</v>
      </c>
      <c r="B38" s="95">
        <v>59.1</v>
      </c>
      <c r="C38" s="95">
        <v>67.099999999999994</v>
      </c>
      <c r="D38" s="95">
        <v>66</v>
      </c>
      <c r="E38" s="95">
        <v>69.7</v>
      </c>
      <c r="F38" s="95">
        <v>70.7</v>
      </c>
      <c r="G38" s="95">
        <v>54.4</v>
      </c>
      <c r="H38" s="95">
        <v>63.5</v>
      </c>
      <c r="I38" s="95">
        <v>56.7</v>
      </c>
      <c r="J38" s="95">
        <v>55.1</v>
      </c>
      <c r="K38" s="95">
        <v>55.8</v>
      </c>
      <c r="L38" s="95">
        <v>57.8</v>
      </c>
      <c r="M38" s="95">
        <v>57.5</v>
      </c>
      <c r="N38" s="95">
        <v>58.1</v>
      </c>
      <c r="O38" s="95">
        <v>60.6</v>
      </c>
      <c r="P38" s="95">
        <v>62.4</v>
      </c>
    </row>
    <row r="39" spans="1:47" x14ac:dyDescent="0.2">
      <c r="A39" s="94" t="s">
        <v>12</v>
      </c>
      <c r="B39" s="95">
        <v>48.8</v>
      </c>
      <c r="C39" s="95">
        <v>51.1</v>
      </c>
      <c r="D39" s="95">
        <v>51.1</v>
      </c>
      <c r="E39" s="95">
        <v>50.3</v>
      </c>
      <c r="F39" s="95">
        <v>47.3</v>
      </c>
      <c r="G39" s="95">
        <v>41.2</v>
      </c>
      <c r="H39" s="95">
        <v>46.6</v>
      </c>
      <c r="I39" s="95">
        <v>45.8</v>
      </c>
      <c r="J39" s="95">
        <v>45.8</v>
      </c>
      <c r="K39" s="95">
        <v>45.3</v>
      </c>
      <c r="L39" s="95">
        <v>45.2</v>
      </c>
      <c r="M39" s="95">
        <v>45.3</v>
      </c>
      <c r="N39" s="95">
        <v>46</v>
      </c>
      <c r="O39" s="95">
        <v>48.1</v>
      </c>
      <c r="P39" s="95">
        <v>47.6</v>
      </c>
    </row>
    <row r="40" spans="1:47" x14ac:dyDescent="0.2">
      <c r="A40" s="94" t="s">
        <v>13</v>
      </c>
      <c r="B40" s="95">
        <v>72</v>
      </c>
      <c r="C40" s="95">
        <v>70</v>
      </c>
      <c r="D40" s="95">
        <v>71.2</v>
      </c>
      <c r="E40" s="95">
        <v>72.599999999999994</v>
      </c>
      <c r="F40" s="95">
        <v>65.599999999999994</v>
      </c>
      <c r="G40" s="95">
        <v>57.8</v>
      </c>
      <c r="H40" s="95">
        <v>67.2</v>
      </c>
      <c r="I40" s="95">
        <v>65.400000000000006</v>
      </c>
      <c r="J40" s="95">
        <v>65</v>
      </c>
      <c r="K40" s="95">
        <v>62.4</v>
      </c>
      <c r="L40" s="95">
        <v>64.5</v>
      </c>
      <c r="M40" s="95">
        <v>62.7</v>
      </c>
      <c r="N40" s="95">
        <v>61.8</v>
      </c>
      <c r="O40" s="95">
        <v>63</v>
      </c>
      <c r="P40" s="95">
        <v>64.900000000000006</v>
      </c>
    </row>
    <row r="41" spans="1:47" x14ac:dyDescent="0.2">
      <c r="A41" s="94" t="s">
        <v>8</v>
      </c>
      <c r="B41" s="95">
        <v>85.2</v>
      </c>
      <c r="C41" s="95">
        <v>90.5</v>
      </c>
      <c r="D41" s="95">
        <v>89.7</v>
      </c>
      <c r="E41" s="95">
        <v>92.6</v>
      </c>
      <c r="F41" s="95">
        <v>94.1</v>
      </c>
      <c r="G41" s="95">
        <v>77.599999999999994</v>
      </c>
      <c r="H41" s="95">
        <v>88.2</v>
      </c>
      <c r="I41" s="95">
        <v>85.5</v>
      </c>
      <c r="J41" s="95">
        <v>80.7</v>
      </c>
      <c r="K41" s="95">
        <v>80.400000000000006</v>
      </c>
      <c r="L41" s="95">
        <v>80.8</v>
      </c>
      <c r="M41" s="95">
        <v>78.5</v>
      </c>
      <c r="N41" s="95">
        <v>75.2</v>
      </c>
      <c r="O41" s="95">
        <v>73.8</v>
      </c>
      <c r="P41" s="95">
        <v>76.400000000000006</v>
      </c>
    </row>
    <row r="42" spans="1:47" x14ac:dyDescent="0.2">
      <c r="A42" s="94" t="s">
        <v>14</v>
      </c>
      <c r="B42" s="95">
        <v>24.8</v>
      </c>
      <c r="C42" s="95">
        <v>26.9</v>
      </c>
      <c r="D42" s="95">
        <v>26.8</v>
      </c>
      <c r="E42" s="95">
        <v>27.7</v>
      </c>
      <c r="F42" s="95">
        <v>25.5</v>
      </c>
      <c r="G42" s="95">
        <v>24.1</v>
      </c>
      <c r="H42" s="95">
        <v>26.6</v>
      </c>
      <c r="I42" s="95">
        <v>27.4</v>
      </c>
      <c r="J42" s="95">
        <v>25.1</v>
      </c>
      <c r="K42" s="95">
        <v>25.4</v>
      </c>
      <c r="L42" s="95">
        <v>25.6</v>
      </c>
      <c r="M42" s="95">
        <v>24.2</v>
      </c>
      <c r="N42" s="95">
        <v>19.100000000000001</v>
      </c>
      <c r="O42" s="95">
        <v>13.2</v>
      </c>
      <c r="P42" s="95">
        <v>16.899999999999999</v>
      </c>
    </row>
    <row r="43" spans="1:47" x14ac:dyDescent="0.2">
      <c r="A43" s="94" t="s">
        <v>15</v>
      </c>
      <c r="B43" s="95">
        <v>26.9</v>
      </c>
      <c r="C43" s="95">
        <v>27.2</v>
      </c>
      <c r="D43" s="95">
        <v>25.5</v>
      </c>
      <c r="E43" s="95">
        <v>26</v>
      </c>
      <c r="F43" s="95">
        <v>28</v>
      </c>
      <c r="G43" s="95">
        <v>22.5</v>
      </c>
      <c r="H43" s="95">
        <v>25.4</v>
      </c>
      <c r="I43" s="95">
        <v>23.8</v>
      </c>
      <c r="J43" s="95">
        <v>24</v>
      </c>
      <c r="K43" s="95">
        <v>22.2</v>
      </c>
      <c r="L43" s="95">
        <v>24.2</v>
      </c>
      <c r="M43" s="95">
        <v>23.8</v>
      </c>
      <c r="N43" s="95">
        <v>24.6</v>
      </c>
      <c r="O43" s="95">
        <v>24.5</v>
      </c>
      <c r="P43" s="95">
        <v>24.5</v>
      </c>
    </row>
    <row r="44" spans="1:47" x14ac:dyDescent="0.2">
      <c r="A44" s="94" t="s">
        <v>16</v>
      </c>
      <c r="B44" s="95">
        <v>31.3</v>
      </c>
      <c r="C44" s="95">
        <v>29</v>
      </c>
      <c r="D44" s="95">
        <v>30.1</v>
      </c>
      <c r="E44" s="95">
        <v>30.5</v>
      </c>
      <c r="F44" s="95">
        <v>27</v>
      </c>
      <c r="G44" s="95">
        <v>24.8</v>
      </c>
      <c r="H44" s="95">
        <v>27.3</v>
      </c>
      <c r="I44" s="95">
        <v>27.4</v>
      </c>
      <c r="J44" s="95">
        <v>26.3</v>
      </c>
      <c r="K44" s="95">
        <v>27.2</v>
      </c>
      <c r="L44" s="95">
        <v>25.3</v>
      </c>
      <c r="M44" s="95">
        <v>24.4</v>
      </c>
      <c r="N44" s="95">
        <v>24.3</v>
      </c>
      <c r="O44" s="95">
        <v>28.7</v>
      </c>
      <c r="P44" s="95">
        <v>26.4</v>
      </c>
    </row>
    <row r="45" spans="1:47" x14ac:dyDescent="0.2">
      <c r="A45" s="94" t="s">
        <v>17</v>
      </c>
      <c r="B45" s="95">
        <v>0.2</v>
      </c>
      <c r="C45" s="95">
        <v>0.1</v>
      </c>
      <c r="D45" s="95">
        <v>0.1</v>
      </c>
      <c r="E45" s="95">
        <v>0.1</v>
      </c>
      <c r="F45" s="95">
        <v>0.1</v>
      </c>
      <c r="G45" s="95">
        <v>0</v>
      </c>
      <c r="H45" s="95">
        <v>0.1</v>
      </c>
      <c r="I45" s="95">
        <v>0.1</v>
      </c>
      <c r="J45" s="95">
        <v>0</v>
      </c>
      <c r="K45" s="95">
        <v>0.1</v>
      </c>
      <c r="L45" s="95">
        <v>0.1</v>
      </c>
      <c r="M45" s="95">
        <v>0.1</v>
      </c>
      <c r="N45" s="95">
        <v>0.1</v>
      </c>
      <c r="O45" s="95">
        <v>0.1</v>
      </c>
      <c r="P45" s="95">
        <v>0.1</v>
      </c>
      <c r="AH45" s="101">
        <f>AH51-[1]Fig_4!E14</f>
        <v>0</v>
      </c>
      <c r="AI45" s="101">
        <f>AI51-[1]Fig_4!F14</f>
        <v>0.10000000000000853</v>
      </c>
      <c r="AJ45" s="101">
        <f>AJ51-[1]Fig_4!G14</f>
        <v>-1</v>
      </c>
      <c r="AK45" s="101">
        <f>AK51-[1]Fig_4!H14</f>
        <v>-1.5</v>
      </c>
      <c r="AL45" s="101">
        <f>AL51-[1]Fig_4!I14</f>
        <v>-1.0999999999999943</v>
      </c>
      <c r="AM45" s="101">
        <f>AM51-[1]Fig_4!J14</f>
        <v>9.9999999999994316E-2</v>
      </c>
      <c r="AN45" s="101">
        <f>AN51-[1]Fig_4!K14</f>
        <v>-0.60000000000000853</v>
      </c>
      <c r="AO45" s="101">
        <f>AO51-[1]Fig_4!L14</f>
        <v>-0.90000000000000568</v>
      </c>
      <c r="AP45" s="101">
        <f>AP51-[1]Fig_4!M14</f>
        <v>-0.29999999999999716</v>
      </c>
      <c r="AQ45" s="101">
        <f>AQ51-[1]Fig_4!N14</f>
        <v>-1.3000000000000114</v>
      </c>
      <c r="AR45" s="101">
        <f>AR51-[1]Fig_4!O14</f>
        <v>-2.5999999999999943</v>
      </c>
      <c r="AS45" s="101">
        <f>AS51-[1]Fig_4!P14</f>
        <v>-2.7999999999999972</v>
      </c>
      <c r="AT45" s="101">
        <f>AT51-[1]Fig_4!Q14</f>
        <v>-0.59999999999999432</v>
      </c>
      <c r="AU45" s="101">
        <f>AU51-[1]Fig_4!R14</f>
        <v>1.5</v>
      </c>
    </row>
    <row r="46" spans="1:47" x14ac:dyDescent="0.2">
      <c r="A46" s="94" t="s">
        <v>18</v>
      </c>
      <c r="B46" s="95">
        <v>2</v>
      </c>
      <c r="C46" s="95">
        <v>7.3</v>
      </c>
      <c r="D46" s="95">
        <v>7.2</v>
      </c>
      <c r="E46" s="95">
        <v>8.1999999999999993</v>
      </c>
      <c r="F46" s="95">
        <v>13.4</v>
      </c>
      <c r="G46" s="95">
        <v>6.1</v>
      </c>
      <c r="H46" s="95">
        <v>8.8000000000000007</v>
      </c>
      <c r="I46" s="95">
        <v>6.8</v>
      </c>
      <c r="J46" s="95">
        <v>5.3</v>
      </c>
      <c r="K46" s="95">
        <v>5.5</v>
      </c>
      <c r="L46" s="95">
        <v>5.6</v>
      </c>
      <c r="M46" s="95">
        <v>6</v>
      </c>
      <c r="N46" s="95">
        <v>7.1</v>
      </c>
      <c r="O46" s="95">
        <v>7.5</v>
      </c>
      <c r="P46" s="95">
        <v>8.4</v>
      </c>
      <c r="AH46" s="101">
        <f>AH52-[1]Fig_4!E15</f>
        <v>0</v>
      </c>
      <c r="AI46" s="101">
        <f>AI52-[1]Fig_4!F15</f>
        <v>-0.5</v>
      </c>
      <c r="AJ46" s="101">
        <f>AJ52-[1]Fig_4!G15</f>
        <v>-1.7999999999999972</v>
      </c>
      <c r="AK46" s="101">
        <f>AK52-[1]Fig_4!H15</f>
        <v>-2.2000000000000028</v>
      </c>
      <c r="AL46" s="101">
        <f>AL52-[1]Fig_4!I15</f>
        <v>-1.9000000000000057</v>
      </c>
      <c r="AM46" s="101">
        <f>AM52-[1]Fig_4!J15</f>
        <v>-0.5</v>
      </c>
      <c r="AN46" s="101">
        <f>AN52-[1]Fig_4!K15</f>
        <v>-1</v>
      </c>
      <c r="AO46" s="101">
        <f>AO52-[1]Fig_4!L15</f>
        <v>-1.5</v>
      </c>
      <c r="AP46" s="101">
        <f>AP52-[1]Fig_4!M15</f>
        <v>-0.69999999999998863</v>
      </c>
      <c r="AQ46" s="101">
        <f>AQ52-[1]Fig_4!N15</f>
        <v>-1.2000000000000028</v>
      </c>
      <c r="AR46" s="101">
        <f>AR52-[1]Fig_4!O15</f>
        <v>-2.5</v>
      </c>
      <c r="AS46" s="101">
        <f>AS52-[1]Fig_4!P15</f>
        <v>-2.5</v>
      </c>
      <c r="AT46" s="101">
        <f>AT52-[1]Fig_4!Q15</f>
        <v>9.9999999999994316E-2</v>
      </c>
      <c r="AU46" s="101">
        <f>AU52-[1]Fig_4!R15</f>
        <v>3.0999999999999943</v>
      </c>
    </row>
    <row r="47" spans="1:47" x14ac:dyDescent="0.2">
      <c r="AH47" s="101">
        <f>AH53-[1]Fig_4!E16</f>
        <v>0</v>
      </c>
      <c r="AI47" s="101">
        <f>AI53-[1]Fig_4!F16</f>
        <v>0.20000000000000284</v>
      </c>
      <c r="AJ47" s="101">
        <f>AJ53-[1]Fig_4!G16</f>
        <v>0.5</v>
      </c>
      <c r="AK47" s="101">
        <f>AK53-[1]Fig_4!H16</f>
        <v>-0.60000000000000853</v>
      </c>
      <c r="AL47" s="101">
        <f>AL53-[1]Fig_4!I16</f>
        <v>-0.20000000000000284</v>
      </c>
      <c r="AM47" s="101">
        <f>AM53-[1]Fig_4!J16</f>
        <v>1.1000000000000085</v>
      </c>
      <c r="AN47" s="101">
        <f>AN53-[1]Fig_4!K16</f>
        <v>-9.9999999999994316E-2</v>
      </c>
      <c r="AO47" s="101">
        <f>AO53-[1]Fig_4!L16</f>
        <v>0</v>
      </c>
      <c r="AP47" s="101">
        <f>AP53-[1]Fig_4!M16</f>
        <v>1.2000000000000028</v>
      </c>
      <c r="AQ47" s="101">
        <f>AQ53-[1]Fig_4!N16</f>
        <v>0.79999999999999716</v>
      </c>
      <c r="AR47" s="101">
        <f>AR53-[1]Fig_4!O16</f>
        <v>-1.3999999999999915</v>
      </c>
      <c r="AS47" s="101">
        <f>AS53-[1]Fig_4!P16</f>
        <v>-1.2999999999999972</v>
      </c>
      <c r="AT47" s="101">
        <f>AT53-[1]Fig_4!Q16</f>
        <v>4.2999999999999972</v>
      </c>
      <c r="AU47" s="101">
        <f>AU53-[1]Fig_4!R16</f>
        <v>14</v>
      </c>
    </row>
    <row r="48" spans="1:47" x14ac:dyDescent="0.2">
      <c r="A48" s="90" t="s">
        <v>48</v>
      </c>
    </row>
    <row r="49" spans="1:48" x14ac:dyDescent="0.2">
      <c r="A49" s="90" t="s">
        <v>49</v>
      </c>
      <c r="B49" s="90" t="s">
        <v>50</v>
      </c>
    </row>
    <row r="50" spans="1:48" x14ac:dyDescent="0.2">
      <c r="AG50" s="102"/>
      <c r="AH50" s="102" t="str">
        <f>AH56</f>
        <v>2004</v>
      </c>
      <c r="AI50" s="102" t="str">
        <f t="shared" ref="AI50:AV50" si="5">AI56</f>
        <v>2005</v>
      </c>
      <c r="AJ50" s="102" t="str">
        <f t="shared" si="5"/>
        <v>2006</v>
      </c>
      <c r="AK50" s="102" t="str">
        <f t="shared" si="5"/>
        <v>2007</v>
      </c>
      <c r="AL50" s="102" t="str">
        <f t="shared" si="5"/>
        <v>2008</v>
      </c>
      <c r="AM50" s="102" t="str">
        <f t="shared" si="5"/>
        <v>2009</v>
      </c>
      <c r="AN50" s="102" t="str">
        <f t="shared" si="5"/>
        <v>2010</v>
      </c>
      <c r="AO50" s="102" t="str">
        <f t="shared" si="5"/>
        <v>2011</v>
      </c>
      <c r="AP50" s="102" t="str">
        <f t="shared" si="5"/>
        <v>2012</v>
      </c>
      <c r="AQ50" s="102" t="str">
        <f t="shared" si="5"/>
        <v>2013</v>
      </c>
      <c r="AR50" s="102" t="str">
        <f t="shared" si="5"/>
        <v>2014</v>
      </c>
      <c r="AS50" s="102" t="str">
        <f t="shared" si="5"/>
        <v>2015</v>
      </c>
      <c r="AT50" s="102" t="str">
        <f t="shared" si="5"/>
        <v>2016</v>
      </c>
      <c r="AU50" s="102" t="str">
        <f t="shared" si="5"/>
        <v>2017</v>
      </c>
      <c r="AV50" s="102" t="str">
        <f t="shared" si="5"/>
        <v>2018</v>
      </c>
    </row>
    <row r="51" spans="1:48" x14ac:dyDescent="0.2">
      <c r="AD51" s="91" t="s">
        <v>6</v>
      </c>
      <c r="AG51" s="102" t="str">
        <f>AG57</f>
        <v>Hazardous and non-hazardous - Total</v>
      </c>
      <c r="AH51" s="103">
        <f>ROUND(AH57,1)</f>
        <v>100</v>
      </c>
      <c r="AI51" s="103">
        <f t="shared" ref="AI51:AV51" si="6">ROUND(AI57,1)</f>
        <v>102.9</v>
      </c>
      <c r="AJ51" s="103">
        <f t="shared" si="6"/>
        <v>103.4</v>
      </c>
      <c r="AK51" s="103">
        <f t="shared" si="6"/>
        <v>106.1</v>
      </c>
      <c r="AL51" s="103">
        <f t="shared" si="6"/>
        <v>98.5</v>
      </c>
      <c r="AM51" s="103">
        <f t="shared" si="6"/>
        <v>86.6</v>
      </c>
      <c r="AN51" s="103">
        <f t="shared" si="6"/>
        <v>97.8</v>
      </c>
      <c r="AO51" s="103">
        <f t="shared" si="6"/>
        <v>93.8</v>
      </c>
      <c r="AP51" s="103">
        <f t="shared" si="6"/>
        <v>93</v>
      </c>
      <c r="AQ51" s="103">
        <f t="shared" si="6"/>
        <v>91.6</v>
      </c>
      <c r="AR51" s="103">
        <f t="shared" si="6"/>
        <v>91.9</v>
      </c>
      <c r="AS51" s="103">
        <f t="shared" si="6"/>
        <v>90.5</v>
      </c>
      <c r="AT51" s="103">
        <f t="shared" si="6"/>
        <v>92.2</v>
      </c>
      <c r="AU51" s="103">
        <f t="shared" si="6"/>
        <v>96.2</v>
      </c>
      <c r="AV51" s="103">
        <f t="shared" si="6"/>
        <v>96.9</v>
      </c>
    </row>
    <row r="52" spans="1:48" x14ac:dyDescent="0.2">
      <c r="AD52" s="91" t="s">
        <v>7</v>
      </c>
      <c r="AG52" s="102" t="str">
        <f t="shared" ref="AG52:AG53" si="7">AG58</f>
        <v>Hazardous to health</v>
      </c>
      <c r="AH52" s="103">
        <f t="shared" ref="AH52:AV53" si="8">ROUND(AH58,1)</f>
        <v>100</v>
      </c>
      <c r="AI52" s="103">
        <f t="shared" si="8"/>
        <v>102.6</v>
      </c>
      <c r="AJ52" s="103">
        <f t="shared" si="8"/>
        <v>101.8</v>
      </c>
      <c r="AK52" s="103">
        <f t="shared" si="8"/>
        <v>104</v>
      </c>
      <c r="AL52" s="103">
        <f t="shared" si="8"/>
        <v>99</v>
      </c>
      <c r="AM52" s="103">
        <f t="shared" si="8"/>
        <v>85.4</v>
      </c>
      <c r="AN52" s="103">
        <f t="shared" si="8"/>
        <v>97.2</v>
      </c>
      <c r="AO52" s="103">
        <f t="shared" si="8"/>
        <v>92.3</v>
      </c>
      <c r="AP52" s="103">
        <f t="shared" si="8"/>
        <v>90.4</v>
      </c>
      <c r="AQ52" s="103">
        <f t="shared" si="8"/>
        <v>89</v>
      </c>
      <c r="AR52" s="103">
        <f t="shared" si="8"/>
        <v>89.4</v>
      </c>
      <c r="AS52" s="103">
        <f t="shared" si="8"/>
        <v>87.4</v>
      </c>
      <c r="AT52" s="103">
        <f t="shared" si="8"/>
        <v>88.5</v>
      </c>
      <c r="AU52" s="103">
        <f t="shared" si="8"/>
        <v>92.6</v>
      </c>
      <c r="AV52" s="103">
        <f t="shared" si="8"/>
        <v>92.6</v>
      </c>
    </row>
    <row r="53" spans="1:48" x14ac:dyDescent="0.2">
      <c r="AD53" s="91" t="s">
        <v>8</v>
      </c>
      <c r="AG53" s="102" t="str">
        <f t="shared" si="7"/>
        <v>Hazardous to the environment</v>
      </c>
      <c r="AH53" s="103">
        <f t="shared" si="8"/>
        <v>100</v>
      </c>
      <c r="AI53" s="103">
        <f t="shared" si="8"/>
        <v>106.4</v>
      </c>
      <c r="AJ53" s="103">
        <f t="shared" si="8"/>
        <v>105.8</v>
      </c>
      <c r="AK53" s="103">
        <f t="shared" si="8"/>
        <v>108.1</v>
      </c>
      <c r="AL53" s="103">
        <f t="shared" si="8"/>
        <v>110.2</v>
      </c>
      <c r="AM53" s="103">
        <f t="shared" si="8"/>
        <v>92.2</v>
      </c>
      <c r="AN53" s="103">
        <f t="shared" si="8"/>
        <v>103.4</v>
      </c>
      <c r="AO53" s="103">
        <f t="shared" si="8"/>
        <v>100.4</v>
      </c>
      <c r="AP53" s="103">
        <f t="shared" si="8"/>
        <v>95.9</v>
      </c>
      <c r="AQ53" s="103">
        <f t="shared" si="8"/>
        <v>95.2</v>
      </c>
      <c r="AR53" s="103">
        <f t="shared" si="8"/>
        <v>93.4</v>
      </c>
      <c r="AS53" s="103">
        <f t="shared" si="8"/>
        <v>90.8</v>
      </c>
      <c r="AT53" s="103">
        <f t="shared" si="8"/>
        <v>92.6</v>
      </c>
      <c r="AU53" s="103">
        <f t="shared" si="8"/>
        <v>100.6</v>
      </c>
      <c r="AV53" s="103">
        <f t="shared" si="8"/>
        <v>99.1</v>
      </c>
    </row>
    <row r="54" spans="1:48" x14ac:dyDescent="0.2">
      <c r="A54" s="91" t="s">
        <v>53</v>
      </c>
    </row>
    <row r="55" spans="1:48" x14ac:dyDescent="0.2">
      <c r="A55" s="91" t="s">
        <v>52</v>
      </c>
    </row>
    <row r="56" spans="1:48" x14ac:dyDescent="0.2">
      <c r="A56" s="104"/>
      <c r="B56" s="105">
        <v>2004</v>
      </c>
      <c r="C56" s="105">
        <v>2005</v>
      </c>
      <c r="D56" s="105">
        <v>2006</v>
      </c>
      <c r="E56" s="105">
        <v>2007</v>
      </c>
      <c r="F56" s="105">
        <v>2008</v>
      </c>
      <c r="G56" s="105">
        <v>2009</v>
      </c>
      <c r="H56" s="105">
        <v>2010</v>
      </c>
      <c r="I56" s="105">
        <v>2011</v>
      </c>
      <c r="J56" s="105">
        <v>2012</v>
      </c>
      <c r="K56" s="105">
        <v>2013</v>
      </c>
      <c r="L56" s="105">
        <v>2014</v>
      </c>
      <c r="M56" s="105">
        <v>2015</v>
      </c>
      <c r="N56" s="105">
        <v>2016</v>
      </c>
      <c r="O56" s="105">
        <v>2017</v>
      </c>
      <c r="R56" s="91" t="str">
        <f>B33</f>
        <v>2004</v>
      </c>
      <c r="S56" s="91" t="str">
        <f t="shared" ref="S56:AF56" si="9">C33</f>
        <v>2005</v>
      </c>
      <c r="T56" s="91" t="str">
        <f t="shared" si="9"/>
        <v>2006</v>
      </c>
      <c r="U56" s="91" t="str">
        <f t="shared" si="9"/>
        <v>2007</v>
      </c>
      <c r="V56" s="91" t="str">
        <f t="shared" si="9"/>
        <v>2008</v>
      </c>
      <c r="W56" s="91" t="str">
        <f t="shared" si="9"/>
        <v>2009</v>
      </c>
      <c r="X56" s="91" t="str">
        <f t="shared" si="9"/>
        <v>2010</v>
      </c>
      <c r="Y56" s="91" t="str">
        <f t="shared" si="9"/>
        <v>2011</v>
      </c>
      <c r="Z56" s="91" t="str">
        <f t="shared" si="9"/>
        <v>2012</v>
      </c>
      <c r="AA56" s="91" t="str">
        <f t="shared" si="9"/>
        <v>2013</v>
      </c>
      <c r="AB56" s="91" t="str">
        <f t="shared" si="9"/>
        <v>2014</v>
      </c>
      <c r="AC56" s="91" t="str">
        <f t="shared" si="9"/>
        <v>2015</v>
      </c>
      <c r="AD56" s="91" t="str">
        <f t="shared" si="9"/>
        <v>2016</v>
      </c>
      <c r="AE56" s="91" t="str">
        <f t="shared" si="9"/>
        <v>2017</v>
      </c>
      <c r="AF56" s="91" t="str">
        <f t="shared" si="9"/>
        <v>2018</v>
      </c>
      <c r="AH56" s="91" t="str">
        <f t="shared" ref="AH56:AV56" si="10">R56</f>
        <v>2004</v>
      </c>
      <c r="AI56" s="91" t="str">
        <f t="shared" si="10"/>
        <v>2005</v>
      </c>
      <c r="AJ56" s="91" t="str">
        <f t="shared" si="10"/>
        <v>2006</v>
      </c>
      <c r="AK56" s="91" t="str">
        <f t="shared" si="10"/>
        <v>2007</v>
      </c>
      <c r="AL56" s="91" t="str">
        <f t="shared" si="10"/>
        <v>2008</v>
      </c>
      <c r="AM56" s="91" t="str">
        <f t="shared" si="10"/>
        <v>2009</v>
      </c>
      <c r="AN56" s="91" t="str">
        <f t="shared" si="10"/>
        <v>2010</v>
      </c>
      <c r="AO56" s="91" t="str">
        <f t="shared" si="10"/>
        <v>2011</v>
      </c>
      <c r="AP56" s="91" t="str">
        <f t="shared" si="10"/>
        <v>2012</v>
      </c>
      <c r="AQ56" s="91" t="str">
        <f t="shared" si="10"/>
        <v>2013</v>
      </c>
      <c r="AR56" s="91" t="str">
        <f t="shared" si="10"/>
        <v>2014</v>
      </c>
      <c r="AS56" s="91" t="str">
        <f t="shared" si="10"/>
        <v>2015</v>
      </c>
      <c r="AT56" s="91" t="str">
        <f t="shared" si="10"/>
        <v>2016</v>
      </c>
      <c r="AU56" s="91" t="str">
        <f t="shared" si="10"/>
        <v>2017</v>
      </c>
      <c r="AV56" s="91" t="str">
        <f t="shared" si="10"/>
        <v>2018</v>
      </c>
    </row>
    <row r="57" spans="1:48" x14ac:dyDescent="0.2">
      <c r="A57" s="77" t="s">
        <v>6</v>
      </c>
      <c r="B57" s="78">
        <v>100</v>
      </c>
      <c r="C57" s="78">
        <v>102.9</v>
      </c>
      <c r="D57" s="78">
        <v>103.4</v>
      </c>
      <c r="E57" s="78">
        <v>106.1</v>
      </c>
      <c r="F57" s="78">
        <v>98.5</v>
      </c>
      <c r="G57" s="78">
        <v>86.6</v>
      </c>
      <c r="H57" s="78">
        <v>97.8</v>
      </c>
      <c r="I57" s="78">
        <v>93.9</v>
      </c>
      <c r="J57" s="78">
        <v>93</v>
      </c>
      <c r="K57" s="78">
        <v>91.6</v>
      </c>
      <c r="L57" s="78">
        <v>91.9</v>
      </c>
      <c r="M57" s="78">
        <v>90.5</v>
      </c>
      <c r="N57" s="26">
        <v>90.7</v>
      </c>
      <c r="O57" s="24">
        <v>93.9</v>
      </c>
      <c r="P57" s="91" t="b">
        <f t="shared" ref="P57:P59" si="11">EXACT(Q57,A57)</f>
        <v>1</v>
      </c>
      <c r="Q57" s="91" t="str">
        <f>A12</f>
        <v>Hazardous and non-hazardous - Total</v>
      </c>
      <c r="R57" s="91">
        <f t="shared" ref="R57:AF57" si="12">B12</f>
        <v>310.60000000000002</v>
      </c>
      <c r="S57" s="91">
        <f t="shared" si="12"/>
        <v>319.60000000000002</v>
      </c>
      <c r="T57" s="91">
        <f t="shared" si="12"/>
        <v>321.2</v>
      </c>
      <c r="U57" s="91">
        <f t="shared" si="12"/>
        <v>329.7</v>
      </c>
      <c r="V57" s="91">
        <f t="shared" si="12"/>
        <v>305.8</v>
      </c>
      <c r="W57" s="91">
        <f t="shared" si="12"/>
        <v>269</v>
      </c>
      <c r="X57" s="91">
        <f t="shared" si="12"/>
        <v>303.8</v>
      </c>
      <c r="Y57" s="91">
        <f t="shared" si="12"/>
        <v>291.3</v>
      </c>
      <c r="Z57" s="91">
        <f t="shared" si="12"/>
        <v>288.8</v>
      </c>
      <c r="AA57" s="91">
        <f t="shared" si="12"/>
        <v>284.39999999999998</v>
      </c>
      <c r="AB57" s="91">
        <f t="shared" si="12"/>
        <v>285.3</v>
      </c>
      <c r="AC57" s="91">
        <f t="shared" si="12"/>
        <v>281.2</v>
      </c>
      <c r="AD57" s="91">
        <f t="shared" si="12"/>
        <v>286.39999999999998</v>
      </c>
      <c r="AE57" s="91">
        <f t="shared" si="12"/>
        <v>298.7</v>
      </c>
      <c r="AF57" s="91">
        <f t="shared" si="12"/>
        <v>301</v>
      </c>
      <c r="AG57" s="91" t="str">
        <f>Q57</f>
        <v>Hazardous and non-hazardous - Total</v>
      </c>
      <c r="AH57" s="91">
        <f>(R57/$R57)*100</f>
        <v>100</v>
      </c>
      <c r="AI57" s="91">
        <f>(S57/$R57)*100</f>
        <v>102.89761751448809</v>
      </c>
      <c r="AJ57" s="91">
        <f t="shared" ref="AJ57:AV59" si="13">(T57/$R57)*100</f>
        <v>103.41274951706374</v>
      </c>
      <c r="AK57" s="91">
        <f t="shared" si="13"/>
        <v>106.14938828074693</v>
      </c>
      <c r="AL57" s="91">
        <f t="shared" si="13"/>
        <v>98.454603992273022</v>
      </c>
      <c r="AM57" s="91">
        <f t="shared" si="13"/>
        <v>86.606567933032835</v>
      </c>
      <c r="AN57" s="91">
        <f t="shared" si="13"/>
        <v>97.810688989053446</v>
      </c>
      <c r="AO57" s="91">
        <f t="shared" si="13"/>
        <v>93.786220218931092</v>
      </c>
      <c r="AP57" s="91">
        <f t="shared" si="13"/>
        <v>92.98132646490663</v>
      </c>
      <c r="AQ57" s="91">
        <f t="shared" si="13"/>
        <v>91.564713457823558</v>
      </c>
      <c r="AR57" s="91">
        <f t="shared" si="13"/>
        <v>91.854475209272366</v>
      </c>
      <c r="AS57" s="91">
        <f t="shared" si="13"/>
        <v>90.534449452672234</v>
      </c>
      <c r="AT57" s="91">
        <f t="shared" si="13"/>
        <v>92.208628461043133</v>
      </c>
      <c r="AU57" s="91">
        <f t="shared" si="13"/>
        <v>96.168705730843513</v>
      </c>
      <c r="AV57" s="91">
        <f t="shared" si="13"/>
        <v>96.909207984546029</v>
      </c>
    </row>
    <row r="58" spans="1:48" x14ac:dyDescent="0.2">
      <c r="A58" s="77" t="s">
        <v>7</v>
      </c>
      <c r="B58" s="78">
        <v>100</v>
      </c>
      <c r="C58" s="78">
        <v>102.6</v>
      </c>
      <c r="D58" s="78">
        <v>101.7</v>
      </c>
      <c r="E58" s="78">
        <v>104</v>
      </c>
      <c r="F58" s="78">
        <v>98.9</v>
      </c>
      <c r="G58" s="78">
        <v>85.3</v>
      </c>
      <c r="H58" s="78">
        <v>97.1</v>
      </c>
      <c r="I58" s="78">
        <v>92.1</v>
      </c>
      <c r="J58" s="78">
        <v>90.4</v>
      </c>
      <c r="K58" s="78">
        <v>89</v>
      </c>
      <c r="L58" s="78">
        <v>89.4</v>
      </c>
      <c r="M58" s="78">
        <v>87.5</v>
      </c>
      <c r="N58" s="26">
        <v>87.7</v>
      </c>
      <c r="O58" s="24">
        <v>91.8</v>
      </c>
      <c r="P58" s="91" t="b">
        <f t="shared" si="11"/>
        <v>1</v>
      </c>
      <c r="Q58" s="91" t="str">
        <f>A13</f>
        <v>Hazardous to health</v>
      </c>
      <c r="R58" s="91">
        <f t="shared" ref="R58:AF58" si="14">B13</f>
        <v>240.4</v>
      </c>
      <c r="S58" s="91">
        <f t="shared" si="14"/>
        <v>246.6</v>
      </c>
      <c r="T58" s="91">
        <f t="shared" si="14"/>
        <v>244.7</v>
      </c>
      <c r="U58" s="91">
        <f t="shared" si="14"/>
        <v>250.1</v>
      </c>
      <c r="V58" s="91">
        <f t="shared" si="14"/>
        <v>238.1</v>
      </c>
      <c r="W58" s="91">
        <f t="shared" si="14"/>
        <v>205.3</v>
      </c>
      <c r="X58" s="91">
        <f t="shared" si="14"/>
        <v>233.6</v>
      </c>
      <c r="Y58" s="91">
        <f t="shared" si="14"/>
        <v>221.8</v>
      </c>
      <c r="Z58" s="91">
        <f t="shared" si="14"/>
        <v>217.3</v>
      </c>
      <c r="AA58" s="91">
        <f t="shared" si="14"/>
        <v>213.9</v>
      </c>
      <c r="AB58" s="91">
        <f t="shared" si="14"/>
        <v>214.9</v>
      </c>
      <c r="AC58" s="91">
        <f t="shared" si="14"/>
        <v>210.1</v>
      </c>
      <c r="AD58" s="91">
        <f t="shared" si="14"/>
        <v>212.8</v>
      </c>
      <c r="AE58" s="91">
        <f t="shared" si="14"/>
        <v>222.7</v>
      </c>
      <c r="AF58" s="91">
        <f t="shared" si="14"/>
        <v>222.6</v>
      </c>
      <c r="AG58" s="91" t="str">
        <f>Q58</f>
        <v>Hazardous to health</v>
      </c>
      <c r="AH58" s="91">
        <f t="shared" ref="AH58:AI59" si="15">(R58/$R58)*100</f>
        <v>100</v>
      </c>
      <c r="AI58" s="91">
        <f t="shared" si="15"/>
        <v>102.57903494176372</v>
      </c>
      <c r="AJ58" s="91">
        <f t="shared" si="13"/>
        <v>101.78868552412645</v>
      </c>
      <c r="AK58" s="91">
        <f t="shared" si="13"/>
        <v>104.03494176372712</v>
      </c>
      <c r="AL58" s="91">
        <f t="shared" si="13"/>
        <v>99.043261231281193</v>
      </c>
      <c r="AM58" s="91">
        <f t="shared" si="13"/>
        <v>85.399334442595674</v>
      </c>
      <c r="AN58" s="91">
        <f t="shared" si="13"/>
        <v>97.171381031613961</v>
      </c>
      <c r="AO58" s="91">
        <f t="shared" si="13"/>
        <v>92.262895174708831</v>
      </c>
      <c r="AP58" s="91">
        <f t="shared" si="13"/>
        <v>90.3910149750416</v>
      </c>
      <c r="AQ58" s="91">
        <f t="shared" si="13"/>
        <v>88.976705490848587</v>
      </c>
      <c r="AR58" s="91">
        <f t="shared" si="13"/>
        <v>89.392678868552409</v>
      </c>
      <c r="AS58" s="91">
        <f t="shared" si="13"/>
        <v>87.396006655574041</v>
      </c>
      <c r="AT58" s="91">
        <f t="shared" si="13"/>
        <v>88.519134775374368</v>
      </c>
      <c r="AU58" s="91">
        <f t="shared" si="13"/>
        <v>92.637271214642254</v>
      </c>
      <c r="AV58" s="91">
        <f t="shared" si="13"/>
        <v>92.595673876871871</v>
      </c>
    </row>
    <row r="59" spans="1:48" x14ac:dyDescent="0.2">
      <c r="A59" s="77" t="s">
        <v>8</v>
      </c>
      <c r="B59" s="78">
        <v>100</v>
      </c>
      <c r="C59" s="78">
        <v>106.8</v>
      </c>
      <c r="D59" s="78">
        <v>106.8</v>
      </c>
      <c r="E59" s="78">
        <v>109.5</v>
      </c>
      <c r="F59" s="78">
        <v>111.1</v>
      </c>
      <c r="G59" s="78">
        <v>92.9</v>
      </c>
      <c r="H59" s="78">
        <v>104.2</v>
      </c>
      <c r="I59" s="78">
        <v>101.1</v>
      </c>
      <c r="J59" s="78">
        <v>96.3</v>
      </c>
      <c r="K59" s="78">
        <v>96.3</v>
      </c>
      <c r="L59" s="78">
        <v>93.8</v>
      </c>
      <c r="M59" s="78">
        <v>90.6</v>
      </c>
      <c r="N59" s="26">
        <v>90.8</v>
      </c>
      <c r="O59" s="24">
        <v>97.8</v>
      </c>
      <c r="P59" s="91" t="b">
        <f t="shared" si="11"/>
        <v>1</v>
      </c>
      <c r="Q59" s="91" t="str">
        <f>A19</f>
        <v>Hazardous to the environment</v>
      </c>
      <c r="R59" s="91">
        <f t="shared" ref="R59:AF59" si="16">B19</f>
        <v>84.9</v>
      </c>
      <c r="S59" s="91">
        <f t="shared" si="16"/>
        <v>90.3</v>
      </c>
      <c r="T59" s="91">
        <f t="shared" si="16"/>
        <v>89.8</v>
      </c>
      <c r="U59" s="91">
        <f t="shared" si="16"/>
        <v>91.8</v>
      </c>
      <c r="V59" s="91">
        <f t="shared" si="16"/>
        <v>93.6</v>
      </c>
      <c r="W59" s="91">
        <f t="shared" si="16"/>
        <v>78.3</v>
      </c>
      <c r="X59" s="91">
        <f t="shared" si="16"/>
        <v>87.8</v>
      </c>
      <c r="Y59" s="91">
        <f t="shared" si="16"/>
        <v>85.2</v>
      </c>
      <c r="Z59" s="91">
        <f t="shared" si="16"/>
        <v>81.400000000000006</v>
      </c>
      <c r="AA59" s="91">
        <f t="shared" si="16"/>
        <v>80.8</v>
      </c>
      <c r="AB59" s="91">
        <f t="shared" si="16"/>
        <v>79.3</v>
      </c>
      <c r="AC59" s="91">
        <f t="shared" si="16"/>
        <v>77.099999999999994</v>
      </c>
      <c r="AD59" s="91">
        <f t="shared" si="16"/>
        <v>78.599999999999994</v>
      </c>
      <c r="AE59" s="91">
        <f t="shared" si="16"/>
        <v>85.4</v>
      </c>
      <c r="AF59" s="91">
        <f t="shared" si="16"/>
        <v>84.1</v>
      </c>
      <c r="AG59" s="91" t="str">
        <f>Q59</f>
        <v>Hazardous to the environment</v>
      </c>
      <c r="AH59" s="91">
        <f t="shared" si="15"/>
        <v>100</v>
      </c>
      <c r="AI59" s="91">
        <f t="shared" si="15"/>
        <v>106.36042402826853</v>
      </c>
      <c r="AJ59" s="91">
        <f t="shared" si="13"/>
        <v>105.77149587750294</v>
      </c>
      <c r="AK59" s="91">
        <f t="shared" si="13"/>
        <v>108.12720848056536</v>
      </c>
      <c r="AL59" s="91">
        <f t="shared" si="13"/>
        <v>110.24734982332154</v>
      </c>
      <c r="AM59" s="91">
        <f t="shared" si="13"/>
        <v>92.22614840989398</v>
      </c>
      <c r="AN59" s="91">
        <f t="shared" si="13"/>
        <v>103.4157832744405</v>
      </c>
      <c r="AO59" s="91">
        <f t="shared" si="13"/>
        <v>100.35335689045937</v>
      </c>
      <c r="AP59" s="91">
        <f t="shared" si="13"/>
        <v>95.877502944640753</v>
      </c>
      <c r="AQ59" s="91">
        <f t="shared" si="13"/>
        <v>95.17078916372202</v>
      </c>
      <c r="AR59" s="91">
        <f t="shared" si="13"/>
        <v>93.404004711425188</v>
      </c>
      <c r="AS59" s="91">
        <f t="shared" si="13"/>
        <v>90.812720848056529</v>
      </c>
      <c r="AT59" s="91">
        <f t="shared" si="13"/>
        <v>92.579505300353347</v>
      </c>
      <c r="AU59" s="91">
        <f t="shared" si="13"/>
        <v>100.58892815076561</v>
      </c>
      <c r="AV59" s="91">
        <f t="shared" si="13"/>
        <v>99.057714958775009</v>
      </c>
    </row>
    <row r="61" spans="1:48" x14ac:dyDescent="0.2">
      <c r="A61" s="91" t="s">
        <v>53</v>
      </c>
    </row>
    <row r="62" spans="1:48" x14ac:dyDescent="0.2">
      <c r="A62" s="66" t="s">
        <v>54</v>
      </c>
      <c r="B62" s="17">
        <v>2004</v>
      </c>
      <c r="C62" s="17">
        <v>2005</v>
      </c>
      <c r="D62" s="17">
        <v>2006</v>
      </c>
      <c r="E62" s="17">
        <v>2007</v>
      </c>
      <c r="F62" s="17">
        <v>2008</v>
      </c>
      <c r="G62" s="17">
        <v>2009</v>
      </c>
      <c r="H62" s="17">
        <v>2010</v>
      </c>
      <c r="I62" s="17">
        <v>2011</v>
      </c>
      <c r="J62" s="17">
        <v>2012</v>
      </c>
      <c r="K62" s="17">
        <v>2013</v>
      </c>
      <c r="L62" s="17">
        <v>2014</v>
      </c>
      <c r="M62" s="17">
        <v>2015</v>
      </c>
      <c r="N62" s="17">
        <v>2016</v>
      </c>
      <c r="O62" s="17">
        <v>2017</v>
      </c>
      <c r="Q62" s="102"/>
      <c r="R62" s="102" t="str">
        <f>B33</f>
        <v>2004</v>
      </c>
      <c r="S62" s="102" t="str">
        <f t="shared" ref="S62:AF62" si="17">C33</f>
        <v>2005</v>
      </c>
      <c r="T62" s="102" t="str">
        <f t="shared" si="17"/>
        <v>2006</v>
      </c>
      <c r="U62" s="102" t="str">
        <f t="shared" si="17"/>
        <v>2007</v>
      </c>
      <c r="V62" s="102" t="str">
        <f t="shared" si="17"/>
        <v>2008</v>
      </c>
      <c r="W62" s="102" t="str">
        <f t="shared" si="17"/>
        <v>2009</v>
      </c>
      <c r="X62" s="102" t="str">
        <f t="shared" si="17"/>
        <v>2010</v>
      </c>
      <c r="Y62" s="102" t="str">
        <f t="shared" si="17"/>
        <v>2011</v>
      </c>
      <c r="Z62" s="102" t="str">
        <f t="shared" si="17"/>
        <v>2012</v>
      </c>
      <c r="AA62" s="102" t="str">
        <f t="shared" si="17"/>
        <v>2013</v>
      </c>
      <c r="AB62" s="102" t="str">
        <f t="shared" si="17"/>
        <v>2014</v>
      </c>
      <c r="AC62" s="102" t="str">
        <f t="shared" si="17"/>
        <v>2015</v>
      </c>
      <c r="AD62" s="102" t="str">
        <f t="shared" si="17"/>
        <v>2016</v>
      </c>
      <c r="AE62" s="102" t="str">
        <f t="shared" si="17"/>
        <v>2017</v>
      </c>
      <c r="AF62" s="102" t="str">
        <f t="shared" si="17"/>
        <v>2018</v>
      </c>
    </row>
    <row r="63" spans="1:48" x14ac:dyDescent="0.2">
      <c r="A63" s="43" t="s">
        <v>14</v>
      </c>
      <c r="B63" s="44">
        <v>24.9</v>
      </c>
      <c r="C63" s="44">
        <v>26.8</v>
      </c>
      <c r="D63" s="44">
        <v>26.7</v>
      </c>
      <c r="E63" s="44">
        <v>27.2</v>
      </c>
      <c r="F63" s="44">
        <v>24.9</v>
      </c>
      <c r="G63" s="44">
        <v>24.5</v>
      </c>
      <c r="H63" s="44">
        <v>26.6</v>
      </c>
      <c r="I63" s="44">
        <v>27.5</v>
      </c>
      <c r="J63" s="44">
        <v>25.8</v>
      </c>
      <c r="K63" s="44">
        <v>25.8</v>
      </c>
      <c r="L63" s="44">
        <v>24.1</v>
      </c>
      <c r="M63" s="44">
        <v>22.9</v>
      </c>
      <c r="N63" s="15">
        <v>22.5</v>
      </c>
      <c r="O63" s="2">
        <v>24</v>
      </c>
      <c r="P63" s="91" t="b">
        <f>EXACT(Q63,A63)</f>
        <v>1</v>
      </c>
      <c r="Q63" s="102" t="str">
        <f>A20</f>
        <v>Severe chronic environmental hazard</v>
      </c>
      <c r="R63" s="102">
        <f t="shared" ref="R63:AF67" si="18">B20</f>
        <v>25.2</v>
      </c>
      <c r="S63" s="102">
        <f t="shared" si="18"/>
        <v>27.1</v>
      </c>
      <c r="T63" s="102">
        <f t="shared" si="18"/>
        <v>27.1</v>
      </c>
      <c r="U63" s="102">
        <f t="shared" si="18"/>
        <v>27.7</v>
      </c>
      <c r="V63" s="102">
        <f t="shared" si="18"/>
        <v>25.3</v>
      </c>
      <c r="W63" s="102">
        <f t="shared" si="18"/>
        <v>24.7</v>
      </c>
      <c r="X63" s="102">
        <f t="shared" si="18"/>
        <v>27.1</v>
      </c>
      <c r="Y63" s="102">
        <f t="shared" si="18"/>
        <v>28</v>
      </c>
      <c r="Z63" s="102">
        <f t="shared" si="18"/>
        <v>26.4</v>
      </c>
      <c r="AA63" s="102">
        <f t="shared" si="18"/>
        <v>26.4</v>
      </c>
      <c r="AB63" s="102">
        <f t="shared" si="18"/>
        <v>24.7</v>
      </c>
      <c r="AC63" s="102">
        <f t="shared" si="18"/>
        <v>23.5</v>
      </c>
      <c r="AD63" s="102">
        <f t="shared" si="18"/>
        <v>23.1</v>
      </c>
      <c r="AE63" s="102">
        <f t="shared" si="18"/>
        <v>25.2</v>
      </c>
      <c r="AF63" s="102">
        <f t="shared" si="18"/>
        <v>25.8</v>
      </c>
      <c r="AH63" s="101">
        <f t="shared" ref="AH63:AU67" si="19">R63-B63</f>
        <v>0.30000000000000071</v>
      </c>
      <c r="AI63" s="101">
        <f t="shared" si="19"/>
        <v>0.30000000000000071</v>
      </c>
      <c r="AJ63" s="101">
        <f t="shared" si="19"/>
        <v>0.40000000000000213</v>
      </c>
      <c r="AK63" s="101">
        <f t="shared" si="19"/>
        <v>0.5</v>
      </c>
      <c r="AL63" s="101">
        <f t="shared" si="19"/>
        <v>0.40000000000000213</v>
      </c>
      <c r="AM63" s="101">
        <f t="shared" si="19"/>
        <v>0.19999999999999929</v>
      </c>
      <c r="AN63" s="101">
        <f t="shared" si="19"/>
        <v>0.5</v>
      </c>
      <c r="AO63" s="101">
        <f t="shared" si="19"/>
        <v>0.5</v>
      </c>
      <c r="AP63" s="101">
        <f t="shared" si="19"/>
        <v>0.59999999999999787</v>
      </c>
      <c r="AQ63" s="101">
        <f t="shared" si="19"/>
        <v>0.59999999999999787</v>
      </c>
      <c r="AR63" s="101">
        <f t="shared" si="19"/>
        <v>0.59999999999999787</v>
      </c>
      <c r="AS63" s="101">
        <f t="shared" si="19"/>
        <v>0.60000000000000142</v>
      </c>
      <c r="AT63" s="101">
        <f t="shared" si="19"/>
        <v>0.60000000000000142</v>
      </c>
      <c r="AU63" s="101">
        <f t="shared" si="19"/>
        <v>1.1999999999999993</v>
      </c>
    </row>
    <row r="64" spans="1:48" x14ac:dyDescent="0.2">
      <c r="A64" s="43" t="s">
        <v>15</v>
      </c>
      <c r="B64" s="44">
        <v>25.4</v>
      </c>
      <c r="C64" s="44">
        <v>25.8</v>
      </c>
      <c r="D64" s="44">
        <v>24.6</v>
      </c>
      <c r="E64" s="44">
        <v>25.3</v>
      </c>
      <c r="F64" s="44">
        <v>27.2</v>
      </c>
      <c r="G64" s="44">
        <v>21.7</v>
      </c>
      <c r="H64" s="44">
        <v>24.6</v>
      </c>
      <c r="I64" s="44">
        <v>22.9</v>
      </c>
      <c r="J64" s="44">
        <v>22.9</v>
      </c>
      <c r="K64" s="44">
        <v>21.8</v>
      </c>
      <c r="L64" s="44">
        <v>23.5</v>
      </c>
      <c r="M64" s="44">
        <v>22.3</v>
      </c>
      <c r="N64" s="15">
        <v>21.8</v>
      </c>
      <c r="O64" s="2">
        <v>23.8</v>
      </c>
      <c r="P64" s="91" t="b">
        <f t="shared" ref="P64:P67" si="20">EXACT(Q64,A64)</f>
        <v>1</v>
      </c>
      <c r="Q64" s="102" t="str">
        <f t="shared" ref="Q64:Q67" si="21">A21</f>
        <v>Significant chronic environmental hazard</v>
      </c>
      <c r="R64" s="102">
        <f t="shared" si="18"/>
        <v>27.1</v>
      </c>
      <c r="S64" s="102">
        <f t="shared" si="18"/>
        <v>27.2</v>
      </c>
      <c r="T64" s="102">
        <f t="shared" si="18"/>
        <v>25.4</v>
      </c>
      <c r="U64" s="102">
        <f t="shared" si="18"/>
        <v>25.9</v>
      </c>
      <c r="V64" s="102">
        <f t="shared" si="18"/>
        <v>28.3</v>
      </c>
      <c r="W64" s="102">
        <f t="shared" si="18"/>
        <v>22.8</v>
      </c>
      <c r="X64" s="102">
        <f t="shared" si="18"/>
        <v>25.4</v>
      </c>
      <c r="Y64" s="102">
        <f t="shared" si="18"/>
        <v>23.7</v>
      </c>
      <c r="Z64" s="102">
        <f t="shared" si="18"/>
        <v>24</v>
      </c>
      <c r="AA64" s="102">
        <f t="shared" si="18"/>
        <v>22.3</v>
      </c>
      <c r="AB64" s="102">
        <f t="shared" si="18"/>
        <v>24.3</v>
      </c>
      <c r="AC64" s="102">
        <f t="shared" si="18"/>
        <v>23.7</v>
      </c>
      <c r="AD64" s="102">
        <f t="shared" si="18"/>
        <v>24.6</v>
      </c>
      <c r="AE64" s="102">
        <f t="shared" si="18"/>
        <v>24.3</v>
      </c>
      <c r="AF64" s="102">
        <f t="shared" si="18"/>
        <v>24.2</v>
      </c>
      <c r="AH64" s="101">
        <f t="shared" si="19"/>
        <v>1.7000000000000028</v>
      </c>
      <c r="AI64" s="101">
        <f t="shared" si="19"/>
        <v>1.3999999999999986</v>
      </c>
      <c r="AJ64" s="101">
        <f t="shared" si="19"/>
        <v>0.79999999999999716</v>
      </c>
      <c r="AK64" s="101">
        <f t="shared" si="19"/>
        <v>0.59999999999999787</v>
      </c>
      <c r="AL64" s="101">
        <f t="shared" si="19"/>
        <v>1.1000000000000014</v>
      </c>
      <c r="AM64" s="101">
        <f t="shared" si="19"/>
        <v>1.1000000000000014</v>
      </c>
      <c r="AN64" s="101">
        <f t="shared" si="19"/>
        <v>0.79999999999999716</v>
      </c>
      <c r="AO64" s="101">
        <f t="shared" si="19"/>
        <v>0.80000000000000071</v>
      </c>
      <c r="AP64" s="101">
        <f t="shared" si="19"/>
        <v>1.1000000000000014</v>
      </c>
      <c r="AQ64" s="101">
        <f t="shared" si="19"/>
        <v>0.5</v>
      </c>
      <c r="AR64" s="101">
        <f t="shared" si="19"/>
        <v>0.80000000000000071</v>
      </c>
      <c r="AS64" s="101">
        <f t="shared" si="19"/>
        <v>1.3999999999999986</v>
      </c>
      <c r="AT64" s="101">
        <f t="shared" si="19"/>
        <v>2.8000000000000007</v>
      </c>
      <c r="AU64" s="101">
        <f t="shared" si="19"/>
        <v>0.5</v>
      </c>
    </row>
    <row r="65" spans="1:47" x14ac:dyDescent="0.2">
      <c r="A65" s="43" t="s">
        <v>16</v>
      </c>
      <c r="B65" s="44">
        <v>30.6</v>
      </c>
      <c r="C65" s="44">
        <v>28.7</v>
      </c>
      <c r="D65" s="44">
        <v>30</v>
      </c>
      <c r="E65" s="44">
        <v>30</v>
      </c>
      <c r="F65" s="44">
        <v>26.4</v>
      </c>
      <c r="G65" s="44">
        <v>24.7</v>
      </c>
      <c r="H65" s="44">
        <v>26.4</v>
      </c>
      <c r="I65" s="44">
        <v>26.6</v>
      </c>
      <c r="J65" s="44">
        <v>25.8</v>
      </c>
      <c r="K65" s="44">
        <v>26.7</v>
      </c>
      <c r="L65" s="44">
        <v>24.6</v>
      </c>
      <c r="M65" s="44">
        <v>23.9</v>
      </c>
      <c r="N65" s="15">
        <v>23.8</v>
      </c>
      <c r="O65" s="2">
        <v>26.5</v>
      </c>
      <c r="P65" s="91" t="b">
        <f t="shared" si="20"/>
        <v>1</v>
      </c>
      <c r="Q65" s="102" t="str">
        <f t="shared" si="21"/>
        <v>Moderate chronic environmental hazard</v>
      </c>
      <c r="R65" s="102">
        <f t="shared" si="18"/>
        <v>30.6</v>
      </c>
      <c r="S65" s="102">
        <f t="shared" si="18"/>
        <v>28.7</v>
      </c>
      <c r="T65" s="102">
        <f t="shared" si="18"/>
        <v>30</v>
      </c>
      <c r="U65" s="102">
        <f t="shared" si="18"/>
        <v>30</v>
      </c>
      <c r="V65" s="102">
        <f t="shared" si="18"/>
        <v>26.4</v>
      </c>
      <c r="W65" s="102">
        <f t="shared" si="18"/>
        <v>24.7</v>
      </c>
      <c r="X65" s="102">
        <f t="shared" si="18"/>
        <v>26.4</v>
      </c>
      <c r="Y65" s="102">
        <f t="shared" si="18"/>
        <v>26.6</v>
      </c>
      <c r="Z65" s="102">
        <f t="shared" si="18"/>
        <v>25.8</v>
      </c>
      <c r="AA65" s="102">
        <f t="shared" si="18"/>
        <v>26.7</v>
      </c>
      <c r="AB65" s="102">
        <f t="shared" si="18"/>
        <v>24.6</v>
      </c>
      <c r="AC65" s="102">
        <f t="shared" si="18"/>
        <v>23.9</v>
      </c>
      <c r="AD65" s="102">
        <f t="shared" si="18"/>
        <v>23.9</v>
      </c>
      <c r="AE65" s="102">
        <f t="shared" si="18"/>
        <v>28.4</v>
      </c>
      <c r="AF65" s="102">
        <f t="shared" si="18"/>
        <v>25.6</v>
      </c>
      <c r="AH65" s="101">
        <f t="shared" si="19"/>
        <v>0</v>
      </c>
      <c r="AI65" s="101">
        <f t="shared" si="19"/>
        <v>0</v>
      </c>
      <c r="AJ65" s="101">
        <f t="shared" si="19"/>
        <v>0</v>
      </c>
      <c r="AK65" s="101">
        <f t="shared" si="19"/>
        <v>0</v>
      </c>
      <c r="AL65" s="101">
        <f t="shared" si="19"/>
        <v>0</v>
      </c>
      <c r="AM65" s="101">
        <f t="shared" si="19"/>
        <v>0</v>
      </c>
      <c r="AN65" s="101">
        <f t="shared" si="19"/>
        <v>0</v>
      </c>
      <c r="AO65" s="101">
        <f t="shared" si="19"/>
        <v>0</v>
      </c>
      <c r="AP65" s="101">
        <f t="shared" si="19"/>
        <v>0</v>
      </c>
      <c r="AQ65" s="101">
        <f t="shared" si="19"/>
        <v>0</v>
      </c>
      <c r="AR65" s="101">
        <f t="shared" si="19"/>
        <v>0</v>
      </c>
      <c r="AS65" s="101">
        <f t="shared" si="19"/>
        <v>0</v>
      </c>
      <c r="AT65" s="101">
        <f t="shared" si="19"/>
        <v>9.9999999999997868E-2</v>
      </c>
      <c r="AU65" s="101">
        <f t="shared" si="19"/>
        <v>1.8999999999999986</v>
      </c>
    </row>
    <row r="66" spans="1:47" x14ac:dyDescent="0.2">
      <c r="A66" s="43" t="s">
        <v>17</v>
      </c>
      <c r="B66" s="44">
        <v>0.1</v>
      </c>
      <c r="C66" s="44">
        <v>0.1</v>
      </c>
      <c r="D66" s="44">
        <v>0.1</v>
      </c>
      <c r="E66" s="44">
        <v>0.1</v>
      </c>
      <c r="F66" s="44">
        <v>0.1</v>
      </c>
      <c r="G66" s="44">
        <v>0</v>
      </c>
      <c r="H66" s="44">
        <v>0.1</v>
      </c>
      <c r="I66" s="44">
        <v>0.1</v>
      </c>
      <c r="J66" s="44">
        <v>0</v>
      </c>
      <c r="K66" s="44">
        <v>0</v>
      </c>
      <c r="L66" s="44">
        <v>0</v>
      </c>
      <c r="M66" s="44">
        <v>0</v>
      </c>
      <c r="N66" s="15">
        <v>0</v>
      </c>
      <c r="O66" s="2">
        <v>0</v>
      </c>
      <c r="P66" s="91" t="b">
        <f t="shared" si="20"/>
        <v>1</v>
      </c>
      <c r="Q66" s="102" t="str">
        <f t="shared" si="21"/>
        <v>Chronic environmental hazard</v>
      </c>
      <c r="R66" s="102">
        <f t="shared" si="18"/>
        <v>0.1</v>
      </c>
      <c r="S66" s="102">
        <f t="shared" si="18"/>
        <v>0.1</v>
      </c>
      <c r="T66" s="102">
        <f t="shared" si="18"/>
        <v>0.1</v>
      </c>
      <c r="U66" s="102">
        <f t="shared" si="18"/>
        <v>0.1</v>
      </c>
      <c r="V66" s="102">
        <f t="shared" si="18"/>
        <v>0.1</v>
      </c>
      <c r="W66" s="102">
        <f t="shared" si="18"/>
        <v>0</v>
      </c>
      <c r="X66" s="102">
        <f t="shared" si="18"/>
        <v>0.1</v>
      </c>
      <c r="Y66" s="102">
        <f t="shared" si="18"/>
        <v>0.1</v>
      </c>
      <c r="Z66" s="102">
        <f t="shared" si="18"/>
        <v>0</v>
      </c>
      <c r="AA66" s="102">
        <f t="shared" si="18"/>
        <v>0</v>
      </c>
      <c r="AB66" s="102">
        <f t="shared" si="18"/>
        <v>0</v>
      </c>
      <c r="AC66" s="102">
        <f t="shared" si="18"/>
        <v>0</v>
      </c>
      <c r="AD66" s="102">
        <f t="shared" si="18"/>
        <v>0</v>
      </c>
      <c r="AE66" s="102">
        <f t="shared" si="18"/>
        <v>0</v>
      </c>
      <c r="AF66" s="102">
        <f t="shared" si="18"/>
        <v>0</v>
      </c>
      <c r="AH66" s="101">
        <f t="shared" si="19"/>
        <v>0</v>
      </c>
      <c r="AI66" s="101">
        <f t="shared" si="19"/>
        <v>0</v>
      </c>
      <c r="AJ66" s="101">
        <f t="shared" si="19"/>
        <v>0</v>
      </c>
      <c r="AK66" s="101">
        <f t="shared" si="19"/>
        <v>0</v>
      </c>
      <c r="AL66" s="101">
        <f t="shared" si="19"/>
        <v>0</v>
      </c>
      <c r="AM66" s="101">
        <f t="shared" si="19"/>
        <v>0</v>
      </c>
      <c r="AN66" s="101">
        <f t="shared" si="19"/>
        <v>0</v>
      </c>
      <c r="AO66" s="101">
        <f t="shared" si="19"/>
        <v>0</v>
      </c>
      <c r="AP66" s="101">
        <f t="shared" si="19"/>
        <v>0</v>
      </c>
      <c r="AQ66" s="101">
        <f t="shared" si="19"/>
        <v>0</v>
      </c>
      <c r="AR66" s="101">
        <f t="shared" si="19"/>
        <v>0</v>
      </c>
      <c r="AS66" s="101">
        <f t="shared" si="19"/>
        <v>0</v>
      </c>
      <c r="AT66" s="101">
        <f t="shared" si="19"/>
        <v>0</v>
      </c>
      <c r="AU66" s="101">
        <f t="shared" si="19"/>
        <v>0</v>
      </c>
    </row>
    <row r="67" spans="1:47" x14ac:dyDescent="0.2">
      <c r="A67" s="43" t="s">
        <v>18</v>
      </c>
      <c r="B67" s="44">
        <v>1.9</v>
      </c>
      <c r="C67" s="44">
        <v>7.2</v>
      </c>
      <c r="D67" s="44">
        <v>7.2</v>
      </c>
      <c r="E67" s="44">
        <v>8.1999999999999993</v>
      </c>
      <c r="F67" s="44">
        <v>13.4</v>
      </c>
      <c r="G67" s="44">
        <v>6</v>
      </c>
      <c r="H67" s="44">
        <v>8.8000000000000007</v>
      </c>
      <c r="I67" s="44">
        <v>6.8</v>
      </c>
      <c r="J67" s="44">
        <v>5.2</v>
      </c>
      <c r="K67" s="44">
        <v>5.5</v>
      </c>
      <c r="L67" s="44">
        <v>5.6</v>
      </c>
      <c r="M67" s="44">
        <v>5.9</v>
      </c>
      <c r="N67" s="15">
        <v>7.1</v>
      </c>
      <c r="O67" s="2">
        <v>6.7</v>
      </c>
      <c r="P67" s="91" t="b">
        <f t="shared" si="20"/>
        <v>1</v>
      </c>
      <c r="Q67" s="102" t="str">
        <f t="shared" si="21"/>
        <v>Significant acute environmental hazard</v>
      </c>
      <c r="R67" s="102">
        <f t="shared" si="18"/>
        <v>1.9</v>
      </c>
      <c r="S67" s="102">
        <f t="shared" si="18"/>
        <v>7.2</v>
      </c>
      <c r="T67" s="102">
        <f t="shared" si="18"/>
        <v>7.2</v>
      </c>
      <c r="U67" s="102">
        <f t="shared" si="18"/>
        <v>8.1999999999999993</v>
      </c>
      <c r="V67" s="102">
        <f t="shared" si="18"/>
        <v>13.4</v>
      </c>
      <c r="W67" s="102">
        <f t="shared" si="18"/>
        <v>6.1</v>
      </c>
      <c r="X67" s="102">
        <f t="shared" si="18"/>
        <v>8.8000000000000007</v>
      </c>
      <c r="Y67" s="102">
        <f t="shared" si="18"/>
        <v>6.8</v>
      </c>
      <c r="Z67" s="102">
        <f t="shared" si="18"/>
        <v>5.2</v>
      </c>
      <c r="AA67" s="102">
        <f t="shared" si="18"/>
        <v>5.5</v>
      </c>
      <c r="AB67" s="102">
        <f t="shared" si="18"/>
        <v>5.6</v>
      </c>
      <c r="AC67" s="102">
        <f t="shared" si="18"/>
        <v>5.9</v>
      </c>
      <c r="AD67" s="102">
        <f t="shared" si="18"/>
        <v>7.1</v>
      </c>
      <c r="AE67" s="102">
        <f t="shared" si="18"/>
        <v>7.4</v>
      </c>
      <c r="AF67" s="102">
        <f t="shared" si="18"/>
        <v>8.4</v>
      </c>
      <c r="AH67" s="101">
        <f t="shared" si="19"/>
        <v>0</v>
      </c>
      <c r="AI67" s="101">
        <f t="shared" si="19"/>
        <v>0</v>
      </c>
      <c r="AJ67" s="101">
        <f t="shared" si="19"/>
        <v>0</v>
      </c>
      <c r="AK67" s="101">
        <f t="shared" si="19"/>
        <v>0</v>
      </c>
      <c r="AL67" s="101">
        <f t="shared" si="19"/>
        <v>0</v>
      </c>
      <c r="AM67" s="101">
        <f t="shared" si="19"/>
        <v>9.9999999999999645E-2</v>
      </c>
      <c r="AN67" s="101">
        <f t="shared" si="19"/>
        <v>0</v>
      </c>
      <c r="AO67" s="101">
        <f t="shared" si="19"/>
        <v>0</v>
      </c>
      <c r="AP67" s="101">
        <f t="shared" si="19"/>
        <v>0</v>
      </c>
      <c r="AQ67" s="101">
        <f t="shared" si="19"/>
        <v>0</v>
      </c>
      <c r="AR67" s="101">
        <f t="shared" si="19"/>
        <v>0</v>
      </c>
      <c r="AS67" s="101">
        <f t="shared" si="19"/>
        <v>0</v>
      </c>
      <c r="AT67" s="101">
        <f t="shared" si="19"/>
        <v>0</v>
      </c>
      <c r="AU67" s="101">
        <f t="shared" si="19"/>
        <v>0.70000000000000018</v>
      </c>
    </row>
    <row r="68" spans="1:47" x14ac:dyDescent="0.2">
      <c r="AF68" s="101"/>
    </row>
    <row r="69" spans="1:47" x14ac:dyDescent="0.2">
      <c r="AF69" s="101"/>
    </row>
    <row r="70" spans="1:47" x14ac:dyDescent="0.2">
      <c r="A70" s="91" t="s">
        <v>53</v>
      </c>
      <c r="AF70" s="101"/>
    </row>
    <row r="71" spans="1:47" x14ac:dyDescent="0.2">
      <c r="A71" s="3" t="s">
        <v>55</v>
      </c>
      <c r="B71" s="6">
        <v>2004</v>
      </c>
      <c r="C71" s="6">
        <v>2005</v>
      </c>
      <c r="D71" s="6">
        <v>2006</v>
      </c>
      <c r="E71" s="6">
        <v>2007</v>
      </c>
      <c r="F71" s="6">
        <v>2008</v>
      </c>
      <c r="G71" s="6">
        <v>2009</v>
      </c>
      <c r="H71" s="6">
        <v>2010</v>
      </c>
      <c r="I71" s="42">
        <v>2011</v>
      </c>
      <c r="J71" s="6">
        <v>2012</v>
      </c>
      <c r="K71" s="6">
        <v>2013</v>
      </c>
      <c r="L71" s="6">
        <v>2014</v>
      </c>
      <c r="M71" s="6">
        <v>2015</v>
      </c>
      <c r="N71" s="6">
        <v>2016</v>
      </c>
      <c r="O71" s="6">
        <v>2017</v>
      </c>
      <c r="Q71" s="102"/>
      <c r="R71" s="102" t="str">
        <f>B33</f>
        <v>2004</v>
      </c>
      <c r="S71" s="102" t="str">
        <f t="shared" ref="S71:AF71" si="22">C33</f>
        <v>2005</v>
      </c>
      <c r="T71" s="102" t="str">
        <f t="shared" si="22"/>
        <v>2006</v>
      </c>
      <c r="U71" s="102" t="str">
        <f t="shared" si="22"/>
        <v>2007</v>
      </c>
      <c r="V71" s="102" t="str">
        <f t="shared" si="22"/>
        <v>2008</v>
      </c>
      <c r="W71" s="102" t="str">
        <f t="shared" si="22"/>
        <v>2009</v>
      </c>
      <c r="X71" s="102" t="str">
        <f t="shared" si="22"/>
        <v>2010</v>
      </c>
      <c r="Y71" s="102" t="str">
        <f t="shared" si="22"/>
        <v>2011</v>
      </c>
      <c r="Z71" s="102" t="str">
        <f t="shared" si="22"/>
        <v>2012</v>
      </c>
      <c r="AA71" s="102" t="str">
        <f t="shared" si="22"/>
        <v>2013</v>
      </c>
      <c r="AB71" s="102" t="str">
        <f t="shared" si="22"/>
        <v>2014</v>
      </c>
      <c r="AC71" s="102" t="str">
        <f t="shared" si="22"/>
        <v>2015</v>
      </c>
      <c r="AD71" s="102" t="str">
        <f t="shared" si="22"/>
        <v>2016</v>
      </c>
      <c r="AE71" s="102" t="str">
        <f t="shared" si="22"/>
        <v>2017</v>
      </c>
      <c r="AF71" s="102" t="str">
        <f t="shared" si="22"/>
        <v>2018</v>
      </c>
    </row>
    <row r="72" spans="1:47" x14ac:dyDescent="0.2">
      <c r="A72" s="43" t="s">
        <v>9</v>
      </c>
      <c r="B72" s="44">
        <v>41.6</v>
      </c>
      <c r="C72" s="44">
        <v>41.5</v>
      </c>
      <c r="D72" s="44">
        <v>41.2</v>
      </c>
      <c r="E72" s="44">
        <v>42.3</v>
      </c>
      <c r="F72" s="44">
        <v>36.700000000000003</v>
      </c>
      <c r="G72" s="44">
        <v>37.299999999999997</v>
      </c>
      <c r="H72" s="44">
        <v>41</v>
      </c>
      <c r="I72" s="44">
        <v>40.5</v>
      </c>
      <c r="J72" s="44">
        <v>36.6</v>
      </c>
      <c r="K72" s="44">
        <v>36.4</v>
      </c>
      <c r="L72" s="44">
        <v>34</v>
      </c>
      <c r="M72" s="44">
        <v>33</v>
      </c>
      <c r="N72" s="15">
        <v>33.4</v>
      </c>
      <c r="O72" s="2">
        <v>35.700000000000003</v>
      </c>
      <c r="P72" s="91" t="b">
        <f t="shared" ref="P72:P76" si="23">EXACT(Q72,A72)</f>
        <v>1</v>
      </c>
      <c r="Q72" s="102" t="str">
        <f>A14</f>
        <v>Carcinogenic, mutagenic and reprotoxic (CMR) health hazard</v>
      </c>
      <c r="R72" s="102">
        <f t="shared" ref="R72:AF76" si="24">B14</f>
        <v>41.8</v>
      </c>
      <c r="S72" s="102">
        <f t="shared" si="24"/>
        <v>41.7</v>
      </c>
      <c r="T72" s="102">
        <f t="shared" si="24"/>
        <v>41.5</v>
      </c>
      <c r="U72" s="102">
        <f t="shared" si="24"/>
        <v>42.5</v>
      </c>
      <c r="V72" s="102">
        <f t="shared" si="24"/>
        <v>36.9</v>
      </c>
      <c r="W72" s="102">
        <f t="shared" si="24"/>
        <v>37.1</v>
      </c>
      <c r="X72" s="102">
        <f t="shared" si="24"/>
        <v>41.1</v>
      </c>
      <c r="Y72" s="102">
        <f t="shared" si="24"/>
        <v>40.700000000000003</v>
      </c>
      <c r="Z72" s="102">
        <f t="shared" si="24"/>
        <v>36.700000000000003</v>
      </c>
      <c r="AA72" s="102">
        <f t="shared" si="24"/>
        <v>36.4</v>
      </c>
      <c r="AB72" s="102">
        <f t="shared" si="24"/>
        <v>34</v>
      </c>
      <c r="AC72" s="102">
        <f t="shared" si="24"/>
        <v>33.1</v>
      </c>
      <c r="AD72" s="102">
        <f t="shared" si="24"/>
        <v>33.6</v>
      </c>
      <c r="AE72" s="102">
        <f t="shared" si="24"/>
        <v>37.200000000000003</v>
      </c>
      <c r="AF72" s="102">
        <f t="shared" si="24"/>
        <v>37.200000000000003</v>
      </c>
      <c r="AH72" s="101">
        <f t="shared" ref="AH72:AU76" si="25">R72-B72</f>
        <v>0.19999999999999574</v>
      </c>
      <c r="AI72" s="101">
        <f t="shared" si="25"/>
        <v>0.20000000000000284</v>
      </c>
      <c r="AJ72" s="101">
        <f t="shared" si="25"/>
        <v>0.29999999999999716</v>
      </c>
      <c r="AK72" s="101">
        <f t="shared" si="25"/>
        <v>0.20000000000000284</v>
      </c>
      <c r="AL72" s="101">
        <f t="shared" si="25"/>
        <v>0.19999999999999574</v>
      </c>
      <c r="AM72" s="101">
        <f t="shared" si="25"/>
        <v>-0.19999999999999574</v>
      </c>
      <c r="AN72" s="101">
        <f t="shared" si="25"/>
        <v>0.10000000000000142</v>
      </c>
      <c r="AO72" s="101">
        <f t="shared" si="25"/>
        <v>0.20000000000000284</v>
      </c>
      <c r="AP72" s="101">
        <f t="shared" si="25"/>
        <v>0.10000000000000142</v>
      </c>
      <c r="AQ72" s="101">
        <f t="shared" si="25"/>
        <v>0</v>
      </c>
      <c r="AR72" s="101">
        <f t="shared" si="25"/>
        <v>0</v>
      </c>
      <c r="AS72" s="101">
        <f t="shared" si="25"/>
        <v>0.10000000000000142</v>
      </c>
      <c r="AT72" s="101">
        <f t="shared" si="25"/>
        <v>0.20000000000000284</v>
      </c>
      <c r="AU72" s="101">
        <f t="shared" si="25"/>
        <v>1.5</v>
      </c>
    </row>
    <row r="73" spans="1:47" x14ac:dyDescent="0.2">
      <c r="A73" s="43" t="s">
        <v>10</v>
      </c>
      <c r="B73" s="44">
        <v>22.8</v>
      </c>
      <c r="C73" s="44">
        <v>22.3</v>
      </c>
      <c r="D73" s="44">
        <v>23.5</v>
      </c>
      <c r="E73" s="44">
        <v>24.2</v>
      </c>
      <c r="F73" s="44">
        <v>25.8</v>
      </c>
      <c r="G73" s="44">
        <v>20</v>
      </c>
      <c r="H73" s="44">
        <v>22.1</v>
      </c>
      <c r="I73" s="44">
        <v>20.9</v>
      </c>
      <c r="J73" s="44">
        <v>21.4</v>
      </c>
      <c r="K73" s="44">
        <v>21.5</v>
      </c>
      <c r="L73" s="44">
        <v>20.3</v>
      </c>
      <c r="M73" s="44">
        <v>19.2</v>
      </c>
      <c r="N73" s="15">
        <v>19.7</v>
      </c>
      <c r="O73" s="2">
        <v>20.8</v>
      </c>
      <c r="P73" s="91" t="b">
        <f t="shared" si="23"/>
        <v>1</v>
      </c>
      <c r="Q73" s="102" t="str">
        <f t="shared" ref="Q73:Q76" si="26">A15</f>
        <v>Chronic toxic health hazard</v>
      </c>
      <c r="R73" s="102">
        <f t="shared" si="24"/>
        <v>24.7</v>
      </c>
      <c r="S73" s="102">
        <f t="shared" si="24"/>
        <v>23.9</v>
      </c>
      <c r="T73" s="102">
        <f t="shared" si="24"/>
        <v>24.7</v>
      </c>
      <c r="U73" s="102">
        <f t="shared" si="24"/>
        <v>25</v>
      </c>
      <c r="V73" s="102">
        <f t="shared" si="24"/>
        <v>27</v>
      </c>
      <c r="W73" s="102">
        <f t="shared" si="24"/>
        <v>21.6</v>
      </c>
      <c r="X73" s="102">
        <f t="shared" si="24"/>
        <v>23.3</v>
      </c>
      <c r="Y73" s="102">
        <f t="shared" si="24"/>
        <v>22</v>
      </c>
      <c r="Z73" s="102">
        <f t="shared" si="24"/>
        <v>22.7</v>
      </c>
      <c r="AA73" s="102">
        <f t="shared" si="24"/>
        <v>22.5</v>
      </c>
      <c r="AB73" s="102">
        <f t="shared" si="24"/>
        <v>21.6</v>
      </c>
      <c r="AC73" s="102">
        <f t="shared" si="24"/>
        <v>21.1</v>
      </c>
      <c r="AD73" s="102">
        <f t="shared" si="24"/>
        <v>21.6</v>
      </c>
      <c r="AE73" s="102">
        <f t="shared" si="24"/>
        <v>23.2</v>
      </c>
      <c r="AF73" s="102">
        <f t="shared" si="24"/>
        <v>21.9</v>
      </c>
      <c r="AH73" s="101">
        <f t="shared" si="25"/>
        <v>1.8999999999999986</v>
      </c>
      <c r="AI73" s="101">
        <f t="shared" si="25"/>
        <v>1.5999999999999979</v>
      </c>
      <c r="AJ73" s="101">
        <f t="shared" si="25"/>
        <v>1.1999999999999993</v>
      </c>
      <c r="AK73" s="101">
        <f t="shared" si="25"/>
        <v>0.80000000000000071</v>
      </c>
      <c r="AL73" s="101">
        <f t="shared" si="25"/>
        <v>1.1999999999999993</v>
      </c>
      <c r="AM73" s="101">
        <f t="shared" si="25"/>
        <v>1.6000000000000014</v>
      </c>
      <c r="AN73" s="101">
        <f t="shared" si="25"/>
        <v>1.1999999999999993</v>
      </c>
      <c r="AO73" s="101">
        <f t="shared" si="25"/>
        <v>1.1000000000000014</v>
      </c>
      <c r="AP73" s="101">
        <f t="shared" si="25"/>
        <v>1.3000000000000007</v>
      </c>
      <c r="AQ73" s="101">
        <f t="shared" si="25"/>
        <v>1</v>
      </c>
      <c r="AR73" s="101">
        <f t="shared" si="25"/>
        <v>1.3000000000000007</v>
      </c>
      <c r="AS73" s="101">
        <f t="shared" si="25"/>
        <v>1.9000000000000021</v>
      </c>
      <c r="AT73" s="101">
        <f t="shared" si="25"/>
        <v>1.9000000000000021</v>
      </c>
      <c r="AU73" s="101">
        <f t="shared" si="25"/>
        <v>2.3999999999999986</v>
      </c>
    </row>
    <row r="74" spans="1:47" x14ac:dyDescent="0.2">
      <c r="A74" s="43" t="s">
        <v>11</v>
      </c>
      <c r="B74" s="44">
        <v>58.8</v>
      </c>
      <c r="C74" s="44">
        <v>66.599999999999994</v>
      </c>
      <c r="D74" s="44">
        <v>65.3</v>
      </c>
      <c r="E74" s="44">
        <v>69.2</v>
      </c>
      <c r="F74" s="44">
        <v>70.400000000000006</v>
      </c>
      <c r="G74" s="44">
        <v>53.8</v>
      </c>
      <c r="H74" s="44">
        <v>62.7</v>
      </c>
      <c r="I74" s="44">
        <v>55.8</v>
      </c>
      <c r="J74" s="44">
        <v>54.2</v>
      </c>
      <c r="K74" s="44">
        <v>54.8</v>
      </c>
      <c r="L74" s="44">
        <v>56.9</v>
      </c>
      <c r="M74" s="44">
        <v>56.5</v>
      </c>
      <c r="N74" s="15">
        <v>57</v>
      </c>
      <c r="O74" s="2">
        <v>58.8</v>
      </c>
      <c r="P74" s="91" t="b">
        <f t="shared" si="23"/>
        <v>1</v>
      </c>
      <c r="Q74" s="102" t="str">
        <f t="shared" si="26"/>
        <v>Very toxic health hazard</v>
      </c>
      <c r="R74" s="102">
        <f t="shared" si="24"/>
        <v>59.1</v>
      </c>
      <c r="S74" s="102">
        <f t="shared" si="24"/>
        <v>66.900000000000006</v>
      </c>
      <c r="T74" s="102">
        <f t="shared" si="24"/>
        <v>65.7</v>
      </c>
      <c r="U74" s="102">
        <f t="shared" si="24"/>
        <v>69.599999999999994</v>
      </c>
      <c r="V74" s="102">
        <f t="shared" si="24"/>
        <v>70.8</v>
      </c>
      <c r="W74" s="102">
        <f t="shared" si="24"/>
        <v>54.2</v>
      </c>
      <c r="X74" s="102">
        <f t="shared" si="24"/>
        <v>63</v>
      </c>
      <c r="Y74" s="102">
        <f t="shared" si="24"/>
        <v>56.2</v>
      </c>
      <c r="Z74" s="102">
        <f t="shared" si="24"/>
        <v>54.6</v>
      </c>
      <c r="AA74" s="102">
        <f t="shared" si="24"/>
        <v>55.1</v>
      </c>
      <c r="AB74" s="102">
        <f t="shared" si="24"/>
        <v>57.4</v>
      </c>
      <c r="AC74" s="102">
        <f t="shared" si="24"/>
        <v>57</v>
      </c>
      <c r="AD74" s="102">
        <f t="shared" si="24"/>
        <v>57.5</v>
      </c>
      <c r="AE74" s="102">
        <f t="shared" si="24"/>
        <v>59.8</v>
      </c>
      <c r="AF74" s="102">
        <f t="shared" si="24"/>
        <v>61.1</v>
      </c>
      <c r="AH74" s="101">
        <f t="shared" si="25"/>
        <v>0.30000000000000426</v>
      </c>
      <c r="AI74" s="101">
        <f t="shared" si="25"/>
        <v>0.30000000000001137</v>
      </c>
      <c r="AJ74" s="101">
        <f t="shared" si="25"/>
        <v>0.40000000000000568</v>
      </c>
      <c r="AK74" s="101">
        <f t="shared" si="25"/>
        <v>0.39999999999999147</v>
      </c>
      <c r="AL74" s="101">
        <f t="shared" si="25"/>
        <v>0.39999999999999147</v>
      </c>
      <c r="AM74" s="101">
        <f t="shared" si="25"/>
        <v>0.40000000000000568</v>
      </c>
      <c r="AN74" s="101">
        <f t="shared" si="25"/>
        <v>0.29999999999999716</v>
      </c>
      <c r="AO74" s="101">
        <f t="shared" si="25"/>
        <v>0.40000000000000568</v>
      </c>
      <c r="AP74" s="101">
        <f t="shared" si="25"/>
        <v>0.39999999999999858</v>
      </c>
      <c r="AQ74" s="101">
        <f t="shared" si="25"/>
        <v>0.30000000000000426</v>
      </c>
      <c r="AR74" s="101">
        <f t="shared" si="25"/>
        <v>0.5</v>
      </c>
      <c r="AS74" s="101">
        <f t="shared" si="25"/>
        <v>0.5</v>
      </c>
      <c r="AT74" s="101">
        <f t="shared" si="25"/>
        <v>0.5</v>
      </c>
      <c r="AU74" s="101">
        <f t="shared" si="25"/>
        <v>1</v>
      </c>
    </row>
    <row r="75" spans="1:47" x14ac:dyDescent="0.2">
      <c r="A75" s="43" t="s">
        <v>12</v>
      </c>
      <c r="B75" s="44">
        <v>44.2</v>
      </c>
      <c r="C75" s="44">
        <v>44.8</v>
      </c>
      <c r="D75" s="44">
        <v>43.9</v>
      </c>
      <c r="E75" s="44">
        <v>42.3</v>
      </c>
      <c r="F75" s="44">
        <v>39.700000000000003</v>
      </c>
      <c r="G75" s="44">
        <v>35</v>
      </c>
      <c r="H75" s="44">
        <v>39.799999999999997</v>
      </c>
      <c r="I75" s="44">
        <v>38.200000000000003</v>
      </c>
      <c r="J75" s="44">
        <v>38.4</v>
      </c>
      <c r="K75" s="44">
        <v>37.4</v>
      </c>
      <c r="L75" s="44">
        <v>37.4</v>
      </c>
      <c r="M75" s="44">
        <v>37.200000000000003</v>
      </c>
      <c r="N75" s="15">
        <v>37.1</v>
      </c>
      <c r="O75" s="2">
        <v>40.299999999999997</v>
      </c>
      <c r="P75" s="91" t="b">
        <f t="shared" si="23"/>
        <v>1</v>
      </c>
      <c r="Q75" s="102" t="str">
        <f t="shared" si="26"/>
        <v>Toxic health hazard</v>
      </c>
      <c r="R75" s="102">
        <f t="shared" si="24"/>
        <v>43.8</v>
      </c>
      <c r="S75" s="102">
        <f t="shared" si="24"/>
        <v>44.5</v>
      </c>
      <c r="T75" s="102">
        <f t="shared" si="24"/>
        <v>43.5</v>
      </c>
      <c r="U75" s="102">
        <f t="shared" si="24"/>
        <v>42</v>
      </c>
      <c r="V75" s="102">
        <f t="shared" si="24"/>
        <v>39.4</v>
      </c>
      <c r="W75" s="102">
        <f t="shared" si="24"/>
        <v>34.700000000000003</v>
      </c>
      <c r="X75" s="102">
        <f t="shared" si="24"/>
        <v>39.6</v>
      </c>
      <c r="Y75" s="102">
        <f t="shared" si="24"/>
        <v>37.9</v>
      </c>
      <c r="Z75" s="102">
        <f t="shared" si="24"/>
        <v>38.200000000000003</v>
      </c>
      <c r="AA75" s="102">
        <f t="shared" si="24"/>
        <v>37.200000000000003</v>
      </c>
      <c r="AB75" s="102">
        <f t="shared" si="24"/>
        <v>37.1</v>
      </c>
      <c r="AC75" s="102">
        <f t="shared" si="24"/>
        <v>36.700000000000003</v>
      </c>
      <c r="AD75" s="102">
        <f t="shared" si="24"/>
        <v>38.200000000000003</v>
      </c>
      <c r="AE75" s="102">
        <f t="shared" si="24"/>
        <v>39.799999999999997</v>
      </c>
      <c r="AF75" s="102">
        <f t="shared" si="24"/>
        <v>38.299999999999997</v>
      </c>
      <c r="AH75" s="101">
        <f t="shared" si="25"/>
        <v>-0.40000000000000568</v>
      </c>
      <c r="AI75" s="101">
        <f t="shared" si="25"/>
        <v>-0.29999999999999716</v>
      </c>
      <c r="AJ75" s="101">
        <f t="shared" si="25"/>
        <v>-0.39999999999999858</v>
      </c>
      <c r="AK75" s="101">
        <f t="shared" si="25"/>
        <v>-0.29999999999999716</v>
      </c>
      <c r="AL75" s="101">
        <f t="shared" si="25"/>
        <v>-0.30000000000000426</v>
      </c>
      <c r="AM75" s="101">
        <f t="shared" si="25"/>
        <v>-0.29999999999999716</v>
      </c>
      <c r="AN75" s="101">
        <f t="shared" si="25"/>
        <v>-0.19999999999999574</v>
      </c>
      <c r="AO75" s="101">
        <f t="shared" si="25"/>
        <v>-0.30000000000000426</v>
      </c>
      <c r="AP75" s="101">
        <f t="shared" si="25"/>
        <v>-0.19999999999999574</v>
      </c>
      <c r="AQ75" s="101">
        <f t="shared" si="25"/>
        <v>-0.19999999999999574</v>
      </c>
      <c r="AR75" s="101">
        <f t="shared" si="25"/>
        <v>-0.29999999999999716</v>
      </c>
      <c r="AS75" s="101">
        <f t="shared" si="25"/>
        <v>-0.5</v>
      </c>
      <c r="AT75" s="101">
        <f t="shared" si="25"/>
        <v>1.1000000000000014</v>
      </c>
      <c r="AU75" s="101">
        <f t="shared" si="25"/>
        <v>-0.5</v>
      </c>
    </row>
    <row r="76" spans="1:47" x14ac:dyDescent="0.2">
      <c r="A76" s="43" t="s">
        <v>13</v>
      </c>
      <c r="B76" s="44">
        <v>71.099999999999994</v>
      </c>
      <c r="C76" s="44">
        <v>69.5</v>
      </c>
      <c r="D76" s="44">
        <v>68.5</v>
      </c>
      <c r="E76" s="44">
        <v>70</v>
      </c>
      <c r="F76" s="44">
        <v>63.3</v>
      </c>
      <c r="G76" s="44">
        <v>57.4</v>
      </c>
      <c r="H76" s="44">
        <v>66.099999999999994</v>
      </c>
      <c r="I76" s="44">
        <v>64.3</v>
      </c>
      <c r="J76" s="44">
        <v>65</v>
      </c>
      <c r="K76" s="44">
        <v>62</v>
      </c>
      <c r="L76" s="44">
        <v>64.7</v>
      </c>
      <c r="M76" s="44">
        <v>62.8</v>
      </c>
      <c r="N76" s="15">
        <v>62</v>
      </c>
      <c r="O76" s="2">
        <v>63.5</v>
      </c>
      <c r="P76" s="91" t="b">
        <f t="shared" si="23"/>
        <v>1</v>
      </c>
      <c r="Q76" s="102" t="str">
        <f t="shared" si="26"/>
        <v>Harmful health hazard</v>
      </c>
      <c r="R76" s="102">
        <f t="shared" si="24"/>
        <v>71</v>
      </c>
      <c r="S76" s="102">
        <f t="shared" si="24"/>
        <v>69.599999999999994</v>
      </c>
      <c r="T76" s="102">
        <f t="shared" si="24"/>
        <v>69.3</v>
      </c>
      <c r="U76" s="102">
        <f t="shared" si="24"/>
        <v>71</v>
      </c>
      <c r="V76" s="102">
        <f t="shared" si="24"/>
        <v>63.9</v>
      </c>
      <c r="W76" s="102">
        <f t="shared" si="24"/>
        <v>57.7</v>
      </c>
      <c r="X76" s="102">
        <f t="shared" si="24"/>
        <v>66.5</v>
      </c>
      <c r="Y76" s="102">
        <f t="shared" si="24"/>
        <v>65</v>
      </c>
      <c r="Z76" s="102">
        <f t="shared" si="24"/>
        <v>65.099999999999994</v>
      </c>
      <c r="AA76" s="102">
        <f t="shared" si="24"/>
        <v>62.6</v>
      </c>
      <c r="AB76" s="102">
        <f t="shared" si="24"/>
        <v>64.7</v>
      </c>
      <c r="AC76" s="102">
        <f t="shared" si="24"/>
        <v>62.3</v>
      </c>
      <c r="AD76" s="102">
        <f t="shared" si="24"/>
        <v>62</v>
      </c>
      <c r="AE76" s="102">
        <f t="shared" si="24"/>
        <v>62.7</v>
      </c>
      <c r="AF76" s="102">
        <f t="shared" si="24"/>
        <v>64.099999999999994</v>
      </c>
      <c r="AH76" s="101">
        <f t="shared" si="25"/>
        <v>-9.9999999999994316E-2</v>
      </c>
      <c r="AI76" s="101">
        <f t="shared" si="25"/>
        <v>9.9999999999994316E-2</v>
      </c>
      <c r="AJ76" s="101">
        <f t="shared" si="25"/>
        <v>0.79999999999999716</v>
      </c>
      <c r="AK76" s="101">
        <f t="shared" si="25"/>
        <v>1</v>
      </c>
      <c r="AL76" s="101">
        <f t="shared" si="25"/>
        <v>0.60000000000000142</v>
      </c>
      <c r="AM76" s="101">
        <f t="shared" si="25"/>
        <v>0.30000000000000426</v>
      </c>
      <c r="AN76" s="101">
        <f t="shared" si="25"/>
        <v>0.40000000000000568</v>
      </c>
      <c r="AO76" s="101">
        <f t="shared" si="25"/>
        <v>0.70000000000000284</v>
      </c>
      <c r="AP76" s="101">
        <f t="shared" si="25"/>
        <v>9.9999999999994316E-2</v>
      </c>
      <c r="AQ76" s="101">
        <f t="shared" si="25"/>
        <v>0.60000000000000142</v>
      </c>
      <c r="AR76" s="101">
        <f t="shared" si="25"/>
        <v>0</v>
      </c>
      <c r="AS76" s="101">
        <f t="shared" si="25"/>
        <v>-0.5</v>
      </c>
      <c r="AT76" s="101">
        <f t="shared" si="25"/>
        <v>0</v>
      </c>
      <c r="AU76" s="101">
        <f t="shared" si="25"/>
        <v>-0.79999999999999716</v>
      </c>
    </row>
    <row r="77" spans="1:47" x14ac:dyDescent="0.2">
      <c r="Q77" s="102"/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Data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MAPHOSA Tomupeishe Anne (ESTAT-EXT)</cp:lastModifiedBy>
  <cp:lastPrinted>2010-10-06T13:06:20Z</cp:lastPrinted>
  <dcterms:created xsi:type="dcterms:W3CDTF">2009-11-18T17:02:26Z</dcterms:created>
  <dcterms:modified xsi:type="dcterms:W3CDTF">2024-12-17T14:26:51Z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2023-12-19T10:18:19Z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bc85826f-aa95-4374-ba4f-91f705300ea3</vt:lpwstr>
  </property>
  <property fmtid="{D5CDD505-2E9C-101B-9397-08002B2CF9AE}" pid="9" name="MSIP_Label_6bd9ddd1-4d20-43f6-abfa-fc3c07406f94_ContentBits">
    <vt:lpwstr>0</vt:lpwstr>
  </property>
</Properties>
</file>