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drawings/drawing4.xml" ContentType="application/vnd.openxmlformats-officedocument.drawing+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0" yWindow="396" windowWidth="19440" windowHeight="11580" tabRatio="968" activeTab="1"/>
  </bookViews>
  <sheets>
    <sheet name="Tour table" sheetId="4" r:id="rId1"/>
    <sheet name="FIG 1_2" sheetId="11" r:id="rId2"/>
    <sheet name="TABLE 1" sheetId="10" r:id="rId3"/>
    <sheet name="FIG3 Tour Graph age_gender" sheetId="6" r:id="rId4"/>
    <sheet name="FIG4-TABLE2 Indiv Table1" sheetId="7" r:id="rId5"/>
    <sheet name="FIG5-TABLE3-TABLE4 Indiv Table2" sheetId="8" r:id="rId6"/>
    <sheet name="FIG6 INDIV Graph timeseries" sheetId="9" r:id="rId7"/>
    <sheet name="FIG7 ENTR Graph" sheetId="5" r:id="rId8"/>
    <sheet name="TABLE5 ENTR Table" sheetId="1" r:id="rId9"/>
    <sheet name="FIG8ENTR Graph Purpose" sheetId="2" r:id="rId10"/>
  </sheets>
  <calcPr calcId="145621"/>
</workbook>
</file>

<file path=xl/calcChain.xml><?xml version="1.0" encoding="utf-8"?>
<calcChain xmlns="http://schemas.openxmlformats.org/spreadsheetml/2006/main">
  <c r="W105" i="4" l="1"/>
  <c r="X105" i="4" s="1"/>
  <c r="Y104" i="4"/>
  <c r="W104" i="4"/>
  <c r="X104" i="4" s="1"/>
  <c r="Y103" i="4"/>
  <c r="W103" i="4"/>
  <c r="X103" i="4" s="1"/>
  <c r="Y102" i="4"/>
  <c r="W102" i="4"/>
  <c r="X102" i="4" s="1"/>
  <c r="Y101" i="4"/>
  <c r="W101" i="4"/>
  <c r="X101" i="4" s="1"/>
  <c r="Y100" i="4"/>
  <c r="W100" i="4"/>
  <c r="X100" i="4" s="1"/>
  <c r="Y99" i="4"/>
  <c r="W99" i="4"/>
  <c r="X99" i="4" s="1"/>
  <c r="Y98" i="4"/>
  <c r="W98" i="4"/>
  <c r="X98" i="4" s="1"/>
  <c r="Y97" i="4"/>
  <c r="W97" i="4"/>
  <c r="X97" i="4" s="1"/>
  <c r="Y96" i="4"/>
  <c r="W96" i="4"/>
  <c r="X96" i="4" s="1"/>
  <c r="Y95" i="4"/>
  <c r="W95" i="4"/>
  <c r="X95" i="4" s="1"/>
  <c r="Y94" i="4"/>
  <c r="W94" i="4"/>
  <c r="X94" i="4" s="1"/>
  <c r="Y93" i="4"/>
  <c r="X93" i="4"/>
  <c r="W93" i="4"/>
  <c r="Y92" i="4"/>
  <c r="W92" i="4"/>
  <c r="X92" i="4" s="1"/>
  <c r="Y91" i="4"/>
  <c r="X91" i="4"/>
  <c r="W91" i="4"/>
  <c r="Y90" i="4"/>
  <c r="W90" i="4"/>
  <c r="X90" i="4" s="1"/>
  <c r="Y89" i="4"/>
  <c r="X89" i="4"/>
  <c r="W89" i="4"/>
  <c r="Y88" i="4"/>
  <c r="W88" i="4"/>
  <c r="X88" i="4" s="1"/>
  <c r="Y87" i="4"/>
  <c r="X87" i="4"/>
  <c r="W87" i="4"/>
  <c r="Y86" i="4"/>
  <c r="W86" i="4"/>
  <c r="X86" i="4" s="1"/>
  <c r="Y85" i="4"/>
  <c r="W85" i="4"/>
  <c r="X85" i="4" s="1"/>
  <c r="Y84" i="4"/>
  <c r="W84" i="4"/>
  <c r="X84" i="4" s="1"/>
  <c r="Y83" i="4"/>
  <c r="W83" i="4"/>
  <c r="X83" i="4" s="1"/>
  <c r="Y82" i="4"/>
  <c r="W82" i="4"/>
  <c r="X82" i="4" s="1"/>
  <c r="Y81" i="4"/>
  <c r="W81" i="4"/>
  <c r="X81" i="4" s="1"/>
  <c r="Y80" i="4"/>
  <c r="W80" i="4"/>
  <c r="X80" i="4" s="1"/>
  <c r="Y79" i="4"/>
  <c r="W79" i="4"/>
  <c r="X79" i="4" s="1"/>
  <c r="Y78" i="4"/>
  <c r="W78" i="4"/>
  <c r="X78" i="4" s="1"/>
  <c r="Y77" i="4"/>
  <c r="W77" i="4"/>
  <c r="X77" i="4" s="1"/>
  <c r="P105" i="4"/>
  <c r="Q105" i="4" s="1"/>
  <c r="R104" i="4"/>
  <c r="Q104" i="4"/>
  <c r="P104" i="4"/>
  <c r="R103" i="4"/>
  <c r="P103" i="4"/>
  <c r="Q103" i="4" s="1"/>
  <c r="R102" i="4"/>
  <c r="Q102" i="4"/>
  <c r="P102" i="4"/>
  <c r="R101" i="4"/>
  <c r="P101" i="4"/>
  <c r="Q101" i="4" s="1"/>
  <c r="R100" i="4"/>
  <c r="Q100" i="4"/>
  <c r="P100" i="4"/>
  <c r="R99" i="4"/>
  <c r="P99" i="4"/>
  <c r="Q99" i="4" s="1"/>
  <c r="R98" i="4"/>
  <c r="Q98" i="4"/>
  <c r="P98" i="4"/>
  <c r="R97" i="4"/>
  <c r="P97" i="4"/>
  <c r="Q97" i="4" s="1"/>
  <c r="R96" i="4"/>
  <c r="Q96" i="4"/>
  <c r="P96" i="4"/>
  <c r="R95" i="4"/>
  <c r="P95" i="4"/>
  <c r="Q95" i="4" s="1"/>
  <c r="R94" i="4"/>
  <c r="Q94" i="4"/>
  <c r="P94" i="4"/>
  <c r="R93" i="4"/>
  <c r="P93" i="4"/>
  <c r="Q93" i="4" s="1"/>
  <c r="R92" i="4"/>
  <c r="Q92" i="4"/>
  <c r="P92" i="4"/>
  <c r="R91" i="4"/>
  <c r="P91" i="4"/>
  <c r="Q91" i="4" s="1"/>
  <c r="R90" i="4"/>
  <c r="Q90" i="4"/>
  <c r="P90" i="4"/>
  <c r="R89" i="4"/>
  <c r="P89" i="4"/>
  <c r="Q89" i="4" s="1"/>
  <c r="R88" i="4"/>
  <c r="Q88" i="4"/>
  <c r="P88" i="4"/>
  <c r="R87" i="4"/>
  <c r="P87" i="4"/>
  <c r="Q87" i="4" s="1"/>
  <c r="R86" i="4"/>
  <c r="Q86" i="4"/>
  <c r="P86" i="4"/>
  <c r="R85" i="4"/>
  <c r="P85" i="4"/>
  <c r="Q85" i="4" s="1"/>
  <c r="R84" i="4"/>
  <c r="Q84" i="4"/>
  <c r="P84" i="4"/>
  <c r="R83" i="4"/>
  <c r="P83" i="4"/>
  <c r="Q83" i="4" s="1"/>
  <c r="R82" i="4"/>
  <c r="Q82" i="4"/>
  <c r="P82" i="4"/>
  <c r="R81" i="4"/>
  <c r="P81" i="4"/>
  <c r="Q81" i="4" s="1"/>
  <c r="R80" i="4"/>
  <c r="Q80" i="4"/>
  <c r="P80" i="4"/>
  <c r="R79" i="4"/>
  <c r="P79" i="4"/>
  <c r="Q79" i="4" s="1"/>
  <c r="R78" i="4"/>
  <c r="Q78" i="4"/>
  <c r="P78" i="4"/>
  <c r="V77" i="4"/>
  <c r="U77" i="4"/>
  <c r="T77" i="4"/>
  <c r="S77" i="4"/>
  <c r="O77" i="4"/>
  <c r="N77" i="4"/>
  <c r="R77" i="4" s="1"/>
  <c r="M77" i="4"/>
  <c r="L77" i="4"/>
  <c r="P77" i="4" l="1"/>
  <c r="Q77" i="4" s="1"/>
  <c r="D77" i="4" l="1"/>
  <c r="E77" i="4"/>
  <c r="I77" i="4" s="1"/>
  <c r="F77" i="4"/>
  <c r="C77" i="4"/>
  <c r="G77" i="4" s="1"/>
  <c r="H77" i="4" s="1"/>
  <c r="G105" i="4"/>
  <c r="H105" i="4" s="1"/>
  <c r="I104" i="4"/>
  <c r="H104" i="4"/>
  <c r="G104" i="4"/>
  <c r="I103" i="4"/>
  <c r="G103" i="4"/>
  <c r="H103" i="4" s="1"/>
  <c r="I102" i="4"/>
  <c r="G102" i="4"/>
  <c r="H102" i="4" s="1"/>
  <c r="I101" i="4"/>
  <c r="G101" i="4"/>
  <c r="H101" i="4" s="1"/>
  <c r="I100" i="4"/>
  <c r="G100" i="4"/>
  <c r="H100" i="4" s="1"/>
  <c r="I99" i="4"/>
  <c r="G99" i="4"/>
  <c r="H99" i="4" s="1"/>
  <c r="I98" i="4"/>
  <c r="G98" i="4"/>
  <c r="H98" i="4" s="1"/>
  <c r="I97" i="4"/>
  <c r="G97" i="4"/>
  <c r="H97" i="4" s="1"/>
  <c r="I96" i="4"/>
  <c r="H96" i="4"/>
  <c r="G96" i="4"/>
  <c r="I95" i="4"/>
  <c r="G95" i="4"/>
  <c r="H95" i="4" s="1"/>
  <c r="I94" i="4"/>
  <c r="G94" i="4"/>
  <c r="H94" i="4" s="1"/>
  <c r="I93" i="4"/>
  <c r="G93" i="4"/>
  <c r="H93" i="4" s="1"/>
  <c r="I92" i="4"/>
  <c r="G92" i="4"/>
  <c r="H92" i="4" s="1"/>
  <c r="I91" i="4"/>
  <c r="G91" i="4"/>
  <c r="H91" i="4" s="1"/>
  <c r="I90" i="4"/>
  <c r="G90" i="4"/>
  <c r="H90" i="4" s="1"/>
  <c r="I89" i="4"/>
  <c r="G89" i="4"/>
  <c r="H89" i="4" s="1"/>
  <c r="I88" i="4"/>
  <c r="H88" i="4"/>
  <c r="G88" i="4"/>
  <c r="I87" i="4"/>
  <c r="G87" i="4"/>
  <c r="H87" i="4" s="1"/>
  <c r="I86" i="4"/>
  <c r="G86" i="4"/>
  <c r="H86" i="4" s="1"/>
  <c r="I85" i="4"/>
  <c r="G85" i="4"/>
  <c r="H85" i="4" s="1"/>
  <c r="I84" i="4"/>
  <c r="G84" i="4"/>
  <c r="H84" i="4" s="1"/>
  <c r="I83" i="4"/>
  <c r="G83" i="4"/>
  <c r="H83" i="4" s="1"/>
  <c r="I82" i="4"/>
  <c r="G82" i="4"/>
  <c r="H82" i="4" s="1"/>
  <c r="I81" i="4"/>
  <c r="G81" i="4"/>
  <c r="H81" i="4" s="1"/>
  <c r="I80" i="4"/>
  <c r="H80" i="4"/>
  <c r="G80" i="4"/>
  <c r="I79" i="4"/>
  <c r="G79" i="4"/>
  <c r="H79" i="4" s="1"/>
  <c r="I78" i="4"/>
  <c r="G78" i="4"/>
  <c r="H78" i="4" s="1"/>
  <c r="E83" i="6" l="1"/>
  <c r="E84" i="6"/>
  <c r="E85" i="6"/>
  <c r="E86" i="6"/>
  <c r="E87" i="6"/>
  <c r="E82" i="6"/>
  <c r="F45" i="6" l="1"/>
  <c r="E45" i="6"/>
  <c r="I45" i="6" s="1"/>
  <c r="D45" i="6"/>
  <c r="C45" i="6"/>
  <c r="H45" i="6" s="1"/>
  <c r="D57" i="6"/>
  <c r="E57" i="6"/>
  <c r="F57" i="6"/>
  <c r="C57" i="6"/>
  <c r="I57" i="6" l="1"/>
  <c r="H57" i="6"/>
  <c r="D70" i="6" l="1"/>
  <c r="E70" i="6"/>
  <c r="I70" i="6" s="1"/>
  <c r="F70" i="6"/>
  <c r="C70" i="6"/>
  <c r="I69" i="6"/>
  <c r="H69" i="6"/>
  <c r="I68" i="6"/>
  <c r="H68" i="6"/>
  <c r="I67" i="6"/>
  <c r="H67" i="6"/>
  <c r="I66" i="6"/>
  <c r="H66" i="6"/>
  <c r="I65" i="6"/>
  <c r="H65" i="6"/>
  <c r="I64" i="6"/>
  <c r="H64" i="6"/>
  <c r="I44" i="6"/>
  <c r="H44" i="6"/>
  <c r="I43" i="6"/>
  <c r="H43" i="6"/>
  <c r="I42" i="6"/>
  <c r="H42" i="6"/>
  <c r="I41" i="6"/>
  <c r="H41" i="6"/>
  <c r="I40" i="6"/>
  <c r="H40" i="6"/>
  <c r="I39" i="6"/>
  <c r="H39" i="6"/>
  <c r="H52" i="6"/>
  <c r="I52" i="6"/>
  <c r="H53" i="6"/>
  <c r="I53" i="6"/>
  <c r="H54" i="6"/>
  <c r="I54" i="6"/>
  <c r="H55" i="6"/>
  <c r="I55" i="6"/>
  <c r="H56" i="6"/>
  <c r="I56" i="6"/>
  <c r="I51" i="6"/>
  <c r="H51" i="6"/>
  <c r="H70" i="6" l="1"/>
  <c r="L28" i="6"/>
  <c r="L22" i="6"/>
  <c r="L23" i="6"/>
  <c r="L24" i="6"/>
  <c r="L25" i="6"/>
  <c r="L26" i="6"/>
  <c r="L21" i="6"/>
  <c r="K28" i="6"/>
  <c r="K22" i="6"/>
  <c r="K23" i="6"/>
  <c r="K24" i="6"/>
  <c r="K25" i="6"/>
  <c r="K26" i="6"/>
  <c r="K21" i="6"/>
  <c r="G10" i="6"/>
  <c r="G11" i="6"/>
  <c r="G9" i="6"/>
</calcChain>
</file>

<file path=xl/sharedStrings.xml><?xml version="1.0" encoding="utf-8"?>
<sst xmlns="http://schemas.openxmlformats.org/spreadsheetml/2006/main" count="830" uniqueCount="251">
  <si>
    <t>10_c10_s951_xk</t>
  </si>
  <si>
    <t>10_i55</t>
  </si>
  <si>
    <t>EU28</t>
  </si>
  <si>
    <t>:u</t>
  </si>
  <si>
    <t>UNIT</t>
  </si>
  <si>
    <t>TIME</t>
  </si>
  <si>
    <t>2015</t>
  </si>
  <si>
    <t>:</t>
  </si>
  <si>
    <t>Purpose of social media use [isoc_cismp]</t>
  </si>
  <si>
    <t>GEO</t>
  </si>
  <si>
    <t>European Union (28 countries)</t>
  </si>
  <si>
    <t>Domestic</t>
  </si>
  <si>
    <t>Outbound</t>
  </si>
  <si>
    <t>Total</t>
  </si>
  <si>
    <t>EU-28 (no UK)</t>
  </si>
  <si>
    <t>Belgium</t>
  </si>
  <si>
    <t>Bulgaria</t>
  </si>
  <si>
    <t>u</t>
  </si>
  <si>
    <t>Czech Republic</t>
  </si>
  <si>
    <t>Denmark</t>
  </si>
  <si>
    <t>Germany</t>
  </si>
  <si>
    <t>Estonia</t>
  </si>
  <si>
    <t>Ireland</t>
  </si>
  <si>
    <t>Greece</t>
  </si>
  <si>
    <t>Spain</t>
  </si>
  <si>
    <t>France</t>
  </si>
  <si>
    <t>Croatia</t>
  </si>
  <si>
    <t>Italy</t>
  </si>
  <si>
    <t>Cyprus</t>
  </si>
  <si>
    <t>Latvia</t>
  </si>
  <si>
    <t>Lithuania</t>
  </si>
  <si>
    <t>Luxembourg</t>
  </si>
  <si>
    <t>Hungary</t>
  </si>
  <si>
    <t>Malta</t>
  </si>
  <si>
    <t>Netherlands</t>
  </si>
  <si>
    <t>Austria</t>
  </si>
  <si>
    <t>Poland</t>
  </si>
  <si>
    <t>Portugal</t>
  </si>
  <si>
    <t>Romania</t>
  </si>
  <si>
    <t>Slovenia</t>
  </si>
  <si>
    <t>Slovakia</t>
  </si>
  <si>
    <t>Finland</t>
  </si>
  <si>
    <t>Sweden</t>
  </si>
  <si>
    <t>United Kingdom</t>
  </si>
  <si>
    <t>Share of internet booking for rented accommodation (excl. "unknown"), 2014 (% of all trips where main means of accommodation was rented)</t>
  </si>
  <si>
    <t>Air</t>
  </si>
  <si>
    <t>Bus</t>
  </si>
  <si>
    <t>Motor vehicle</t>
  </si>
  <si>
    <t>Other</t>
  </si>
  <si>
    <t>Railway</t>
  </si>
  <si>
    <t>Waterway</t>
  </si>
  <si>
    <t>EU28(no UK)</t>
  </si>
  <si>
    <t>5(u)</t>
  </si>
  <si>
    <t>20.6(u)</t>
  </si>
  <si>
    <t>11.3(u)</t>
  </si>
  <si>
    <t>14.7(u)</t>
  </si>
  <si>
    <t>54.1(u)</t>
  </si>
  <si>
    <t>16.2(u)</t>
  </si>
  <si>
    <t>35.4(u)</t>
  </si>
  <si>
    <t>8.2(u)</t>
  </si>
  <si>
    <t>5.8(u)</t>
  </si>
  <si>
    <t>0.4(u)</t>
  </si>
  <si>
    <t>70(u)</t>
  </si>
  <si>
    <t>0.9(u)</t>
  </si>
  <si>
    <t>26.6(u)</t>
  </si>
  <si>
    <t>26.8(u)</t>
  </si>
  <si>
    <t>Share of internet booking for the main mode of transport (excl. "unknown" FN), 2014 (% of all trips)</t>
  </si>
  <si>
    <t>10_N79</t>
  </si>
  <si>
    <t>Country</t>
  </si>
  <si>
    <t>(All)</t>
  </si>
  <si>
    <t>Age group</t>
  </si>
  <si>
    <t>F14 -  Main means of accommodation</t>
  </si>
  <si>
    <t>(Multiple Items)</t>
  </si>
  <si>
    <t>Rented accommodation</t>
  </si>
  <si>
    <t>Sum of Number of trips</t>
  </si>
  <si>
    <t>Column Labels</t>
  </si>
  <si>
    <t>Row Labels</t>
  </si>
  <si>
    <t>No</t>
  </si>
  <si>
    <t>Yes</t>
  </si>
  <si>
    <t>Grand Total</t>
  </si>
  <si>
    <t>Female</t>
  </si>
  <si>
    <t>Male</t>
  </si>
  <si>
    <t>Gender</t>
  </si>
  <si>
    <t>15-24</t>
  </si>
  <si>
    <t>25-34</t>
  </si>
  <si>
    <t>35-44</t>
  </si>
  <si>
    <t>45-54</t>
  </si>
  <si>
    <t>55-64</t>
  </si>
  <si>
    <t>65 and more</t>
  </si>
  <si>
    <t>F20 -  Booking of the trip: internet booking of the main means of accommodation</t>
  </si>
  <si>
    <t>Female Total</t>
  </si>
  <si>
    <t>Male Total</t>
  </si>
  <si>
    <t>All ages 15+</t>
  </si>
  <si>
    <t>Trips for which the main accommodation was booked through the internet, by gender and age of the tourist, 2014, % (of all trips for which the accommodation was rented and not taking to account the reply "don’t know"…)</t>
  </si>
  <si>
    <t>All modes of transport</t>
  </si>
  <si>
    <t>Share of unknown for accommodation internet booking</t>
  </si>
  <si>
    <t>Share of unknown for transport internet booking</t>
  </si>
  <si>
    <t>7.8(u)</t>
  </si>
  <si>
    <t>Share of trips by mode of tansport</t>
  </si>
  <si>
    <t xml:space="preserve">In 2014, Europeans used the internet to book the accommodation for more than half of their trips (for which the main accommodation was rented accommodation).  </t>
  </si>
  <si>
    <t>Internet booking of the accommodation was especially widespread for outbound trips.  Residents of France, Hungary, the Netherlands, Portugal, Finland and Sweden used the internet to book the accommodation for at least 7 out of 10 of their outbound trips, while in Romania and Slovakia this method was used for less than 3 out of 10 outbound trips.</t>
  </si>
  <si>
    <t>Looking at the mode of transport, internet was the main method used to book air transport in all but six Member States (Belgium, Czech Republic, Greece, Spain, Romania and Slovakia).</t>
  </si>
  <si>
    <t>FN Notethat for AA, BB and CC, the @unknown@ answersd exceeded 25% (or 20%)</t>
  </si>
  <si>
    <t xml:space="preserve">Tourists aged 25-34 have used the internet to book the accommodation for more than 6 out of 10 of their trips; </t>
  </si>
  <si>
    <t>Looking at the gender of the tourist, findings are very similar between men and women.</t>
  </si>
  <si>
    <t>I_IUHOLS</t>
  </si>
  <si>
    <t>Holiday accommodation</t>
  </si>
  <si>
    <t>Other travel arrangements (transport tickets, carhire, etc.)</t>
  </si>
  <si>
    <t>At least one of the two services</t>
  </si>
  <si>
    <t>Any goods or services</t>
  </si>
  <si>
    <t>ExpBrkDwn</t>
  </si>
  <si>
    <t>IND_TOTAL</t>
  </si>
  <si>
    <t>All individuals, no age, sex or other breakdown</t>
  </si>
  <si>
    <t>ExpCountry</t>
  </si>
  <si>
    <t xml:space="preserve">Unit: PC_IND_ILT12 (percentage of individuals who used internet within the last year) </t>
  </si>
  <si>
    <t>Air transport</t>
  </si>
  <si>
    <r>
      <t xml:space="preserve">PC_ENT_IACC - Percentage of the enterprises </t>
    </r>
    <r>
      <rPr>
        <sz val="9"/>
        <color rgb="FFFF0000"/>
        <rFont val="Arial"/>
        <family val="2"/>
      </rPr>
      <t>with Internet access</t>
    </r>
  </si>
  <si>
    <t>Unknown</t>
  </si>
  <si>
    <t>Internet booking of travel</t>
  </si>
  <si>
    <t>Yes/Yes+No</t>
  </si>
  <si>
    <t>Unknown/total</t>
  </si>
  <si>
    <t>Internet booking of accommodation</t>
  </si>
  <si>
    <t>Internet booking of air travel</t>
  </si>
  <si>
    <t>Accommodation</t>
  </si>
  <si>
    <t>Air travel</t>
  </si>
  <si>
    <t>All Individuals</t>
  </si>
  <si>
    <t>Individuals, 16 to 24 years old</t>
  </si>
  <si>
    <t>Individuals, 25 to 34 years old</t>
  </si>
  <si>
    <t>Individuals, 35 to 44 years old</t>
  </si>
  <si>
    <t>Individuals, 45 to 54 years old</t>
  </si>
  <si>
    <t>Individuals, 55 to 64 years old</t>
  </si>
  <si>
    <t>Individuals, 65 to 74 years old</t>
  </si>
  <si>
    <t>Individuals, 75 years old or more</t>
  </si>
  <si>
    <t>Individuals - frequency of internet use [isoc_ci_ifp_fu]</t>
  </si>
  <si>
    <t>INDIC_IS</t>
  </si>
  <si>
    <t>Frequency of Internet access: once a week (including every day)</t>
  </si>
  <si>
    <t>Percentage of individuals</t>
  </si>
  <si>
    <t>IUSE</t>
  </si>
  <si>
    <t>From 15 to 24 years</t>
  </si>
  <si>
    <t>From 25 to 34 years</t>
  </si>
  <si>
    <t>From 35 to 44 years</t>
  </si>
  <si>
    <t>From 45 to 54 years</t>
  </si>
  <si>
    <t>From 55 to 64 years</t>
  </si>
  <si>
    <t>65 years or over</t>
  </si>
  <si>
    <t>Participation (2013 - from SE files)</t>
  </si>
  <si>
    <t>Percentage of individuals who used Internet in the last 3 months</t>
  </si>
  <si>
    <t>INDIC_IS/IND_TYPE</t>
  </si>
  <si>
    <t>Internet use: travel and accommodation services</t>
  </si>
  <si>
    <t>EU-28</t>
  </si>
  <si>
    <t>All trips</t>
  </si>
  <si>
    <t>Online booking for tourist accommodation (% of all trips spent at rented accommodation)</t>
  </si>
  <si>
    <t>Domestic trips</t>
  </si>
  <si>
    <t>Outbound trips</t>
  </si>
  <si>
    <t>Table 1: Online booking for tourist accommodation and transport , 2014</t>
  </si>
  <si>
    <t>LAST 3 MONTHS</t>
  </si>
  <si>
    <t>include link in SE article to http://ec.europa.eu/eurostat/statistics-explained/index.php/Internet_use_statistics_-_individuals</t>
  </si>
  <si>
    <t>in line with internet use by age group.</t>
  </si>
  <si>
    <t>young a bit less acc, maybe more inclined to book on arrival (not possible for air travel)</t>
  </si>
  <si>
    <t>text:</t>
  </si>
  <si>
    <t>Not sure if the yellow makes sense - can we compare the denominators?</t>
  </si>
  <si>
    <t>or we write: "corrected for the fact that participation in tourism differs across the EU…"</t>
  </si>
  <si>
    <t>LOOKING UP</t>
  </si>
  <si>
    <t>tour_dem_tot</t>
  </si>
  <si>
    <t>Internet use related to travel (% of internet users)</t>
  </si>
  <si>
    <t>Internet use related to travel (% of population)</t>
  </si>
  <si>
    <t>Participation in tourism (% of population)</t>
  </si>
  <si>
    <t>=&gt; excluded from the table in the publication (but reference to the effect of participation rate)</t>
  </si>
  <si>
    <t>Bought/ordered holiday accommodation online</t>
  </si>
  <si>
    <t>Bought/ordered other travel arrangements online</t>
  </si>
  <si>
    <t>Bought/ordered any goods/services online</t>
  </si>
  <si>
    <t>Bought/ordered travel related services online</t>
  </si>
  <si>
    <t>All sectors</t>
  </si>
  <si>
    <t>Accommodation sector</t>
  </si>
  <si>
    <t>Tour operators, travel agencies</t>
  </si>
  <si>
    <t xml:space="preserve">Table 5: Use of the web and electronic commerce, 2015 </t>
  </si>
  <si>
    <t>All enterprises, without financial sector (10 persons employed or more) [10_C10_S951_XK]</t>
  </si>
  <si>
    <t>Accommodation (10 persons employed or more) [10_I55]</t>
  </si>
  <si>
    <t>Destination</t>
  </si>
  <si>
    <t>F13 -  Main means of transport</t>
  </si>
  <si>
    <t>Yes+No</t>
  </si>
  <si>
    <t>Unknown/Total</t>
  </si>
  <si>
    <t>34.2(u)</t>
  </si>
  <si>
    <t>84.9(u)</t>
  </si>
  <si>
    <t>Year</t>
  </si>
  <si>
    <t>19.2(u)</t>
  </si>
  <si>
    <t>52.8(u)</t>
  </si>
  <si>
    <t>64.7 (u)</t>
  </si>
  <si>
    <t>59.5(u)</t>
  </si>
  <si>
    <t>33.1(u)</t>
  </si>
  <si>
    <t>33.2(u)</t>
  </si>
  <si>
    <t>49.4(u)</t>
  </si>
  <si>
    <t>34.8(u)</t>
  </si>
  <si>
    <t>52.5(u)</t>
  </si>
  <si>
    <t>77.0(u)</t>
  </si>
  <si>
    <t>68.2(u)</t>
  </si>
  <si>
    <t>20.9(u)</t>
  </si>
  <si>
    <t>64.3(u)</t>
  </si>
  <si>
    <t>PS: Do not display the ones with &gt;50% unknown and marked those &gt;25% as unreliable (but keeping the value), SK was already (u).</t>
  </si>
  <si>
    <t>Figure 4: Internet use related to travel (2015); participation in tourism (2014), EU-28</t>
  </si>
  <si>
    <t>Figure 7: Share of enterprises by use of the internet and economic activity, EU-28, 2015</t>
  </si>
  <si>
    <t>":" - Data not available or not presented because the share of “unknown” answers exceeds 50%.
"u" - Unreliable data or data which should be interpreted with caution due to a high share of "unknown" answers.</t>
  </si>
  <si>
    <t>Figure 1: Online booking for tourist accommodation (% of all trips spent at rented accommodation), EU-28, 2014 (¹)</t>
  </si>
  <si>
    <t>Figure 2: Online booking for transport (% of all trips, EU-28, 2014 (¹)</t>
  </si>
  <si>
    <t>(¹) EU-28 does not include data from the UK.</t>
  </si>
  <si>
    <t>Accommodation 
(% of all trips spent at rented accommodation)</t>
  </si>
  <si>
    <t>Transport  
(% of all trips)</t>
  </si>
  <si>
    <t>EU-28 (¹)</t>
  </si>
  <si>
    <t>Motor vehicle
(private/rented cars, etc.)</t>
  </si>
  <si>
    <t xml:space="preserve">Internet use related to travel (consult, order, buy, etc.) </t>
  </si>
  <si>
    <t>Norway</t>
  </si>
  <si>
    <t>FYR of Macedonia</t>
  </si>
  <si>
    <t>Turkey</t>
  </si>
  <si>
    <t>Bought or ordered (any) goods or services for private use over the internet in the last 12 months</t>
  </si>
  <si>
    <t>Bought or ordered holiday accommodation and/or other travel arrangements in the last 12 months</t>
  </si>
  <si>
    <t>Bought or ordered holiday accommodation (hotel etc.) in the last 12 months</t>
  </si>
  <si>
    <t>Bought or ordered other travel arrangements (transport tickets, carhire, etc.) in the last 12 months</t>
  </si>
  <si>
    <t>Enterprises with Internet access 
(% of all enterprises)</t>
  </si>
  <si>
    <t>(¹) Data refer to 2014.</t>
  </si>
  <si>
    <t>Enterprises where the website provided 
online ordering or reservation or booking
(% of all enterprises)</t>
  </si>
  <si>
    <t>Enterprises having received orders 
via computer mediated networks(¹)
(% of all enterprises)</t>
  </si>
  <si>
    <t>Enterprises' total turnover 
from e-commerce(¹)
(% of turnover)</t>
  </si>
  <si>
    <t>Enterprises having a web site 
or homepage
(% of all enterprises)</t>
  </si>
  <si>
    <t>Enterprises having a web site 
or homepage
(% of all enterprises with 10 or more employees)</t>
  </si>
  <si>
    <t>Enterprises where the website provided online ordering or reservation or booking,
 e.g. shopping cart
(% of all enterprises with 10 or more employees)</t>
  </si>
  <si>
    <t>Enterprises having received orders via computer mediated networks(¹)
(% of all enterprises with 10 or more employees)</t>
  </si>
  <si>
    <t>Use social media for any purpose</t>
  </si>
  <si>
    <t>Recruit employees</t>
  </si>
  <si>
    <t>Develop the enterprise's image or 
market products</t>
  </si>
  <si>
    <t>Obtain or respond to customer opinions, 
reviews questions</t>
  </si>
  <si>
    <t>Involve customers in development
 or innovation of goods or services</t>
  </si>
  <si>
    <t>Exchange views, opinions or
 knowledge within the enterprise</t>
  </si>
  <si>
    <t>Collaborate with business partners (e.g. suppliers, etc.)
or other organisations (e.g. public authorities,
non governmental organisations, etc.)</t>
  </si>
  <si>
    <t>Table 2: Internet use related to travel (2015) and participation in tourism (2014)</t>
  </si>
  <si>
    <t>as % of all individuals (aged 16-74)</t>
  </si>
  <si>
    <t>as % of individuals who used internet in the last 3 months</t>
  </si>
  <si>
    <t>Participation in tourism for personal purposes 
(% of population aged 15+)</t>
  </si>
  <si>
    <t>As % of internet users</t>
  </si>
  <si>
    <t>As % of internet users that ordered goods/services online</t>
  </si>
  <si>
    <r>
      <t>Source:</t>
    </r>
    <r>
      <rPr>
        <sz val="9"/>
        <color theme="1"/>
        <rFont val="Arial"/>
        <family val="2"/>
      </rPr>
      <t xml:space="preserve"> Eurostat (online data code: tour_dem_ttorg)</t>
    </r>
  </si>
  <si>
    <r>
      <t>Source:</t>
    </r>
    <r>
      <rPr>
        <sz val="9"/>
        <color theme="1"/>
        <rFont val="Arial"/>
        <family val="2"/>
      </rPr>
      <t xml:space="preserve"> Eurostat (online data codes:  isoc_ci_ac_i, tour_dem_totot)</t>
    </r>
  </si>
  <si>
    <t>(:) data not available</t>
  </si>
  <si>
    <r>
      <t>Source:</t>
    </r>
    <r>
      <rPr>
        <sz val="9"/>
        <color theme="1"/>
        <rFont val="Arial"/>
        <family val="2"/>
      </rPr>
      <t xml:space="preserve"> Eurostat (online data code: isoc_ec_ibuy)</t>
    </r>
  </si>
  <si>
    <t>Table 3: Individuals who bought or ordered goods or services for private use over the internet in the last 12 months (as % of all individuals who used internet within the last year), 2015</t>
  </si>
  <si>
    <r>
      <t>Source:</t>
    </r>
    <r>
      <rPr>
        <sz val="9"/>
        <color theme="1"/>
        <rFont val="Arial"/>
        <family val="2"/>
      </rPr>
      <t xml:space="preserve"> Eurostat (online data codes: isoc_ci_eu_en2, isoc_ec_eu_en2)</t>
    </r>
  </si>
  <si>
    <r>
      <t>Source:</t>
    </r>
    <r>
      <rPr>
        <sz val="9"/>
        <color theme="1"/>
        <rFont val="Arial"/>
        <family val="2"/>
      </rPr>
      <t xml:space="preserve"> Eurostat (online data codes: isoc_ci_cd_en2, isoc_ec_esel2,isoc_pibi_etecn2)</t>
    </r>
  </si>
  <si>
    <t>Figure 8: Use of social media, purpose of use (as % of enterprises with internet access), EU-28, 2015</t>
  </si>
  <si>
    <r>
      <t>Source:</t>
    </r>
    <r>
      <rPr>
        <sz val="9"/>
        <color theme="1"/>
        <rFont val="Arial"/>
        <family val="2"/>
      </rPr>
      <t xml:space="preserve"> Eurostat (online data code: isoc_ci_eu_en2)</t>
    </r>
  </si>
  <si>
    <t>Figure 3: Online booking for tourist accommodation (% of all trips spent at rented accommodation) and for air travel (% of all trips), by age, EU-28, 2014</t>
  </si>
  <si>
    <t>Figure 5: Internet use for buying or ordering travel related services, EU-28, 2015</t>
  </si>
  <si>
    <t>Figure 6: Internet use for buying or ordering travel related services (as % of all internet users), EU-28, 2010-2015</t>
  </si>
  <si>
    <t>Table 4: Individuals who bought or ordered holiday accommodation and other travel arrangements over the internet for private use in the last 12 months (as % of individuals who ordered any type of goods or services),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</si>
</sst>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_m_m"/>
    <numFmt numFmtId="167" formatCode="0_m"/>
    <numFmt numFmtId="168" formatCode="#,##0.0_i"/>
  </numFmts>
  <fonts count="16" x14ac:knownFonts="1">
    <font>
      <sz val="11"/>
      <color theme="1"/>
      <name val="Calibri"/>
      <family val="2"/>
      <scheme val="minor"/>
    </font>
    <font>
      <b/>
      <sz val="9"/>
      <color theme="1"/>
      <name val="Arial"/>
      <family val="2"/>
    </font>
    <font>
      <sz val="11"/>
      <name val="Arial"/>
      <family val="2"/>
    </font>
    <font>
      <sz val="11"/>
      <color rgb="FF9C6500"/>
      <name val="Calibri"/>
      <family val="2"/>
      <scheme val="minor"/>
    </font>
    <font>
      <sz val="11"/>
      <color theme="1"/>
      <name val="Calibri"/>
      <family val="2"/>
      <scheme val="minor"/>
    </font>
    <font>
      <b/>
      <sz val="11"/>
      <color theme="1"/>
      <name val="Arial"/>
      <family val="2"/>
    </font>
    <font>
      <sz val="9"/>
      <color theme="1"/>
      <name val="Arial"/>
      <family val="2"/>
    </font>
    <font>
      <sz val="9"/>
      <color rgb="FF00B050"/>
      <name val="Arial"/>
      <family val="2"/>
    </font>
    <font>
      <sz val="9"/>
      <color rgb="FFFF0000"/>
      <name val="Arial"/>
      <family val="2"/>
    </font>
    <font>
      <b/>
      <sz val="9"/>
      <name val="Arial"/>
      <family val="2"/>
    </font>
    <font>
      <sz val="9"/>
      <name val="Arial"/>
      <family val="2"/>
    </font>
    <font>
      <sz val="9"/>
      <color rgb="FF9C6500"/>
      <name val="Arial"/>
      <family val="2"/>
    </font>
    <font>
      <b/>
      <sz val="9"/>
      <color rgb="FFFF0000"/>
      <name val="Arial"/>
      <family val="2"/>
    </font>
    <font>
      <i/>
      <sz val="9"/>
      <color theme="1"/>
      <name val="Arial"/>
      <family val="2"/>
    </font>
    <font>
      <b/>
      <sz val="9"/>
      <color rgb="FF000000"/>
      <name val="Arial"/>
      <family val="2"/>
    </font>
    <font>
      <b/>
      <sz val="11"/>
      <name val="Arial"/>
      <family val="2"/>
    </font>
  </fonts>
  <fills count="13">
    <fill>
      <patternFill patternType="none"/>
    </fill>
    <fill>
      <patternFill patternType="gray125"/>
    </fill>
    <fill>
      <patternFill patternType="solid">
        <fgColor indexed="44"/>
        <bgColor indexed="64"/>
      </patternFill>
    </fill>
    <fill>
      <patternFill patternType="solid">
        <fgColor rgb="FFFFEB9C"/>
      </patternFill>
    </fill>
    <fill>
      <patternFill patternType="solid">
        <fgColor theme="4" tint="0.79998168889431442"/>
        <bgColor theme="4" tint="0.79998168889431442"/>
      </patternFill>
    </fill>
    <fill>
      <patternFill patternType="solid">
        <fgColor rgb="FFFFFF00"/>
        <bgColor indexed="64"/>
      </patternFill>
    </fill>
    <fill>
      <patternFill patternType="solid">
        <fgColor theme="6"/>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theme="2"/>
        <bgColor indexed="64"/>
      </patternFill>
    </fill>
    <fill>
      <patternFill patternType="solid">
        <fgColor theme="3" tint="0.79998168889431442"/>
        <bgColor indexed="64"/>
      </patternFill>
    </fill>
    <fill>
      <patternFill patternType="solid">
        <fgColor theme="4" tint="0.59999389629810485"/>
        <bgColor indexed="64"/>
      </patternFill>
    </fill>
  </fills>
  <borders count="27">
    <border>
      <left/>
      <right/>
      <top/>
      <bottom/>
      <diagonal/>
    </border>
    <border>
      <left/>
      <right/>
      <top style="hair">
        <color rgb="FFC0C0C0"/>
      </top>
      <bottom/>
      <diagonal/>
    </border>
    <border>
      <left/>
      <right/>
      <top style="thin">
        <color rgb="FF000000"/>
      </top>
      <bottom style="thin">
        <color rgb="FF000000"/>
      </bottom>
      <diagonal/>
    </border>
    <border>
      <left style="thin">
        <color indexed="64"/>
      </left>
      <right/>
      <top style="hair">
        <color rgb="FFC0C0C0"/>
      </top>
      <bottom/>
      <diagonal/>
    </border>
    <border>
      <left style="thin">
        <color indexed="8"/>
      </left>
      <right style="thin">
        <color indexed="8"/>
      </right>
      <top style="thin">
        <color indexed="8"/>
      </top>
      <bottom style="thin">
        <color indexed="8"/>
      </bottom>
      <diagonal/>
    </border>
    <border>
      <left/>
      <right/>
      <top/>
      <bottom style="thin">
        <color theme="4" tint="0.39997558519241921"/>
      </bottom>
      <diagonal/>
    </border>
    <border>
      <left/>
      <right/>
      <top/>
      <bottom style="thin">
        <color rgb="FF000000"/>
      </bottom>
      <diagonal/>
    </border>
    <border>
      <left/>
      <right/>
      <top style="thin">
        <color rgb="FF000000"/>
      </top>
      <bottom/>
      <diagonal/>
    </border>
    <border>
      <left style="hair">
        <color rgb="FFA6A6A6"/>
      </left>
      <right/>
      <top style="thin">
        <color rgb="FF000000"/>
      </top>
      <bottom style="hair">
        <color rgb="FFC0C0C0"/>
      </bottom>
      <diagonal/>
    </border>
    <border>
      <left/>
      <right/>
      <top style="thin">
        <color rgb="FF000000"/>
      </top>
      <bottom style="hair">
        <color rgb="FFC0C0C0"/>
      </bottom>
      <diagonal/>
    </border>
    <border>
      <left/>
      <right style="hair">
        <color rgb="FFA6A6A6"/>
      </right>
      <top style="thin">
        <color rgb="FF000000"/>
      </top>
      <bottom style="hair">
        <color rgb="FFC0C0C0"/>
      </bottom>
      <diagonal/>
    </border>
    <border>
      <left style="hair">
        <color rgb="FFA6A6A6"/>
      </left>
      <right/>
      <top style="hair">
        <color rgb="FFC0C0C0"/>
      </top>
      <bottom/>
      <diagonal/>
    </border>
    <border>
      <left/>
      <right style="hair">
        <color rgb="FFA6A6A6"/>
      </right>
      <top style="hair">
        <color rgb="FFC0C0C0"/>
      </top>
      <bottom/>
      <diagonal/>
    </border>
    <border>
      <left/>
      <right/>
      <top style="hair">
        <color rgb="FFC0C0C0"/>
      </top>
      <bottom style="hair">
        <color rgb="FFC0C0C0"/>
      </bottom>
      <diagonal/>
    </border>
    <border>
      <left style="hair">
        <color rgb="FFA6A6A6"/>
      </left>
      <right/>
      <top style="hair">
        <color rgb="FFC0C0C0"/>
      </top>
      <bottom style="hair">
        <color rgb="FFC0C0C0"/>
      </bottom>
      <diagonal/>
    </border>
    <border>
      <left/>
      <right style="hair">
        <color rgb="FFA6A6A6"/>
      </right>
      <top style="hair">
        <color rgb="FFC0C0C0"/>
      </top>
      <bottom style="hair">
        <color rgb="FFC0C0C0"/>
      </bottom>
      <diagonal/>
    </border>
    <border>
      <left/>
      <right/>
      <top style="hair">
        <color rgb="FFC0C0C0"/>
      </top>
      <bottom style="thin">
        <color rgb="FF000000"/>
      </bottom>
      <diagonal/>
    </border>
    <border>
      <left style="medium">
        <color indexed="64"/>
      </left>
      <right style="medium">
        <color indexed="64"/>
      </right>
      <top style="medium">
        <color indexed="64"/>
      </top>
      <bottom style="medium">
        <color indexed="64"/>
      </bottom>
      <diagonal/>
    </border>
    <border>
      <left style="hair">
        <color rgb="FFA6A6A6"/>
      </left>
      <right/>
      <top style="hair">
        <color rgb="FFC0C0C0"/>
      </top>
      <bottom style="thin">
        <color rgb="FF000000"/>
      </bottom>
      <diagonal/>
    </border>
    <border>
      <left/>
      <right style="hair">
        <color rgb="FFA6A6A6"/>
      </right>
      <top style="hair">
        <color rgb="FFC0C0C0"/>
      </top>
      <bottom style="thin">
        <color rgb="FF000000"/>
      </bottom>
      <diagonal/>
    </border>
    <border>
      <left/>
      <right/>
      <top/>
      <bottom style="hair">
        <color rgb="FFC0C0C0"/>
      </bottom>
      <diagonal/>
    </border>
    <border>
      <left style="hair">
        <color rgb="FFA6A6A6"/>
      </left>
      <right/>
      <top/>
      <bottom style="hair">
        <color rgb="FFC0C0C0"/>
      </bottom>
      <diagonal/>
    </border>
    <border>
      <left/>
      <right style="hair">
        <color rgb="FFA6A6A6"/>
      </right>
      <top/>
      <bottom style="hair">
        <color rgb="FFC0C0C0"/>
      </bottom>
      <diagonal/>
    </border>
    <border>
      <left style="hair">
        <color rgb="FFA6A6A6"/>
      </left>
      <right/>
      <top style="thin">
        <color rgb="FF000000"/>
      </top>
      <bottom style="thin">
        <color rgb="FF000000"/>
      </bottom>
      <diagonal/>
    </border>
    <border>
      <left/>
      <right style="hair">
        <color rgb="FFA6A6A6"/>
      </right>
      <top style="thin">
        <color rgb="FF000000"/>
      </top>
      <bottom style="thin">
        <color rgb="FF000000"/>
      </bottom>
      <diagonal/>
    </border>
    <border>
      <left style="hair">
        <color rgb="FFA6A6A6"/>
      </left>
      <right/>
      <top/>
      <bottom style="thin">
        <color rgb="FF000000"/>
      </bottom>
      <diagonal/>
    </border>
    <border>
      <left/>
      <right style="hair">
        <color rgb="FFA6A6A6"/>
      </right>
      <top/>
      <bottom style="thin">
        <color rgb="FF000000"/>
      </bottom>
      <diagonal/>
    </border>
  </borders>
  <cellStyleXfs count="5">
    <xf numFmtId="0" fontId="0" fillId="0" borderId="0"/>
    <xf numFmtId="0" fontId="2" fillId="0" borderId="0"/>
    <xf numFmtId="0" fontId="3" fillId="3" borderId="0" applyNumberFormat="0" applyBorder="0" applyAlignment="0" applyProtection="0"/>
    <xf numFmtId="9" fontId="4" fillId="0" borderId="0" applyFont="0" applyFill="0" applyBorder="0" applyAlignment="0" applyProtection="0"/>
    <xf numFmtId="168" fontId="6" fillId="0" borderId="0" applyFill="0" applyBorder="0" applyProtection="0">
      <alignment horizontal="right"/>
    </xf>
  </cellStyleXfs>
  <cellXfs count="187">
    <xf numFmtId="0" fontId="0" fillId="0" borderId="0" xfId="0"/>
    <xf numFmtId="0" fontId="1" fillId="4" borderId="7" xfId="0" applyFont="1" applyFill="1" applyBorder="1" applyAlignment="1">
      <alignment horizontal="center"/>
    </xf>
    <xf numFmtId="0" fontId="1" fillId="4" borderId="6" xfId="0" applyFont="1" applyFill="1" applyBorder="1" applyAlignment="1">
      <alignment horizontal="center"/>
    </xf>
    <xf numFmtId="0" fontId="6" fillId="0" borderId="0" xfId="0" applyFont="1"/>
    <xf numFmtId="0" fontId="6" fillId="0" borderId="0" xfId="0" applyFont="1" applyAlignment="1">
      <alignment horizontal="center"/>
    </xf>
    <xf numFmtId="0" fontId="1" fillId="7" borderId="0" xfId="0" applyFont="1" applyFill="1" applyBorder="1" applyAlignment="1">
      <alignment horizontal="center"/>
    </xf>
    <xf numFmtId="0" fontId="1" fillId="7" borderId="7" xfId="0" applyFont="1" applyFill="1" applyBorder="1" applyAlignment="1">
      <alignment horizontal="center" vertical="center"/>
    </xf>
    <xf numFmtId="0" fontId="1" fillId="7" borderId="11" xfId="0" applyFont="1" applyFill="1" applyBorder="1" applyAlignment="1">
      <alignment horizontal="center"/>
    </xf>
    <xf numFmtId="0" fontId="1" fillId="7" borderId="1" xfId="0" applyFont="1" applyFill="1" applyBorder="1" applyAlignment="1">
      <alignment horizontal="center"/>
    </xf>
    <xf numFmtId="0" fontId="1" fillId="7" borderId="12" xfId="0" applyFont="1" applyFill="1" applyBorder="1" applyAlignment="1">
      <alignment horizontal="center"/>
    </xf>
    <xf numFmtId="0" fontId="1" fillId="7" borderId="1" xfId="0" applyFont="1" applyFill="1" applyBorder="1" applyAlignment="1">
      <alignment horizontal="center" wrapText="1"/>
    </xf>
    <xf numFmtId="0" fontId="6" fillId="6" borderId="0" xfId="0" applyFont="1" applyFill="1"/>
    <xf numFmtId="0" fontId="7" fillId="0" borderId="0" xfId="0" applyFont="1"/>
    <xf numFmtId="164" fontId="6" fillId="0" borderId="0" xfId="0" applyNumberFormat="1" applyFont="1" applyAlignment="1">
      <alignment horizontal="right"/>
    </xf>
    <xf numFmtId="164" fontId="6" fillId="0" borderId="0" xfId="0" applyNumberFormat="1" applyFont="1" applyFill="1" applyAlignment="1">
      <alignment horizontal="right"/>
    </xf>
    <xf numFmtId="0" fontId="8" fillId="0" borderId="0" xfId="0" applyFont="1"/>
    <xf numFmtId="9" fontId="6" fillId="0" borderId="0" xfId="3" applyFont="1"/>
    <xf numFmtId="0" fontId="6" fillId="0" borderId="0" xfId="0" applyFont="1" applyAlignment="1">
      <alignment horizontal="left"/>
    </xf>
    <xf numFmtId="0" fontId="6" fillId="0" borderId="0" xfId="0" applyNumberFormat="1" applyFont="1"/>
    <xf numFmtId="9" fontId="6" fillId="5" borderId="0" xfId="3" applyFont="1" applyFill="1"/>
    <xf numFmtId="0" fontId="1" fillId="0" borderId="0" xfId="0" applyFont="1" applyAlignment="1">
      <alignment vertical="center" wrapText="1"/>
    </xf>
    <xf numFmtId="0" fontId="6" fillId="0" borderId="0" xfId="0" applyFont="1" applyAlignment="1">
      <alignment vertical="center"/>
    </xf>
    <xf numFmtId="0" fontId="6" fillId="0" borderId="0" xfId="0" applyFont="1" applyFill="1" applyBorder="1"/>
    <xf numFmtId="164" fontId="6" fillId="5" borderId="0" xfId="0" applyNumberFormat="1" applyFont="1" applyFill="1"/>
    <xf numFmtId="0" fontId="1" fillId="4" borderId="5" xfId="0" applyFont="1" applyFill="1" applyBorder="1" applyAlignment="1">
      <alignment wrapText="1"/>
    </xf>
    <xf numFmtId="0" fontId="6" fillId="0" borderId="0" xfId="0" applyFont="1" applyAlignment="1"/>
    <xf numFmtId="0" fontId="6" fillId="0" borderId="0" xfId="0" applyFont="1" applyAlignment="1">
      <alignment wrapText="1"/>
    </xf>
    <xf numFmtId="0" fontId="6" fillId="4" borderId="0" xfId="0" applyFont="1" applyFill="1"/>
    <xf numFmtId="0" fontId="6" fillId="4" borderId="5" xfId="0" applyFont="1" applyFill="1" applyBorder="1"/>
    <xf numFmtId="0" fontId="6" fillId="0" borderId="0" xfId="0" applyFont="1" applyFill="1"/>
    <xf numFmtId="0" fontId="6" fillId="0" borderId="5" xfId="0" applyFont="1" applyFill="1" applyBorder="1"/>
    <xf numFmtId="9" fontId="10" fillId="0" borderId="0" xfId="3" applyFont="1" applyFill="1" applyBorder="1" applyAlignment="1"/>
    <xf numFmtId="0" fontId="11" fillId="3" borderId="3" xfId="2" applyFont="1" applyBorder="1" applyAlignment="1">
      <alignment horizontal="center"/>
    </xf>
    <xf numFmtId="0" fontId="11" fillId="3" borderId="1" xfId="2" applyFont="1" applyBorder="1" applyAlignment="1">
      <alignment horizontal="center"/>
    </xf>
    <xf numFmtId="9" fontId="10" fillId="0" borderId="0" xfId="2" applyNumberFormat="1" applyFont="1" applyFill="1" applyBorder="1"/>
    <xf numFmtId="9" fontId="10" fillId="0" borderId="0" xfId="0" applyNumberFormat="1" applyFont="1" applyFill="1" applyBorder="1"/>
    <xf numFmtId="0" fontId="7" fillId="0" borderId="0" xfId="0" applyFont="1" applyAlignment="1"/>
    <xf numFmtId="0" fontId="10" fillId="0" borderId="0" xfId="1" applyNumberFormat="1" applyFont="1" applyFill="1" applyBorder="1" applyAlignment="1"/>
    <xf numFmtId="0" fontId="10" fillId="0" borderId="0" xfId="1" applyFont="1"/>
    <xf numFmtId="0" fontId="10" fillId="2" borderId="4" xfId="1" applyNumberFormat="1" applyFont="1" applyFill="1" applyBorder="1" applyAlignment="1"/>
    <xf numFmtId="0" fontId="12" fillId="0" borderId="0" xfId="0" applyFont="1"/>
    <xf numFmtId="165" fontId="6" fillId="5" borderId="0" xfId="3" applyNumberFormat="1" applyFont="1" applyFill="1"/>
    <xf numFmtId="164" fontId="6" fillId="0" borderId="0" xfId="0" applyNumberFormat="1" applyFont="1" applyFill="1"/>
    <xf numFmtId="165" fontId="6" fillId="0" borderId="0" xfId="3" applyNumberFormat="1" applyFont="1" applyFill="1"/>
    <xf numFmtId="9" fontId="6" fillId="0" borderId="0" xfId="3" applyFont="1" applyFill="1"/>
    <xf numFmtId="0" fontId="6" fillId="0" borderId="0" xfId="0" applyFont="1" applyAlignment="1">
      <alignment horizontal="right"/>
    </xf>
    <xf numFmtId="0" fontId="6" fillId="8" borderId="0" xfId="0" applyFont="1" applyFill="1"/>
    <xf numFmtId="0" fontId="6" fillId="8" borderId="0" xfId="0" applyFont="1" applyFill="1" applyAlignment="1">
      <alignment horizontal="right"/>
    </xf>
    <xf numFmtId="9" fontId="6" fillId="8" borderId="0" xfId="3" applyFont="1" applyFill="1"/>
    <xf numFmtId="165" fontId="10" fillId="8" borderId="0" xfId="3" applyNumberFormat="1" applyFont="1" applyFill="1"/>
    <xf numFmtId="0" fontId="9" fillId="8" borderId="9" xfId="1" applyNumberFormat="1" applyFont="1" applyFill="1" applyBorder="1" applyAlignment="1">
      <alignment horizontal="left"/>
    </xf>
    <xf numFmtId="0" fontId="9" fillId="8" borderId="13" xfId="1" applyNumberFormat="1" applyFont="1" applyFill="1" applyBorder="1" applyAlignment="1">
      <alignment horizontal="left"/>
    </xf>
    <xf numFmtId="0" fontId="9" fillId="8" borderId="1" xfId="1" applyNumberFormat="1" applyFont="1" applyFill="1" applyBorder="1" applyAlignment="1">
      <alignment horizontal="left"/>
    </xf>
    <xf numFmtId="0" fontId="9" fillId="8" borderId="16" xfId="1" applyNumberFormat="1" applyFont="1" applyFill="1" applyBorder="1" applyAlignment="1">
      <alignment horizontal="left"/>
    </xf>
    <xf numFmtId="165" fontId="6" fillId="0" borderId="0" xfId="0" applyNumberFormat="1" applyFont="1"/>
    <xf numFmtId="0" fontId="13" fillId="0" borderId="0" xfId="0" applyFont="1" applyAlignment="1">
      <alignment horizontal="right"/>
    </xf>
    <xf numFmtId="0" fontId="13" fillId="0" borderId="0" xfId="0" applyFont="1"/>
    <xf numFmtId="164" fontId="6" fillId="0" borderId="14" xfId="0" applyNumberFormat="1" applyFont="1" applyBorder="1" applyAlignment="1">
      <alignment horizontal="right" indent="2"/>
    </xf>
    <xf numFmtId="164" fontId="6" fillId="0" borderId="13" xfId="0" applyNumberFormat="1" applyFont="1" applyBorder="1" applyAlignment="1">
      <alignment horizontal="right" indent="2"/>
    </xf>
    <xf numFmtId="164" fontId="6" fillId="0" borderId="15" xfId="0" applyNumberFormat="1" applyFont="1" applyBorder="1" applyAlignment="1">
      <alignment horizontal="right" indent="2"/>
    </xf>
    <xf numFmtId="164" fontId="6" fillId="0" borderId="13" xfId="0" applyNumberFormat="1" applyFont="1" applyFill="1" applyBorder="1" applyAlignment="1">
      <alignment horizontal="right" indent="2"/>
    </xf>
    <xf numFmtId="0" fontId="8" fillId="0" borderId="0" xfId="0" applyFont="1" applyAlignment="1">
      <alignment horizontal="right"/>
    </xf>
    <xf numFmtId="0" fontId="6" fillId="9" borderId="17" xfId="0" applyFont="1" applyFill="1" applyBorder="1"/>
    <xf numFmtId="0" fontId="6" fillId="0" borderId="0" xfId="0" quotePrefix="1" applyFont="1"/>
    <xf numFmtId="9" fontId="6" fillId="0" borderId="0" xfId="3" applyNumberFormat="1" applyFont="1"/>
    <xf numFmtId="0" fontId="9" fillId="0" borderId="0" xfId="0" applyFont="1"/>
    <xf numFmtId="0" fontId="10" fillId="0" borderId="0" xfId="0" applyFont="1"/>
    <xf numFmtId="0" fontId="6" fillId="0" borderId="0" xfId="0" applyFont="1" applyAlignment="1">
      <alignment vertical="top" wrapText="1"/>
    </xf>
    <xf numFmtId="0" fontId="6" fillId="5" borderId="0" xfId="0" applyFont="1" applyFill="1"/>
    <xf numFmtId="164" fontId="6" fillId="0" borderId="0" xfId="0" applyNumberFormat="1" applyFont="1"/>
    <xf numFmtId="0" fontId="10" fillId="8" borderId="0" xfId="0" applyNumberFormat="1" applyFont="1" applyFill="1" applyBorder="1" applyAlignment="1"/>
    <xf numFmtId="0" fontId="6" fillId="0" borderId="0" xfId="0" pivotButton="1" applyFont="1"/>
    <xf numFmtId="0" fontId="14" fillId="0" borderId="0" xfId="0" applyFont="1" applyAlignment="1">
      <alignment horizontal="left" vertical="center" readingOrder="1"/>
    </xf>
    <xf numFmtId="0" fontId="14" fillId="0" borderId="0" xfId="0" applyFont="1"/>
    <xf numFmtId="0" fontId="6" fillId="0" borderId="0" xfId="0" applyFont="1" applyBorder="1"/>
    <xf numFmtId="164" fontId="6" fillId="0" borderId="11" xfId="0" applyNumberFormat="1" applyFont="1" applyBorder="1" applyAlignment="1">
      <alignment horizontal="right" indent="2"/>
    </xf>
    <xf numFmtId="164" fontId="6" fillId="0" borderId="1" xfId="0" applyNumberFormat="1" applyFont="1" applyBorder="1" applyAlignment="1">
      <alignment horizontal="right" indent="2"/>
    </xf>
    <xf numFmtId="164" fontId="6" fillId="0" borderId="12" xfId="0" applyNumberFormat="1" applyFont="1" applyBorder="1" applyAlignment="1">
      <alignment horizontal="right" indent="2"/>
    </xf>
    <xf numFmtId="164" fontId="6" fillId="0" borderId="1" xfId="0" applyNumberFormat="1" applyFont="1" applyFill="1" applyBorder="1" applyAlignment="1">
      <alignment horizontal="right" indent="2"/>
    </xf>
    <xf numFmtId="164" fontId="6" fillId="0" borderId="18" xfId="0" applyNumberFormat="1" applyFont="1" applyBorder="1" applyAlignment="1">
      <alignment horizontal="right" indent="2"/>
    </xf>
    <xf numFmtId="164" fontId="6" fillId="0" borderId="16" xfId="0" applyNumberFormat="1" applyFont="1" applyBorder="1" applyAlignment="1">
      <alignment horizontal="right" indent="2"/>
    </xf>
    <xf numFmtId="164" fontId="6" fillId="0" borderId="19" xfId="0" applyNumberFormat="1" applyFont="1" applyBorder="1" applyAlignment="1">
      <alignment horizontal="right" indent="2"/>
    </xf>
    <xf numFmtId="164" fontId="6" fillId="0" borderId="16" xfId="0" applyNumberFormat="1" applyFont="1" applyFill="1" applyBorder="1" applyAlignment="1">
      <alignment horizontal="right" indent="2"/>
    </xf>
    <xf numFmtId="164" fontId="6" fillId="0" borderId="21" xfId="0" applyNumberFormat="1" applyFont="1" applyBorder="1" applyAlignment="1">
      <alignment horizontal="right" indent="2"/>
    </xf>
    <xf numFmtId="164" fontId="6" fillId="0" borderId="20" xfId="0" applyNumberFormat="1" applyFont="1" applyBorder="1" applyAlignment="1">
      <alignment horizontal="right" indent="2"/>
    </xf>
    <xf numFmtId="164" fontId="6" fillId="0" borderId="22" xfId="0" applyNumberFormat="1" applyFont="1" applyBorder="1" applyAlignment="1">
      <alignment horizontal="right" indent="2"/>
    </xf>
    <xf numFmtId="164" fontId="6" fillId="0" borderId="20" xfId="0" applyNumberFormat="1" applyFont="1" applyFill="1" applyBorder="1" applyAlignment="1">
      <alignment horizontal="right" indent="2"/>
    </xf>
    <xf numFmtId="164" fontId="6" fillId="12" borderId="23" xfId="0" applyNumberFormat="1" applyFont="1" applyFill="1" applyBorder="1" applyAlignment="1">
      <alignment horizontal="right" indent="2"/>
    </xf>
    <xf numFmtId="164" fontId="6" fillId="12" borderId="2" xfId="0" applyNumberFormat="1" applyFont="1" applyFill="1" applyBorder="1" applyAlignment="1">
      <alignment horizontal="right" indent="2"/>
    </xf>
    <xf numFmtId="164" fontId="6" fillId="12" borderId="24" xfId="0" applyNumberFormat="1" applyFont="1" applyFill="1" applyBorder="1" applyAlignment="1">
      <alignment horizontal="right" indent="2"/>
    </xf>
    <xf numFmtId="0" fontId="1" fillId="12" borderId="2" xfId="0" applyFont="1" applyFill="1" applyBorder="1" applyAlignment="1">
      <alignment horizontal="left"/>
    </xf>
    <xf numFmtId="0" fontId="1" fillId="0" borderId="20" xfId="0" applyFont="1" applyBorder="1" applyAlignment="1">
      <alignment horizontal="left"/>
    </xf>
    <xf numFmtId="0" fontId="1" fillId="0" borderId="13" xfId="0" applyFont="1" applyBorder="1" applyAlignment="1">
      <alignment horizontal="left"/>
    </xf>
    <xf numFmtId="0" fontId="1" fillId="0" borderId="1" xfId="0" applyFont="1" applyBorder="1" applyAlignment="1">
      <alignment horizontal="left"/>
    </xf>
    <xf numFmtId="0" fontId="1" fillId="0" borderId="16" xfId="0" applyFont="1" applyBorder="1" applyAlignment="1">
      <alignment horizontal="left"/>
    </xf>
    <xf numFmtId="0" fontId="1" fillId="4" borderId="0" xfId="0" applyFont="1" applyFill="1" applyBorder="1" applyAlignment="1">
      <alignment horizontal="center"/>
    </xf>
    <xf numFmtId="0" fontId="1" fillId="4" borderId="7" xfId="0" applyFont="1" applyFill="1" applyBorder="1" applyAlignment="1">
      <alignment horizontal="center" wrapText="1"/>
    </xf>
    <xf numFmtId="0" fontId="1" fillId="0" borderId="9" xfId="0" applyFont="1" applyBorder="1" applyAlignment="1">
      <alignment horizontal="left"/>
    </xf>
    <xf numFmtId="1" fontId="6" fillId="0" borderId="13" xfId="0" applyNumberFormat="1" applyFont="1" applyBorder="1" applyAlignment="1">
      <alignment horizontal="right" indent="5"/>
    </xf>
    <xf numFmtId="1" fontId="6" fillId="0" borderId="1" xfId="0" applyNumberFormat="1" applyFont="1" applyBorder="1" applyAlignment="1">
      <alignment horizontal="right" indent="5"/>
    </xf>
    <xf numFmtId="1" fontId="6" fillId="0" borderId="16" xfId="0" applyNumberFormat="1" applyFont="1" applyBorder="1" applyAlignment="1">
      <alignment horizontal="right" indent="5"/>
    </xf>
    <xf numFmtId="1" fontId="6" fillId="0" borderId="20" xfId="0" applyNumberFormat="1" applyFont="1" applyBorder="1" applyAlignment="1">
      <alignment horizontal="right" indent="5"/>
    </xf>
    <xf numFmtId="0" fontId="1" fillId="0" borderId="6" xfId="0" applyFont="1" applyBorder="1" applyAlignment="1">
      <alignment horizontal="left"/>
    </xf>
    <xf numFmtId="1" fontId="6" fillId="0" borderId="6" xfId="0" applyNumberFormat="1" applyFont="1" applyBorder="1" applyAlignment="1">
      <alignment horizontal="right" indent="5"/>
    </xf>
    <xf numFmtId="1" fontId="6" fillId="0" borderId="14" xfId="0" applyNumberFormat="1" applyFont="1" applyBorder="1" applyAlignment="1">
      <alignment horizontal="right" indent="5"/>
    </xf>
    <xf numFmtId="1" fontId="6" fillId="0" borderId="11" xfId="0" applyNumberFormat="1" applyFont="1" applyBorder="1" applyAlignment="1">
      <alignment horizontal="right" indent="5"/>
    </xf>
    <xf numFmtId="1" fontId="6" fillId="0" borderId="18" xfId="0" applyNumberFormat="1" applyFont="1" applyBorder="1" applyAlignment="1">
      <alignment horizontal="right" indent="5"/>
    </xf>
    <xf numFmtId="1" fontId="6" fillId="0" borderId="25" xfId="0" applyNumberFormat="1" applyFont="1" applyBorder="1" applyAlignment="1">
      <alignment horizontal="right" indent="5"/>
    </xf>
    <xf numFmtId="1" fontId="6" fillId="0" borderId="21" xfId="0" applyNumberFormat="1" applyFont="1" applyBorder="1" applyAlignment="1">
      <alignment horizontal="right" indent="5"/>
    </xf>
    <xf numFmtId="0" fontId="1" fillId="12" borderId="7" xfId="0" applyFont="1" applyFill="1" applyBorder="1" applyAlignment="1">
      <alignment horizontal="left"/>
    </xf>
    <xf numFmtId="0" fontId="1" fillId="7" borderId="7" xfId="0" applyFont="1" applyFill="1" applyBorder="1" applyAlignment="1">
      <alignment horizontal="center" vertical="top"/>
    </xf>
    <xf numFmtId="0" fontId="1" fillId="7" borderId="7" xfId="0" applyFont="1" applyFill="1" applyBorder="1" applyAlignment="1">
      <alignment horizontal="center" vertical="top" wrapText="1"/>
    </xf>
    <xf numFmtId="0" fontId="1" fillId="4" borderId="7" xfId="0" applyFont="1" applyFill="1" applyBorder="1" applyAlignment="1">
      <alignment horizontal="center" vertical="top" wrapText="1"/>
    </xf>
    <xf numFmtId="1" fontId="6" fillId="12" borderId="2" xfId="0" applyNumberFormat="1" applyFont="1" applyFill="1" applyBorder="1" applyAlignment="1">
      <alignment horizontal="right" indent="5"/>
    </xf>
    <xf numFmtId="1" fontId="6" fillId="12" borderId="23" xfId="0" applyNumberFormat="1" applyFont="1" applyFill="1" applyBorder="1" applyAlignment="1">
      <alignment horizontal="right" indent="5"/>
    </xf>
    <xf numFmtId="0" fontId="6" fillId="0" borderId="0" xfId="0" applyFont="1" applyAlignment="1">
      <alignment horizontal="right" wrapText="1"/>
    </xf>
    <xf numFmtId="0" fontId="6" fillId="0" borderId="0" xfId="0" applyFont="1" applyFill="1" applyAlignment="1">
      <alignment horizontal="right" wrapText="1"/>
    </xf>
    <xf numFmtId="0" fontId="6" fillId="0" borderId="0" xfId="0" applyFont="1" applyFill="1" applyAlignment="1">
      <alignment wrapText="1"/>
    </xf>
    <xf numFmtId="0" fontId="1" fillId="0" borderId="20" xfId="0" applyFont="1" applyFill="1" applyBorder="1" applyAlignment="1">
      <alignment horizontal="left"/>
    </xf>
    <xf numFmtId="0" fontId="1" fillId="0" borderId="13" xfId="0" applyFont="1" applyFill="1" applyBorder="1" applyAlignment="1">
      <alignment horizontal="left"/>
    </xf>
    <xf numFmtId="0" fontId="1" fillId="0" borderId="16" xfId="0" applyFont="1" applyFill="1" applyBorder="1" applyAlignment="1">
      <alignment horizontal="left"/>
    </xf>
    <xf numFmtId="0" fontId="1" fillId="0" borderId="6" xfId="0" applyFont="1" applyFill="1" applyBorder="1" applyAlignment="1">
      <alignment horizontal="left"/>
    </xf>
    <xf numFmtId="0" fontId="1" fillId="4" borderId="11" xfId="0" applyFont="1" applyFill="1" applyBorder="1" applyAlignment="1">
      <alignment horizontal="center" wrapText="1"/>
    </xf>
    <xf numFmtId="0" fontId="1" fillId="4" borderId="1" xfId="0" applyFont="1" applyFill="1" applyBorder="1" applyAlignment="1">
      <alignment horizontal="center" wrapText="1"/>
    </xf>
    <xf numFmtId="0" fontId="10" fillId="2" borderId="4" xfId="1" applyNumberFormat="1" applyFont="1" applyFill="1" applyBorder="1" applyAlignment="1">
      <alignment wrapText="1"/>
    </xf>
    <xf numFmtId="0" fontId="1" fillId="4" borderId="11" xfId="0" applyFont="1" applyFill="1" applyBorder="1" applyAlignment="1">
      <alignment horizontal="center" vertical="top" wrapText="1"/>
    </xf>
    <xf numFmtId="0" fontId="1" fillId="0" borderId="0" xfId="0" applyFont="1" applyAlignment="1">
      <alignment horizontal="left"/>
    </xf>
    <xf numFmtId="0" fontId="1" fillId="0" borderId="0" xfId="0" applyFont="1" applyAlignment="1">
      <alignment horizontal="left" vertical="center"/>
    </xf>
    <xf numFmtId="9" fontId="6" fillId="0" borderId="0" xfId="0" applyNumberFormat="1" applyFont="1"/>
    <xf numFmtId="0" fontId="1" fillId="4" borderId="12" xfId="0" applyFont="1" applyFill="1" applyBorder="1" applyAlignment="1">
      <alignment horizontal="center" vertical="center" wrapText="1"/>
    </xf>
    <xf numFmtId="1" fontId="6" fillId="12" borderId="24" xfId="0" applyNumberFormat="1" applyFont="1" applyFill="1" applyBorder="1" applyAlignment="1">
      <alignment horizontal="right" indent="5"/>
    </xf>
    <xf numFmtId="1" fontId="6" fillId="0" borderId="22" xfId="0" applyNumberFormat="1" applyFont="1" applyBorder="1" applyAlignment="1">
      <alignment horizontal="right" indent="5"/>
    </xf>
    <xf numFmtId="1" fontId="6" fillId="0" borderId="15" xfId="0" applyNumberFormat="1" applyFont="1" applyBorder="1" applyAlignment="1">
      <alignment horizontal="right" indent="5"/>
    </xf>
    <xf numFmtId="1" fontId="6" fillId="0" borderId="12" xfId="0" applyNumberFormat="1" applyFont="1" applyBorder="1" applyAlignment="1">
      <alignment horizontal="right" indent="5"/>
    </xf>
    <xf numFmtId="1" fontId="6" fillId="0" borderId="19" xfId="0" applyNumberFormat="1" applyFont="1" applyBorder="1" applyAlignment="1">
      <alignment horizontal="right" indent="5"/>
    </xf>
    <xf numFmtId="1" fontId="6" fillId="0" borderId="26" xfId="0" applyNumberFormat="1" applyFont="1" applyBorder="1" applyAlignment="1">
      <alignment horizontal="right" indent="5"/>
    </xf>
    <xf numFmtId="166" fontId="6" fillId="12" borderId="7" xfId="3" applyNumberFormat="1" applyFont="1" applyFill="1" applyBorder="1"/>
    <xf numFmtId="166" fontId="6" fillId="0" borderId="9" xfId="3" applyNumberFormat="1" applyFont="1" applyBorder="1"/>
    <xf numFmtId="166" fontId="6" fillId="0" borderId="13" xfId="3" applyNumberFormat="1" applyFont="1" applyBorder="1"/>
    <xf numFmtId="166" fontId="6" fillId="0" borderId="1" xfId="3" applyNumberFormat="1" applyFont="1" applyBorder="1"/>
    <xf numFmtId="166" fontId="6" fillId="0" borderId="16" xfId="3" applyNumberFormat="1" applyFont="1" applyBorder="1"/>
    <xf numFmtId="166" fontId="6" fillId="0" borderId="6" xfId="3" applyNumberFormat="1" applyFont="1" applyBorder="1"/>
    <xf numFmtId="166" fontId="6" fillId="0" borderId="20" xfId="3" applyNumberFormat="1" applyFont="1" applyBorder="1"/>
    <xf numFmtId="166" fontId="6" fillId="12" borderId="7" xfId="0" applyNumberFormat="1" applyFont="1" applyFill="1" applyBorder="1"/>
    <xf numFmtId="166" fontId="6" fillId="0" borderId="9" xfId="0" applyNumberFormat="1" applyFont="1" applyBorder="1"/>
    <xf numFmtId="166" fontId="6" fillId="0" borderId="13" xfId="0" applyNumberFormat="1" applyFont="1" applyBorder="1"/>
    <xf numFmtId="166" fontId="6" fillId="0" borderId="6" xfId="0" applyNumberFormat="1" applyFont="1" applyBorder="1"/>
    <xf numFmtId="166" fontId="6" fillId="0" borderId="20" xfId="0" applyNumberFormat="1" applyFont="1" applyBorder="1"/>
    <xf numFmtId="166" fontId="6" fillId="0" borderId="16" xfId="0" applyNumberFormat="1" applyFont="1" applyBorder="1"/>
    <xf numFmtId="167" fontId="6" fillId="12" borderId="23" xfId="0" applyNumberFormat="1" applyFont="1" applyFill="1" applyBorder="1" applyAlignment="1">
      <alignment horizontal="right"/>
    </xf>
    <xf numFmtId="167" fontId="6" fillId="12" borderId="2" xfId="0" applyNumberFormat="1" applyFont="1" applyFill="1" applyBorder="1" applyAlignment="1">
      <alignment horizontal="right"/>
    </xf>
    <xf numFmtId="167" fontId="6" fillId="0" borderId="21" xfId="0" applyNumberFormat="1" applyFont="1" applyFill="1" applyBorder="1" applyAlignment="1">
      <alignment horizontal="right"/>
    </xf>
    <xf numFmtId="167" fontId="6" fillId="0" borderId="20" xfId="0" applyNumberFormat="1" applyFont="1" applyFill="1" applyBorder="1" applyAlignment="1">
      <alignment horizontal="right"/>
    </xf>
    <xf numFmtId="167" fontId="6" fillId="0" borderId="14" xfId="0" applyNumberFormat="1" applyFont="1" applyFill="1" applyBorder="1" applyAlignment="1">
      <alignment horizontal="right"/>
    </xf>
    <xf numFmtId="167" fontId="6" fillId="0" borderId="13" xfId="0" applyNumberFormat="1" applyFont="1" applyFill="1" applyBorder="1" applyAlignment="1">
      <alignment horizontal="right"/>
    </xf>
    <xf numFmtId="167" fontId="6" fillId="0" borderId="18" xfId="0" applyNumberFormat="1" applyFont="1" applyFill="1" applyBorder="1" applyAlignment="1">
      <alignment horizontal="right"/>
    </xf>
    <xf numFmtId="167" fontId="6" fillId="0" borderId="16" xfId="0" applyNumberFormat="1" applyFont="1" applyFill="1" applyBorder="1" applyAlignment="1">
      <alignment horizontal="right"/>
    </xf>
    <xf numFmtId="167" fontId="6" fillId="0" borderId="25" xfId="0" applyNumberFormat="1" applyFont="1" applyFill="1" applyBorder="1" applyAlignment="1">
      <alignment horizontal="right"/>
    </xf>
    <xf numFmtId="167" fontId="6" fillId="0" borderId="6" xfId="0" applyNumberFormat="1" applyFont="1" applyFill="1" applyBorder="1" applyAlignment="1">
      <alignment horizontal="right"/>
    </xf>
    <xf numFmtId="168" fontId="6" fillId="0" borderId="20" xfId="4" applyFill="1" applyBorder="1" applyAlignment="1">
      <alignment horizontal="right" indent="1"/>
    </xf>
    <xf numFmtId="167" fontId="6" fillId="0" borderId="21" xfId="0" applyNumberFormat="1" applyFont="1" applyFill="1" applyBorder="1" applyAlignment="1">
      <alignment horizontal="right" indent="1"/>
    </xf>
    <xf numFmtId="167" fontId="6" fillId="0" borderId="20" xfId="0" applyNumberFormat="1" applyFont="1" applyFill="1" applyBorder="1" applyAlignment="1">
      <alignment horizontal="right" indent="1"/>
    </xf>
    <xf numFmtId="167" fontId="6" fillId="0" borderId="13" xfId="0" applyNumberFormat="1" applyFont="1" applyFill="1" applyBorder="1" applyAlignment="1">
      <alignment horizontal="right" indent="1"/>
    </xf>
    <xf numFmtId="167" fontId="6" fillId="0" borderId="14" xfId="0" applyNumberFormat="1" applyFont="1" applyFill="1" applyBorder="1" applyAlignment="1">
      <alignment horizontal="right" indent="1"/>
    </xf>
    <xf numFmtId="167" fontId="6" fillId="0" borderId="16" xfId="0" applyNumberFormat="1" applyFont="1" applyFill="1" applyBorder="1" applyAlignment="1">
      <alignment horizontal="right" indent="1"/>
    </xf>
    <xf numFmtId="167" fontId="6" fillId="0" borderId="18" xfId="0" applyNumberFormat="1" applyFont="1" applyFill="1" applyBorder="1" applyAlignment="1">
      <alignment horizontal="right" indent="1"/>
    </xf>
    <xf numFmtId="167" fontId="6" fillId="0" borderId="20" xfId="0" quotePrefix="1" applyNumberFormat="1" applyFont="1" applyFill="1" applyBorder="1" applyAlignment="1">
      <alignment horizontal="right" indent="1"/>
    </xf>
    <xf numFmtId="9" fontId="10" fillId="0" borderId="4" xfId="1" applyNumberFormat="1" applyFont="1" applyFill="1" applyBorder="1" applyAlignment="1"/>
    <xf numFmtId="0" fontId="9" fillId="0" borderId="0" xfId="0" applyFont="1" applyBorder="1" applyAlignment="1">
      <alignment horizontal="left" vertical="top" wrapText="1"/>
    </xf>
    <xf numFmtId="0" fontId="15" fillId="0" borderId="0" xfId="0" applyFont="1" applyBorder="1" applyAlignment="1">
      <alignment horizontal="left" vertical="top"/>
    </xf>
    <xf numFmtId="0" fontId="6" fillId="11" borderId="0" xfId="0" applyFont="1" applyFill="1" applyAlignment="1">
      <alignment horizontal="center"/>
    </xf>
    <xf numFmtId="0" fontId="1" fillId="0" borderId="0" xfId="0" applyFont="1" applyAlignment="1">
      <alignment horizontal="left" wrapText="1"/>
    </xf>
    <xf numFmtId="0" fontId="6" fillId="10" borderId="0" xfId="0" applyFont="1" applyFill="1" applyAlignment="1">
      <alignment horizontal="center"/>
    </xf>
    <xf numFmtId="0" fontId="1" fillId="7" borderId="9" xfId="0" applyFont="1" applyFill="1" applyBorder="1" applyAlignment="1">
      <alignment horizontal="center" vertical="center" wrapText="1"/>
    </xf>
    <xf numFmtId="0" fontId="1" fillId="7" borderId="8" xfId="0" applyFont="1" applyFill="1" applyBorder="1" applyAlignment="1">
      <alignment horizontal="center" vertical="center" wrapText="1"/>
    </xf>
    <xf numFmtId="0" fontId="1" fillId="7" borderId="10" xfId="0" applyFont="1" applyFill="1" applyBorder="1" applyAlignment="1">
      <alignment horizontal="center" vertical="center" wrapText="1"/>
    </xf>
    <xf numFmtId="0" fontId="10" fillId="0" borderId="0" xfId="0" applyFont="1" applyFill="1" applyBorder="1" applyAlignment="1">
      <alignment wrapText="1"/>
    </xf>
    <xf numFmtId="0" fontId="1" fillId="0" borderId="0" xfId="0" applyFont="1" applyAlignment="1">
      <alignment wrapText="1"/>
    </xf>
    <xf numFmtId="0" fontId="8" fillId="0" borderId="0" xfId="0" pivotButton="1" applyFont="1" applyAlignment="1">
      <alignment horizontal="center"/>
    </xf>
    <xf numFmtId="0" fontId="5" fillId="0" borderId="0" xfId="0" applyFont="1" applyAlignment="1">
      <alignment horizontal="left"/>
    </xf>
    <xf numFmtId="0" fontId="1" fillId="4" borderId="8" xfId="0" applyFont="1" applyFill="1" applyBorder="1" applyAlignment="1">
      <alignment horizontal="center" vertical="top" wrapText="1"/>
    </xf>
    <xf numFmtId="0" fontId="1" fillId="4" borderId="10" xfId="0" applyFont="1" applyFill="1" applyBorder="1" applyAlignment="1">
      <alignment horizontal="center" vertical="top" wrapText="1"/>
    </xf>
    <xf numFmtId="0" fontId="1" fillId="4" borderId="9" xfId="0" applyFont="1" applyFill="1" applyBorder="1" applyAlignment="1">
      <alignment horizontal="center" vertical="top" wrapText="1"/>
    </xf>
    <xf numFmtId="0" fontId="1" fillId="4" borderId="1" xfId="0" applyFont="1" applyFill="1" applyBorder="1" applyAlignment="1">
      <alignment horizontal="center" vertical="top" wrapText="1"/>
    </xf>
    <xf numFmtId="0" fontId="9" fillId="0" borderId="6" xfId="0" applyFont="1" applyBorder="1" applyAlignment="1">
      <alignment horizontal="left" vertical="top" wrapText="1"/>
    </xf>
    <xf numFmtId="0" fontId="1" fillId="4" borderId="8" xfId="0" applyFont="1" applyFill="1" applyBorder="1" applyAlignment="1">
      <alignment horizontal="center" vertical="center" wrapText="1"/>
    </xf>
    <xf numFmtId="0" fontId="1" fillId="4" borderId="9" xfId="0" applyFont="1" applyFill="1" applyBorder="1" applyAlignment="1">
      <alignment horizontal="center" vertical="center" wrapText="1"/>
    </xf>
  </cellXfs>
  <cellStyles count="5">
    <cellStyle name="Neutral" xfId="2" builtinId="28"/>
    <cellStyle name="Normal" xfId="0" builtinId="0"/>
    <cellStyle name="Normal 2" xfId="1"/>
    <cellStyle name="NumberCellStyle" xfId="4"/>
    <cellStyle name="Percent" xfId="3" builtinId="5"/>
  </cellStyles>
  <dxfs count="1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4234435695538048E-2"/>
          <c:y val="1.6220654481384114E-2"/>
          <c:w val="0.9310988976377953"/>
          <c:h val="0.89923060412171629"/>
        </c:manualLayout>
      </c:layout>
      <c:barChart>
        <c:barDir val="col"/>
        <c:grouping val="clustered"/>
        <c:varyColors val="0"/>
        <c:ser>
          <c:idx val="0"/>
          <c:order val="0"/>
          <c:tx>
            <c:strRef>
              <c:f>'FIG 1_2'!$A$2</c:f>
              <c:strCache>
                <c:ptCount val="1"/>
                <c:pt idx="0">
                  <c:v>Online booking for tourist accommodation (% of all trips spent at rented accommodation)</c:v>
                </c:pt>
              </c:strCache>
            </c:strRef>
          </c:tx>
          <c:spPr>
            <a:solidFill>
              <a:srgbClr val="00A5E6">
                <a:lumMod val="100000"/>
              </a:srgbClr>
            </a:solidFill>
            <a:ln>
              <a:noFill/>
              <a:round/>
            </a:ln>
            <a:effectLst/>
            <a:extLst>
              <a:ext uri="{91240B29-F687-4F45-9708-019B960494DF}">
                <a14:hiddenLine xmlns:a14="http://schemas.microsoft.com/office/drawing/2010/main">
                  <a:noFill/>
                  <a:round/>
                </a14:hiddenLine>
              </a:ext>
            </a:extLst>
          </c:spPr>
          <c:invertIfNegative val="0"/>
          <c:dPt>
            <c:idx val="1"/>
            <c:invertIfNegative val="0"/>
            <c:bubble3D val="0"/>
            <c:spPr>
              <a:solidFill>
                <a:schemeClr val="accent2"/>
              </a:solidFill>
              <a:ln>
                <a:noFill/>
                <a:round/>
              </a:ln>
              <a:effectLst/>
              <a:extLst>
                <a:ext uri="{91240B29-F687-4F45-9708-019B960494DF}">
                  <a14:hiddenLine xmlns:a14="http://schemas.microsoft.com/office/drawing/2010/main">
                    <a:noFill/>
                    <a:round/>
                  </a14:hiddenLine>
                </a:ext>
              </a:extLst>
            </c:spPr>
          </c:dPt>
          <c:dPt>
            <c:idx val="2"/>
            <c:invertIfNegative val="0"/>
            <c:bubble3D val="0"/>
            <c:spPr>
              <a:solidFill>
                <a:schemeClr val="accent5"/>
              </a:solidFill>
              <a:ln>
                <a:noFill/>
                <a:round/>
              </a:ln>
              <a:effectLst/>
              <a:extLst>
                <a:ext uri="{91240B29-F687-4F45-9708-019B960494DF}">
                  <a14:hiddenLine xmlns:a14="http://schemas.microsoft.com/office/drawing/2010/main">
                    <a:noFill/>
                    <a:round/>
                  </a14:hiddenLine>
                </a:ext>
              </a:extLst>
            </c:spPr>
          </c:dPt>
          <c:dLbls>
            <c:numFmt formatCode="0%" sourceLinked="0"/>
            <c:showLegendKey val="0"/>
            <c:showVal val="1"/>
            <c:showCatName val="0"/>
            <c:showSerName val="0"/>
            <c:showPercent val="0"/>
            <c:showBubbleSize val="0"/>
            <c:showLeaderLines val="0"/>
          </c:dLbls>
          <c:cat>
            <c:strRef>
              <c:f>'FIG 1_2'!$B$1:$D$1</c:f>
              <c:strCache>
                <c:ptCount val="3"/>
                <c:pt idx="0">
                  <c:v>All trips</c:v>
                </c:pt>
                <c:pt idx="1">
                  <c:v>Domestic trips</c:v>
                </c:pt>
                <c:pt idx="2">
                  <c:v>Outbound trips</c:v>
                </c:pt>
              </c:strCache>
            </c:strRef>
          </c:cat>
          <c:val>
            <c:numRef>
              <c:f>'FIG 1_2'!$B$2:$D$2</c:f>
              <c:numCache>
                <c:formatCode>0%</c:formatCode>
                <c:ptCount val="3"/>
                <c:pt idx="0">
                  <c:v>0.54831959590604673</c:v>
                </c:pt>
                <c:pt idx="1">
                  <c:v>0.52104248498637051</c:v>
                </c:pt>
                <c:pt idx="2">
                  <c:v>0.59210299759756746</c:v>
                </c:pt>
              </c:numCache>
            </c:numRef>
          </c:val>
        </c:ser>
        <c:dLbls>
          <c:showLegendKey val="0"/>
          <c:showVal val="0"/>
          <c:showCatName val="0"/>
          <c:showSerName val="0"/>
          <c:showPercent val="0"/>
          <c:showBubbleSize val="0"/>
        </c:dLbls>
        <c:gapWidth val="150"/>
        <c:axId val="74192768"/>
        <c:axId val="74194304"/>
      </c:barChart>
      <c:catAx>
        <c:axId val="74192768"/>
        <c:scaling>
          <c:orientation val="minMax"/>
        </c:scaling>
        <c:delete val="0"/>
        <c:axPos val="b"/>
        <c:majorTickMark val="none"/>
        <c:minorTickMark val="none"/>
        <c:tickLblPos val="nextTo"/>
        <c:spPr>
          <a:ln>
            <a:solidFill>
              <a:srgbClr val="000000"/>
            </a:solidFill>
            <a:prstDash val="solid"/>
          </a:ln>
        </c:spPr>
        <c:crossAx val="74194304"/>
        <c:crosses val="autoZero"/>
        <c:auto val="1"/>
        <c:lblAlgn val="ctr"/>
        <c:lblOffset val="100"/>
        <c:noMultiLvlLbl val="0"/>
      </c:catAx>
      <c:valAx>
        <c:axId val="74194304"/>
        <c:scaling>
          <c:orientation val="minMax"/>
          <c:max val="1"/>
          <c:min val="0"/>
        </c:scaling>
        <c:delete val="0"/>
        <c:axPos val="l"/>
        <c:majorGridlines>
          <c:spPr>
            <a:ln w="3175">
              <a:solidFill>
                <a:srgbClr val="C0C0C0"/>
              </a:solidFill>
              <a:prstDash val="sysDash"/>
            </a:ln>
          </c:spPr>
        </c:majorGridlines>
        <c:numFmt formatCode="0%" sourceLinked="1"/>
        <c:majorTickMark val="out"/>
        <c:minorTickMark val="none"/>
        <c:tickLblPos val="nextTo"/>
        <c:spPr>
          <a:ln>
            <a:noFill/>
          </a:ln>
        </c:spPr>
        <c:crossAx val="74192768"/>
        <c:crosses val="autoZero"/>
        <c:crossBetween val="between"/>
        <c:majorUnit val="0.2"/>
      </c:valAx>
    </c:plotArea>
    <c:plotVisOnly val="1"/>
    <c:dispBlanksAs val="gap"/>
    <c:showDLblsOverMax val="0"/>
  </c:chart>
  <c:spPr>
    <a:noFill/>
    <a:ln>
      <a:noFill/>
    </a:ln>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43280839895012"/>
          <c:y val="3.4979636166168886E-2"/>
          <c:w val="0.86312270341207353"/>
          <c:h val="0.81568368178115669"/>
        </c:manualLayout>
      </c:layout>
      <c:barChart>
        <c:barDir val="col"/>
        <c:grouping val="clustered"/>
        <c:varyColors val="0"/>
        <c:ser>
          <c:idx val="0"/>
          <c:order val="0"/>
          <c:tx>
            <c:strRef>
              <c:f>'FIG 1_2'!$F$2</c:f>
              <c:strCache>
                <c:ptCount val="1"/>
                <c:pt idx="0">
                  <c:v>EU-28</c:v>
                </c:pt>
              </c:strCache>
            </c:strRef>
          </c:tx>
          <c:spPr>
            <a:solidFill>
              <a:srgbClr val="00A5E6">
                <a:lumMod val="100000"/>
              </a:srgbClr>
            </a:solidFill>
            <a:ln>
              <a:noFill/>
              <a:round/>
            </a:ln>
            <a:effectLst/>
            <a:extLst>
              <a:ext uri="{91240B29-F687-4F45-9708-019B960494DF}">
                <a14:hiddenLine xmlns:a14="http://schemas.microsoft.com/office/drawing/2010/main">
                  <a:noFill/>
                  <a:round/>
                </a14:hiddenLine>
              </a:ext>
            </a:extLst>
          </c:spPr>
          <c:invertIfNegative val="0"/>
          <c:dPt>
            <c:idx val="1"/>
            <c:invertIfNegative val="0"/>
            <c:bubble3D val="0"/>
            <c:spPr>
              <a:solidFill>
                <a:schemeClr val="accent1">
                  <a:lumMod val="40000"/>
                  <a:lumOff val="60000"/>
                </a:schemeClr>
              </a:solidFill>
              <a:ln>
                <a:noFill/>
                <a:round/>
              </a:ln>
              <a:effectLst/>
              <a:extLst>
                <a:ext uri="{91240B29-F687-4F45-9708-019B960494DF}">
                  <a14:hiddenLine xmlns:a14="http://schemas.microsoft.com/office/drawing/2010/main">
                    <a:noFill/>
                    <a:round/>
                  </a14:hiddenLine>
                </a:ext>
              </a:extLst>
            </c:spPr>
          </c:dPt>
          <c:dPt>
            <c:idx val="2"/>
            <c:invertIfNegative val="0"/>
            <c:bubble3D val="0"/>
            <c:spPr>
              <a:solidFill>
                <a:schemeClr val="accent2"/>
              </a:solidFill>
              <a:ln>
                <a:noFill/>
                <a:round/>
              </a:ln>
              <a:effectLst/>
              <a:extLst>
                <a:ext uri="{91240B29-F687-4F45-9708-019B960494DF}">
                  <a14:hiddenLine xmlns:a14="http://schemas.microsoft.com/office/drawing/2010/main">
                    <a:noFill/>
                    <a:round/>
                  </a14:hiddenLine>
                </a:ext>
              </a:extLst>
            </c:spPr>
          </c:dPt>
          <c:dPt>
            <c:idx val="3"/>
            <c:invertIfNegative val="0"/>
            <c:bubble3D val="0"/>
            <c:spPr>
              <a:solidFill>
                <a:schemeClr val="accent5"/>
              </a:solidFill>
              <a:ln>
                <a:noFill/>
                <a:round/>
              </a:ln>
              <a:effectLst/>
              <a:extLst>
                <a:ext uri="{91240B29-F687-4F45-9708-019B960494DF}">
                  <a14:hiddenLine xmlns:a14="http://schemas.microsoft.com/office/drawing/2010/main">
                    <a:noFill/>
                    <a:round/>
                  </a14:hiddenLine>
                </a:ext>
              </a:extLst>
            </c:spPr>
          </c:dPt>
          <c:dPt>
            <c:idx val="4"/>
            <c:invertIfNegative val="0"/>
            <c:bubble3D val="0"/>
            <c:spPr>
              <a:solidFill>
                <a:schemeClr val="accent3"/>
              </a:solidFill>
              <a:ln>
                <a:noFill/>
                <a:round/>
              </a:ln>
              <a:effectLst/>
              <a:extLst>
                <a:ext uri="{91240B29-F687-4F45-9708-019B960494DF}">
                  <a14:hiddenLine xmlns:a14="http://schemas.microsoft.com/office/drawing/2010/main">
                    <a:noFill/>
                    <a:round/>
                  </a14:hiddenLine>
                </a:ext>
              </a:extLst>
            </c:spPr>
          </c:dPt>
          <c:dPt>
            <c:idx val="5"/>
            <c:invertIfNegative val="0"/>
            <c:bubble3D val="0"/>
            <c:spPr>
              <a:solidFill>
                <a:schemeClr val="accent4"/>
              </a:solidFill>
              <a:ln>
                <a:noFill/>
                <a:round/>
              </a:ln>
              <a:effectLst/>
              <a:extLst>
                <a:ext uri="{91240B29-F687-4F45-9708-019B960494DF}">
                  <a14:hiddenLine xmlns:a14="http://schemas.microsoft.com/office/drawing/2010/main">
                    <a:noFill/>
                    <a:round/>
                  </a14:hiddenLine>
                </a:ext>
              </a:extLst>
            </c:spPr>
          </c:dPt>
          <c:dLbls>
            <c:numFmt formatCode="0%" sourceLinked="0"/>
            <c:showLegendKey val="0"/>
            <c:showVal val="1"/>
            <c:showCatName val="0"/>
            <c:showSerName val="0"/>
            <c:showPercent val="0"/>
            <c:showBubbleSize val="0"/>
            <c:showLeaderLines val="0"/>
          </c:dLbls>
          <c:cat>
            <c:strRef>
              <c:f>'FIG 1_2'!$G$1:$L$1</c:f>
              <c:strCache>
                <c:ptCount val="6"/>
                <c:pt idx="0">
                  <c:v>All modes of transport</c:v>
                </c:pt>
                <c:pt idx="1">
                  <c:v>Air</c:v>
                </c:pt>
                <c:pt idx="2">
                  <c:v>Railway</c:v>
                </c:pt>
                <c:pt idx="3">
                  <c:v>Waterway</c:v>
                </c:pt>
                <c:pt idx="4">
                  <c:v>Bus</c:v>
                </c:pt>
                <c:pt idx="5">
                  <c:v>Motor vehicle
(private/rented cars, etc.)</c:v>
                </c:pt>
              </c:strCache>
            </c:strRef>
          </c:cat>
          <c:val>
            <c:numRef>
              <c:f>'FIG 1_2'!$G$2:$L$2</c:f>
              <c:numCache>
                <c:formatCode>0%</c:formatCode>
                <c:ptCount val="6"/>
                <c:pt idx="0">
                  <c:v>0.23564920136132791</c:v>
                </c:pt>
                <c:pt idx="1">
                  <c:v>0.67440508302420354</c:v>
                </c:pt>
                <c:pt idx="2">
                  <c:v>0.51863063820622068</c:v>
                </c:pt>
                <c:pt idx="3">
                  <c:v>0.46968574678440533</c:v>
                </c:pt>
                <c:pt idx="4">
                  <c:v>0.22403583442249186</c:v>
                </c:pt>
                <c:pt idx="5">
                  <c:v>5.1827990763567165E-2</c:v>
                </c:pt>
              </c:numCache>
            </c:numRef>
          </c:val>
        </c:ser>
        <c:dLbls>
          <c:showLegendKey val="0"/>
          <c:showVal val="0"/>
          <c:showCatName val="0"/>
          <c:showSerName val="0"/>
          <c:showPercent val="0"/>
          <c:showBubbleSize val="0"/>
        </c:dLbls>
        <c:gapWidth val="50"/>
        <c:axId val="74214400"/>
        <c:axId val="74228480"/>
      </c:barChart>
      <c:catAx>
        <c:axId val="74214400"/>
        <c:scaling>
          <c:orientation val="minMax"/>
        </c:scaling>
        <c:delete val="0"/>
        <c:axPos val="b"/>
        <c:majorTickMark val="none"/>
        <c:minorTickMark val="none"/>
        <c:tickLblPos val="nextTo"/>
        <c:spPr>
          <a:ln>
            <a:solidFill>
              <a:srgbClr val="000000"/>
            </a:solidFill>
            <a:prstDash val="solid"/>
          </a:ln>
        </c:spPr>
        <c:crossAx val="74228480"/>
        <c:crosses val="autoZero"/>
        <c:auto val="1"/>
        <c:lblAlgn val="ctr"/>
        <c:lblOffset val="100"/>
        <c:noMultiLvlLbl val="0"/>
      </c:catAx>
      <c:valAx>
        <c:axId val="74228480"/>
        <c:scaling>
          <c:orientation val="minMax"/>
          <c:max val="1"/>
          <c:min val="0"/>
        </c:scaling>
        <c:delete val="0"/>
        <c:axPos val="l"/>
        <c:majorGridlines>
          <c:spPr>
            <a:ln w="3175">
              <a:solidFill>
                <a:srgbClr val="C0C0C0"/>
              </a:solidFill>
              <a:prstDash val="sysDash"/>
            </a:ln>
          </c:spPr>
        </c:majorGridlines>
        <c:numFmt formatCode="0%" sourceLinked="1"/>
        <c:majorTickMark val="out"/>
        <c:minorTickMark val="none"/>
        <c:tickLblPos val="nextTo"/>
        <c:spPr>
          <a:ln>
            <a:noFill/>
          </a:ln>
        </c:spPr>
        <c:crossAx val="74214400"/>
        <c:crosses val="autoZero"/>
        <c:crossBetween val="between"/>
        <c:majorUnit val="0.2"/>
      </c:valAx>
    </c:plotArea>
    <c:plotVisOnly val="1"/>
    <c:dispBlanksAs val="gap"/>
    <c:showDLblsOverMax val="0"/>
  </c:chart>
  <c:spPr>
    <a:noFill/>
    <a:ln>
      <a:noFill/>
    </a:ln>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barChart>
        <c:barDir val="col"/>
        <c:grouping val="clustered"/>
        <c:varyColors val="0"/>
        <c:ser>
          <c:idx val="0"/>
          <c:order val="0"/>
          <c:tx>
            <c:strRef>
              <c:f>'FIG3 Tour Graph age_gender'!$J$21</c:f>
              <c:strCache>
                <c:ptCount val="1"/>
                <c:pt idx="0">
                  <c:v>15-24</c:v>
                </c:pt>
              </c:strCache>
            </c:strRef>
          </c:tx>
          <c:invertIfNegative val="0"/>
          <c:cat>
            <c:strRef>
              <c:f>'FIG3 Tour Graph age_gender'!$K$20:$L$20</c:f>
              <c:strCache>
                <c:ptCount val="2"/>
                <c:pt idx="0">
                  <c:v>Female</c:v>
                </c:pt>
                <c:pt idx="1">
                  <c:v>Male</c:v>
                </c:pt>
              </c:strCache>
            </c:strRef>
          </c:cat>
          <c:val>
            <c:numRef>
              <c:f>'FIG3 Tour Graph age_gender'!$K$21:$L$21</c:f>
              <c:numCache>
                <c:formatCode>0.0</c:formatCode>
                <c:ptCount val="2"/>
                <c:pt idx="0">
                  <c:v>54.668538114229435</c:v>
                </c:pt>
                <c:pt idx="1">
                  <c:v>56.900891334240036</c:v>
                </c:pt>
              </c:numCache>
            </c:numRef>
          </c:val>
        </c:ser>
        <c:ser>
          <c:idx val="1"/>
          <c:order val="1"/>
          <c:tx>
            <c:strRef>
              <c:f>'FIG3 Tour Graph age_gender'!$J$22</c:f>
              <c:strCache>
                <c:ptCount val="1"/>
                <c:pt idx="0">
                  <c:v>25-34</c:v>
                </c:pt>
              </c:strCache>
            </c:strRef>
          </c:tx>
          <c:invertIfNegative val="0"/>
          <c:cat>
            <c:strRef>
              <c:f>'FIG3 Tour Graph age_gender'!$K$20:$L$20</c:f>
              <c:strCache>
                <c:ptCount val="2"/>
                <c:pt idx="0">
                  <c:v>Female</c:v>
                </c:pt>
                <c:pt idx="1">
                  <c:v>Male</c:v>
                </c:pt>
              </c:strCache>
            </c:strRef>
          </c:cat>
          <c:val>
            <c:numRef>
              <c:f>'FIG3 Tour Graph age_gender'!$K$22:$L$22</c:f>
              <c:numCache>
                <c:formatCode>0.0</c:formatCode>
                <c:ptCount val="2"/>
                <c:pt idx="0">
                  <c:v>61.632221149813404</c:v>
                </c:pt>
                <c:pt idx="1">
                  <c:v>59.405610534548224</c:v>
                </c:pt>
              </c:numCache>
            </c:numRef>
          </c:val>
        </c:ser>
        <c:ser>
          <c:idx val="2"/>
          <c:order val="2"/>
          <c:tx>
            <c:strRef>
              <c:f>'FIG3 Tour Graph age_gender'!$J$23</c:f>
              <c:strCache>
                <c:ptCount val="1"/>
                <c:pt idx="0">
                  <c:v>35-44</c:v>
                </c:pt>
              </c:strCache>
            </c:strRef>
          </c:tx>
          <c:invertIfNegative val="0"/>
          <c:cat>
            <c:strRef>
              <c:f>'FIG3 Tour Graph age_gender'!$K$20:$L$20</c:f>
              <c:strCache>
                <c:ptCount val="2"/>
                <c:pt idx="0">
                  <c:v>Female</c:v>
                </c:pt>
                <c:pt idx="1">
                  <c:v>Male</c:v>
                </c:pt>
              </c:strCache>
            </c:strRef>
          </c:cat>
          <c:val>
            <c:numRef>
              <c:f>'FIG3 Tour Graph age_gender'!$K$23:$L$23</c:f>
              <c:numCache>
                <c:formatCode>0.0</c:formatCode>
                <c:ptCount val="2"/>
                <c:pt idx="0">
                  <c:v>57.015937681213479</c:v>
                </c:pt>
                <c:pt idx="1">
                  <c:v>57.610684205392126</c:v>
                </c:pt>
              </c:numCache>
            </c:numRef>
          </c:val>
        </c:ser>
        <c:ser>
          <c:idx val="3"/>
          <c:order val="3"/>
          <c:tx>
            <c:strRef>
              <c:f>'FIG3 Tour Graph age_gender'!$J$24</c:f>
              <c:strCache>
                <c:ptCount val="1"/>
                <c:pt idx="0">
                  <c:v>45-54</c:v>
                </c:pt>
              </c:strCache>
            </c:strRef>
          </c:tx>
          <c:invertIfNegative val="0"/>
          <c:cat>
            <c:strRef>
              <c:f>'FIG3 Tour Graph age_gender'!$K$20:$L$20</c:f>
              <c:strCache>
                <c:ptCount val="2"/>
                <c:pt idx="0">
                  <c:v>Female</c:v>
                </c:pt>
                <c:pt idx="1">
                  <c:v>Male</c:v>
                </c:pt>
              </c:strCache>
            </c:strRef>
          </c:cat>
          <c:val>
            <c:numRef>
              <c:f>'FIG3 Tour Graph age_gender'!$K$24:$L$24</c:f>
              <c:numCache>
                <c:formatCode>0.0</c:formatCode>
                <c:ptCount val="2"/>
                <c:pt idx="0">
                  <c:v>57.868071147699304</c:v>
                </c:pt>
                <c:pt idx="1">
                  <c:v>55.961978628626433</c:v>
                </c:pt>
              </c:numCache>
            </c:numRef>
          </c:val>
        </c:ser>
        <c:ser>
          <c:idx val="4"/>
          <c:order val="4"/>
          <c:tx>
            <c:strRef>
              <c:f>'FIG3 Tour Graph age_gender'!$J$25</c:f>
              <c:strCache>
                <c:ptCount val="1"/>
                <c:pt idx="0">
                  <c:v>55-64</c:v>
                </c:pt>
              </c:strCache>
            </c:strRef>
          </c:tx>
          <c:invertIfNegative val="0"/>
          <c:cat>
            <c:strRef>
              <c:f>'FIG3 Tour Graph age_gender'!$K$20:$L$20</c:f>
              <c:strCache>
                <c:ptCount val="2"/>
                <c:pt idx="0">
                  <c:v>Female</c:v>
                </c:pt>
                <c:pt idx="1">
                  <c:v>Male</c:v>
                </c:pt>
              </c:strCache>
            </c:strRef>
          </c:cat>
          <c:val>
            <c:numRef>
              <c:f>'FIG3 Tour Graph age_gender'!$K$25:$L$25</c:f>
              <c:numCache>
                <c:formatCode>0.0</c:formatCode>
                <c:ptCount val="2"/>
                <c:pt idx="0">
                  <c:v>52.959821151976094</c:v>
                </c:pt>
                <c:pt idx="1">
                  <c:v>55.917232729365232</c:v>
                </c:pt>
              </c:numCache>
            </c:numRef>
          </c:val>
        </c:ser>
        <c:ser>
          <c:idx val="5"/>
          <c:order val="5"/>
          <c:tx>
            <c:strRef>
              <c:f>'FIG3 Tour Graph age_gender'!$J$26</c:f>
              <c:strCache>
                <c:ptCount val="1"/>
                <c:pt idx="0">
                  <c:v>65 and more</c:v>
                </c:pt>
              </c:strCache>
            </c:strRef>
          </c:tx>
          <c:invertIfNegative val="0"/>
          <c:cat>
            <c:strRef>
              <c:f>'FIG3 Tour Graph age_gender'!$K$20:$L$20</c:f>
              <c:strCache>
                <c:ptCount val="2"/>
                <c:pt idx="0">
                  <c:v>Female</c:v>
                </c:pt>
                <c:pt idx="1">
                  <c:v>Male</c:v>
                </c:pt>
              </c:strCache>
            </c:strRef>
          </c:cat>
          <c:val>
            <c:numRef>
              <c:f>'FIG3 Tour Graph age_gender'!$K$26:$L$26</c:f>
              <c:numCache>
                <c:formatCode>0.0</c:formatCode>
                <c:ptCount val="2"/>
                <c:pt idx="0">
                  <c:v>39.935496753256785</c:v>
                </c:pt>
                <c:pt idx="1">
                  <c:v>42.983601208570512</c:v>
                </c:pt>
              </c:numCache>
            </c:numRef>
          </c:val>
        </c:ser>
        <c:dLbls>
          <c:showLegendKey val="0"/>
          <c:showVal val="0"/>
          <c:showCatName val="0"/>
          <c:showSerName val="0"/>
          <c:showPercent val="0"/>
          <c:showBubbleSize val="0"/>
        </c:dLbls>
        <c:gapWidth val="150"/>
        <c:axId val="163468416"/>
        <c:axId val="163469952"/>
      </c:barChart>
      <c:catAx>
        <c:axId val="163468416"/>
        <c:scaling>
          <c:orientation val="minMax"/>
        </c:scaling>
        <c:delete val="0"/>
        <c:axPos val="b"/>
        <c:majorTickMark val="out"/>
        <c:minorTickMark val="none"/>
        <c:tickLblPos val="nextTo"/>
        <c:spPr>
          <a:ln>
            <a:solidFill>
              <a:srgbClr val="000000"/>
            </a:solidFill>
            <a:prstDash val="solid"/>
          </a:ln>
        </c:spPr>
        <c:crossAx val="163469952"/>
        <c:crosses val="autoZero"/>
        <c:auto val="1"/>
        <c:lblAlgn val="ctr"/>
        <c:lblOffset val="100"/>
        <c:noMultiLvlLbl val="0"/>
      </c:catAx>
      <c:valAx>
        <c:axId val="163469952"/>
        <c:scaling>
          <c:orientation val="minMax"/>
        </c:scaling>
        <c:delete val="0"/>
        <c:axPos val="l"/>
        <c:majorGridlines>
          <c:spPr>
            <a:ln w="3175">
              <a:solidFill>
                <a:srgbClr val="C0C0C0"/>
              </a:solidFill>
              <a:prstDash val="sysDash"/>
            </a:ln>
          </c:spPr>
        </c:majorGridlines>
        <c:numFmt formatCode="0.0" sourceLinked="1"/>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63468416"/>
        <c:crosses val="autoZero"/>
        <c:crossBetween val="between"/>
      </c:valAx>
    </c:plotArea>
    <c:legend>
      <c:legendPos val="b"/>
      <c:overlay val="0"/>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7.090480508939781E-2"/>
          <c:y val="3.5066748564384381E-2"/>
          <c:w val="0.91414192290443563"/>
          <c:h val="0.81581999838848585"/>
        </c:manualLayout>
      </c:layout>
      <c:barChart>
        <c:barDir val="col"/>
        <c:grouping val="clustered"/>
        <c:varyColors val="0"/>
        <c:ser>
          <c:idx val="0"/>
          <c:order val="0"/>
          <c:tx>
            <c:strRef>
              <c:f>'FIG3 Tour Graph age_gender'!$B$74</c:f>
              <c:strCache>
                <c:ptCount val="1"/>
                <c:pt idx="0">
                  <c:v>15-24</c:v>
                </c:pt>
              </c:strCache>
            </c:strRef>
          </c:tx>
          <c:spPr>
            <a:solidFill>
              <a:srgbClr val="00A5E6">
                <a:lumMod val="100000"/>
              </a:srgbClr>
            </a:solidFill>
            <a:ln>
              <a:noFill/>
              <a:round/>
            </a:ln>
            <a:effectLst/>
            <a:extLst>
              <a:ext uri="{91240B29-F687-4F45-9708-019B960494DF}">
                <a14:hiddenLine xmlns:a14="http://schemas.microsoft.com/office/drawing/2010/main">
                  <a:noFill/>
                  <a:round/>
                </a14:hiddenLine>
              </a:ext>
            </a:extLst>
          </c:spPr>
          <c:invertIfNegative val="0"/>
          <c:cat>
            <c:strRef>
              <c:f>'FIG3 Tour Graph age_gender'!$C$73:$D$73</c:f>
              <c:strCache>
                <c:ptCount val="2"/>
                <c:pt idx="0">
                  <c:v>Accommodation</c:v>
                </c:pt>
                <c:pt idx="1">
                  <c:v>Air travel</c:v>
                </c:pt>
              </c:strCache>
            </c:strRef>
          </c:cat>
          <c:val>
            <c:numRef>
              <c:f>'FIG3 Tour Graph age_gender'!$C$74:$D$74</c:f>
              <c:numCache>
                <c:formatCode>0%</c:formatCode>
                <c:ptCount val="2"/>
                <c:pt idx="0">
                  <c:v>0.55736359568501281</c:v>
                </c:pt>
                <c:pt idx="1">
                  <c:v>0.75407862237418055</c:v>
                </c:pt>
              </c:numCache>
            </c:numRef>
          </c:val>
        </c:ser>
        <c:ser>
          <c:idx val="1"/>
          <c:order val="1"/>
          <c:tx>
            <c:strRef>
              <c:f>'FIG3 Tour Graph age_gender'!$B$75</c:f>
              <c:strCache>
                <c:ptCount val="1"/>
                <c:pt idx="0">
                  <c:v>25-34</c:v>
                </c:pt>
              </c:strCache>
            </c:strRef>
          </c:tx>
          <c:spPr>
            <a:solidFill>
              <a:srgbClr val="00A5E6">
                <a:lumMod val="60000"/>
                <a:lumOff val="40000"/>
              </a:srgbClr>
            </a:solidFill>
            <a:ln>
              <a:noFill/>
              <a:round/>
            </a:ln>
            <a:effectLst/>
            <a:extLst>
              <a:ext uri="{91240B29-F687-4F45-9708-019B960494DF}">
                <a14:hiddenLine xmlns:a14="http://schemas.microsoft.com/office/drawing/2010/main">
                  <a:noFill/>
                  <a:round/>
                </a14:hiddenLine>
              </a:ext>
            </a:extLst>
          </c:spPr>
          <c:invertIfNegative val="0"/>
          <c:cat>
            <c:strRef>
              <c:f>'FIG3 Tour Graph age_gender'!$C$73:$D$73</c:f>
              <c:strCache>
                <c:ptCount val="2"/>
                <c:pt idx="0">
                  <c:v>Accommodation</c:v>
                </c:pt>
                <c:pt idx="1">
                  <c:v>Air travel</c:v>
                </c:pt>
              </c:strCache>
            </c:strRef>
          </c:cat>
          <c:val>
            <c:numRef>
              <c:f>'FIG3 Tour Graph age_gender'!$C$75:$D$75</c:f>
              <c:numCache>
                <c:formatCode>0%</c:formatCode>
                <c:ptCount val="2"/>
                <c:pt idx="0">
                  <c:v>0.6046800894752592</c:v>
                </c:pt>
                <c:pt idx="1">
                  <c:v>0.75225451834010071</c:v>
                </c:pt>
              </c:numCache>
            </c:numRef>
          </c:val>
        </c:ser>
        <c:ser>
          <c:idx val="2"/>
          <c:order val="2"/>
          <c:tx>
            <c:strRef>
              <c:f>'FIG3 Tour Graph age_gender'!$B$76</c:f>
              <c:strCache>
                <c:ptCount val="1"/>
                <c:pt idx="0">
                  <c:v>35-44</c:v>
                </c:pt>
              </c:strCache>
            </c:strRef>
          </c:tx>
          <c:spPr>
            <a:solidFill>
              <a:srgbClr val="F06423">
                <a:lumMod val="100000"/>
              </a:srgbClr>
            </a:solidFill>
            <a:ln>
              <a:noFill/>
              <a:round/>
            </a:ln>
            <a:effectLst/>
            <a:extLst>
              <a:ext uri="{91240B29-F687-4F45-9708-019B960494DF}">
                <a14:hiddenLine xmlns:a14="http://schemas.microsoft.com/office/drawing/2010/main">
                  <a:noFill/>
                  <a:round/>
                </a14:hiddenLine>
              </a:ext>
            </a:extLst>
          </c:spPr>
          <c:invertIfNegative val="0"/>
          <c:cat>
            <c:strRef>
              <c:f>'FIG3 Tour Graph age_gender'!$C$73:$D$73</c:f>
              <c:strCache>
                <c:ptCount val="2"/>
                <c:pt idx="0">
                  <c:v>Accommodation</c:v>
                </c:pt>
                <c:pt idx="1">
                  <c:v>Air travel</c:v>
                </c:pt>
              </c:strCache>
            </c:strRef>
          </c:cat>
          <c:val>
            <c:numRef>
              <c:f>'FIG3 Tour Graph age_gender'!$C$76:$D$76</c:f>
              <c:numCache>
                <c:formatCode>0%</c:formatCode>
                <c:ptCount val="2"/>
                <c:pt idx="0">
                  <c:v>0.57341430225620882</c:v>
                </c:pt>
                <c:pt idx="1">
                  <c:v>0.66164008489660542</c:v>
                </c:pt>
              </c:numCache>
            </c:numRef>
          </c:val>
        </c:ser>
        <c:ser>
          <c:idx val="3"/>
          <c:order val="3"/>
          <c:tx>
            <c:strRef>
              <c:f>'FIG3 Tour Graph age_gender'!$B$77</c:f>
              <c:strCache>
                <c:ptCount val="1"/>
                <c:pt idx="0">
                  <c:v>45-54</c:v>
                </c:pt>
              </c:strCache>
            </c:strRef>
          </c:tx>
          <c:spPr>
            <a:solidFill>
              <a:srgbClr val="F06423">
                <a:lumMod val="60000"/>
                <a:lumOff val="40000"/>
              </a:srgbClr>
            </a:solidFill>
            <a:ln>
              <a:noFill/>
              <a:round/>
            </a:ln>
            <a:effectLst/>
            <a:extLst>
              <a:ext uri="{91240B29-F687-4F45-9708-019B960494DF}">
                <a14:hiddenLine xmlns:a14="http://schemas.microsoft.com/office/drawing/2010/main">
                  <a:noFill/>
                  <a:round/>
                </a14:hiddenLine>
              </a:ext>
            </a:extLst>
          </c:spPr>
          <c:invertIfNegative val="0"/>
          <c:cat>
            <c:strRef>
              <c:f>'FIG3 Tour Graph age_gender'!$C$73:$D$73</c:f>
              <c:strCache>
                <c:ptCount val="2"/>
                <c:pt idx="0">
                  <c:v>Accommodation</c:v>
                </c:pt>
                <c:pt idx="1">
                  <c:v>Air travel</c:v>
                </c:pt>
              </c:strCache>
            </c:strRef>
          </c:cat>
          <c:val>
            <c:numRef>
              <c:f>'FIG3 Tour Graph age_gender'!$C$77:$D$77</c:f>
              <c:numCache>
                <c:formatCode>0%</c:formatCode>
                <c:ptCount val="2"/>
                <c:pt idx="0">
                  <c:v>0.56832864867591004</c:v>
                </c:pt>
                <c:pt idx="1">
                  <c:v>0.67409494893660893</c:v>
                </c:pt>
              </c:numCache>
            </c:numRef>
          </c:val>
        </c:ser>
        <c:ser>
          <c:idx val="4"/>
          <c:order val="4"/>
          <c:tx>
            <c:strRef>
              <c:f>'FIG3 Tour Graph age_gender'!$B$78</c:f>
              <c:strCache>
                <c:ptCount val="1"/>
                <c:pt idx="0">
                  <c:v>55-64</c:v>
                </c:pt>
              </c:strCache>
            </c:strRef>
          </c:tx>
          <c:spPr>
            <a:solidFill>
              <a:srgbClr val="286EB4">
                <a:lumMod val="100000"/>
              </a:srgbClr>
            </a:solidFill>
            <a:ln>
              <a:noFill/>
              <a:round/>
            </a:ln>
            <a:effectLst/>
            <a:extLst>
              <a:ext uri="{91240B29-F687-4F45-9708-019B960494DF}">
                <a14:hiddenLine xmlns:a14="http://schemas.microsoft.com/office/drawing/2010/main">
                  <a:noFill/>
                  <a:round/>
                </a14:hiddenLine>
              </a:ext>
            </a:extLst>
          </c:spPr>
          <c:invertIfNegative val="0"/>
          <c:cat>
            <c:strRef>
              <c:f>'FIG3 Tour Graph age_gender'!$C$73:$D$73</c:f>
              <c:strCache>
                <c:ptCount val="2"/>
                <c:pt idx="0">
                  <c:v>Accommodation</c:v>
                </c:pt>
                <c:pt idx="1">
                  <c:v>Air travel</c:v>
                </c:pt>
              </c:strCache>
            </c:strRef>
          </c:cat>
          <c:val>
            <c:numRef>
              <c:f>'FIG3 Tour Graph age_gender'!$C$78:$D$78</c:f>
              <c:numCache>
                <c:formatCode>0%</c:formatCode>
                <c:ptCount val="2"/>
                <c:pt idx="0">
                  <c:v>0.54554354215781897</c:v>
                </c:pt>
                <c:pt idx="1">
                  <c:v>0.62939927194968781</c:v>
                </c:pt>
              </c:numCache>
            </c:numRef>
          </c:val>
        </c:ser>
        <c:ser>
          <c:idx val="5"/>
          <c:order val="5"/>
          <c:tx>
            <c:strRef>
              <c:f>'FIG3 Tour Graph age_gender'!$B$79</c:f>
              <c:strCache>
                <c:ptCount val="1"/>
                <c:pt idx="0">
                  <c:v>65 and more</c:v>
                </c:pt>
              </c:strCache>
            </c:strRef>
          </c:tx>
          <c:spPr>
            <a:solidFill>
              <a:srgbClr val="286EB4">
                <a:lumMod val="60000"/>
                <a:lumOff val="40000"/>
              </a:srgbClr>
            </a:solidFill>
            <a:ln>
              <a:noFill/>
              <a:round/>
            </a:ln>
            <a:effectLst/>
            <a:extLst>
              <a:ext uri="{91240B29-F687-4F45-9708-019B960494DF}">
                <a14:hiddenLine xmlns:a14="http://schemas.microsoft.com/office/drawing/2010/main">
                  <a:noFill/>
                  <a:round/>
                </a14:hiddenLine>
              </a:ext>
            </a:extLst>
          </c:spPr>
          <c:invertIfNegative val="0"/>
          <c:cat>
            <c:strRef>
              <c:f>'FIG3 Tour Graph age_gender'!$C$73:$D$73</c:f>
              <c:strCache>
                <c:ptCount val="2"/>
                <c:pt idx="0">
                  <c:v>Accommodation</c:v>
                </c:pt>
                <c:pt idx="1">
                  <c:v>Air travel</c:v>
                </c:pt>
              </c:strCache>
            </c:strRef>
          </c:cat>
          <c:val>
            <c:numRef>
              <c:f>'FIG3 Tour Graph age_gender'!$C$79:$D$79</c:f>
              <c:numCache>
                <c:formatCode>0%</c:formatCode>
                <c:ptCount val="2"/>
                <c:pt idx="0">
                  <c:v>0.41504135791010505</c:v>
                </c:pt>
                <c:pt idx="1">
                  <c:v>0.55892131041585058</c:v>
                </c:pt>
              </c:numCache>
            </c:numRef>
          </c:val>
        </c:ser>
        <c:dLbls>
          <c:showLegendKey val="0"/>
          <c:showVal val="0"/>
          <c:showCatName val="0"/>
          <c:showSerName val="0"/>
          <c:showPercent val="0"/>
          <c:showBubbleSize val="0"/>
        </c:dLbls>
        <c:gapWidth val="199"/>
        <c:overlap val="-10"/>
        <c:axId val="163518720"/>
        <c:axId val="163520512"/>
      </c:barChart>
      <c:catAx>
        <c:axId val="163518720"/>
        <c:scaling>
          <c:orientation val="minMax"/>
        </c:scaling>
        <c:delete val="0"/>
        <c:axPos val="b"/>
        <c:majorTickMark val="none"/>
        <c:minorTickMark val="none"/>
        <c:tickLblPos val="nextTo"/>
        <c:spPr>
          <a:ln>
            <a:solidFill>
              <a:srgbClr val="000000"/>
            </a:solidFill>
            <a:prstDash val="solid"/>
          </a:ln>
        </c:spPr>
        <c:crossAx val="163520512"/>
        <c:crosses val="autoZero"/>
        <c:auto val="1"/>
        <c:lblAlgn val="ctr"/>
        <c:lblOffset val="100"/>
        <c:noMultiLvlLbl val="0"/>
      </c:catAx>
      <c:valAx>
        <c:axId val="163520512"/>
        <c:scaling>
          <c:orientation val="minMax"/>
          <c:max val="1"/>
        </c:scaling>
        <c:delete val="0"/>
        <c:axPos val="l"/>
        <c:majorGridlines>
          <c:spPr>
            <a:ln w="3175">
              <a:solidFill>
                <a:srgbClr val="C0C0C0"/>
              </a:solidFill>
              <a:prstDash val="sysDash"/>
            </a:ln>
          </c:spPr>
        </c:majorGridlines>
        <c:numFmt formatCode="0%" sourceLinked="1"/>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63518720"/>
        <c:crosses val="autoZero"/>
        <c:crossBetween val="between"/>
      </c:valAx>
    </c:plotArea>
    <c:legend>
      <c:legendPos val="b"/>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solidFill>
      <a:sysClr val="window" lastClr="FFFFFF"/>
    </a:solid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086503738382586"/>
          <c:y val="0.11093584256324805"/>
          <c:w val="0.45600684701398647"/>
          <c:h val="0.81082976661112383"/>
        </c:manualLayout>
      </c:layout>
      <c:barChart>
        <c:barDir val="bar"/>
        <c:grouping val="clustered"/>
        <c:varyColors val="0"/>
        <c:ser>
          <c:idx val="0"/>
          <c:order val="0"/>
          <c:invertIfNegative val="0"/>
          <c:dLbls>
            <c:txPr>
              <a:bodyPr/>
              <a:lstStyle/>
              <a:p>
                <a:pPr>
                  <a:defRPr>
                    <a:solidFill>
                      <a:schemeClr val="bg1"/>
                    </a:solidFill>
                  </a:defRPr>
                </a:pPr>
                <a:endParaRPr lang="en-US"/>
              </a:p>
            </c:txPr>
            <c:dLblPos val="inEnd"/>
            <c:showLegendKey val="0"/>
            <c:showVal val="1"/>
            <c:showCatName val="0"/>
            <c:showSerName val="0"/>
            <c:showPercent val="0"/>
            <c:showBubbleSize val="0"/>
            <c:showLeaderLines val="0"/>
          </c:dLbls>
          <c:cat>
            <c:strRef>
              <c:f>'FIG4-TABLE2 Indiv Table1'!$M$1:$M$3</c:f>
              <c:strCache>
                <c:ptCount val="3"/>
                <c:pt idx="0">
                  <c:v>Internet use related to travel (% of population)</c:v>
                </c:pt>
                <c:pt idx="1">
                  <c:v>Internet use related to travel (% of internet users)</c:v>
                </c:pt>
                <c:pt idx="2">
                  <c:v>Participation in tourism (% of population)</c:v>
                </c:pt>
              </c:strCache>
            </c:strRef>
          </c:cat>
          <c:val>
            <c:numRef>
              <c:f>'FIG4-TABLE2 Indiv Table1'!$N$1:$N$3</c:f>
              <c:numCache>
                <c:formatCode>0%</c:formatCode>
                <c:ptCount val="3"/>
                <c:pt idx="0">
                  <c:v>0.39</c:v>
                </c:pt>
                <c:pt idx="1">
                  <c:v>0.5</c:v>
                </c:pt>
                <c:pt idx="2">
                  <c:v>0.5998</c:v>
                </c:pt>
              </c:numCache>
            </c:numRef>
          </c:val>
        </c:ser>
        <c:dLbls>
          <c:showLegendKey val="0"/>
          <c:showVal val="0"/>
          <c:showCatName val="0"/>
          <c:showSerName val="0"/>
          <c:showPercent val="0"/>
          <c:showBubbleSize val="0"/>
        </c:dLbls>
        <c:gapWidth val="86"/>
        <c:axId val="163588352"/>
        <c:axId val="163590144"/>
      </c:barChart>
      <c:catAx>
        <c:axId val="163588352"/>
        <c:scaling>
          <c:orientation val="maxMin"/>
        </c:scaling>
        <c:delete val="0"/>
        <c:axPos val="l"/>
        <c:majorTickMark val="none"/>
        <c:minorTickMark val="none"/>
        <c:tickLblPos val="nextTo"/>
        <c:spPr>
          <a:ln>
            <a:solidFill>
              <a:srgbClr val="000000"/>
            </a:solidFill>
            <a:prstDash val="solid"/>
          </a:ln>
        </c:spPr>
        <c:crossAx val="163590144"/>
        <c:crosses val="autoZero"/>
        <c:auto val="1"/>
        <c:lblAlgn val="ctr"/>
        <c:lblOffset val="100"/>
        <c:noMultiLvlLbl val="0"/>
      </c:catAx>
      <c:valAx>
        <c:axId val="163590144"/>
        <c:scaling>
          <c:orientation val="minMax"/>
          <c:max val="1"/>
        </c:scaling>
        <c:delete val="0"/>
        <c:axPos val="t"/>
        <c:majorGridlines>
          <c:spPr>
            <a:ln w="3175">
              <a:solidFill>
                <a:srgbClr val="C0C0C0"/>
              </a:solidFill>
              <a:prstDash val="sysDash"/>
            </a:ln>
          </c:spPr>
        </c:majorGridlines>
        <c:numFmt formatCode="0%" sourceLinked="0"/>
        <c:majorTickMark val="out"/>
        <c:minorTickMark val="none"/>
        <c:tickLblPos val="nextTo"/>
        <c:spPr>
          <a:ln>
            <a:noFill/>
          </a:ln>
        </c:spPr>
        <c:crossAx val="163588352"/>
        <c:crosses val="autoZero"/>
        <c:crossBetween val="between"/>
        <c:majorUnit val="0.2"/>
      </c:valAx>
    </c:plotArea>
    <c:plotVisOnly val="1"/>
    <c:dispBlanksAs val="gap"/>
    <c:showDLblsOverMax val="0"/>
  </c:chart>
  <c:spPr>
    <a:noFill/>
    <a:ln>
      <a:noFill/>
    </a:ln>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0.39286587926509187"/>
          <c:y val="9.2831622528677174E-2"/>
          <c:w val="0.57971745406824149"/>
          <c:h val="0.74976086322543012"/>
        </c:manualLayout>
      </c:layout>
      <c:barChart>
        <c:barDir val="bar"/>
        <c:grouping val="clustered"/>
        <c:varyColors val="0"/>
        <c:ser>
          <c:idx val="0"/>
          <c:order val="0"/>
          <c:tx>
            <c:strRef>
              <c:f>'FIG5-TABLE3-TABLE4 Indiv Table2'!$Y$2</c:f>
              <c:strCache>
                <c:ptCount val="1"/>
                <c:pt idx="0">
                  <c:v>As % of internet users</c:v>
                </c:pt>
              </c:strCache>
            </c:strRef>
          </c:tx>
          <c:spPr>
            <a:solidFill>
              <a:schemeClr val="accent3"/>
            </a:solidFill>
          </c:spPr>
          <c:invertIfNegative val="0"/>
          <c:dLbls>
            <c:txPr>
              <a:bodyPr/>
              <a:lstStyle/>
              <a:p>
                <a:pPr>
                  <a:defRPr>
                    <a:solidFill>
                      <a:schemeClr val="bg1"/>
                    </a:solidFill>
                  </a:defRPr>
                </a:pPr>
                <a:endParaRPr lang="en-US"/>
              </a:p>
            </c:txPr>
            <c:dLblPos val="inEnd"/>
            <c:showLegendKey val="0"/>
            <c:showVal val="1"/>
            <c:showCatName val="0"/>
            <c:showSerName val="0"/>
            <c:showPercent val="0"/>
            <c:showBubbleSize val="0"/>
            <c:showLeaderLines val="0"/>
          </c:dLbls>
          <c:cat>
            <c:strRef>
              <c:f>'FIG5-TABLE3-TABLE4 Indiv Table2'!$X$3:$X$6</c:f>
              <c:strCache>
                <c:ptCount val="4"/>
                <c:pt idx="0">
                  <c:v>Bought/ordered any goods/services online</c:v>
                </c:pt>
                <c:pt idx="1">
                  <c:v>Bought/ordered travel related services online</c:v>
                </c:pt>
                <c:pt idx="2">
                  <c:v>Bought/ordered holiday accommodation online</c:v>
                </c:pt>
                <c:pt idx="3">
                  <c:v>Bought/ordered other travel arrangements online</c:v>
                </c:pt>
              </c:strCache>
            </c:strRef>
          </c:cat>
          <c:val>
            <c:numRef>
              <c:f>'FIG5-TABLE3-TABLE4 Indiv Table2'!$Y$3:$Y$6</c:f>
              <c:numCache>
                <c:formatCode>0%</c:formatCode>
                <c:ptCount val="4"/>
                <c:pt idx="0">
                  <c:v>0.65270700000000004</c:v>
                </c:pt>
                <c:pt idx="1">
                  <c:v>0.33622300000000005</c:v>
                </c:pt>
                <c:pt idx="2">
                  <c:v>0.26226699999999997</c:v>
                </c:pt>
                <c:pt idx="3">
                  <c:v>0.24416000000000002</c:v>
                </c:pt>
              </c:numCache>
            </c:numRef>
          </c:val>
        </c:ser>
        <c:ser>
          <c:idx val="1"/>
          <c:order val="1"/>
          <c:tx>
            <c:strRef>
              <c:f>'FIG5-TABLE3-TABLE4 Indiv Table2'!$Z$2</c:f>
              <c:strCache>
                <c:ptCount val="1"/>
                <c:pt idx="0">
                  <c:v>As % of internet users that ordered goods/services online</c:v>
                </c:pt>
              </c:strCache>
            </c:strRef>
          </c:tx>
          <c:spPr>
            <a:solidFill>
              <a:schemeClr val="accent2"/>
            </a:solidFill>
          </c:spPr>
          <c:invertIfNegative val="0"/>
          <c:dLbls>
            <c:txPr>
              <a:bodyPr/>
              <a:lstStyle/>
              <a:p>
                <a:pPr>
                  <a:defRPr>
                    <a:solidFill>
                      <a:schemeClr val="bg1"/>
                    </a:solidFill>
                  </a:defRPr>
                </a:pPr>
                <a:endParaRPr lang="en-US"/>
              </a:p>
            </c:txPr>
            <c:dLblPos val="inEnd"/>
            <c:showLegendKey val="0"/>
            <c:showVal val="1"/>
            <c:showCatName val="0"/>
            <c:showSerName val="0"/>
            <c:showPercent val="0"/>
            <c:showBubbleSize val="0"/>
            <c:showLeaderLines val="0"/>
          </c:dLbls>
          <c:cat>
            <c:strRef>
              <c:f>'FIG5-TABLE3-TABLE4 Indiv Table2'!$X$3:$X$6</c:f>
              <c:strCache>
                <c:ptCount val="4"/>
                <c:pt idx="0">
                  <c:v>Bought/ordered any goods/services online</c:v>
                </c:pt>
                <c:pt idx="1">
                  <c:v>Bought/ordered travel related services online</c:v>
                </c:pt>
                <c:pt idx="2">
                  <c:v>Bought/ordered holiday accommodation online</c:v>
                </c:pt>
                <c:pt idx="3">
                  <c:v>Bought/ordered other travel arrangements online</c:v>
                </c:pt>
              </c:strCache>
            </c:strRef>
          </c:cat>
          <c:val>
            <c:numRef>
              <c:f>'FIG5-TABLE3-TABLE4 Indiv Table2'!$Z$3:$Z$6</c:f>
              <c:numCache>
                <c:formatCode>0%</c:formatCode>
                <c:ptCount val="4"/>
                <c:pt idx="0">
                  <c:v>0</c:v>
                </c:pt>
                <c:pt idx="1">
                  <c:v>0.51512100000000005</c:v>
                </c:pt>
                <c:pt idx="2">
                  <c:v>0.40181400000000006</c:v>
                </c:pt>
                <c:pt idx="3">
                  <c:v>0.37407400000000002</c:v>
                </c:pt>
              </c:numCache>
            </c:numRef>
          </c:val>
        </c:ser>
        <c:dLbls>
          <c:showLegendKey val="0"/>
          <c:showVal val="0"/>
          <c:showCatName val="0"/>
          <c:showSerName val="0"/>
          <c:showPercent val="0"/>
          <c:showBubbleSize val="0"/>
        </c:dLbls>
        <c:gapWidth val="49"/>
        <c:axId val="164701696"/>
        <c:axId val="164703232"/>
      </c:barChart>
      <c:catAx>
        <c:axId val="164701696"/>
        <c:scaling>
          <c:orientation val="maxMin"/>
        </c:scaling>
        <c:delete val="0"/>
        <c:axPos val="l"/>
        <c:majorTickMark val="none"/>
        <c:minorTickMark val="none"/>
        <c:tickLblPos val="nextTo"/>
        <c:spPr>
          <a:ln>
            <a:solidFill>
              <a:srgbClr val="000000"/>
            </a:solidFill>
            <a:prstDash val="solid"/>
          </a:ln>
        </c:spPr>
        <c:crossAx val="164703232"/>
        <c:crosses val="autoZero"/>
        <c:auto val="1"/>
        <c:lblAlgn val="ctr"/>
        <c:lblOffset val="100"/>
        <c:noMultiLvlLbl val="0"/>
      </c:catAx>
      <c:valAx>
        <c:axId val="164703232"/>
        <c:scaling>
          <c:orientation val="minMax"/>
          <c:max val="1"/>
        </c:scaling>
        <c:delete val="0"/>
        <c:axPos val="t"/>
        <c:majorGridlines>
          <c:spPr>
            <a:ln w="3175">
              <a:solidFill>
                <a:srgbClr val="C0C0C0"/>
              </a:solidFill>
              <a:prstDash val="sysDash"/>
            </a:ln>
          </c:spPr>
        </c:majorGridlines>
        <c:numFmt formatCode="0%" sourceLinked="1"/>
        <c:majorTickMark val="none"/>
        <c:minorTickMark val="none"/>
        <c:tickLblPos val="nextTo"/>
        <c:spPr>
          <a:ln>
            <a:noFill/>
          </a:ln>
        </c:spPr>
        <c:crossAx val="164701696"/>
        <c:crosses val="autoZero"/>
        <c:crossBetween val="between"/>
        <c:majorUnit val="0.1"/>
      </c:valAx>
    </c:plotArea>
    <c:legend>
      <c:legendPos val="b"/>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noFill/>
    <a:ln>
      <a:noFill/>
    </a:ln>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5.3347540273062204E-2"/>
          <c:y val="1.7699772148341064E-2"/>
          <c:w val="0.92076273562224997"/>
          <c:h val="0.65465612891097791"/>
        </c:manualLayout>
      </c:layout>
      <c:lineChart>
        <c:grouping val="standard"/>
        <c:varyColors val="0"/>
        <c:ser>
          <c:idx val="0"/>
          <c:order val="0"/>
          <c:tx>
            <c:strRef>
              <c:f>'FIG6 INDIV Graph timeseries'!$B$8</c:f>
              <c:strCache>
                <c:ptCount val="1"/>
                <c:pt idx="0">
                  <c:v>Bought or ordered (any) goods or services for private use over the internet in the last 12 months</c:v>
                </c:pt>
              </c:strCache>
            </c:strRef>
          </c:tx>
          <c:spPr>
            <a:ln w="28575" cap="rnd" cmpd="sng" algn="ctr">
              <a:solidFill>
                <a:srgbClr val="00A5E6">
                  <a:lumMod val="100000"/>
                </a:srgbClr>
              </a:solidFill>
              <a:prstDash val="solid"/>
              <a:round/>
              <a:headEnd type="none" w="med" len="med"/>
              <a:tailEnd type="none" w="med" len="med"/>
            </a:ln>
          </c:spPr>
          <c:marker>
            <c:symbol val="diamond"/>
            <c:size val="5"/>
          </c:marker>
          <c:dLbls>
            <c:txPr>
              <a:bodyPr/>
              <a:lstStyle/>
              <a:p>
                <a:pPr>
                  <a:defRPr sz="800"/>
                </a:pPr>
                <a:endParaRPr lang="en-US"/>
              </a:p>
            </c:txPr>
            <c:dLblPos val="t"/>
            <c:showLegendKey val="0"/>
            <c:showVal val="1"/>
            <c:showCatName val="0"/>
            <c:showSerName val="0"/>
            <c:showPercent val="0"/>
            <c:showBubbleSize val="0"/>
            <c:showLeaderLines val="0"/>
          </c:dLbls>
          <c:cat>
            <c:numRef>
              <c:f>'FIG6 INDIV Graph timeseries'!$A$12:$A$17</c:f>
              <c:numCache>
                <c:formatCode>General</c:formatCode>
                <c:ptCount val="6"/>
                <c:pt idx="0">
                  <c:v>2010</c:v>
                </c:pt>
                <c:pt idx="1">
                  <c:v>2011</c:v>
                </c:pt>
                <c:pt idx="2">
                  <c:v>2012</c:v>
                </c:pt>
                <c:pt idx="3">
                  <c:v>2013</c:v>
                </c:pt>
                <c:pt idx="4">
                  <c:v>2014</c:v>
                </c:pt>
                <c:pt idx="5">
                  <c:v>2015</c:v>
                </c:pt>
              </c:numCache>
            </c:numRef>
          </c:cat>
          <c:val>
            <c:numRef>
              <c:f>'FIG6 INDIV Graph timeseries'!$B$12:$B$17</c:f>
              <c:numCache>
                <c:formatCode>0%</c:formatCode>
                <c:ptCount val="6"/>
                <c:pt idx="0">
                  <c:v>0.56488899999999997</c:v>
                </c:pt>
                <c:pt idx="1">
                  <c:v>0.57900099999999999</c:v>
                </c:pt>
                <c:pt idx="2">
                  <c:v>0.58923999999999999</c:v>
                </c:pt>
                <c:pt idx="3">
                  <c:v>0.61206700000000003</c:v>
                </c:pt>
                <c:pt idx="4">
                  <c:v>0.63043300000000002</c:v>
                </c:pt>
                <c:pt idx="5">
                  <c:v>0.65270700000000004</c:v>
                </c:pt>
              </c:numCache>
            </c:numRef>
          </c:val>
          <c:smooth val="0"/>
        </c:ser>
        <c:ser>
          <c:idx val="1"/>
          <c:order val="1"/>
          <c:tx>
            <c:strRef>
              <c:f>'FIG6 INDIV Graph timeseries'!$C$8</c:f>
              <c:strCache>
                <c:ptCount val="1"/>
                <c:pt idx="0">
                  <c:v>Bought or ordered holiday accommodation and/or other travel arrangements in the last 12 months</c:v>
                </c:pt>
              </c:strCache>
            </c:strRef>
          </c:tx>
          <c:spPr>
            <a:ln w="28575" cap="rnd" cmpd="sng" algn="ctr">
              <a:solidFill>
                <a:srgbClr val="F06423">
                  <a:lumMod val="100000"/>
                </a:srgbClr>
              </a:solidFill>
              <a:prstDash val="solid"/>
              <a:round/>
              <a:headEnd type="none" w="med" len="med"/>
              <a:tailEnd type="none" w="med" len="med"/>
            </a:ln>
          </c:spPr>
          <c:marker>
            <c:symbol val="square"/>
            <c:size val="5"/>
            <c:spPr>
              <a:solidFill>
                <a:schemeClr val="accent2"/>
              </a:solidFill>
              <a:ln>
                <a:solidFill>
                  <a:schemeClr val="accent2"/>
                </a:solidFill>
              </a:ln>
            </c:spPr>
          </c:marker>
          <c:dLbls>
            <c:txPr>
              <a:bodyPr/>
              <a:lstStyle/>
              <a:p>
                <a:pPr>
                  <a:defRPr sz="800" baseline="0"/>
                </a:pPr>
                <a:endParaRPr lang="en-US"/>
              </a:p>
            </c:txPr>
            <c:dLblPos val="t"/>
            <c:showLegendKey val="0"/>
            <c:showVal val="1"/>
            <c:showCatName val="0"/>
            <c:showSerName val="0"/>
            <c:showPercent val="0"/>
            <c:showBubbleSize val="0"/>
            <c:showLeaderLines val="0"/>
          </c:dLbls>
          <c:cat>
            <c:numRef>
              <c:f>'FIG6 INDIV Graph timeseries'!$A$12:$A$17</c:f>
              <c:numCache>
                <c:formatCode>General</c:formatCode>
                <c:ptCount val="6"/>
                <c:pt idx="0">
                  <c:v>2010</c:v>
                </c:pt>
                <c:pt idx="1">
                  <c:v>2011</c:v>
                </c:pt>
                <c:pt idx="2">
                  <c:v>2012</c:v>
                </c:pt>
                <c:pt idx="3">
                  <c:v>2013</c:v>
                </c:pt>
                <c:pt idx="4">
                  <c:v>2014</c:v>
                </c:pt>
                <c:pt idx="5">
                  <c:v>2015</c:v>
                </c:pt>
              </c:numCache>
            </c:numRef>
          </c:cat>
          <c:val>
            <c:numRef>
              <c:f>'FIG6 INDIV Graph timeseries'!$C$12:$C$17</c:f>
              <c:numCache>
                <c:formatCode>0%</c:formatCode>
                <c:ptCount val="6"/>
                <c:pt idx="0">
                  <c:v>0.28934500000000002</c:v>
                </c:pt>
                <c:pt idx="1">
                  <c:v>0.30238900000000002</c:v>
                </c:pt>
                <c:pt idx="2">
                  <c:v>0.315054</c:v>
                </c:pt>
                <c:pt idx="3">
                  <c:v>0.32521800000000001</c:v>
                </c:pt>
                <c:pt idx="4">
                  <c:v>0.342839</c:v>
                </c:pt>
                <c:pt idx="5">
                  <c:v>0.33622299999999999</c:v>
                </c:pt>
              </c:numCache>
            </c:numRef>
          </c:val>
          <c:smooth val="0"/>
        </c:ser>
        <c:ser>
          <c:idx val="2"/>
          <c:order val="2"/>
          <c:tx>
            <c:strRef>
              <c:f>'FIG6 INDIV Graph timeseries'!$D$8</c:f>
              <c:strCache>
                <c:ptCount val="1"/>
                <c:pt idx="0">
                  <c:v>Bought or ordered holiday accommodation (hotel etc.) in the last 12 months</c:v>
                </c:pt>
              </c:strCache>
            </c:strRef>
          </c:tx>
          <c:spPr>
            <a:ln w="28575" cap="rnd" cmpd="sng" algn="ctr">
              <a:solidFill>
                <a:srgbClr val="286EB4">
                  <a:lumMod val="100000"/>
                </a:srgbClr>
              </a:solidFill>
              <a:prstDash val="solid"/>
              <a:round/>
              <a:headEnd type="none" w="med" len="med"/>
              <a:tailEnd type="none" w="med" len="med"/>
            </a:ln>
          </c:spPr>
          <c:marker>
            <c:symbol val="triangle"/>
            <c:size val="5"/>
            <c:spPr>
              <a:solidFill>
                <a:schemeClr val="tx2">
                  <a:lumMod val="75000"/>
                </a:schemeClr>
              </a:solidFill>
            </c:spPr>
          </c:marker>
          <c:dLbls>
            <c:dLbl>
              <c:idx val="0"/>
              <c:layout>
                <c:manualLayout>
                  <c:x val="-2.8308781034253671E-2"/>
                  <c:y val="-1.5778658414507631E-2"/>
                </c:manualLayout>
              </c:layout>
              <c:dLblPos val="r"/>
              <c:showLegendKey val="0"/>
              <c:showVal val="1"/>
              <c:showCatName val="0"/>
              <c:showSerName val="0"/>
              <c:showPercent val="0"/>
              <c:showBubbleSize val="0"/>
            </c:dLbl>
            <c:dLbl>
              <c:idx val="1"/>
              <c:layout>
                <c:manualLayout>
                  <c:x val="-2.8308781034253671E-2"/>
                  <c:y val="-1.5778658414507631E-2"/>
                </c:manualLayout>
              </c:layout>
              <c:dLblPos val="r"/>
              <c:showLegendKey val="0"/>
              <c:showVal val="1"/>
              <c:showCatName val="0"/>
              <c:showSerName val="0"/>
              <c:showPercent val="0"/>
              <c:showBubbleSize val="0"/>
            </c:dLbl>
            <c:dLbl>
              <c:idx val="2"/>
              <c:layout>
                <c:manualLayout>
                  <c:x val="-3.173857715853004E-2"/>
                  <c:y val="-1.5778658414507631E-2"/>
                </c:manualLayout>
              </c:layout>
              <c:dLblPos val="r"/>
              <c:showLegendKey val="0"/>
              <c:showVal val="1"/>
              <c:showCatName val="0"/>
              <c:showSerName val="0"/>
              <c:showPercent val="0"/>
              <c:showBubbleSize val="0"/>
            </c:dLbl>
            <c:dLbl>
              <c:idx val="3"/>
              <c:layout>
                <c:manualLayout>
                  <c:x val="-3.0023679096391854E-2"/>
                  <c:y val="-1.0140886586231496E-2"/>
                </c:manualLayout>
              </c:layout>
              <c:dLblPos val="r"/>
              <c:showLegendKey val="0"/>
              <c:showVal val="1"/>
              <c:showCatName val="0"/>
              <c:showSerName val="0"/>
              <c:showPercent val="0"/>
              <c:showBubbleSize val="0"/>
            </c:dLbl>
            <c:dLbl>
              <c:idx val="4"/>
              <c:layout>
                <c:manualLayout>
                  <c:x val="-2.8308781034253671E-2"/>
                  <c:y val="-1.2959772500369563E-2"/>
                </c:manualLayout>
              </c:layout>
              <c:dLblPos val="r"/>
              <c:showLegendKey val="0"/>
              <c:showVal val="1"/>
              <c:showCatName val="0"/>
              <c:showSerName val="0"/>
              <c:showPercent val="0"/>
              <c:showBubbleSize val="0"/>
            </c:dLbl>
            <c:dLbl>
              <c:idx val="5"/>
              <c:layout>
                <c:manualLayout>
                  <c:x val="-2.8308781034253671E-2"/>
                  <c:y val="-1.5778658414507631E-2"/>
                </c:manualLayout>
              </c:layout>
              <c:dLblPos val="r"/>
              <c:showLegendKey val="0"/>
              <c:showVal val="1"/>
              <c:showCatName val="0"/>
              <c:showSerName val="0"/>
              <c:showPercent val="0"/>
              <c:showBubbleSize val="0"/>
            </c:dLbl>
            <c:txPr>
              <a:bodyPr/>
              <a:lstStyle/>
              <a:p>
                <a:pPr>
                  <a:defRPr sz="800" baseline="0"/>
                </a:pPr>
                <a:endParaRPr lang="en-US"/>
              </a:p>
            </c:txPr>
            <c:dLblPos val="t"/>
            <c:showLegendKey val="0"/>
            <c:showVal val="1"/>
            <c:showCatName val="0"/>
            <c:showSerName val="0"/>
            <c:showPercent val="0"/>
            <c:showBubbleSize val="0"/>
            <c:showLeaderLines val="0"/>
          </c:dLbls>
          <c:cat>
            <c:numRef>
              <c:f>'FIG6 INDIV Graph timeseries'!$A$12:$A$17</c:f>
              <c:numCache>
                <c:formatCode>General</c:formatCode>
                <c:ptCount val="6"/>
                <c:pt idx="0">
                  <c:v>2010</c:v>
                </c:pt>
                <c:pt idx="1">
                  <c:v>2011</c:v>
                </c:pt>
                <c:pt idx="2">
                  <c:v>2012</c:v>
                </c:pt>
                <c:pt idx="3">
                  <c:v>2013</c:v>
                </c:pt>
                <c:pt idx="4">
                  <c:v>2014</c:v>
                </c:pt>
                <c:pt idx="5">
                  <c:v>2015</c:v>
                </c:pt>
              </c:numCache>
            </c:numRef>
          </c:cat>
          <c:val>
            <c:numRef>
              <c:f>'FIG6 INDIV Graph timeseries'!$D$12:$D$17</c:f>
              <c:numCache>
                <c:formatCode>0%</c:formatCode>
                <c:ptCount val="6"/>
                <c:pt idx="0">
                  <c:v>0.22708600000000001</c:v>
                </c:pt>
                <c:pt idx="1">
                  <c:v>0.23510600000000001</c:v>
                </c:pt>
                <c:pt idx="2">
                  <c:v>0.24458099999999999</c:v>
                </c:pt>
                <c:pt idx="3">
                  <c:v>0.259357</c:v>
                </c:pt>
                <c:pt idx="4">
                  <c:v>0.27324199999999998</c:v>
                </c:pt>
                <c:pt idx="5">
                  <c:v>0.26226699999999997</c:v>
                </c:pt>
              </c:numCache>
            </c:numRef>
          </c:val>
          <c:smooth val="0"/>
        </c:ser>
        <c:ser>
          <c:idx val="3"/>
          <c:order val="3"/>
          <c:tx>
            <c:strRef>
              <c:f>'FIG6 INDIV Graph timeseries'!$E$8</c:f>
              <c:strCache>
                <c:ptCount val="1"/>
                <c:pt idx="0">
                  <c:v>Bought or ordered other travel arrangements (transport tickets, carhire, etc.) in the last 12 months</c:v>
                </c:pt>
              </c:strCache>
            </c:strRef>
          </c:tx>
          <c:spPr>
            <a:ln w="28575" cap="rnd" cmpd="sng" algn="ctr">
              <a:solidFill>
                <a:srgbClr val="FAA519">
                  <a:lumMod val="100000"/>
                </a:srgbClr>
              </a:solidFill>
              <a:prstDash val="solid"/>
              <a:round/>
              <a:headEnd type="none" w="med" len="med"/>
              <a:tailEnd type="none" w="med" len="med"/>
            </a:ln>
          </c:spPr>
          <c:marker>
            <c:symbol val="diamond"/>
            <c:size val="5"/>
            <c:spPr>
              <a:solidFill>
                <a:schemeClr val="accent4"/>
              </a:solidFill>
            </c:spPr>
          </c:marker>
          <c:dLbls>
            <c:txPr>
              <a:bodyPr/>
              <a:lstStyle/>
              <a:p>
                <a:pPr>
                  <a:defRPr sz="800"/>
                </a:pPr>
                <a:endParaRPr lang="en-US"/>
              </a:p>
            </c:txPr>
            <c:dLblPos val="b"/>
            <c:showLegendKey val="0"/>
            <c:showVal val="1"/>
            <c:showCatName val="0"/>
            <c:showSerName val="0"/>
            <c:showPercent val="0"/>
            <c:showBubbleSize val="0"/>
            <c:showLeaderLines val="0"/>
          </c:dLbls>
          <c:cat>
            <c:numRef>
              <c:f>'FIG6 INDIV Graph timeseries'!$A$12:$A$17</c:f>
              <c:numCache>
                <c:formatCode>General</c:formatCode>
                <c:ptCount val="6"/>
                <c:pt idx="0">
                  <c:v>2010</c:v>
                </c:pt>
                <c:pt idx="1">
                  <c:v>2011</c:v>
                </c:pt>
                <c:pt idx="2">
                  <c:v>2012</c:v>
                </c:pt>
                <c:pt idx="3">
                  <c:v>2013</c:v>
                </c:pt>
                <c:pt idx="4">
                  <c:v>2014</c:v>
                </c:pt>
                <c:pt idx="5">
                  <c:v>2015</c:v>
                </c:pt>
              </c:numCache>
            </c:numRef>
          </c:cat>
          <c:val>
            <c:numRef>
              <c:f>'FIG6 INDIV Graph timeseries'!$E$12:$E$17</c:f>
              <c:numCache>
                <c:formatCode>0%</c:formatCode>
                <c:ptCount val="6"/>
                <c:pt idx="0">
                  <c:v>0.198545</c:v>
                </c:pt>
                <c:pt idx="1">
                  <c:v>0.21718599999999999</c:v>
                </c:pt>
                <c:pt idx="2">
                  <c:v>0.22931599999999999</c:v>
                </c:pt>
                <c:pt idx="3">
                  <c:v>0.23225899999999999</c:v>
                </c:pt>
                <c:pt idx="4">
                  <c:v>0.25083299999999997</c:v>
                </c:pt>
                <c:pt idx="5">
                  <c:v>0.24415999999999999</c:v>
                </c:pt>
              </c:numCache>
            </c:numRef>
          </c:val>
          <c:smooth val="0"/>
        </c:ser>
        <c:dLbls>
          <c:showLegendKey val="0"/>
          <c:showVal val="0"/>
          <c:showCatName val="0"/>
          <c:showSerName val="0"/>
          <c:showPercent val="0"/>
          <c:showBubbleSize val="0"/>
        </c:dLbls>
        <c:marker val="1"/>
        <c:smooth val="0"/>
        <c:axId val="164452224"/>
        <c:axId val="164453760"/>
      </c:lineChart>
      <c:catAx>
        <c:axId val="164452224"/>
        <c:scaling>
          <c:orientation val="minMax"/>
        </c:scaling>
        <c:delete val="0"/>
        <c:axPos val="b"/>
        <c:numFmt formatCode="General" sourceLinked="1"/>
        <c:majorTickMark val="none"/>
        <c:minorTickMark val="none"/>
        <c:tickLblPos val="nextTo"/>
        <c:spPr>
          <a:ln>
            <a:solidFill>
              <a:srgbClr val="000000"/>
            </a:solidFill>
            <a:prstDash val="solid"/>
          </a:ln>
        </c:spPr>
        <c:crossAx val="164453760"/>
        <c:crosses val="autoZero"/>
        <c:auto val="1"/>
        <c:lblAlgn val="ctr"/>
        <c:lblOffset val="100"/>
        <c:noMultiLvlLbl val="0"/>
      </c:catAx>
      <c:valAx>
        <c:axId val="164453760"/>
        <c:scaling>
          <c:orientation val="minMax"/>
          <c:max val="1"/>
        </c:scaling>
        <c:delete val="0"/>
        <c:axPos val="l"/>
        <c:majorGridlines>
          <c:spPr>
            <a:ln w="3175">
              <a:solidFill>
                <a:srgbClr val="C0C0C0"/>
              </a:solidFill>
              <a:prstDash val="sysDash"/>
            </a:ln>
          </c:spPr>
        </c:majorGridlines>
        <c:numFmt formatCode="0%" sourceLinked="1"/>
        <c:majorTickMark val="out"/>
        <c:minorTickMark val="none"/>
        <c:tickLblPos val="nextTo"/>
        <c:spPr>
          <a:ln>
            <a:noFill/>
          </a:ln>
        </c:spPr>
        <c:crossAx val="164452224"/>
        <c:crosses val="autoZero"/>
        <c:crossBetween val="between"/>
      </c:valAx>
      <c:spPr>
        <a:ln>
          <a:noFill/>
        </a:ln>
      </c:spPr>
    </c:plotArea>
    <c:legend>
      <c:legendPos val="b"/>
      <c:layout>
        <c:manualLayout>
          <c:xMode val="edge"/>
          <c:yMode val="edge"/>
          <c:x val="5.175130251233917E-2"/>
          <c:y val="0.74644247891638238"/>
          <c:w val="0.91364624056536003"/>
          <c:h val="0.18816884727098548"/>
        </c:manualLayout>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noFill/>
    <a:ln>
      <a:noFill/>
    </a:ln>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4702325702664649"/>
          <c:y val="7.0631827661748303E-2"/>
          <c:w val="0.62023908849142206"/>
          <c:h val="0.84341702961701048"/>
        </c:manualLayout>
      </c:layout>
      <c:barChart>
        <c:barDir val="bar"/>
        <c:grouping val="clustered"/>
        <c:varyColors val="0"/>
        <c:ser>
          <c:idx val="0"/>
          <c:order val="0"/>
          <c:tx>
            <c:strRef>
              <c:f>'FIG7 ENTR Graph'!$C$4</c:f>
              <c:strCache>
                <c:ptCount val="1"/>
                <c:pt idx="0">
                  <c:v>All sectors</c:v>
                </c:pt>
              </c:strCache>
            </c:strRef>
          </c:tx>
          <c:spPr>
            <a:solidFill>
              <a:schemeClr val="accent3"/>
            </a:solidFill>
          </c:spPr>
          <c:invertIfNegative val="0"/>
          <c:dLbls>
            <c:txPr>
              <a:bodyPr/>
              <a:lstStyle/>
              <a:p>
                <a:pPr>
                  <a:defRPr>
                    <a:solidFill>
                      <a:schemeClr val="bg1"/>
                    </a:solidFill>
                  </a:defRPr>
                </a:pPr>
                <a:endParaRPr lang="en-US"/>
              </a:p>
            </c:txPr>
            <c:dLblPos val="inEnd"/>
            <c:showLegendKey val="0"/>
            <c:showVal val="1"/>
            <c:showCatName val="0"/>
            <c:showSerName val="0"/>
            <c:showPercent val="0"/>
            <c:showBubbleSize val="0"/>
            <c:showLeaderLines val="0"/>
          </c:dLbls>
          <c:cat>
            <c:strRef>
              <c:f>'FIG7 ENTR Graph'!$B$5:$B$9</c:f>
              <c:strCache>
                <c:ptCount val="5"/>
                <c:pt idx="0">
                  <c:v>Enterprises with Internet access 
(% of all enterprises)</c:v>
                </c:pt>
                <c:pt idx="1">
                  <c:v>Enterprises having a web site 
or homepage
(% of all enterprises)</c:v>
                </c:pt>
                <c:pt idx="2">
                  <c:v>Enterprises where the website provided 
online ordering or reservation or booking
(% of all enterprises)</c:v>
                </c:pt>
                <c:pt idx="3">
                  <c:v>Enterprises having received orders 
via computer mediated networks(¹)
(% of all enterprises)</c:v>
                </c:pt>
                <c:pt idx="4">
                  <c:v>Enterprises' total turnover 
from e-commerce(¹)
(% of turnover)</c:v>
                </c:pt>
              </c:strCache>
            </c:strRef>
          </c:cat>
          <c:val>
            <c:numRef>
              <c:f>'FIG7 ENTR Graph'!$C$5:$C$9</c:f>
              <c:numCache>
                <c:formatCode>0%</c:formatCode>
                <c:ptCount val="5"/>
                <c:pt idx="0">
                  <c:v>0.97</c:v>
                </c:pt>
                <c:pt idx="1">
                  <c:v>0.75292769135477655</c:v>
                </c:pt>
                <c:pt idx="2">
                  <c:v>0.17247989070416708</c:v>
                </c:pt>
                <c:pt idx="3">
                  <c:v>0.19436259216963103</c:v>
                </c:pt>
                <c:pt idx="4">
                  <c:v>0.17173220485806862</c:v>
                </c:pt>
              </c:numCache>
            </c:numRef>
          </c:val>
        </c:ser>
        <c:ser>
          <c:idx val="1"/>
          <c:order val="1"/>
          <c:tx>
            <c:strRef>
              <c:f>'FIG7 ENTR Graph'!$D$4</c:f>
              <c:strCache>
                <c:ptCount val="1"/>
                <c:pt idx="0">
                  <c:v>Accommodation sector</c:v>
                </c:pt>
              </c:strCache>
            </c:strRef>
          </c:tx>
          <c:spPr>
            <a:solidFill>
              <a:schemeClr val="accent2"/>
            </a:solidFill>
          </c:spPr>
          <c:invertIfNegative val="0"/>
          <c:dLbls>
            <c:txPr>
              <a:bodyPr/>
              <a:lstStyle/>
              <a:p>
                <a:pPr>
                  <a:defRPr>
                    <a:solidFill>
                      <a:schemeClr val="bg1"/>
                    </a:solidFill>
                  </a:defRPr>
                </a:pPr>
                <a:endParaRPr lang="en-US"/>
              </a:p>
            </c:txPr>
            <c:dLblPos val="inEnd"/>
            <c:showLegendKey val="0"/>
            <c:showVal val="1"/>
            <c:showCatName val="0"/>
            <c:showSerName val="0"/>
            <c:showPercent val="0"/>
            <c:showBubbleSize val="0"/>
            <c:showLeaderLines val="0"/>
          </c:dLbls>
          <c:cat>
            <c:strRef>
              <c:f>'FIG7 ENTR Graph'!$B$5:$B$9</c:f>
              <c:strCache>
                <c:ptCount val="5"/>
                <c:pt idx="0">
                  <c:v>Enterprises with Internet access 
(% of all enterprises)</c:v>
                </c:pt>
                <c:pt idx="1">
                  <c:v>Enterprises having a web site 
or homepage
(% of all enterprises)</c:v>
                </c:pt>
                <c:pt idx="2">
                  <c:v>Enterprises where the website provided 
online ordering or reservation or booking
(% of all enterprises)</c:v>
                </c:pt>
                <c:pt idx="3">
                  <c:v>Enterprises having received orders 
via computer mediated networks(¹)
(% of all enterprises)</c:v>
                </c:pt>
                <c:pt idx="4">
                  <c:v>Enterprises' total turnover 
from e-commerce(¹)
(% of turnover)</c:v>
                </c:pt>
              </c:strCache>
            </c:strRef>
          </c:cat>
          <c:val>
            <c:numRef>
              <c:f>'FIG7 ENTR Graph'!$D$5:$D$9</c:f>
              <c:numCache>
                <c:formatCode>0%</c:formatCode>
                <c:ptCount val="5"/>
                <c:pt idx="0">
                  <c:v>0.99</c:v>
                </c:pt>
                <c:pt idx="1">
                  <c:v>0.95413815645158184</c:v>
                </c:pt>
                <c:pt idx="2">
                  <c:v>0.73860773408537062</c:v>
                </c:pt>
                <c:pt idx="3">
                  <c:v>0.63182737331488092</c:v>
                </c:pt>
                <c:pt idx="4">
                  <c:v>0.27157021985304086</c:v>
                </c:pt>
              </c:numCache>
            </c:numRef>
          </c:val>
        </c:ser>
        <c:ser>
          <c:idx val="2"/>
          <c:order val="2"/>
          <c:tx>
            <c:strRef>
              <c:f>'FIG7 ENTR Graph'!$E$4</c:f>
              <c:strCache>
                <c:ptCount val="1"/>
                <c:pt idx="0">
                  <c:v>Tour operators, travel agencies</c:v>
                </c:pt>
              </c:strCache>
            </c:strRef>
          </c:tx>
          <c:spPr>
            <a:solidFill>
              <a:schemeClr val="accent5"/>
            </a:solidFill>
          </c:spPr>
          <c:invertIfNegative val="0"/>
          <c:dLbls>
            <c:txPr>
              <a:bodyPr/>
              <a:lstStyle/>
              <a:p>
                <a:pPr>
                  <a:defRPr>
                    <a:solidFill>
                      <a:schemeClr val="bg1"/>
                    </a:solidFill>
                  </a:defRPr>
                </a:pPr>
                <a:endParaRPr lang="en-US"/>
              </a:p>
            </c:txPr>
            <c:dLblPos val="inEnd"/>
            <c:showLegendKey val="0"/>
            <c:showVal val="1"/>
            <c:showCatName val="0"/>
            <c:showSerName val="0"/>
            <c:showPercent val="0"/>
            <c:showBubbleSize val="0"/>
            <c:showLeaderLines val="0"/>
          </c:dLbls>
          <c:cat>
            <c:strRef>
              <c:f>'FIG7 ENTR Graph'!$B$5:$B$9</c:f>
              <c:strCache>
                <c:ptCount val="5"/>
                <c:pt idx="0">
                  <c:v>Enterprises with Internet access 
(% of all enterprises)</c:v>
                </c:pt>
                <c:pt idx="1">
                  <c:v>Enterprises having a web site 
or homepage
(% of all enterprises)</c:v>
                </c:pt>
                <c:pt idx="2">
                  <c:v>Enterprises where the website provided 
online ordering or reservation or booking
(% of all enterprises)</c:v>
                </c:pt>
                <c:pt idx="3">
                  <c:v>Enterprises having received orders 
via computer mediated networks(¹)
(% of all enterprises)</c:v>
                </c:pt>
                <c:pt idx="4">
                  <c:v>Enterprises' total turnover 
from e-commerce(¹)
(% of turnover)</c:v>
                </c:pt>
              </c:strCache>
            </c:strRef>
          </c:cat>
          <c:val>
            <c:numRef>
              <c:f>'FIG7 ENTR Graph'!$E$5:$E$9</c:f>
              <c:numCache>
                <c:formatCode>0%</c:formatCode>
                <c:ptCount val="5"/>
                <c:pt idx="0">
                  <c:v>0.98</c:v>
                </c:pt>
                <c:pt idx="1">
                  <c:v>0.93</c:v>
                </c:pt>
                <c:pt idx="2">
                  <c:v>0.63</c:v>
                </c:pt>
                <c:pt idx="3">
                  <c:v>0.55000000000000004</c:v>
                </c:pt>
                <c:pt idx="4">
                  <c:v>0.28000000000000003</c:v>
                </c:pt>
              </c:numCache>
            </c:numRef>
          </c:val>
        </c:ser>
        <c:dLbls>
          <c:showLegendKey val="0"/>
          <c:showVal val="0"/>
          <c:showCatName val="0"/>
          <c:showSerName val="0"/>
          <c:showPercent val="0"/>
          <c:showBubbleSize val="0"/>
        </c:dLbls>
        <c:gapWidth val="100"/>
        <c:axId val="164530816"/>
        <c:axId val="164540800"/>
      </c:barChart>
      <c:catAx>
        <c:axId val="164530816"/>
        <c:scaling>
          <c:orientation val="maxMin"/>
        </c:scaling>
        <c:delete val="0"/>
        <c:axPos val="l"/>
        <c:majorTickMark val="none"/>
        <c:minorTickMark val="none"/>
        <c:tickLblPos val="nextTo"/>
        <c:spPr>
          <a:ln>
            <a:solidFill>
              <a:srgbClr val="000000"/>
            </a:solidFill>
            <a:prstDash val="solid"/>
          </a:ln>
        </c:spPr>
        <c:crossAx val="164540800"/>
        <c:crosses val="autoZero"/>
        <c:auto val="1"/>
        <c:lblAlgn val="ctr"/>
        <c:lblOffset val="100"/>
        <c:noMultiLvlLbl val="0"/>
      </c:catAx>
      <c:valAx>
        <c:axId val="164540800"/>
        <c:scaling>
          <c:orientation val="minMax"/>
          <c:max val="1"/>
        </c:scaling>
        <c:delete val="0"/>
        <c:axPos val="t"/>
        <c:majorGridlines>
          <c:spPr>
            <a:ln w="3175">
              <a:solidFill>
                <a:srgbClr val="C0C0C0"/>
              </a:solidFill>
              <a:prstDash val="sysDash"/>
            </a:ln>
          </c:spPr>
        </c:majorGridlines>
        <c:numFmt formatCode="0%" sourceLinked="1"/>
        <c:majorTickMark val="out"/>
        <c:minorTickMark val="none"/>
        <c:tickLblPos val="nextTo"/>
        <c:spPr>
          <a:noFill/>
          <a:ln w="9525" cap="flat" cmpd="sng" algn="ctr">
            <a:noFill/>
            <a:prstDash val="solid"/>
            <a:round/>
          </a:ln>
          <a:effectLst/>
          <a:extLst>
            <a:ext uri="{91240B29-F687-4F45-9708-019B960494DF}">
              <a14:hiddenLine xmlns:a14="http://schemas.microsoft.com/office/drawing/2010/main" w="9525" cap="flat" cmpd="sng" algn="ctr">
                <a:solidFill>
                  <a:sysClr val="windowText" lastClr="000000">
                    <a:tint val="75000"/>
                    <a:shade val="95000"/>
                    <a:satMod val="105000"/>
                  </a:sysClr>
                </a:solidFill>
                <a:prstDash val="solid"/>
                <a:round/>
              </a14:hiddenLine>
            </a:ext>
          </a:extLst>
        </c:spPr>
        <c:crossAx val="164530816"/>
        <c:crosses val="autoZero"/>
        <c:crossBetween val="between"/>
      </c:valAx>
    </c:plotArea>
    <c:legend>
      <c:legendPos val="b"/>
      <c:overlay val="0"/>
      <c:spPr>
        <a:solidFill>
          <a:sysClr val="window" lastClr="FFFFFF"/>
        </a:solid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noFill/>
    <a:ln w="9525" cap="flat" cmpd="sng" algn="ctr">
      <a:noFill/>
      <a:prstDash val="solid"/>
      <a:round/>
    </a:ln>
    <a:extLst/>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49948811657187409"/>
          <c:y val="7.0449378214622105E-2"/>
          <c:w val="0.44855205599300085"/>
          <c:h val="0.76049291917943673"/>
        </c:manualLayout>
      </c:layout>
      <c:barChart>
        <c:barDir val="bar"/>
        <c:grouping val="clustered"/>
        <c:varyColors val="0"/>
        <c:ser>
          <c:idx val="0"/>
          <c:order val="0"/>
          <c:tx>
            <c:strRef>
              <c:f>'FIG8ENTR Graph Purpose'!$C$9</c:f>
              <c:strCache>
                <c:ptCount val="1"/>
                <c:pt idx="0">
                  <c:v>All enterprises, without financial sector (10 persons employed or more) [10_C10_S951_XK]</c:v>
                </c:pt>
              </c:strCache>
            </c:strRef>
          </c:tx>
          <c:spPr>
            <a:solidFill>
              <a:schemeClr val="accent3"/>
            </a:solidFill>
          </c:spPr>
          <c:invertIfNegative val="0"/>
          <c:dLbls>
            <c:txPr>
              <a:bodyPr/>
              <a:lstStyle/>
              <a:p>
                <a:pPr>
                  <a:defRPr>
                    <a:solidFill>
                      <a:schemeClr val="bg1"/>
                    </a:solidFill>
                  </a:defRPr>
                </a:pPr>
                <a:endParaRPr lang="en-US"/>
              </a:p>
            </c:txPr>
            <c:dLblPos val="inEnd"/>
            <c:showLegendKey val="0"/>
            <c:showVal val="1"/>
            <c:showCatName val="0"/>
            <c:showSerName val="0"/>
            <c:showPercent val="0"/>
            <c:showBubbleSize val="0"/>
            <c:showLeaderLines val="0"/>
          </c:dLbls>
          <c:cat>
            <c:strRef>
              <c:f>'FIG8ENTR Graph Purpose'!$B$10:$B$16</c:f>
              <c:strCache>
                <c:ptCount val="7"/>
                <c:pt idx="0">
                  <c:v>Use social media for any purpose</c:v>
                </c:pt>
                <c:pt idx="1">
                  <c:v>Develop the enterprise's image or 
market products</c:v>
                </c:pt>
                <c:pt idx="2">
                  <c:v>Obtain or respond to customer opinions, 
reviews questions</c:v>
                </c:pt>
                <c:pt idx="3">
                  <c:v>Involve customers in development
 or innovation of goods or services</c:v>
                </c:pt>
                <c:pt idx="4">
                  <c:v>Recruit employees</c:v>
                </c:pt>
                <c:pt idx="5">
                  <c:v>Exchange views, opinions or
 knowledge within the enterprise</c:v>
                </c:pt>
                <c:pt idx="6">
                  <c:v>Collaborate with business partners (e.g. suppliers, etc.)
or other organisations (e.g. public authorities,
non governmental organisations, etc.)</c:v>
                </c:pt>
              </c:strCache>
            </c:strRef>
          </c:cat>
          <c:val>
            <c:numRef>
              <c:f>'FIG8ENTR Graph Purpose'!$C$10:$C$16</c:f>
              <c:numCache>
                <c:formatCode>0%</c:formatCode>
                <c:ptCount val="7"/>
                <c:pt idx="0">
                  <c:v>0.36</c:v>
                </c:pt>
                <c:pt idx="1">
                  <c:v>0.32</c:v>
                </c:pt>
                <c:pt idx="2">
                  <c:v>0.21</c:v>
                </c:pt>
                <c:pt idx="3">
                  <c:v>0.11</c:v>
                </c:pt>
                <c:pt idx="4">
                  <c:v>0.15</c:v>
                </c:pt>
                <c:pt idx="5">
                  <c:v>0.11</c:v>
                </c:pt>
                <c:pt idx="6">
                  <c:v>0.1</c:v>
                </c:pt>
              </c:numCache>
            </c:numRef>
          </c:val>
        </c:ser>
        <c:ser>
          <c:idx val="1"/>
          <c:order val="1"/>
          <c:tx>
            <c:strRef>
              <c:f>'FIG8ENTR Graph Purpose'!$D$9</c:f>
              <c:strCache>
                <c:ptCount val="1"/>
                <c:pt idx="0">
                  <c:v>Accommodation (10 persons employed or more) [10_I55]</c:v>
                </c:pt>
              </c:strCache>
            </c:strRef>
          </c:tx>
          <c:spPr>
            <a:solidFill>
              <a:schemeClr val="accent2"/>
            </a:solidFill>
          </c:spPr>
          <c:invertIfNegative val="0"/>
          <c:dLbls>
            <c:txPr>
              <a:bodyPr/>
              <a:lstStyle/>
              <a:p>
                <a:pPr>
                  <a:defRPr>
                    <a:solidFill>
                      <a:schemeClr val="bg1"/>
                    </a:solidFill>
                  </a:defRPr>
                </a:pPr>
                <a:endParaRPr lang="en-US"/>
              </a:p>
            </c:txPr>
            <c:dLblPos val="inEnd"/>
            <c:showLegendKey val="0"/>
            <c:showVal val="1"/>
            <c:showCatName val="0"/>
            <c:showSerName val="0"/>
            <c:showPercent val="0"/>
            <c:showBubbleSize val="0"/>
            <c:showLeaderLines val="0"/>
          </c:dLbls>
          <c:cat>
            <c:strRef>
              <c:f>'FIG8ENTR Graph Purpose'!$B$10:$B$16</c:f>
              <c:strCache>
                <c:ptCount val="7"/>
                <c:pt idx="0">
                  <c:v>Use social media for any purpose</c:v>
                </c:pt>
                <c:pt idx="1">
                  <c:v>Develop the enterprise's image or 
market products</c:v>
                </c:pt>
                <c:pt idx="2">
                  <c:v>Obtain or respond to customer opinions, 
reviews questions</c:v>
                </c:pt>
                <c:pt idx="3">
                  <c:v>Involve customers in development
 or innovation of goods or services</c:v>
                </c:pt>
                <c:pt idx="4">
                  <c:v>Recruit employees</c:v>
                </c:pt>
                <c:pt idx="5">
                  <c:v>Exchange views, opinions or
 knowledge within the enterprise</c:v>
                </c:pt>
                <c:pt idx="6">
                  <c:v>Collaborate with business partners (e.g. suppliers, etc.)
or other organisations (e.g. public authorities,
non governmental organisations, etc.)</c:v>
                </c:pt>
              </c:strCache>
            </c:strRef>
          </c:cat>
          <c:val>
            <c:numRef>
              <c:f>'FIG8ENTR Graph Purpose'!$D$10:$D$16</c:f>
              <c:numCache>
                <c:formatCode>0%</c:formatCode>
                <c:ptCount val="7"/>
                <c:pt idx="0">
                  <c:v>0.71</c:v>
                </c:pt>
                <c:pt idx="1">
                  <c:v>0.67</c:v>
                </c:pt>
                <c:pt idx="2">
                  <c:v>0.59</c:v>
                </c:pt>
                <c:pt idx="3">
                  <c:v>0.32</c:v>
                </c:pt>
                <c:pt idx="4">
                  <c:v>0.28999999999999998</c:v>
                </c:pt>
                <c:pt idx="5">
                  <c:v>0.2</c:v>
                </c:pt>
                <c:pt idx="6">
                  <c:v>0.19</c:v>
                </c:pt>
              </c:numCache>
            </c:numRef>
          </c:val>
        </c:ser>
        <c:ser>
          <c:idx val="2"/>
          <c:order val="2"/>
          <c:tx>
            <c:strRef>
              <c:f>'FIG8ENTR Graph Purpose'!$E$9</c:f>
              <c:strCache>
                <c:ptCount val="1"/>
                <c:pt idx="0">
                  <c:v>Tour operators, travel agencies</c:v>
                </c:pt>
              </c:strCache>
            </c:strRef>
          </c:tx>
          <c:spPr>
            <a:solidFill>
              <a:schemeClr val="accent5"/>
            </a:solidFill>
          </c:spPr>
          <c:invertIfNegative val="0"/>
          <c:dLbls>
            <c:txPr>
              <a:bodyPr/>
              <a:lstStyle/>
              <a:p>
                <a:pPr>
                  <a:defRPr>
                    <a:solidFill>
                      <a:schemeClr val="bg1"/>
                    </a:solidFill>
                  </a:defRPr>
                </a:pPr>
                <a:endParaRPr lang="en-US"/>
              </a:p>
            </c:txPr>
            <c:dLblPos val="inEnd"/>
            <c:showLegendKey val="0"/>
            <c:showVal val="1"/>
            <c:showCatName val="0"/>
            <c:showSerName val="0"/>
            <c:showPercent val="0"/>
            <c:showBubbleSize val="0"/>
            <c:showLeaderLines val="0"/>
          </c:dLbls>
          <c:cat>
            <c:strRef>
              <c:f>'FIG8ENTR Graph Purpose'!$B$10:$B$16</c:f>
              <c:strCache>
                <c:ptCount val="7"/>
                <c:pt idx="0">
                  <c:v>Use social media for any purpose</c:v>
                </c:pt>
                <c:pt idx="1">
                  <c:v>Develop the enterprise's image or 
market products</c:v>
                </c:pt>
                <c:pt idx="2">
                  <c:v>Obtain or respond to customer opinions, 
reviews questions</c:v>
                </c:pt>
                <c:pt idx="3">
                  <c:v>Involve customers in development
 or innovation of goods or services</c:v>
                </c:pt>
                <c:pt idx="4">
                  <c:v>Recruit employees</c:v>
                </c:pt>
                <c:pt idx="5">
                  <c:v>Exchange views, opinions or
 knowledge within the enterprise</c:v>
                </c:pt>
                <c:pt idx="6">
                  <c:v>Collaborate with business partners (e.g. suppliers, etc.)
or other organisations (e.g. public authorities,
non governmental organisations, etc.)</c:v>
                </c:pt>
              </c:strCache>
            </c:strRef>
          </c:cat>
          <c:val>
            <c:numRef>
              <c:f>'FIG8ENTR Graph Purpose'!$E$10:$E$16</c:f>
              <c:numCache>
                <c:formatCode>0%</c:formatCode>
                <c:ptCount val="7"/>
                <c:pt idx="0">
                  <c:v>0.74</c:v>
                </c:pt>
                <c:pt idx="1">
                  <c:v>0.69</c:v>
                </c:pt>
                <c:pt idx="2">
                  <c:v>0.54</c:v>
                </c:pt>
                <c:pt idx="3">
                  <c:v>0.32</c:v>
                </c:pt>
                <c:pt idx="4">
                  <c:v>0.28999999999999998</c:v>
                </c:pt>
                <c:pt idx="5">
                  <c:v>0.22</c:v>
                </c:pt>
                <c:pt idx="6">
                  <c:v>0.25</c:v>
                </c:pt>
              </c:numCache>
            </c:numRef>
          </c:val>
        </c:ser>
        <c:dLbls>
          <c:showLegendKey val="0"/>
          <c:showVal val="0"/>
          <c:showCatName val="0"/>
          <c:showSerName val="0"/>
          <c:showPercent val="0"/>
          <c:showBubbleSize val="0"/>
        </c:dLbls>
        <c:gapWidth val="100"/>
        <c:axId val="164770176"/>
        <c:axId val="164771712"/>
      </c:barChart>
      <c:catAx>
        <c:axId val="164770176"/>
        <c:scaling>
          <c:orientation val="maxMin"/>
        </c:scaling>
        <c:delete val="0"/>
        <c:axPos val="l"/>
        <c:majorTickMark val="none"/>
        <c:minorTickMark val="none"/>
        <c:tickLblPos val="nextTo"/>
        <c:spPr>
          <a:ln>
            <a:solidFill>
              <a:srgbClr val="000000"/>
            </a:solidFill>
            <a:prstDash val="solid"/>
          </a:ln>
        </c:spPr>
        <c:crossAx val="164771712"/>
        <c:crosses val="autoZero"/>
        <c:auto val="1"/>
        <c:lblAlgn val="ctr"/>
        <c:lblOffset val="100"/>
        <c:noMultiLvlLbl val="0"/>
      </c:catAx>
      <c:valAx>
        <c:axId val="164771712"/>
        <c:scaling>
          <c:orientation val="minMax"/>
          <c:max val="1"/>
        </c:scaling>
        <c:delete val="0"/>
        <c:axPos val="t"/>
        <c:majorGridlines>
          <c:spPr>
            <a:ln w="3175">
              <a:solidFill>
                <a:srgbClr val="C0C0C0"/>
              </a:solidFill>
              <a:prstDash val="sysDash"/>
            </a:ln>
          </c:spPr>
        </c:majorGridlines>
        <c:numFmt formatCode="0%" sourceLinked="1"/>
        <c:majorTickMark val="out"/>
        <c:minorTickMark val="none"/>
        <c:tickLblPos val="nextTo"/>
        <c:spPr>
          <a:ln>
            <a:noFill/>
          </a:ln>
        </c:spPr>
        <c:crossAx val="164770176"/>
        <c:crosses val="autoZero"/>
        <c:crossBetween val="between"/>
        <c:majorUnit val="0.25"/>
      </c:valAx>
      <c:spPr>
        <a:noFill/>
      </c:spPr>
    </c:plotArea>
    <c:legend>
      <c:legendPos val="b"/>
      <c:layout/>
      <c:overlay val="0"/>
      <c:spPr>
        <a:noFill/>
        <a:ln>
          <a:noFill/>
          <a:round/>
        </a:ln>
        <a:effectLst/>
        <a:extLst>
          <a:ext uri="{91240B29-F687-4F45-9708-019B960494DF}">
            <a14:hiddenLine xmlns:a14="http://schemas.microsoft.com/office/drawing/2010/main">
              <a:noFill/>
              <a:round/>
            </a14:hiddenLine>
          </a:ext>
        </a:extLst>
      </c:spPr>
      <c:txPr>
        <a:bodyPr/>
        <a:lstStyle/>
        <a:p>
          <a:pPr>
            <a:defRPr b="1"/>
          </a:pPr>
          <a:endParaRPr lang="en-US"/>
        </a:p>
      </c:txPr>
    </c:legend>
    <c:plotVisOnly val="1"/>
    <c:dispBlanksAs val="gap"/>
    <c:showDLblsOverMax val="0"/>
  </c:chart>
  <c:spPr>
    <a:noFill/>
    <a:ln>
      <a:noFill/>
    </a:ln>
  </c:spPr>
  <c:txPr>
    <a:bodyPr/>
    <a:lstStyle/>
    <a:p>
      <a:pPr>
        <a:defRPr sz="1000">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8.xml"/></Relationships>
</file>

<file path=xl/drawings/_rels/drawing7.xml.rels><?xml version="1.0" encoding="UTF-8" standalone="yes"?>
<Relationships xmlns="http://schemas.openxmlformats.org/package/2006/relationships"><Relationship Id="rId1"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605789</xdr:colOff>
      <xdr:row>9</xdr:row>
      <xdr:rowOff>57149</xdr:rowOff>
    </xdr:from>
    <xdr:to>
      <xdr:col>16</xdr:col>
      <xdr:colOff>133349</xdr:colOff>
      <xdr:row>39</xdr:row>
      <xdr:rowOff>88480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417195</xdr:colOff>
      <xdr:row>11</xdr:row>
      <xdr:rowOff>24765</xdr:rowOff>
    </xdr:from>
    <xdr:to>
      <xdr:col>32</xdr:col>
      <xdr:colOff>569595</xdr:colOff>
      <xdr:row>40</xdr:row>
      <xdr:rowOff>98752</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123825</xdr:colOff>
      <xdr:row>17</xdr:row>
      <xdr:rowOff>128587</xdr:rowOff>
    </xdr:from>
    <xdr:to>
      <xdr:col>25</xdr:col>
      <xdr:colOff>428625</xdr:colOff>
      <xdr:row>42</xdr:row>
      <xdr:rowOff>1587</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47625</xdr:colOff>
      <xdr:row>47</xdr:row>
      <xdr:rowOff>109537</xdr:rowOff>
    </xdr:from>
    <xdr:to>
      <xdr:col>26</xdr:col>
      <xdr:colOff>123825</xdr:colOff>
      <xdr:row>78</xdr:row>
      <xdr:rowOff>101972</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33337</xdr:colOff>
      <xdr:row>3</xdr:row>
      <xdr:rowOff>552450</xdr:rowOff>
    </xdr:from>
    <xdr:to>
      <xdr:col>21</xdr:col>
      <xdr:colOff>104775</xdr:colOff>
      <xdr:row>17</xdr:row>
      <xdr:rowOff>128530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19</xdr:col>
      <xdr:colOff>28575</xdr:colOff>
      <xdr:row>8</xdr:row>
      <xdr:rowOff>66675</xdr:rowOff>
    </xdr:from>
    <xdr:to>
      <xdr:col>34</xdr:col>
      <xdr:colOff>180975</xdr:colOff>
      <xdr:row>38</xdr:row>
      <xdr:rowOff>68261</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557213</xdr:colOff>
      <xdr:row>2</xdr:row>
      <xdr:rowOff>152399</xdr:rowOff>
    </xdr:from>
    <xdr:to>
      <xdr:col>18</xdr:col>
      <xdr:colOff>38101</xdr:colOff>
      <xdr:row>26</xdr:row>
      <xdr:rowOff>57150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6</xdr:col>
      <xdr:colOff>60326</xdr:colOff>
      <xdr:row>2</xdr:row>
      <xdr:rowOff>22752</xdr:rowOff>
    </xdr:from>
    <xdr:to>
      <xdr:col>21</xdr:col>
      <xdr:colOff>212726</xdr:colOff>
      <xdr:row>30</xdr:row>
      <xdr:rowOff>86051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19050</xdr:colOff>
      <xdr:row>2</xdr:row>
      <xdr:rowOff>83343</xdr:rowOff>
    </xdr:from>
    <xdr:to>
      <xdr:col>23</xdr:col>
      <xdr:colOff>321468</xdr:colOff>
      <xdr:row>49</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4 Industry, trade and services">
      <a:dk1>
        <a:sysClr val="windowText" lastClr="000000"/>
      </a:dk1>
      <a:lt1>
        <a:sysClr val="window" lastClr="FFFFFF"/>
      </a:lt1>
      <a:dk2>
        <a:srgbClr val="1F497D"/>
      </a:dk2>
      <a:lt2>
        <a:srgbClr val="EEECE1"/>
      </a:lt2>
      <a:accent1>
        <a:srgbClr val="00A5E6"/>
      </a:accent1>
      <a:accent2>
        <a:srgbClr val="F06423"/>
      </a:accent2>
      <a:accent3>
        <a:srgbClr val="286EB4"/>
      </a:accent3>
      <a:accent4>
        <a:srgbClr val="FAA519"/>
      </a:accent4>
      <a:accent5>
        <a:srgbClr val="32AFAF"/>
      </a:accent5>
      <a:accent6>
        <a:srgbClr val="5FB441"/>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6"/>
  </sheetPr>
  <dimension ref="B3:Y105"/>
  <sheetViews>
    <sheetView workbookViewId="0">
      <selection activeCell="M6" sqref="M6"/>
    </sheetView>
  </sheetViews>
  <sheetFormatPr defaultColWidth="9.109375" defaultRowHeight="11.4" x14ac:dyDescent="0.2"/>
  <cols>
    <col min="1" max="1" width="5.33203125" style="3" customWidth="1"/>
    <col min="2" max="2" width="18" style="3" customWidth="1"/>
    <col min="3" max="5" width="9.33203125" style="3" bestFit="1" customWidth="1"/>
    <col min="6" max="6" width="10" style="3" bestFit="1" customWidth="1"/>
    <col min="7" max="7" width="19.5546875" style="3" customWidth="1"/>
    <col min="8" max="13" width="12.44140625" style="3" customWidth="1"/>
    <col min="14" max="14" width="9.33203125" style="3" bestFit="1" customWidth="1"/>
    <col min="15" max="16" width="10" style="3" bestFit="1" customWidth="1"/>
    <col min="17" max="18" width="9.33203125" style="3" bestFit="1" customWidth="1"/>
    <col min="19" max="19" width="10" style="3" bestFit="1" customWidth="1"/>
    <col min="20" max="21" width="9.33203125" style="3" bestFit="1" customWidth="1"/>
    <col min="22" max="23" width="10" style="3" bestFit="1" customWidth="1"/>
    <col min="24" max="25" width="9.33203125" style="3" bestFit="1" customWidth="1"/>
    <col min="26" max="16384" width="9.109375" style="3"/>
  </cols>
  <sheetData>
    <row r="3" spans="2:16" ht="66" customHeight="1" x14ac:dyDescent="0.25">
      <c r="B3" s="171" t="s">
        <v>44</v>
      </c>
      <c r="C3" s="171"/>
      <c r="D3" s="171"/>
      <c r="E3" s="171"/>
      <c r="G3" s="171" t="s">
        <v>66</v>
      </c>
      <c r="H3" s="171"/>
      <c r="I3" s="171"/>
      <c r="J3" s="171"/>
      <c r="K3" s="171"/>
      <c r="L3" s="171"/>
      <c r="M3" s="171"/>
    </row>
    <row r="5" spans="2:16" x14ac:dyDescent="0.2">
      <c r="C5" s="11"/>
      <c r="D5" s="11"/>
      <c r="E5" s="11"/>
      <c r="H5" s="11"/>
      <c r="I5" s="11"/>
      <c r="P5" s="12" t="s">
        <v>99</v>
      </c>
    </row>
    <row r="6" spans="2:16" ht="34.200000000000003" x14ac:dyDescent="0.2">
      <c r="C6" s="3" t="s">
        <v>13</v>
      </c>
      <c r="D6" s="3" t="s">
        <v>151</v>
      </c>
      <c r="E6" s="3" t="s">
        <v>152</v>
      </c>
      <c r="H6" s="3" t="s">
        <v>94</v>
      </c>
      <c r="I6" s="4" t="s">
        <v>45</v>
      </c>
      <c r="J6" s="3" t="s">
        <v>49</v>
      </c>
      <c r="K6" s="3" t="s">
        <v>50</v>
      </c>
      <c r="L6" s="4" t="s">
        <v>46</v>
      </c>
      <c r="M6" s="26" t="s">
        <v>207</v>
      </c>
      <c r="N6" s="3" t="s">
        <v>48</v>
      </c>
      <c r="P6" s="12" t="s">
        <v>100</v>
      </c>
    </row>
    <row r="7" spans="2:16" x14ac:dyDescent="0.2">
      <c r="B7" s="3" t="s">
        <v>14</v>
      </c>
      <c r="C7" s="13">
        <v>54.831959590604676</v>
      </c>
      <c r="D7" s="13">
        <v>52.104248498637048</v>
      </c>
      <c r="E7" s="13">
        <v>59.210299759756744</v>
      </c>
      <c r="G7" s="3" t="s">
        <v>51</v>
      </c>
      <c r="H7" s="14">
        <v>23.564920136132791</v>
      </c>
      <c r="I7" s="13">
        <v>67.440508302420355</v>
      </c>
      <c r="J7" s="13">
        <v>51.863063820622067</v>
      </c>
      <c r="K7" s="13">
        <v>46.968574678440532</v>
      </c>
      <c r="L7" s="13">
        <v>22.403583442249186</v>
      </c>
      <c r="M7" s="13">
        <v>5.1827990763567167</v>
      </c>
      <c r="N7" s="13">
        <v>14.985240236291849</v>
      </c>
      <c r="P7" s="12"/>
    </row>
    <row r="8" spans="2:16" x14ac:dyDescent="0.2">
      <c r="B8" s="3" t="s">
        <v>15</v>
      </c>
      <c r="C8" s="13">
        <v>47.372786696019261</v>
      </c>
      <c r="D8" s="13">
        <v>56.475099525661335</v>
      </c>
      <c r="E8" s="13">
        <v>45.576297799659983</v>
      </c>
      <c r="G8" s="3" t="s">
        <v>15</v>
      </c>
      <c r="H8" s="14">
        <v>25.002078473891203</v>
      </c>
      <c r="I8" s="13">
        <v>44.923890356846286</v>
      </c>
      <c r="J8" s="13">
        <v>48.84212355561737</v>
      </c>
      <c r="K8" s="13" t="s">
        <v>3</v>
      </c>
      <c r="L8" s="13">
        <v>17.650543636216412</v>
      </c>
      <c r="M8" s="13">
        <v>12.51031233352461</v>
      </c>
      <c r="N8" s="13" t="s">
        <v>3</v>
      </c>
      <c r="P8" s="12" t="s">
        <v>101</v>
      </c>
    </row>
    <row r="9" spans="2:16" x14ac:dyDescent="0.2">
      <c r="B9" s="3" t="s">
        <v>16</v>
      </c>
      <c r="C9" s="13">
        <v>8.8986652358703573</v>
      </c>
      <c r="D9" s="13">
        <v>10.050274193012203</v>
      </c>
      <c r="E9" s="13" t="s">
        <v>17</v>
      </c>
      <c r="G9" s="3" t="s">
        <v>16</v>
      </c>
      <c r="H9" s="14" t="s">
        <v>3</v>
      </c>
      <c r="I9" s="13" t="s">
        <v>3</v>
      </c>
      <c r="J9" s="13" t="s">
        <v>3</v>
      </c>
      <c r="K9" s="13" t="s">
        <v>3</v>
      </c>
      <c r="L9" s="13" t="s">
        <v>3</v>
      </c>
      <c r="M9" s="13" t="s">
        <v>3</v>
      </c>
      <c r="N9" s="13" t="s">
        <v>3</v>
      </c>
    </row>
    <row r="10" spans="2:16" x14ac:dyDescent="0.2">
      <c r="B10" s="3" t="s">
        <v>18</v>
      </c>
      <c r="C10" s="13">
        <v>39.839410300579388</v>
      </c>
      <c r="D10" s="13">
        <v>41.146807583111702</v>
      </c>
      <c r="E10" s="13">
        <v>38.315175855536495</v>
      </c>
      <c r="G10" s="3" t="s">
        <v>18</v>
      </c>
      <c r="H10" s="14">
        <v>3.0562100057349615</v>
      </c>
      <c r="I10" s="13">
        <v>38.092483509280548</v>
      </c>
      <c r="J10" s="13" t="s">
        <v>52</v>
      </c>
      <c r="K10" s="13" t="s">
        <v>3</v>
      </c>
      <c r="L10" s="13">
        <v>9.9268210296796902</v>
      </c>
      <c r="M10" s="13" t="s">
        <v>3</v>
      </c>
      <c r="N10" s="13" t="s">
        <v>3</v>
      </c>
    </row>
    <row r="11" spans="2:16" x14ac:dyDescent="0.2">
      <c r="B11" s="3" t="s">
        <v>19</v>
      </c>
      <c r="C11" s="13">
        <v>52.000037740707725</v>
      </c>
      <c r="D11" s="13">
        <v>47.215419722059352</v>
      </c>
      <c r="E11" s="13">
        <v>55.925053283433144</v>
      </c>
      <c r="G11" s="3" t="s">
        <v>19</v>
      </c>
      <c r="H11" s="14">
        <v>62.648442397539398</v>
      </c>
      <c r="I11" s="13">
        <v>57.397070700329614</v>
      </c>
      <c r="J11" s="13">
        <v>62.098071369287211</v>
      </c>
      <c r="K11" s="13">
        <v>49.768129779364735</v>
      </c>
      <c r="L11" s="13">
        <v>64.052129308061694</v>
      </c>
      <c r="M11" s="13">
        <v>63.966867805769766</v>
      </c>
      <c r="N11" s="13">
        <v>69.054389511044064</v>
      </c>
    </row>
    <row r="12" spans="2:16" x14ac:dyDescent="0.2">
      <c r="B12" s="3" t="s">
        <v>20</v>
      </c>
      <c r="C12" s="13">
        <v>59.961799911442128</v>
      </c>
      <c r="D12" s="13">
        <v>61.205908994714832</v>
      </c>
      <c r="E12" s="13">
        <v>58.289810135629338</v>
      </c>
      <c r="G12" s="3" t="s">
        <v>20</v>
      </c>
      <c r="H12" s="14">
        <v>23.906723516966156</v>
      </c>
      <c r="I12" s="13">
        <v>68.908485133447741</v>
      </c>
      <c r="J12" s="13">
        <v>55.679427420821234</v>
      </c>
      <c r="K12" s="13">
        <v>47.626089454070126</v>
      </c>
      <c r="L12" s="13">
        <v>42.775393323249553</v>
      </c>
      <c r="M12" s="13">
        <v>2.1973344032345672</v>
      </c>
      <c r="N12" s="13" t="s">
        <v>53</v>
      </c>
    </row>
    <row r="13" spans="2:16" x14ac:dyDescent="0.2">
      <c r="B13" s="3" t="s">
        <v>21</v>
      </c>
      <c r="C13" s="13">
        <v>58.592937557623728</v>
      </c>
      <c r="D13" s="13">
        <v>57.678635054390625</v>
      </c>
      <c r="E13" s="13">
        <v>59.255294807169278</v>
      </c>
      <c r="G13" s="3" t="s">
        <v>21</v>
      </c>
      <c r="H13" s="14">
        <v>23.204800513207616</v>
      </c>
      <c r="I13" s="13">
        <v>66.508819830646132</v>
      </c>
      <c r="J13" s="13" t="s">
        <v>54</v>
      </c>
      <c r="K13" s="13">
        <v>71.743903288399764</v>
      </c>
      <c r="L13" s="13">
        <v>19.308782396046411</v>
      </c>
      <c r="M13" s="13">
        <v>4.8905086796127071</v>
      </c>
      <c r="N13" s="13" t="s">
        <v>3</v>
      </c>
    </row>
    <row r="14" spans="2:16" x14ac:dyDescent="0.2">
      <c r="B14" s="3" t="s">
        <v>22</v>
      </c>
      <c r="C14" s="13">
        <v>55.806102966261861</v>
      </c>
      <c r="D14" s="13">
        <v>51.64668361106218</v>
      </c>
      <c r="E14" s="13">
        <v>59.466316739769354</v>
      </c>
      <c r="G14" s="3" t="s">
        <v>22</v>
      </c>
      <c r="H14" s="14">
        <v>38.053433861744125</v>
      </c>
      <c r="I14" s="13">
        <v>75.050149712093983</v>
      </c>
      <c r="J14" s="13">
        <v>31.350044923618885</v>
      </c>
      <c r="K14" s="13">
        <v>68.964224042827112</v>
      </c>
      <c r="L14" s="13">
        <v>15.722342078394721</v>
      </c>
      <c r="M14" s="13">
        <v>5.1537809421308651</v>
      </c>
      <c r="N14" s="13" t="s">
        <v>3</v>
      </c>
    </row>
    <row r="15" spans="2:16" x14ac:dyDescent="0.2">
      <c r="B15" s="3" t="s">
        <v>23</v>
      </c>
      <c r="C15" s="13">
        <v>30.147963143151003</v>
      </c>
      <c r="D15" s="13">
        <v>28.383154006001476</v>
      </c>
      <c r="E15" s="13">
        <v>40.585013028236652</v>
      </c>
      <c r="G15" s="3" t="s">
        <v>23</v>
      </c>
      <c r="H15" s="14">
        <v>8.4340728486401311</v>
      </c>
      <c r="I15" s="13">
        <v>46.592589081535202</v>
      </c>
      <c r="J15" s="13" t="s">
        <v>55</v>
      </c>
      <c r="K15" s="13">
        <v>13.53486182989567</v>
      </c>
      <c r="L15" s="13" t="s">
        <v>3</v>
      </c>
      <c r="M15" s="13" t="s">
        <v>3</v>
      </c>
      <c r="N15" s="13" t="s">
        <v>3</v>
      </c>
    </row>
    <row r="16" spans="2:16" x14ac:dyDescent="0.2">
      <c r="B16" s="3" t="s">
        <v>24</v>
      </c>
      <c r="C16" s="13">
        <v>19.186528310864272</v>
      </c>
      <c r="D16" s="13">
        <v>16.23119650210954</v>
      </c>
      <c r="E16" s="13">
        <v>34.802119623652587</v>
      </c>
      <c r="G16" s="3" t="s">
        <v>24</v>
      </c>
      <c r="H16" s="14">
        <v>4.0029194827698262</v>
      </c>
      <c r="I16" s="13">
        <v>34.236532865573771</v>
      </c>
      <c r="J16" s="13">
        <v>9.6383971335163459</v>
      </c>
      <c r="K16" s="13">
        <v>19.598690681302436</v>
      </c>
      <c r="L16" s="13">
        <v>2.8372643642894393</v>
      </c>
      <c r="M16" s="13">
        <v>0.15892590617683558</v>
      </c>
      <c r="N16" s="13" t="s">
        <v>3</v>
      </c>
    </row>
    <row r="17" spans="2:14" x14ac:dyDescent="0.2">
      <c r="B17" s="3" t="s">
        <v>25</v>
      </c>
      <c r="C17" s="13">
        <v>68.047034012909762</v>
      </c>
      <c r="D17" s="13">
        <v>67.278520135328378</v>
      </c>
      <c r="E17" s="13">
        <v>70.399162024713604</v>
      </c>
      <c r="G17" s="3" t="s">
        <v>25</v>
      </c>
      <c r="H17" s="14">
        <v>68.225448358582398</v>
      </c>
      <c r="I17" s="13">
        <v>77.074500086844907</v>
      </c>
      <c r="J17" s="13">
        <v>73.090461001254681</v>
      </c>
      <c r="K17" s="13">
        <v>56.16574549200466</v>
      </c>
      <c r="L17" s="13">
        <v>27.369686662803527</v>
      </c>
      <c r="M17" s="13">
        <v>46.549403391464253</v>
      </c>
      <c r="N17" s="13" t="s">
        <v>56</v>
      </c>
    </row>
    <row r="18" spans="2:14" x14ac:dyDescent="0.2">
      <c r="B18" s="3" t="s">
        <v>26</v>
      </c>
      <c r="C18" s="13">
        <v>31.926019643280522</v>
      </c>
      <c r="D18" s="13">
        <v>22.487671281787218</v>
      </c>
      <c r="E18" s="13">
        <v>40.139040040264199</v>
      </c>
      <c r="G18" s="3" t="s">
        <v>26</v>
      </c>
      <c r="H18" s="14">
        <v>7.1595103214839488</v>
      </c>
      <c r="I18" s="13">
        <v>59.912840376506985</v>
      </c>
      <c r="J18" s="13" t="s">
        <v>3</v>
      </c>
      <c r="K18" s="13" t="s">
        <v>3</v>
      </c>
      <c r="L18" s="13">
        <v>8.8161242908262896</v>
      </c>
      <c r="M18" s="13">
        <v>1.3963554878372615</v>
      </c>
      <c r="N18" s="13" t="s">
        <v>3</v>
      </c>
    </row>
    <row r="19" spans="2:14" x14ac:dyDescent="0.2">
      <c r="B19" s="3" t="s">
        <v>27</v>
      </c>
      <c r="C19" s="13">
        <v>45.030157302491006</v>
      </c>
      <c r="D19" s="13">
        <v>40.831749988149411</v>
      </c>
      <c r="E19" s="13">
        <v>57.777608364617052</v>
      </c>
      <c r="G19" s="3" t="s">
        <v>27</v>
      </c>
      <c r="H19" s="14">
        <v>17.751208906404827</v>
      </c>
      <c r="I19" s="13">
        <v>61.863684139348699</v>
      </c>
      <c r="J19" s="13">
        <v>37.158659075758266</v>
      </c>
      <c r="K19" s="13" t="s">
        <v>58</v>
      </c>
      <c r="L19" s="13" t="s">
        <v>57</v>
      </c>
      <c r="M19" s="13" t="s">
        <v>3</v>
      </c>
      <c r="N19" s="13" t="s">
        <v>3</v>
      </c>
    </row>
    <row r="20" spans="2:14" x14ac:dyDescent="0.2">
      <c r="B20" s="3" t="s">
        <v>28</v>
      </c>
      <c r="C20" s="13">
        <v>43.900738251820904</v>
      </c>
      <c r="D20" s="13">
        <v>30.544980752572894</v>
      </c>
      <c r="E20" s="13">
        <v>54.051122713690432</v>
      </c>
      <c r="G20" s="3" t="s">
        <v>28</v>
      </c>
      <c r="H20" s="14">
        <v>29.943292148502447</v>
      </c>
      <c r="I20" s="13">
        <v>67.071843451616104</v>
      </c>
      <c r="J20" s="13" t="s">
        <v>3</v>
      </c>
      <c r="K20" s="13" t="s">
        <v>3</v>
      </c>
      <c r="L20" s="13" t="s">
        <v>3</v>
      </c>
      <c r="M20" s="13" t="s">
        <v>3</v>
      </c>
      <c r="N20" s="13" t="s">
        <v>3</v>
      </c>
    </row>
    <row r="21" spans="2:14" x14ac:dyDescent="0.2">
      <c r="B21" s="3" t="s">
        <v>29</v>
      </c>
      <c r="C21" s="13">
        <v>52.786748830533114</v>
      </c>
      <c r="D21" s="13">
        <v>33.149687054201543</v>
      </c>
      <c r="E21" s="13">
        <v>61.892776964143046</v>
      </c>
      <c r="G21" s="3" t="s">
        <v>29</v>
      </c>
      <c r="H21" s="14">
        <v>13.586657744623729</v>
      </c>
      <c r="I21" s="13">
        <v>67.550511116505774</v>
      </c>
      <c r="J21" s="13" t="s">
        <v>3</v>
      </c>
      <c r="K21" s="13" t="s">
        <v>3</v>
      </c>
      <c r="L21" s="13" t="s">
        <v>3</v>
      </c>
      <c r="M21" s="13" t="s">
        <v>3</v>
      </c>
      <c r="N21" s="13" t="s">
        <v>3</v>
      </c>
    </row>
    <row r="22" spans="2:14" x14ac:dyDescent="0.2">
      <c r="B22" s="3" t="s">
        <v>30</v>
      </c>
      <c r="C22" s="13">
        <v>32.222253328680154</v>
      </c>
      <c r="D22" s="13">
        <v>6.9965907507881813</v>
      </c>
      <c r="E22" s="13">
        <v>61.2578957819048</v>
      </c>
      <c r="G22" s="3" t="s">
        <v>30</v>
      </c>
      <c r="H22" s="14">
        <v>15.772576569086544</v>
      </c>
      <c r="I22" s="13">
        <v>68.945874311953105</v>
      </c>
      <c r="J22" s="13" t="s">
        <v>59</v>
      </c>
      <c r="K22" s="13">
        <v>72.759897524715015</v>
      </c>
      <c r="L22" s="13">
        <v>10.372233264948182</v>
      </c>
      <c r="M22" s="13">
        <v>1.4759319782837688</v>
      </c>
      <c r="N22" s="13" t="s">
        <v>3</v>
      </c>
    </row>
    <row r="23" spans="2:14" x14ac:dyDescent="0.2">
      <c r="B23" s="3" t="s">
        <v>31</v>
      </c>
      <c r="C23" s="13">
        <v>67.440424936354731</v>
      </c>
      <c r="D23" s="13" t="s">
        <v>17</v>
      </c>
      <c r="E23" s="13">
        <v>67.44801757044317</v>
      </c>
      <c r="G23" s="3" t="s">
        <v>31</v>
      </c>
      <c r="H23" s="14">
        <v>32.436667563407056</v>
      </c>
      <c r="I23" s="13">
        <v>74.238673734369229</v>
      </c>
      <c r="J23" s="13">
        <v>60.356001990837647</v>
      </c>
      <c r="K23" s="13" t="s">
        <v>3</v>
      </c>
      <c r="L23" s="13" t="s">
        <v>3</v>
      </c>
      <c r="M23" s="13">
        <v>2.1040705359579404</v>
      </c>
      <c r="N23" s="13" t="s">
        <v>3</v>
      </c>
    </row>
    <row r="24" spans="2:14" x14ac:dyDescent="0.2">
      <c r="B24" s="3" t="s">
        <v>32</v>
      </c>
      <c r="C24" s="13">
        <v>64.709474871992768</v>
      </c>
      <c r="D24" s="13">
        <v>60.593072684036983</v>
      </c>
      <c r="E24" s="13">
        <v>95.92855691721789</v>
      </c>
      <c r="G24" s="3" t="s">
        <v>32</v>
      </c>
      <c r="H24" s="14">
        <v>6.9898860888226997</v>
      </c>
      <c r="I24" s="13">
        <v>98.988245695179998</v>
      </c>
      <c r="J24" s="13">
        <v>6.1533477577799172</v>
      </c>
      <c r="K24" s="13" t="s">
        <v>3</v>
      </c>
      <c r="L24" s="13">
        <v>2.0175647858261869</v>
      </c>
      <c r="M24" s="13">
        <v>2.384600748755902</v>
      </c>
      <c r="N24" s="13" t="s">
        <v>3</v>
      </c>
    </row>
    <row r="25" spans="2:14" x14ac:dyDescent="0.2">
      <c r="B25" s="3" t="s">
        <v>33</v>
      </c>
      <c r="C25" s="13">
        <v>48.019529479331091</v>
      </c>
      <c r="D25" s="13">
        <v>29.581906762635494</v>
      </c>
      <c r="E25" s="13">
        <v>54.933096193255757</v>
      </c>
      <c r="G25" s="3" t="s">
        <v>33</v>
      </c>
      <c r="H25" s="14">
        <v>39.963298869164063</v>
      </c>
      <c r="I25" s="13">
        <v>59.575245049226531</v>
      </c>
      <c r="J25" s="13" t="s">
        <v>3</v>
      </c>
      <c r="K25" s="13" t="s">
        <v>60</v>
      </c>
      <c r="L25" s="13" t="s">
        <v>3</v>
      </c>
      <c r="M25" s="13" t="s">
        <v>3</v>
      </c>
      <c r="N25" s="13" t="s">
        <v>3</v>
      </c>
    </row>
    <row r="26" spans="2:14" x14ac:dyDescent="0.2">
      <c r="B26" s="3" t="s">
        <v>34</v>
      </c>
      <c r="C26" s="13">
        <v>68.708470077534599</v>
      </c>
      <c r="D26" s="13">
        <v>63.436906781354644</v>
      </c>
      <c r="E26" s="13">
        <v>72.849537189911956</v>
      </c>
      <c r="G26" s="3" t="s">
        <v>34</v>
      </c>
      <c r="H26" s="14">
        <v>17.28381644358355</v>
      </c>
      <c r="I26" s="13">
        <v>81.265838297581126</v>
      </c>
      <c r="J26" s="13">
        <v>13.120184189151571</v>
      </c>
      <c r="K26" s="13">
        <v>60.066412259367837</v>
      </c>
      <c r="L26" s="13">
        <v>38.546203509237529</v>
      </c>
      <c r="M26" s="13" t="s">
        <v>61</v>
      </c>
      <c r="N26" s="13" t="s">
        <v>3</v>
      </c>
    </row>
    <row r="27" spans="2:14" x14ac:dyDescent="0.2">
      <c r="B27" s="3" t="s">
        <v>35</v>
      </c>
      <c r="C27" s="13">
        <v>51.599133119832352</v>
      </c>
      <c r="D27" s="13">
        <v>47.587594208713483</v>
      </c>
      <c r="E27" s="13">
        <v>55.084304648498716</v>
      </c>
      <c r="G27" s="3" t="s">
        <v>35</v>
      </c>
      <c r="H27" s="14">
        <v>19.013761841905559</v>
      </c>
      <c r="I27" s="13">
        <v>67.037959774622749</v>
      </c>
      <c r="J27" s="13">
        <v>42.668681845473586</v>
      </c>
      <c r="K27" s="13" t="s">
        <v>3</v>
      </c>
      <c r="L27" s="13">
        <v>16.31138272618437</v>
      </c>
      <c r="M27" s="13" t="s">
        <v>3</v>
      </c>
      <c r="N27" s="13" t="s">
        <v>3</v>
      </c>
    </row>
    <row r="28" spans="2:14" x14ac:dyDescent="0.2">
      <c r="B28" s="3" t="s">
        <v>36</v>
      </c>
      <c r="C28" s="13">
        <v>50.967014431449662</v>
      </c>
      <c r="D28" s="13">
        <v>50.199777503110255</v>
      </c>
      <c r="E28" s="13">
        <v>52.489501327196017</v>
      </c>
      <c r="G28" s="3" t="s">
        <v>36</v>
      </c>
      <c r="H28" s="14">
        <v>20.906271623821681</v>
      </c>
      <c r="I28" s="13">
        <v>64.278531940658368</v>
      </c>
      <c r="J28" s="13">
        <v>30.348477652900868</v>
      </c>
      <c r="K28" s="13" t="s">
        <v>62</v>
      </c>
      <c r="L28" s="13">
        <v>23.226237995518105</v>
      </c>
      <c r="M28" s="13">
        <v>3.0426361191145332</v>
      </c>
      <c r="N28" s="13" t="s">
        <v>3</v>
      </c>
    </row>
    <row r="29" spans="2:14" x14ac:dyDescent="0.2">
      <c r="B29" s="3" t="s">
        <v>37</v>
      </c>
      <c r="C29" s="13">
        <v>20.244886145599846</v>
      </c>
      <c r="D29" s="13" t="s">
        <v>17</v>
      </c>
      <c r="E29" s="13">
        <v>72.705955998259839</v>
      </c>
      <c r="G29" s="3" t="s">
        <v>37</v>
      </c>
      <c r="H29" s="14">
        <v>6.0599522841568927</v>
      </c>
      <c r="I29" s="13">
        <v>64.774360263026011</v>
      </c>
      <c r="J29" s="13" t="s">
        <v>3</v>
      </c>
      <c r="K29" s="13" t="s">
        <v>3</v>
      </c>
      <c r="L29" s="13">
        <v>5.8500463753916927</v>
      </c>
      <c r="M29" s="13" t="s">
        <v>3</v>
      </c>
      <c r="N29" s="13" t="s">
        <v>3</v>
      </c>
    </row>
    <row r="30" spans="2:14" x14ac:dyDescent="0.2">
      <c r="B30" s="3" t="s">
        <v>38</v>
      </c>
      <c r="C30" s="13">
        <v>7.1010006529747951</v>
      </c>
      <c r="D30" s="13">
        <v>5.551197816300963</v>
      </c>
      <c r="E30" s="13">
        <v>19.808747841148389</v>
      </c>
      <c r="G30" s="3" t="s">
        <v>38</v>
      </c>
      <c r="H30" s="14">
        <v>1.2149612185301402</v>
      </c>
      <c r="I30" s="13">
        <v>23.003644957667444</v>
      </c>
      <c r="J30" s="13" t="s">
        <v>3</v>
      </c>
      <c r="K30" s="13" t="s">
        <v>3</v>
      </c>
      <c r="L30" s="13">
        <v>2.0295942038830828</v>
      </c>
      <c r="M30" s="13" t="s">
        <v>3</v>
      </c>
      <c r="N30" s="13" t="s">
        <v>3</v>
      </c>
    </row>
    <row r="31" spans="2:14" x14ac:dyDescent="0.2">
      <c r="B31" s="3" t="s">
        <v>39</v>
      </c>
      <c r="C31" s="13">
        <v>35.141034970337259</v>
      </c>
      <c r="D31" s="13">
        <v>30.283119308292534</v>
      </c>
      <c r="E31" s="13">
        <v>37.427231648458829</v>
      </c>
      <c r="G31" s="3" t="s">
        <v>39</v>
      </c>
      <c r="H31" s="14">
        <v>5.9453862344047783</v>
      </c>
      <c r="I31" s="13">
        <v>62.4783902891172</v>
      </c>
      <c r="J31" s="13" t="s">
        <v>3</v>
      </c>
      <c r="K31" s="13" t="s">
        <v>3</v>
      </c>
      <c r="L31" s="13" t="s">
        <v>54</v>
      </c>
      <c r="M31" s="13" t="s">
        <v>63</v>
      </c>
      <c r="N31" s="13" t="s">
        <v>3</v>
      </c>
    </row>
    <row r="32" spans="2:14" x14ac:dyDescent="0.2">
      <c r="B32" s="3" t="s">
        <v>40</v>
      </c>
      <c r="C32" s="13">
        <v>28.963606227523609</v>
      </c>
      <c r="D32" s="13">
        <v>33.208175333717506</v>
      </c>
      <c r="E32" s="13">
        <v>26.975352116393235</v>
      </c>
      <c r="G32" s="3" t="s">
        <v>40</v>
      </c>
      <c r="H32" s="14" t="s">
        <v>97</v>
      </c>
      <c r="I32" s="13" t="s">
        <v>64</v>
      </c>
      <c r="J32" s="13" t="s">
        <v>3</v>
      </c>
      <c r="K32" s="13" t="s">
        <v>3</v>
      </c>
      <c r="L32" s="13" t="s">
        <v>3</v>
      </c>
      <c r="M32" s="13" t="s">
        <v>3</v>
      </c>
      <c r="N32" s="13" t="s">
        <v>3</v>
      </c>
    </row>
    <row r="33" spans="2:14" x14ac:dyDescent="0.2">
      <c r="B33" s="3" t="s">
        <v>41</v>
      </c>
      <c r="C33" s="13">
        <v>64.463636379700489</v>
      </c>
      <c r="D33" s="13">
        <v>54.729136755237221</v>
      </c>
      <c r="E33" s="13">
        <v>76.652221067551011</v>
      </c>
      <c r="G33" s="3" t="s">
        <v>41</v>
      </c>
      <c r="H33" s="14">
        <v>25.854995815796855</v>
      </c>
      <c r="I33" s="13">
        <v>90.219355142975587</v>
      </c>
      <c r="J33" s="13">
        <v>61.679811965275618</v>
      </c>
      <c r="K33" s="13">
        <v>67.806201675643237</v>
      </c>
      <c r="L33" s="13">
        <v>30.986622376583373</v>
      </c>
      <c r="M33" s="13" t="s">
        <v>3</v>
      </c>
      <c r="N33" s="13" t="s">
        <v>3</v>
      </c>
    </row>
    <row r="34" spans="2:14" x14ac:dyDescent="0.2">
      <c r="B34" s="3" t="s">
        <v>42</v>
      </c>
      <c r="C34" s="13">
        <v>59.451271624726154</v>
      </c>
      <c r="D34" s="13">
        <v>49.442457640049419</v>
      </c>
      <c r="E34" s="13">
        <v>76.980695868402449</v>
      </c>
      <c r="G34" s="3" t="s">
        <v>42</v>
      </c>
      <c r="H34" s="14">
        <v>35.582304959944864</v>
      </c>
      <c r="I34" s="13">
        <v>84.936644191952055</v>
      </c>
      <c r="J34" s="13">
        <v>62.707094787289485</v>
      </c>
      <c r="K34" s="13">
        <v>60.363200796564755</v>
      </c>
      <c r="L34" s="13">
        <v>52.845688580910952</v>
      </c>
      <c r="M34" s="13">
        <v>10.080232930767604</v>
      </c>
      <c r="N34" s="13" t="s">
        <v>65</v>
      </c>
    </row>
    <row r="35" spans="2:14" x14ac:dyDescent="0.2">
      <c r="B35" s="3" t="s">
        <v>43</v>
      </c>
      <c r="C35" s="13" t="s">
        <v>7</v>
      </c>
      <c r="D35" s="13" t="s">
        <v>7</v>
      </c>
      <c r="E35" s="13" t="s">
        <v>7</v>
      </c>
      <c r="G35" s="3" t="s">
        <v>43</v>
      </c>
      <c r="H35" s="14" t="s">
        <v>3</v>
      </c>
      <c r="I35" s="13" t="s">
        <v>7</v>
      </c>
      <c r="J35" s="13" t="s">
        <v>7</v>
      </c>
      <c r="K35" s="13" t="s">
        <v>7</v>
      </c>
      <c r="L35" s="13" t="s">
        <v>7</v>
      </c>
      <c r="M35" s="13" t="s">
        <v>7</v>
      </c>
      <c r="N35" s="13" t="s">
        <v>7</v>
      </c>
    </row>
    <row r="37" spans="2:14" x14ac:dyDescent="0.2">
      <c r="G37" s="15" t="s">
        <v>102</v>
      </c>
    </row>
    <row r="39" spans="2:14" x14ac:dyDescent="0.2">
      <c r="B39" s="15" t="s">
        <v>95</v>
      </c>
      <c r="G39" s="15" t="s">
        <v>96</v>
      </c>
      <c r="H39" s="15"/>
      <c r="K39" s="3" t="s">
        <v>98</v>
      </c>
    </row>
    <row r="40" spans="2:14" x14ac:dyDescent="0.2">
      <c r="B40" s="3" t="s">
        <v>14</v>
      </c>
      <c r="C40" s="16">
        <v>9.2246421523216077E-2</v>
      </c>
      <c r="G40" s="3" t="s">
        <v>14</v>
      </c>
      <c r="H40" s="16">
        <v>0.24277017413259783</v>
      </c>
      <c r="L40" s="3" t="s">
        <v>74</v>
      </c>
    </row>
    <row r="41" spans="2:14" x14ac:dyDescent="0.2">
      <c r="B41" s="3" t="s">
        <v>15</v>
      </c>
      <c r="C41" s="16">
        <v>2.65035193076005E-2</v>
      </c>
      <c r="G41" s="3" t="s">
        <v>15</v>
      </c>
      <c r="H41" s="16">
        <v>2.1298019043510179E-2</v>
      </c>
      <c r="K41" s="17" t="s">
        <v>45</v>
      </c>
      <c r="L41" s="18">
        <v>137179056.94299999</v>
      </c>
      <c r="M41" s="19">
        <v>0.13407653052334839</v>
      </c>
    </row>
    <row r="42" spans="2:14" x14ac:dyDescent="0.2">
      <c r="B42" s="3" t="s">
        <v>16</v>
      </c>
      <c r="C42" s="16">
        <v>8.7916661023176745E-2</v>
      </c>
      <c r="G42" s="3" t="s">
        <v>16</v>
      </c>
      <c r="H42" s="16">
        <v>5.1979697093804726E-2</v>
      </c>
      <c r="K42" s="17" t="s">
        <v>46</v>
      </c>
      <c r="L42" s="18">
        <v>59446598.122000016</v>
      </c>
      <c r="M42" s="19">
        <v>5.8102117081366006E-2</v>
      </c>
    </row>
    <row r="43" spans="2:14" x14ac:dyDescent="0.2">
      <c r="B43" s="3" t="s">
        <v>18</v>
      </c>
      <c r="C43" s="16">
        <v>1.5870370508363194E-2</v>
      </c>
      <c r="G43" s="3" t="s">
        <v>18</v>
      </c>
      <c r="H43" s="16">
        <v>4.6285985580770649E-3</v>
      </c>
      <c r="K43" s="17" t="s">
        <v>47</v>
      </c>
      <c r="L43" s="18">
        <v>680959074.65600002</v>
      </c>
      <c r="M43" s="19">
        <v>0.66555808293829488</v>
      </c>
    </row>
    <row r="44" spans="2:14" x14ac:dyDescent="0.2">
      <c r="B44" s="3" t="s">
        <v>19</v>
      </c>
      <c r="C44" s="16">
        <v>1.0214405870524612E-2</v>
      </c>
      <c r="G44" s="3" t="s">
        <v>19</v>
      </c>
      <c r="H44" s="16">
        <v>1.3042123857865993E-2</v>
      </c>
      <c r="K44" s="17" t="s">
        <v>48</v>
      </c>
      <c r="L44" s="18">
        <v>13892408.447000001</v>
      </c>
      <c r="M44" s="19">
        <v>1.3578209142821098E-2</v>
      </c>
    </row>
    <row r="45" spans="2:14" x14ac:dyDescent="0.2">
      <c r="B45" s="3" t="s">
        <v>20</v>
      </c>
      <c r="C45" s="16">
        <v>0</v>
      </c>
      <c r="G45" s="3" t="s">
        <v>20</v>
      </c>
      <c r="H45" s="16">
        <v>0</v>
      </c>
      <c r="K45" s="17" t="s">
        <v>49</v>
      </c>
      <c r="L45" s="18">
        <v>115718014.23300003</v>
      </c>
      <c r="M45" s="19">
        <v>0.11310086403246555</v>
      </c>
    </row>
    <row r="46" spans="2:14" x14ac:dyDescent="0.2">
      <c r="B46" s="3" t="s">
        <v>21</v>
      </c>
      <c r="C46" s="16">
        <v>3.6143812368157606E-2</v>
      </c>
      <c r="G46" s="3" t="s">
        <v>21</v>
      </c>
      <c r="H46" s="16">
        <v>1.5762661585502831E-2</v>
      </c>
      <c r="K46" s="17" t="s">
        <v>50</v>
      </c>
      <c r="L46" s="18">
        <v>15944814.061000003</v>
      </c>
      <c r="M46" s="19">
        <v>1.5584196281704144E-2</v>
      </c>
    </row>
    <row r="47" spans="2:14" x14ac:dyDescent="0.2">
      <c r="B47" s="3" t="s">
        <v>22</v>
      </c>
      <c r="C47" s="16">
        <v>3.0750275629739244E-2</v>
      </c>
      <c r="G47" s="3" t="s">
        <v>22</v>
      </c>
      <c r="H47" s="16">
        <v>1.3218892870203383E-2</v>
      </c>
      <c r="K47" s="17" t="s">
        <v>79</v>
      </c>
      <c r="L47" s="3">
        <v>1023139966.462</v>
      </c>
      <c r="M47" s="19">
        <v>1</v>
      </c>
    </row>
    <row r="48" spans="2:14" x14ac:dyDescent="0.2">
      <c r="B48" s="3" t="s">
        <v>23</v>
      </c>
      <c r="C48" s="16">
        <v>0</v>
      </c>
      <c r="G48" s="3" t="s">
        <v>23</v>
      </c>
      <c r="H48" s="16">
        <v>0</v>
      </c>
    </row>
    <row r="49" spans="2:8" x14ac:dyDescent="0.2">
      <c r="B49" s="3" t="s">
        <v>24</v>
      </c>
      <c r="C49" s="16">
        <v>0.28856693971690528</v>
      </c>
      <c r="G49" s="3" t="s">
        <v>24</v>
      </c>
      <c r="H49" s="16">
        <v>0.21382083866762344</v>
      </c>
    </row>
    <row r="50" spans="2:8" x14ac:dyDescent="0.2">
      <c r="B50" s="3" t="s">
        <v>25</v>
      </c>
      <c r="C50" s="16">
        <v>7.8931496416126165E-2</v>
      </c>
      <c r="G50" s="3" t="s">
        <v>25</v>
      </c>
      <c r="H50" s="16">
        <v>0.73056150354519089</v>
      </c>
    </row>
    <row r="51" spans="2:8" x14ac:dyDescent="0.2">
      <c r="B51" s="3" t="s">
        <v>26</v>
      </c>
      <c r="C51" s="16">
        <v>4.1760533529429864E-2</v>
      </c>
      <c r="G51" s="3" t="s">
        <v>26</v>
      </c>
      <c r="H51" s="16">
        <v>1.3062024316811867E-2</v>
      </c>
    </row>
    <row r="52" spans="2:8" x14ac:dyDescent="0.2">
      <c r="B52" s="3" t="s">
        <v>27</v>
      </c>
      <c r="C52" s="16">
        <v>1.0649177577738689E-2</v>
      </c>
      <c r="G52" s="3" t="s">
        <v>27</v>
      </c>
      <c r="H52" s="16">
        <v>3.7364989682925828E-3</v>
      </c>
    </row>
    <row r="53" spans="2:8" x14ac:dyDescent="0.2">
      <c r="B53" s="3" t="s">
        <v>28</v>
      </c>
      <c r="C53" s="16">
        <v>3.1108786802730579E-2</v>
      </c>
      <c r="G53" s="3" t="s">
        <v>28</v>
      </c>
      <c r="H53" s="16">
        <v>2.9420267792672289E-2</v>
      </c>
    </row>
    <row r="54" spans="2:8" x14ac:dyDescent="0.2">
      <c r="B54" s="3" t="s">
        <v>29</v>
      </c>
      <c r="C54" s="16">
        <v>0.252893299675789</v>
      </c>
      <c r="G54" s="3" t="s">
        <v>29</v>
      </c>
      <c r="H54" s="16">
        <v>0.26124100800050554</v>
      </c>
    </row>
    <row r="55" spans="2:8" x14ac:dyDescent="0.2">
      <c r="B55" s="3" t="s">
        <v>30</v>
      </c>
      <c r="C55" s="16">
        <v>1.2085907558409311E-3</v>
      </c>
      <c r="G55" s="3" t="s">
        <v>30</v>
      </c>
      <c r="H55" s="16">
        <v>3.1637975558880434E-3</v>
      </c>
    </row>
    <row r="56" spans="2:8" x14ac:dyDescent="0.2">
      <c r="B56" s="3" t="s">
        <v>31</v>
      </c>
      <c r="C56" s="16">
        <v>0.15726720661064664</v>
      </c>
      <c r="G56" s="3" t="s">
        <v>31</v>
      </c>
      <c r="H56" s="16">
        <v>9.2176797935108357E-2</v>
      </c>
    </row>
    <row r="57" spans="2:8" x14ac:dyDescent="0.2">
      <c r="B57" s="3" t="s">
        <v>32</v>
      </c>
      <c r="C57" s="16">
        <v>0.27297467234033618</v>
      </c>
      <c r="G57" s="3" t="s">
        <v>32</v>
      </c>
      <c r="H57" s="16">
        <v>0.22794852506256336</v>
      </c>
    </row>
    <row r="58" spans="2:8" x14ac:dyDescent="0.2">
      <c r="B58" s="3" t="s">
        <v>33</v>
      </c>
      <c r="C58" s="16">
        <v>3.9511247933751617E-2</v>
      </c>
      <c r="G58" s="3" t="s">
        <v>33</v>
      </c>
      <c r="H58" s="16">
        <v>2.3189990229920861E-2</v>
      </c>
    </row>
    <row r="59" spans="2:8" x14ac:dyDescent="0.2">
      <c r="B59" s="3" t="s">
        <v>34</v>
      </c>
      <c r="C59" s="16">
        <v>3.1043163631518426E-2</v>
      </c>
      <c r="G59" s="3" t="s">
        <v>34</v>
      </c>
      <c r="H59" s="16">
        <v>9.0828245991195541E-3</v>
      </c>
    </row>
    <row r="60" spans="2:8" x14ac:dyDescent="0.2">
      <c r="B60" s="3" t="s">
        <v>35</v>
      </c>
      <c r="C60" s="16">
        <v>0</v>
      </c>
      <c r="G60" s="3" t="s">
        <v>35</v>
      </c>
      <c r="H60" s="16">
        <v>0</v>
      </c>
    </row>
    <row r="61" spans="2:8" x14ac:dyDescent="0.2">
      <c r="B61" s="3" t="s">
        <v>36</v>
      </c>
      <c r="C61" s="16">
        <v>0.50978381184584942</v>
      </c>
      <c r="G61" s="3" t="s">
        <v>36</v>
      </c>
      <c r="H61" s="16">
        <v>0.76765053944045503</v>
      </c>
    </row>
    <row r="62" spans="2:8" x14ac:dyDescent="0.2">
      <c r="B62" s="3" t="s">
        <v>37</v>
      </c>
      <c r="C62" s="16">
        <v>0</v>
      </c>
      <c r="G62" s="3" t="s">
        <v>37</v>
      </c>
      <c r="H62" s="16">
        <v>0</v>
      </c>
    </row>
    <row r="63" spans="2:8" x14ac:dyDescent="0.2">
      <c r="B63" s="3" t="s">
        <v>38</v>
      </c>
      <c r="C63" s="16">
        <v>0</v>
      </c>
      <c r="G63" s="3" t="s">
        <v>38</v>
      </c>
      <c r="H63" s="16">
        <v>0</v>
      </c>
    </row>
    <row r="64" spans="2:8" x14ac:dyDescent="0.2">
      <c r="B64" s="3" t="s">
        <v>39</v>
      </c>
      <c r="C64" s="16">
        <v>2.0807124394774362E-2</v>
      </c>
      <c r="G64" s="3" t="s">
        <v>39</v>
      </c>
      <c r="H64" s="16">
        <v>7.8340203762522036E-3</v>
      </c>
    </row>
    <row r="65" spans="2:25" x14ac:dyDescent="0.2">
      <c r="B65" s="3" t="s">
        <v>40</v>
      </c>
      <c r="C65" s="16">
        <v>0.16290419048105481</v>
      </c>
      <c r="G65" s="3" t="s">
        <v>40</v>
      </c>
      <c r="H65" s="16">
        <v>0.39320561271675669</v>
      </c>
    </row>
    <row r="66" spans="2:25" x14ac:dyDescent="0.2">
      <c r="B66" s="3" t="s">
        <v>41</v>
      </c>
      <c r="C66" s="16">
        <v>9.442893334615321E-2</v>
      </c>
      <c r="G66" s="3" t="s">
        <v>41</v>
      </c>
      <c r="H66" s="16">
        <v>2.8936189226523124E-2</v>
      </c>
    </row>
    <row r="67" spans="2:25" x14ac:dyDescent="0.2">
      <c r="B67" s="3" t="s">
        <v>42</v>
      </c>
      <c r="C67" s="16">
        <v>0.44197673826787193</v>
      </c>
      <c r="G67" s="3" t="s">
        <v>42</v>
      </c>
      <c r="H67" s="16">
        <v>0.18265316084123454</v>
      </c>
    </row>
    <row r="68" spans="2:25" x14ac:dyDescent="0.2">
      <c r="B68" s="3" t="s">
        <v>43</v>
      </c>
      <c r="G68" s="3" t="s">
        <v>43</v>
      </c>
    </row>
    <row r="71" spans="2:25" x14ac:dyDescent="0.2">
      <c r="K71" s="3" t="s">
        <v>71</v>
      </c>
      <c r="L71" s="3" t="s">
        <v>72</v>
      </c>
      <c r="N71" s="3" t="s">
        <v>73</v>
      </c>
    </row>
    <row r="72" spans="2:25" x14ac:dyDescent="0.2">
      <c r="B72" s="3" t="s">
        <v>177</v>
      </c>
      <c r="C72" s="3" t="s">
        <v>69</v>
      </c>
      <c r="K72" s="3" t="s">
        <v>183</v>
      </c>
      <c r="L72" s="17">
        <v>2014</v>
      </c>
    </row>
    <row r="73" spans="2:25" x14ac:dyDescent="0.2">
      <c r="B73" s="3" t="s">
        <v>178</v>
      </c>
      <c r="C73" s="15" t="s">
        <v>45</v>
      </c>
    </row>
    <row r="74" spans="2:25" x14ac:dyDescent="0.2">
      <c r="K74" s="3" t="s">
        <v>74</v>
      </c>
      <c r="L74" s="3" t="s">
        <v>75</v>
      </c>
    </row>
    <row r="75" spans="2:25" x14ac:dyDescent="0.2">
      <c r="B75" s="3" t="s">
        <v>74</v>
      </c>
      <c r="C75" s="3" t="s">
        <v>75</v>
      </c>
      <c r="L75" s="172" t="s">
        <v>151</v>
      </c>
      <c r="M75" s="172"/>
      <c r="N75" s="172"/>
      <c r="O75" s="172"/>
      <c r="P75" s="172"/>
      <c r="Q75" s="172"/>
      <c r="R75" s="172"/>
      <c r="S75" s="170" t="s">
        <v>152</v>
      </c>
      <c r="T75" s="170"/>
      <c r="U75" s="170"/>
      <c r="V75" s="170"/>
      <c r="W75" s="170"/>
      <c r="X75" s="170"/>
      <c r="Y75" s="170"/>
    </row>
    <row r="76" spans="2:25" x14ac:dyDescent="0.2">
      <c r="B76" s="3" t="s">
        <v>76</v>
      </c>
      <c r="C76" s="3" t="s">
        <v>78</v>
      </c>
      <c r="D76" s="3" t="s">
        <v>77</v>
      </c>
      <c r="E76" s="3" t="s">
        <v>117</v>
      </c>
      <c r="F76" s="3" t="s">
        <v>79</v>
      </c>
      <c r="G76" s="3" t="s">
        <v>179</v>
      </c>
      <c r="H76" s="3" t="s">
        <v>119</v>
      </c>
      <c r="I76" s="3" t="s">
        <v>180</v>
      </c>
      <c r="K76" s="3" t="s">
        <v>76</v>
      </c>
      <c r="L76" s="3" t="s">
        <v>78</v>
      </c>
      <c r="M76" s="3" t="s">
        <v>77</v>
      </c>
      <c r="N76" s="3" t="s">
        <v>117</v>
      </c>
      <c r="O76" s="3" t="s">
        <v>13</v>
      </c>
      <c r="P76" s="3" t="s">
        <v>179</v>
      </c>
      <c r="Q76" s="3" t="s">
        <v>119</v>
      </c>
      <c r="R76" s="3" t="s">
        <v>180</v>
      </c>
      <c r="S76" s="3" t="s">
        <v>78</v>
      </c>
      <c r="T76" s="3" t="s">
        <v>77</v>
      </c>
      <c r="U76" s="3" t="s">
        <v>117</v>
      </c>
      <c r="V76" s="3" t="s">
        <v>13</v>
      </c>
      <c r="W76" s="3" t="s">
        <v>179</v>
      </c>
      <c r="X76" s="3" t="s">
        <v>119</v>
      </c>
      <c r="Y76" s="3" t="s">
        <v>180</v>
      </c>
    </row>
    <row r="77" spans="2:25" x14ac:dyDescent="0.2">
      <c r="B77" s="3" t="s">
        <v>148</v>
      </c>
      <c r="C77" s="68">
        <f>SUM(C78:C104)</f>
        <v>85557618.173000038</v>
      </c>
      <c r="D77" s="68">
        <f t="shared" ref="D77:F77" si="0">SUM(D78:D104)</f>
        <v>41306221.27099999</v>
      </c>
      <c r="E77" s="68">
        <f t="shared" si="0"/>
        <v>10315217.499</v>
      </c>
      <c r="F77" s="68">
        <f t="shared" si="0"/>
        <v>137179056.94299999</v>
      </c>
      <c r="G77" s="68">
        <f>C77+D77</f>
        <v>126863839.44400004</v>
      </c>
      <c r="H77" s="23">
        <f>C77/G77*100</f>
        <v>67.440508302420326</v>
      </c>
      <c r="I77" s="23">
        <f>E77/F77*100</f>
        <v>7.5195279285861627</v>
      </c>
      <c r="K77" s="3" t="s">
        <v>14</v>
      </c>
      <c r="L77" s="68">
        <f>SUM(L78:L104)</f>
        <v>143953031.14000002</v>
      </c>
      <c r="M77" s="68">
        <f t="shared" ref="M77:V77" si="1">SUM(M78:M104)</f>
        <v>132325843.01699999</v>
      </c>
      <c r="N77" s="68">
        <f t="shared" si="1"/>
        <v>32378459.356000002</v>
      </c>
      <c r="O77" s="68">
        <f t="shared" si="1"/>
        <v>308657333.51300001</v>
      </c>
      <c r="P77" s="68">
        <f>L77+M77</f>
        <v>276278874.15700001</v>
      </c>
      <c r="Q77" s="23">
        <f>L77/P77*100</f>
        <v>52.104248498637048</v>
      </c>
      <c r="R77" s="23">
        <f>N77/O77*100</f>
        <v>10.490098837919328</v>
      </c>
      <c r="S77" s="68">
        <f t="shared" si="1"/>
        <v>101913990.413</v>
      </c>
      <c r="T77" s="68">
        <f t="shared" si="1"/>
        <v>70208074.204999998</v>
      </c>
      <c r="U77" s="68">
        <f t="shared" si="1"/>
        <v>13188292.448000003</v>
      </c>
      <c r="V77" s="68">
        <f t="shared" si="1"/>
        <v>185310357.06599998</v>
      </c>
      <c r="W77" s="68">
        <f>S77+T77</f>
        <v>172122064.618</v>
      </c>
      <c r="X77" s="23">
        <f>S77/W77*100</f>
        <v>59.210299759756744</v>
      </c>
      <c r="Y77" s="23">
        <f>U77/V77*100</f>
        <v>7.1168674308381323</v>
      </c>
    </row>
    <row r="78" spans="2:25" x14ac:dyDescent="0.2">
      <c r="B78" s="17" t="s">
        <v>15</v>
      </c>
      <c r="C78" s="18">
        <v>1750654.9410000001</v>
      </c>
      <c r="D78" s="18">
        <v>2146280.358</v>
      </c>
      <c r="E78" s="18">
        <v>65263.139000000003</v>
      </c>
      <c r="F78" s="18">
        <v>3962198.4380000001</v>
      </c>
      <c r="G78" s="68">
        <f>C78+D78</f>
        <v>3896935.2990000001</v>
      </c>
      <c r="H78" s="23">
        <f>C78/G78*100</f>
        <v>44.923890356846286</v>
      </c>
      <c r="I78" s="23">
        <f>E78/F78*100</f>
        <v>1.6471446350108325</v>
      </c>
      <c r="K78" s="17" t="s">
        <v>15</v>
      </c>
      <c r="L78" s="18">
        <v>947733.40100000007</v>
      </c>
      <c r="M78" s="18">
        <v>730410.43400000012</v>
      </c>
      <c r="N78" s="18">
        <v>76930.891999999993</v>
      </c>
      <c r="O78" s="18">
        <v>1755074.7270000002</v>
      </c>
      <c r="P78" s="68">
        <f>L78+M78</f>
        <v>1678143.8350000002</v>
      </c>
      <c r="Q78" s="23">
        <f>L78/P78*100</f>
        <v>56.475099525661335</v>
      </c>
      <c r="R78" s="23">
        <f>N78/O78*100</f>
        <v>4.3833399693185813</v>
      </c>
      <c r="S78" s="18">
        <v>3875211.8190000001</v>
      </c>
      <c r="T78" s="18">
        <v>4627479.2860000003</v>
      </c>
      <c r="U78" s="18">
        <v>200243.15100000001</v>
      </c>
      <c r="V78" s="18">
        <v>8702934.256000001</v>
      </c>
      <c r="W78" s="68">
        <f>S78+T78</f>
        <v>8502691.1050000004</v>
      </c>
      <c r="X78" s="23">
        <f>S78/W78*100</f>
        <v>45.576297799659983</v>
      </c>
      <c r="Y78" s="23">
        <f>U78/V78*100</f>
        <v>2.3008693977200601</v>
      </c>
    </row>
    <row r="79" spans="2:25" x14ac:dyDescent="0.2">
      <c r="B79" s="17" t="s">
        <v>16</v>
      </c>
      <c r="C79" s="18">
        <v>13099.579</v>
      </c>
      <c r="D79" s="18">
        <v>136677.91800000001</v>
      </c>
      <c r="E79" s="18">
        <v>17720.862000000001</v>
      </c>
      <c r="F79" s="18">
        <v>167498.359</v>
      </c>
      <c r="G79" s="68">
        <f t="shared" ref="G79:G105" si="2">C79+D79</f>
        <v>149777.497</v>
      </c>
      <c r="H79" s="23">
        <f t="shared" ref="H79:H105" si="3">C79/G79*100</f>
        <v>8.7460261136557769</v>
      </c>
      <c r="I79" s="23">
        <f t="shared" ref="I79:I104" si="4">E79/F79*100</f>
        <v>10.579722754179341</v>
      </c>
      <c r="K79" s="17" t="s">
        <v>16</v>
      </c>
      <c r="L79" s="18">
        <v>164823.804</v>
      </c>
      <c r="M79" s="18">
        <v>1475169.3030000001</v>
      </c>
      <c r="N79" s="18">
        <v>158118.04500000001</v>
      </c>
      <c r="O79" s="18">
        <v>1798111.152</v>
      </c>
      <c r="P79" s="68">
        <f t="shared" ref="P79:P105" si="5">L79+M79</f>
        <v>1639993.1070000001</v>
      </c>
      <c r="Q79" s="23">
        <f t="shared" ref="Q79:Q105" si="6">L79/P79*100</f>
        <v>10.050274193012203</v>
      </c>
      <c r="R79" s="23">
        <f t="shared" ref="R79:R104" si="7">N79/O79*100</f>
        <v>8.7935634470721524</v>
      </c>
      <c r="S79" s="18">
        <v>15379.483</v>
      </c>
      <c r="T79" s="18">
        <v>369687.14900000003</v>
      </c>
      <c r="U79" s="18">
        <v>37079.567999999999</v>
      </c>
      <c r="V79" s="18">
        <v>422146.20000000007</v>
      </c>
      <c r="W79" s="68">
        <f t="shared" ref="W79:W105" si="8">S79+T79</f>
        <v>385066.63200000004</v>
      </c>
      <c r="X79" s="23">
        <f t="shared" ref="X79:X105" si="9">S79/W79*100</f>
        <v>3.993979670510635</v>
      </c>
      <c r="Y79" s="23">
        <f t="shared" ref="Y79:Y104" si="10">U79/V79*100</f>
        <v>8.783584454864215</v>
      </c>
    </row>
    <row r="80" spans="2:25" x14ac:dyDescent="0.2">
      <c r="B80" s="17" t="s">
        <v>18</v>
      </c>
      <c r="C80" s="18">
        <v>546688.06499999994</v>
      </c>
      <c r="D80" s="18">
        <v>888471.87899999996</v>
      </c>
      <c r="E80" s="18">
        <v>86234.832999999999</v>
      </c>
      <c r="F80" s="18">
        <v>1521394.777</v>
      </c>
      <c r="G80" s="68">
        <f t="shared" si="2"/>
        <v>1435159.9439999999</v>
      </c>
      <c r="H80" s="23">
        <f t="shared" si="3"/>
        <v>38.092483509280548</v>
      </c>
      <c r="I80" s="23">
        <f t="shared" si="4"/>
        <v>5.6681430949857923</v>
      </c>
      <c r="K80" s="17" t="s">
        <v>18</v>
      </c>
      <c r="L80" s="18">
        <v>2168204.92</v>
      </c>
      <c r="M80" s="18">
        <v>3101231.6349999998</v>
      </c>
      <c r="N80" s="18">
        <v>84992.292000000001</v>
      </c>
      <c r="O80" s="18">
        <v>5354428.8470000001</v>
      </c>
      <c r="P80" s="68">
        <f t="shared" si="5"/>
        <v>5269436.5549999997</v>
      </c>
      <c r="Q80" s="23">
        <f t="shared" si="6"/>
        <v>41.146807583111702</v>
      </c>
      <c r="R80" s="23">
        <f t="shared" si="7"/>
        <v>1.5873269480015562</v>
      </c>
      <c r="S80" s="18">
        <v>1731772.382</v>
      </c>
      <c r="T80" s="18">
        <v>2788035.6140000001</v>
      </c>
      <c r="U80" s="18">
        <v>72872.010999999999</v>
      </c>
      <c r="V80" s="18">
        <v>4592680.0070000002</v>
      </c>
      <c r="W80" s="68">
        <f t="shared" si="8"/>
        <v>4519807.9960000003</v>
      </c>
      <c r="X80" s="23">
        <f t="shared" si="9"/>
        <v>38.315175855536495</v>
      </c>
      <c r="Y80" s="23">
        <f t="shared" si="10"/>
        <v>1.586699070889569</v>
      </c>
    </row>
    <row r="81" spans="2:25" x14ac:dyDescent="0.2">
      <c r="B81" s="17" t="s">
        <v>19</v>
      </c>
      <c r="C81" s="18">
        <v>2806327.5809999998</v>
      </c>
      <c r="D81" s="18">
        <v>2082994.3769999999</v>
      </c>
      <c r="E81" s="18">
        <v>53219.998</v>
      </c>
      <c r="F81" s="18">
        <v>4942541.9559999993</v>
      </c>
      <c r="G81" s="68">
        <f t="shared" si="2"/>
        <v>4889321.9579999996</v>
      </c>
      <c r="H81" s="23">
        <f t="shared" si="3"/>
        <v>57.397070700329614</v>
      </c>
      <c r="I81" s="23">
        <f t="shared" si="4"/>
        <v>1.0767738235462743</v>
      </c>
      <c r="K81" s="17" t="s">
        <v>19</v>
      </c>
      <c r="L81" s="18">
        <v>2285932.11</v>
      </c>
      <c r="M81" s="18">
        <v>2555562.7310000001</v>
      </c>
      <c r="N81" s="18">
        <v>44991.423999999999</v>
      </c>
      <c r="O81" s="18">
        <v>4886486.2649999997</v>
      </c>
      <c r="P81" s="68">
        <f t="shared" si="5"/>
        <v>4841494.841</v>
      </c>
      <c r="Q81" s="23">
        <f t="shared" si="6"/>
        <v>47.215419722059352</v>
      </c>
      <c r="R81" s="23">
        <f t="shared" si="7"/>
        <v>0.9207316169546218</v>
      </c>
      <c r="S81" s="18">
        <v>3300591.452</v>
      </c>
      <c r="T81" s="18">
        <v>2601220.452</v>
      </c>
      <c r="U81" s="18">
        <v>65877.531999999992</v>
      </c>
      <c r="V81" s="18">
        <v>5967689.4359999998</v>
      </c>
      <c r="W81" s="68">
        <f t="shared" si="8"/>
        <v>5901811.9040000001</v>
      </c>
      <c r="X81" s="23">
        <f t="shared" si="9"/>
        <v>55.925053283433144</v>
      </c>
      <c r="Y81" s="23">
        <f t="shared" si="10"/>
        <v>1.103903490731182</v>
      </c>
    </row>
    <row r="82" spans="2:25" x14ac:dyDescent="0.2">
      <c r="B82" s="17" t="s">
        <v>20</v>
      </c>
      <c r="C82" s="18">
        <v>27129388.300999999</v>
      </c>
      <c r="D82" s="18">
        <v>12240782.511</v>
      </c>
      <c r="E82" s="18">
        <v>0</v>
      </c>
      <c r="F82" s="18">
        <v>39370170.811999999</v>
      </c>
      <c r="G82" s="68">
        <f t="shared" si="2"/>
        <v>39370170.811999999</v>
      </c>
      <c r="H82" s="23">
        <f t="shared" si="3"/>
        <v>68.908485133447741</v>
      </c>
      <c r="I82" s="23">
        <f t="shared" si="4"/>
        <v>0</v>
      </c>
      <c r="K82" s="17" t="s">
        <v>20</v>
      </c>
      <c r="L82" s="18">
        <v>54282996.479000002</v>
      </c>
      <c r="M82" s="18">
        <v>34406147.054000005</v>
      </c>
      <c r="N82" s="18">
        <v>0</v>
      </c>
      <c r="O82" s="18">
        <v>88689143.533000007</v>
      </c>
      <c r="P82" s="68">
        <f t="shared" si="5"/>
        <v>88689143.533000007</v>
      </c>
      <c r="Q82" s="23">
        <f t="shared" si="6"/>
        <v>61.205908994714832</v>
      </c>
      <c r="R82" s="23">
        <f t="shared" si="7"/>
        <v>0</v>
      </c>
      <c r="S82" s="18">
        <v>38466967.023000002</v>
      </c>
      <c r="T82" s="18">
        <v>27525642.891999997</v>
      </c>
      <c r="U82" s="18">
        <v>0</v>
      </c>
      <c r="V82" s="18">
        <v>65992609.914999999</v>
      </c>
      <c r="W82" s="68">
        <f t="shared" si="8"/>
        <v>65992609.914999999</v>
      </c>
      <c r="X82" s="23">
        <f t="shared" si="9"/>
        <v>58.289810135629338</v>
      </c>
      <c r="Y82" s="23">
        <f t="shared" si="10"/>
        <v>0</v>
      </c>
    </row>
    <row r="83" spans="2:25" x14ac:dyDescent="0.2">
      <c r="B83" s="17" t="s">
        <v>21</v>
      </c>
      <c r="C83" s="18">
        <v>357761.28000000003</v>
      </c>
      <c r="D83" s="18">
        <v>180154.264</v>
      </c>
      <c r="E83" s="18">
        <v>13707.257</v>
      </c>
      <c r="F83" s="18">
        <v>551622.80099999998</v>
      </c>
      <c r="G83" s="68">
        <f t="shared" si="2"/>
        <v>537915.54399999999</v>
      </c>
      <c r="H83" s="23">
        <f t="shared" si="3"/>
        <v>66.508819830646132</v>
      </c>
      <c r="I83" s="23">
        <f t="shared" si="4"/>
        <v>2.4848967401548729</v>
      </c>
      <c r="K83" s="17" t="s">
        <v>21</v>
      </c>
      <c r="L83" s="18">
        <v>405163.31699999998</v>
      </c>
      <c r="M83" s="18">
        <v>297286.24100000004</v>
      </c>
      <c r="N83" s="18">
        <v>29817.732</v>
      </c>
      <c r="O83" s="18">
        <v>732267.28999999992</v>
      </c>
      <c r="P83" s="68">
        <f t="shared" si="5"/>
        <v>702449.55799999996</v>
      </c>
      <c r="Q83" s="23">
        <f t="shared" si="6"/>
        <v>57.678635054390625</v>
      </c>
      <c r="R83" s="23">
        <f t="shared" si="7"/>
        <v>4.0719737734017869</v>
      </c>
      <c r="S83" s="18">
        <v>574565.99800000002</v>
      </c>
      <c r="T83" s="18">
        <v>395078.99299999996</v>
      </c>
      <c r="U83" s="18">
        <v>32884.434999999998</v>
      </c>
      <c r="V83" s="18">
        <v>1002529.426</v>
      </c>
      <c r="W83" s="68">
        <f t="shared" si="8"/>
        <v>969644.99099999992</v>
      </c>
      <c r="X83" s="23">
        <f t="shared" si="9"/>
        <v>59.255294807169278</v>
      </c>
      <c r="Y83" s="23">
        <f t="shared" si="10"/>
        <v>3.2801466118761087</v>
      </c>
    </row>
    <row r="84" spans="2:25" x14ac:dyDescent="0.2">
      <c r="B84" s="17" t="s">
        <v>22</v>
      </c>
      <c r="C84" s="18">
        <v>3758427.196</v>
      </c>
      <c r="D84" s="18">
        <v>1249460.477</v>
      </c>
      <c r="E84" s="18">
        <v>86890.23000000001</v>
      </c>
      <c r="F84" s="18">
        <v>5094777.9030000009</v>
      </c>
      <c r="G84" s="68">
        <f t="shared" si="2"/>
        <v>5007887.6730000004</v>
      </c>
      <c r="H84" s="23">
        <f t="shared" si="3"/>
        <v>75.050149712093983</v>
      </c>
      <c r="I84" s="23">
        <f t="shared" si="4"/>
        <v>1.7054763064124092</v>
      </c>
      <c r="K84" s="17" t="s">
        <v>22</v>
      </c>
      <c r="L84" s="18">
        <v>1862140.338</v>
      </c>
      <c r="M84" s="18">
        <v>1743396.7609999999</v>
      </c>
      <c r="N84" s="18">
        <v>130205.367</v>
      </c>
      <c r="O84" s="18">
        <v>3735742.466</v>
      </c>
      <c r="P84" s="68">
        <f t="shared" si="5"/>
        <v>3605537.0989999999</v>
      </c>
      <c r="Q84" s="23">
        <f t="shared" si="6"/>
        <v>51.64668361106218</v>
      </c>
      <c r="R84" s="23">
        <f t="shared" si="7"/>
        <v>3.4853946219535787</v>
      </c>
      <c r="S84" s="18">
        <v>2436504.7690000003</v>
      </c>
      <c r="T84" s="18">
        <v>1660780.7239999999</v>
      </c>
      <c r="U84" s="18">
        <v>114173.261</v>
      </c>
      <c r="V84" s="18">
        <v>4211458.7540000007</v>
      </c>
      <c r="W84" s="68">
        <f t="shared" si="8"/>
        <v>4097285.4930000002</v>
      </c>
      <c r="X84" s="23">
        <f t="shared" si="9"/>
        <v>59.466316739769354</v>
      </c>
      <c r="Y84" s="23">
        <f t="shared" si="10"/>
        <v>2.7110145835230939</v>
      </c>
    </row>
    <row r="85" spans="2:25" x14ac:dyDescent="0.2">
      <c r="B85" s="17" t="s">
        <v>23</v>
      </c>
      <c r="C85" s="18">
        <v>356232.33400000003</v>
      </c>
      <c r="D85" s="18">
        <v>408336.326</v>
      </c>
      <c r="E85" s="18">
        <v>0</v>
      </c>
      <c r="F85" s="18">
        <v>764568.66</v>
      </c>
      <c r="G85" s="68">
        <f t="shared" si="2"/>
        <v>764568.66</v>
      </c>
      <c r="H85" s="23">
        <f t="shared" si="3"/>
        <v>46.592589081535202</v>
      </c>
      <c r="I85" s="23">
        <f t="shared" si="4"/>
        <v>0</v>
      </c>
      <c r="K85" s="17" t="s">
        <v>23</v>
      </c>
      <c r="L85" s="18">
        <v>585088.86700000009</v>
      </c>
      <c r="M85" s="18">
        <v>1476305.9550000001</v>
      </c>
      <c r="N85" s="18">
        <v>0</v>
      </c>
      <c r="O85" s="18">
        <v>2061394.8220000002</v>
      </c>
      <c r="P85" s="68">
        <f t="shared" si="5"/>
        <v>2061394.8220000002</v>
      </c>
      <c r="Q85" s="23">
        <f t="shared" si="6"/>
        <v>28.383154006001476</v>
      </c>
      <c r="R85" s="23">
        <f t="shared" si="7"/>
        <v>0</v>
      </c>
      <c r="S85" s="18">
        <v>141464.30000000002</v>
      </c>
      <c r="T85" s="18">
        <v>207098.60399999999</v>
      </c>
      <c r="U85" s="18">
        <v>0</v>
      </c>
      <c r="V85" s="18">
        <v>348562.90399999998</v>
      </c>
      <c r="W85" s="68">
        <f t="shared" si="8"/>
        <v>348562.90399999998</v>
      </c>
      <c r="X85" s="23">
        <f t="shared" si="9"/>
        <v>40.585013028236652</v>
      </c>
      <c r="Y85" s="23">
        <f t="shared" si="10"/>
        <v>0</v>
      </c>
    </row>
    <row r="86" spans="2:25" x14ac:dyDescent="0.2">
      <c r="B86" s="17" t="s">
        <v>24</v>
      </c>
      <c r="C86" s="18">
        <v>3066378.4720000001</v>
      </c>
      <c r="D86" s="18">
        <v>5890073.0590000004</v>
      </c>
      <c r="E86" s="18">
        <v>3870450.5440000002</v>
      </c>
      <c r="F86" s="18">
        <v>12826902.074999999</v>
      </c>
      <c r="G86" s="68">
        <f t="shared" si="2"/>
        <v>8956451.5309999995</v>
      </c>
      <c r="H86" s="23">
        <f t="shared" si="3"/>
        <v>34.236532865573771</v>
      </c>
      <c r="I86" s="23">
        <f t="shared" si="4"/>
        <v>30.174476435300924</v>
      </c>
      <c r="K86" s="17" t="s">
        <v>24</v>
      </c>
      <c r="L86" s="18">
        <v>4261936.5830000006</v>
      </c>
      <c r="M86" s="18">
        <v>21995749.241</v>
      </c>
      <c r="N86" s="18">
        <v>10604033.128</v>
      </c>
      <c r="O86" s="18">
        <v>36861718.952</v>
      </c>
      <c r="P86" s="68">
        <f t="shared" si="5"/>
        <v>26257685.824000001</v>
      </c>
      <c r="Q86" s="23">
        <f t="shared" si="6"/>
        <v>16.23119650210954</v>
      </c>
      <c r="R86" s="23">
        <f t="shared" si="7"/>
        <v>28.767060868236204</v>
      </c>
      <c r="S86" s="18">
        <v>1729457.7509999999</v>
      </c>
      <c r="T86" s="18">
        <v>3239945.75</v>
      </c>
      <c r="U86" s="18">
        <v>2062099.648</v>
      </c>
      <c r="V86" s="18">
        <v>7031503.1490000002</v>
      </c>
      <c r="W86" s="68">
        <f t="shared" si="8"/>
        <v>4969403.5010000002</v>
      </c>
      <c r="X86" s="23">
        <f t="shared" si="9"/>
        <v>34.802119623652587</v>
      </c>
      <c r="Y86" s="23">
        <f t="shared" si="10"/>
        <v>29.326583581111898</v>
      </c>
    </row>
    <row r="87" spans="2:25" x14ac:dyDescent="0.2">
      <c r="B87" s="17" t="s">
        <v>25</v>
      </c>
      <c r="C87" s="18">
        <v>15771223.789999999</v>
      </c>
      <c r="D87" s="18">
        <v>4691087.0549999997</v>
      </c>
      <c r="E87" s="18">
        <v>0</v>
      </c>
      <c r="F87" s="18">
        <v>20462310.844999999</v>
      </c>
      <c r="G87" s="68">
        <f t="shared" si="2"/>
        <v>20462310.844999999</v>
      </c>
      <c r="H87" s="23">
        <f t="shared" si="3"/>
        <v>77.074500086844907</v>
      </c>
      <c r="I87" s="23">
        <f t="shared" si="4"/>
        <v>0</v>
      </c>
      <c r="K87" s="17" t="s">
        <v>25</v>
      </c>
      <c r="L87" s="18">
        <v>40965914.544</v>
      </c>
      <c r="M87" s="18">
        <v>19924120.583999999</v>
      </c>
      <c r="N87" s="18">
        <v>5781671.2819999997</v>
      </c>
      <c r="O87" s="18">
        <v>66671706.409999996</v>
      </c>
      <c r="P87" s="68">
        <f t="shared" si="5"/>
        <v>60890035.127999999</v>
      </c>
      <c r="Q87" s="23">
        <f t="shared" si="6"/>
        <v>67.278520135328378</v>
      </c>
      <c r="R87" s="23">
        <f t="shared" si="7"/>
        <v>8.6718513644234783</v>
      </c>
      <c r="S87" s="18">
        <v>14005688.872000001</v>
      </c>
      <c r="T87" s="18">
        <v>5888992.3559999997</v>
      </c>
      <c r="U87" s="18">
        <v>1141221.5589999999</v>
      </c>
      <c r="V87" s="18">
        <v>21035902.787</v>
      </c>
      <c r="W87" s="68">
        <f t="shared" si="8"/>
        <v>19894681.228</v>
      </c>
      <c r="X87" s="23">
        <f t="shared" si="9"/>
        <v>70.399162024713604</v>
      </c>
      <c r="Y87" s="23">
        <f t="shared" si="10"/>
        <v>5.4251132958518165</v>
      </c>
    </row>
    <row r="88" spans="2:25" x14ac:dyDescent="0.2">
      <c r="B88" s="17" t="s">
        <v>26</v>
      </c>
      <c r="C88" s="18">
        <v>343176.67800000001</v>
      </c>
      <c r="D88" s="18">
        <v>229616.52599999998</v>
      </c>
      <c r="E88" s="18">
        <v>22477.510999999999</v>
      </c>
      <c r="F88" s="18">
        <v>595270.71500000008</v>
      </c>
      <c r="G88" s="68">
        <f t="shared" si="2"/>
        <v>572793.20400000003</v>
      </c>
      <c r="H88" s="23">
        <f t="shared" si="3"/>
        <v>59.912840376506985</v>
      </c>
      <c r="I88" s="23">
        <f t="shared" si="4"/>
        <v>3.776014917851283</v>
      </c>
      <c r="K88" s="17" t="s">
        <v>26</v>
      </c>
      <c r="L88" s="18">
        <v>328415.65000000002</v>
      </c>
      <c r="M88" s="18">
        <v>1132009.6910000001</v>
      </c>
      <c r="N88" s="18">
        <v>58089.036999999997</v>
      </c>
      <c r="O88" s="18">
        <v>1518514.378</v>
      </c>
      <c r="P88" s="68">
        <f t="shared" si="5"/>
        <v>1460425.341</v>
      </c>
      <c r="Q88" s="23">
        <f t="shared" si="6"/>
        <v>22.487671281787218</v>
      </c>
      <c r="R88" s="23">
        <f t="shared" si="7"/>
        <v>3.8253860379318709</v>
      </c>
      <c r="S88" s="18">
        <v>673657.95600000001</v>
      </c>
      <c r="T88" s="18">
        <v>1004653.123</v>
      </c>
      <c r="U88" s="18">
        <v>78698.595000000001</v>
      </c>
      <c r="V88" s="18">
        <v>1757009.6739999999</v>
      </c>
      <c r="W88" s="68">
        <f t="shared" si="8"/>
        <v>1678311.0789999999</v>
      </c>
      <c r="X88" s="23">
        <f t="shared" si="9"/>
        <v>40.139040040264199</v>
      </c>
      <c r="Y88" s="23">
        <f t="shared" si="10"/>
        <v>4.4791213255437095</v>
      </c>
    </row>
    <row r="89" spans="2:25" x14ac:dyDescent="0.2">
      <c r="B89" s="17" t="s">
        <v>27</v>
      </c>
      <c r="C89" s="18">
        <v>6153342.1490000002</v>
      </c>
      <c r="D89" s="18">
        <v>3793272.3059999999</v>
      </c>
      <c r="E89" s="18">
        <v>25943.415000000001</v>
      </c>
      <c r="F89" s="18">
        <v>9972557.8699999992</v>
      </c>
      <c r="G89" s="68">
        <f t="shared" si="2"/>
        <v>9946614.4550000001</v>
      </c>
      <c r="H89" s="23">
        <f t="shared" si="3"/>
        <v>61.863684139348699</v>
      </c>
      <c r="I89" s="23">
        <f t="shared" si="4"/>
        <v>0.26014805166530464</v>
      </c>
      <c r="K89" s="17" t="s">
        <v>27</v>
      </c>
      <c r="L89" s="18">
        <v>9347270.4959999993</v>
      </c>
      <c r="M89" s="18">
        <v>13544891.85</v>
      </c>
      <c r="N89" s="18">
        <v>212796.82200000001</v>
      </c>
      <c r="O89" s="18">
        <v>23104959.168000001</v>
      </c>
      <c r="P89" s="68">
        <f t="shared" si="5"/>
        <v>22892162.346000001</v>
      </c>
      <c r="Q89" s="23">
        <f t="shared" si="6"/>
        <v>40.831749988149411</v>
      </c>
      <c r="R89" s="23">
        <f t="shared" si="7"/>
        <v>0.92100064082658151</v>
      </c>
      <c r="S89" s="18">
        <v>4356197.8320000004</v>
      </c>
      <c r="T89" s="18">
        <v>3183397.4460000005</v>
      </c>
      <c r="U89" s="18">
        <v>114764.629</v>
      </c>
      <c r="V89" s="18">
        <v>7654359.9070000006</v>
      </c>
      <c r="W89" s="68">
        <f t="shared" si="8"/>
        <v>7539595.2780000009</v>
      </c>
      <c r="X89" s="23">
        <f t="shared" si="9"/>
        <v>57.777608364617052</v>
      </c>
      <c r="Y89" s="23">
        <f t="shared" si="10"/>
        <v>1.4993367230491268</v>
      </c>
    </row>
    <row r="90" spans="2:25" x14ac:dyDescent="0.2">
      <c r="B90" s="17" t="s">
        <v>28</v>
      </c>
      <c r="C90" s="18">
        <v>719137.54799999995</v>
      </c>
      <c r="D90" s="18">
        <v>353052.37699999998</v>
      </c>
      <c r="E90" s="18">
        <v>73398.494999999995</v>
      </c>
      <c r="F90" s="18">
        <v>1145588.42</v>
      </c>
      <c r="G90" s="68">
        <f t="shared" si="2"/>
        <v>1072189.9249999998</v>
      </c>
      <c r="H90" s="23">
        <f t="shared" si="3"/>
        <v>67.071843451616104</v>
      </c>
      <c r="I90" s="23">
        <f t="shared" si="4"/>
        <v>6.4070562968854032</v>
      </c>
      <c r="K90" s="17" t="s">
        <v>28</v>
      </c>
      <c r="L90" s="18">
        <v>153039.46300000002</v>
      </c>
      <c r="M90" s="18">
        <v>347990.35999999993</v>
      </c>
      <c r="N90" s="18">
        <v>9183.8009999999995</v>
      </c>
      <c r="O90" s="18">
        <v>510213.62399999995</v>
      </c>
      <c r="P90" s="68">
        <f t="shared" si="5"/>
        <v>501029.82299999997</v>
      </c>
      <c r="Q90" s="23">
        <f t="shared" si="6"/>
        <v>30.544980752572894</v>
      </c>
      <c r="R90" s="23">
        <f t="shared" si="7"/>
        <v>1.7999913306901423</v>
      </c>
      <c r="S90" s="18">
        <v>356331.59299999999</v>
      </c>
      <c r="T90" s="18">
        <v>302917.60499999998</v>
      </c>
      <c r="U90" s="18">
        <v>28069.992000000002</v>
      </c>
      <c r="V90" s="18">
        <v>687319.19</v>
      </c>
      <c r="W90" s="68">
        <f t="shared" si="8"/>
        <v>659249.19799999997</v>
      </c>
      <c r="X90" s="23">
        <f t="shared" si="9"/>
        <v>54.051122713690432</v>
      </c>
      <c r="Y90" s="23">
        <f t="shared" si="10"/>
        <v>4.0839819996878024</v>
      </c>
    </row>
    <row r="91" spans="2:25" x14ac:dyDescent="0.2">
      <c r="B91" s="17" t="s">
        <v>29</v>
      </c>
      <c r="C91" s="18">
        <v>345452.61200000002</v>
      </c>
      <c r="D91" s="18">
        <v>165946.34899999999</v>
      </c>
      <c r="E91" s="18">
        <v>101298.978</v>
      </c>
      <c r="F91" s="18">
        <v>612697.93900000001</v>
      </c>
      <c r="G91" s="68">
        <f t="shared" si="2"/>
        <v>511398.96100000001</v>
      </c>
      <c r="H91" s="23">
        <f t="shared" si="3"/>
        <v>67.550511116505774</v>
      </c>
      <c r="I91" s="23">
        <f t="shared" si="4"/>
        <v>16.533265668452003</v>
      </c>
      <c r="K91" s="17" t="s">
        <v>29</v>
      </c>
      <c r="L91" s="18">
        <v>104492.193</v>
      </c>
      <c r="M91" s="18">
        <v>210721.01800000001</v>
      </c>
      <c r="N91" s="18">
        <v>164658.15100000001</v>
      </c>
      <c r="O91" s="18">
        <v>479871.36200000002</v>
      </c>
      <c r="P91" s="68">
        <f t="shared" si="5"/>
        <v>315213.21100000001</v>
      </c>
      <c r="Q91" s="23">
        <f t="shared" si="6"/>
        <v>33.149687054201543</v>
      </c>
      <c r="R91" s="23">
        <f t="shared" si="7"/>
        <v>34.31297719325039</v>
      </c>
      <c r="S91" s="18">
        <v>420718.78</v>
      </c>
      <c r="T91" s="18">
        <v>259035.467</v>
      </c>
      <c r="U91" s="18">
        <v>172135.24599999998</v>
      </c>
      <c r="V91" s="18">
        <v>851889.49300000002</v>
      </c>
      <c r="W91" s="68">
        <f t="shared" si="8"/>
        <v>679754.24699999997</v>
      </c>
      <c r="X91" s="23">
        <f t="shared" si="9"/>
        <v>61.892776964143046</v>
      </c>
      <c r="Y91" s="23">
        <f t="shared" si="10"/>
        <v>20.206288188132397</v>
      </c>
    </row>
    <row r="92" spans="2:25" x14ac:dyDescent="0.2">
      <c r="B92" s="17" t="s">
        <v>30</v>
      </c>
      <c r="C92" s="18">
        <v>558267.06700000004</v>
      </c>
      <c r="D92" s="18">
        <v>251450.80600000001</v>
      </c>
      <c r="E92" s="18">
        <v>13024.028</v>
      </c>
      <c r="F92" s="18">
        <v>822741.90100000007</v>
      </c>
      <c r="G92" s="68">
        <f t="shared" si="2"/>
        <v>809717.87300000002</v>
      </c>
      <c r="H92" s="23">
        <f t="shared" si="3"/>
        <v>68.945874311953105</v>
      </c>
      <c r="I92" s="23">
        <f t="shared" si="4"/>
        <v>1.5830028814832415</v>
      </c>
      <c r="K92" s="17" t="s">
        <v>30</v>
      </c>
      <c r="L92" s="18">
        <v>84226.945999999996</v>
      </c>
      <c r="M92" s="18">
        <v>1119601.4469999999</v>
      </c>
      <c r="N92" s="18">
        <v>0</v>
      </c>
      <c r="O92" s="18">
        <v>1203828.3929999999</v>
      </c>
      <c r="P92" s="68">
        <f t="shared" si="5"/>
        <v>1203828.3929999999</v>
      </c>
      <c r="Q92" s="23">
        <f t="shared" si="6"/>
        <v>6.9965907507881813</v>
      </c>
      <c r="R92" s="23">
        <f t="shared" si="7"/>
        <v>0</v>
      </c>
      <c r="S92" s="18">
        <v>640675.03200000001</v>
      </c>
      <c r="T92" s="18">
        <v>405190.19699999999</v>
      </c>
      <c r="U92" s="18">
        <v>2722.2489999999998</v>
      </c>
      <c r="V92" s="18">
        <v>1048587.4780000001</v>
      </c>
      <c r="W92" s="68">
        <f t="shared" si="8"/>
        <v>1045865.2290000001</v>
      </c>
      <c r="X92" s="23">
        <f t="shared" si="9"/>
        <v>61.2578957819048</v>
      </c>
      <c r="Y92" s="23">
        <f t="shared" si="10"/>
        <v>0.25961105364258408</v>
      </c>
    </row>
    <row r="93" spans="2:25" x14ac:dyDescent="0.2">
      <c r="B93" s="17" t="s">
        <v>31</v>
      </c>
      <c r="C93" s="18">
        <v>427417.07499999995</v>
      </c>
      <c r="D93" s="18">
        <v>148316.641</v>
      </c>
      <c r="E93" s="18">
        <v>108408.249</v>
      </c>
      <c r="F93" s="18">
        <v>684141.96499999997</v>
      </c>
      <c r="G93" s="68">
        <f t="shared" si="2"/>
        <v>575733.71600000001</v>
      </c>
      <c r="H93" s="23">
        <f t="shared" si="3"/>
        <v>74.238673734369229</v>
      </c>
      <c r="I93" s="23">
        <f t="shared" si="4"/>
        <v>15.845870381595434</v>
      </c>
      <c r="K93" s="17" t="s">
        <v>31</v>
      </c>
      <c r="L93" s="18">
        <v>8427.9989999999998</v>
      </c>
      <c r="M93" s="18">
        <v>4190.0120000000006</v>
      </c>
      <c r="N93" s="18">
        <v>6998.51</v>
      </c>
      <c r="O93" s="18">
        <v>19616.521000000001</v>
      </c>
      <c r="P93" s="68">
        <f t="shared" si="5"/>
        <v>12618.011</v>
      </c>
      <c r="Q93" s="23">
        <f t="shared" si="6"/>
        <v>66.793403492832581</v>
      </c>
      <c r="R93" s="23">
        <f t="shared" si="7"/>
        <v>35.676611566342473</v>
      </c>
      <c r="S93" s="18">
        <v>725247.5909999999</v>
      </c>
      <c r="T93" s="18">
        <v>350021.36</v>
      </c>
      <c r="U93" s="18">
        <v>196018.32399999999</v>
      </c>
      <c r="V93" s="18">
        <v>1271287.2749999999</v>
      </c>
      <c r="W93" s="68">
        <f t="shared" si="8"/>
        <v>1075268.9509999999</v>
      </c>
      <c r="X93" s="23">
        <f t="shared" si="9"/>
        <v>67.44801757044317</v>
      </c>
      <c r="Y93" s="23">
        <f t="shared" si="10"/>
        <v>15.418885082445271</v>
      </c>
    </row>
    <row r="94" spans="2:25" x14ac:dyDescent="0.2">
      <c r="B94" s="17" t="s">
        <v>32</v>
      </c>
      <c r="C94" s="18">
        <v>579985</v>
      </c>
      <c r="D94" s="18">
        <v>5928</v>
      </c>
      <c r="E94" s="18">
        <v>594294</v>
      </c>
      <c r="F94" s="18">
        <v>1180207</v>
      </c>
      <c r="G94" s="68">
        <f t="shared" si="2"/>
        <v>585913</v>
      </c>
      <c r="H94" s="23">
        <f t="shared" si="3"/>
        <v>98.988245695179998</v>
      </c>
      <c r="I94" s="23">
        <f t="shared" si="4"/>
        <v>50.355064831847294</v>
      </c>
      <c r="K94" s="17" t="s">
        <v>32</v>
      </c>
      <c r="L94" s="18">
        <v>2669140</v>
      </c>
      <c r="M94" s="18">
        <v>1735885</v>
      </c>
      <c r="N94" s="18">
        <v>0</v>
      </c>
      <c r="O94" s="18">
        <v>4405025</v>
      </c>
      <c r="P94" s="68">
        <f t="shared" si="5"/>
        <v>4405025</v>
      </c>
      <c r="Q94" s="23">
        <f t="shared" si="6"/>
        <v>60.593072684036983</v>
      </c>
      <c r="R94" s="23">
        <f t="shared" si="7"/>
        <v>0</v>
      </c>
      <c r="S94" s="18">
        <v>557178</v>
      </c>
      <c r="T94" s="18">
        <v>23648</v>
      </c>
      <c r="U94" s="18">
        <v>1872027</v>
      </c>
      <c r="V94" s="18">
        <v>2452853</v>
      </c>
      <c r="W94" s="68">
        <f t="shared" si="8"/>
        <v>580826</v>
      </c>
      <c r="X94" s="23">
        <f t="shared" si="9"/>
        <v>95.92855691721789</v>
      </c>
      <c r="Y94" s="23">
        <f t="shared" si="10"/>
        <v>76.320390989594571</v>
      </c>
    </row>
    <row r="95" spans="2:25" x14ac:dyDescent="0.2">
      <c r="B95" s="17" t="s">
        <v>33</v>
      </c>
      <c r="C95" s="18">
        <v>188639.99900000001</v>
      </c>
      <c r="D95" s="18">
        <v>128001.584</v>
      </c>
      <c r="E95" s="18">
        <v>9471.4210000000003</v>
      </c>
      <c r="F95" s="18">
        <v>326113.00399999996</v>
      </c>
      <c r="G95" s="68">
        <f t="shared" si="2"/>
        <v>316641.58299999998</v>
      </c>
      <c r="H95" s="23">
        <f t="shared" si="3"/>
        <v>59.575245049226531</v>
      </c>
      <c r="I95" s="23">
        <f t="shared" si="4"/>
        <v>2.9043371113161749</v>
      </c>
      <c r="K95" s="17" t="s">
        <v>33</v>
      </c>
      <c r="L95" s="18">
        <v>31975.233</v>
      </c>
      <c r="M95" s="18">
        <v>76115.274000000005</v>
      </c>
      <c r="N95" s="18">
        <v>4193.4189999999999</v>
      </c>
      <c r="O95" s="18">
        <v>112283.92600000001</v>
      </c>
      <c r="P95" s="68">
        <f t="shared" si="5"/>
        <v>108090.50700000001</v>
      </c>
      <c r="Q95" s="23">
        <f t="shared" si="6"/>
        <v>29.581906762635494</v>
      </c>
      <c r="R95" s="23">
        <f t="shared" si="7"/>
        <v>3.734656552710848</v>
      </c>
      <c r="S95" s="18">
        <v>158352.30800000002</v>
      </c>
      <c r="T95" s="18">
        <v>129911.63299999999</v>
      </c>
      <c r="U95" s="18">
        <v>12111.258</v>
      </c>
      <c r="V95" s="18">
        <v>300375.19899999996</v>
      </c>
      <c r="W95" s="68">
        <f t="shared" si="8"/>
        <v>288263.94099999999</v>
      </c>
      <c r="X95" s="23">
        <f t="shared" si="9"/>
        <v>54.933096193255757</v>
      </c>
      <c r="Y95" s="23">
        <f t="shared" si="10"/>
        <v>4.0320432713221441</v>
      </c>
    </row>
    <row r="96" spans="2:25" x14ac:dyDescent="0.2">
      <c r="B96" s="17" t="s">
        <v>34</v>
      </c>
      <c r="C96" s="18">
        <v>5974026.841</v>
      </c>
      <c r="D96" s="18">
        <v>1377188.585</v>
      </c>
      <c r="E96" s="18">
        <v>271668.19099999999</v>
      </c>
      <c r="F96" s="18">
        <v>7622883.6169999996</v>
      </c>
      <c r="G96" s="68">
        <f t="shared" si="2"/>
        <v>7351215.426</v>
      </c>
      <c r="H96" s="23">
        <f t="shared" si="3"/>
        <v>81.265838297581126</v>
      </c>
      <c r="I96" s="23">
        <f t="shared" si="4"/>
        <v>3.5638506981025579</v>
      </c>
      <c r="K96" s="17" t="s">
        <v>34</v>
      </c>
      <c r="L96" s="18">
        <v>7430841.7699999996</v>
      </c>
      <c r="M96" s="18">
        <v>4282909.9670000002</v>
      </c>
      <c r="N96" s="18">
        <v>340385.495</v>
      </c>
      <c r="O96" s="18">
        <v>12054137.231999999</v>
      </c>
      <c r="P96" s="68">
        <f t="shared" si="5"/>
        <v>11713751.737</v>
      </c>
      <c r="Q96" s="23">
        <f t="shared" si="6"/>
        <v>63.436906781354644</v>
      </c>
      <c r="R96" s="23">
        <f t="shared" si="7"/>
        <v>2.8238063699522349</v>
      </c>
      <c r="S96" s="18">
        <v>10863004.736000001</v>
      </c>
      <c r="T96" s="18">
        <v>4048558.4050000003</v>
      </c>
      <c r="U96" s="18">
        <v>512628.77300000004</v>
      </c>
      <c r="V96" s="18">
        <v>15424191.914000003</v>
      </c>
      <c r="W96" s="68">
        <f t="shared" si="8"/>
        <v>14911563.141000003</v>
      </c>
      <c r="X96" s="23">
        <f t="shared" si="9"/>
        <v>72.849537189911956</v>
      </c>
      <c r="Y96" s="23">
        <f t="shared" si="10"/>
        <v>3.323537309819808</v>
      </c>
    </row>
    <row r="97" spans="2:25" x14ac:dyDescent="0.2">
      <c r="B97" s="17" t="s">
        <v>35</v>
      </c>
      <c r="C97" s="18">
        <v>2889484.79</v>
      </c>
      <c r="D97" s="18">
        <v>1420737.06</v>
      </c>
      <c r="E97" s="18">
        <v>0</v>
      </c>
      <c r="F97" s="18">
        <v>4310221.8499999996</v>
      </c>
      <c r="G97" s="68">
        <f t="shared" si="2"/>
        <v>4310221.8499999996</v>
      </c>
      <c r="H97" s="23">
        <f t="shared" si="3"/>
        <v>67.037959774622749</v>
      </c>
      <c r="I97" s="23">
        <f t="shared" si="4"/>
        <v>0</v>
      </c>
      <c r="K97" s="17" t="s">
        <v>35</v>
      </c>
      <c r="L97" s="18">
        <v>3756966.0920000002</v>
      </c>
      <c r="M97" s="18">
        <v>4137877.4160000002</v>
      </c>
      <c r="N97" s="18">
        <v>0</v>
      </c>
      <c r="O97" s="18">
        <v>7894843.5080000004</v>
      </c>
      <c r="P97" s="68">
        <f t="shared" si="5"/>
        <v>7894843.5080000004</v>
      </c>
      <c r="Q97" s="23">
        <f t="shared" si="6"/>
        <v>47.587594208713483</v>
      </c>
      <c r="R97" s="23">
        <f t="shared" si="7"/>
        <v>0</v>
      </c>
      <c r="S97" s="18">
        <v>5005624.2850000001</v>
      </c>
      <c r="T97" s="18">
        <v>4081581.8020000001</v>
      </c>
      <c r="U97" s="18">
        <v>0</v>
      </c>
      <c r="V97" s="18">
        <v>9087206.0870000012</v>
      </c>
      <c r="W97" s="68">
        <f t="shared" si="8"/>
        <v>9087206.0870000012</v>
      </c>
      <c r="X97" s="23">
        <f t="shared" si="9"/>
        <v>55.084304648498716</v>
      </c>
      <c r="Y97" s="23">
        <f t="shared" si="10"/>
        <v>0</v>
      </c>
    </row>
    <row r="98" spans="2:25" x14ac:dyDescent="0.2">
      <c r="B98" s="17" t="s">
        <v>36</v>
      </c>
      <c r="C98" s="18">
        <v>1553906.8629999999</v>
      </c>
      <c r="D98" s="18">
        <v>863551.68200000003</v>
      </c>
      <c r="E98" s="18">
        <v>2102570.4070000001</v>
      </c>
      <c r="F98" s="18">
        <v>4520028.9519999996</v>
      </c>
      <c r="G98" s="68">
        <f t="shared" si="2"/>
        <v>2417458.5449999999</v>
      </c>
      <c r="H98" s="23">
        <f t="shared" si="3"/>
        <v>64.278531940658368</v>
      </c>
      <c r="I98" s="23">
        <f t="shared" si="4"/>
        <v>46.516746448486032</v>
      </c>
      <c r="K98" s="17" t="s">
        <v>36</v>
      </c>
      <c r="L98" s="18">
        <v>3338317.8810000001</v>
      </c>
      <c r="M98" s="18">
        <v>3311747.213</v>
      </c>
      <c r="N98" s="18">
        <v>7417608.8580000009</v>
      </c>
      <c r="O98" s="18">
        <v>14067673.952000001</v>
      </c>
      <c r="P98" s="68">
        <f t="shared" si="5"/>
        <v>6650065.0940000005</v>
      </c>
      <c r="Q98" s="23">
        <f t="shared" si="6"/>
        <v>50.199777503110255</v>
      </c>
      <c r="R98" s="23">
        <f t="shared" si="7"/>
        <v>52.728040778521446</v>
      </c>
      <c r="S98" s="18">
        <v>1759034.1779999998</v>
      </c>
      <c r="T98" s="18">
        <v>1592177.2709999999</v>
      </c>
      <c r="U98" s="18">
        <v>2982881.7880000002</v>
      </c>
      <c r="V98" s="18">
        <v>6334093.2369999997</v>
      </c>
      <c r="W98" s="68">
        <f t="shared" si="8"/>
        <v>3351211.449</v>
      </c>
      <c r="X98" s="23">
        <f t="shared" si="9"/>
        <v>52.489501327196017</v>
      </c>
      <c r="Y98" s="23">
        <f t="shared" si="10"/>
        <v>47.092483113064731</v>
      </c>
    </row>
    <row r="99" spans="2:25" x14ac:dyDescent="0.2">
      <c r="B99" s="17" t="s">
        <v>37</v>
      </c>
      <c r="C99" s="18">
        <v>816593.87800000003</v>
      </c>
      <c r="D99" s="18">
        <v>444080.67700000003</v>
      </c>
      <c r="E99" s="18">
        <v>0</v>
      </c>
      <c r="F99" s="18">
        <v>1260674.5550000002</v>
      </c>
      <c r="G99" s="68">
        <f t="shared" si="2"/>
        <v>1260674.5550000002</v>
      </c>
      <c r="H99" s="23">
        <f t="shared" si="3"/>
        <v>64.774360263026011</v>
      </c>
      <c r="I99" s="23">
        <f t="shared" si="4"/>
        <v>0</v>
      </c>
      <c r="K99" s="17" t="s">
        <v>37</v>
      </c>
      <c r="L99" s="18">
        <v>0</v>
      </c>
      <c r="M99" s="18">
        <v>2521832.2930000001</v>
      </c>
      <c r="N99" s="18">
        <v>0</v>
      </c>
      <c r="O99" s="18">
        <v>2521832.2930000001</v>
      </c>
      <c r="P99" s="68">
        <f t="shared" si="5"/>
        <v>2521832.2930000001</v>
      </c>
      <c r="Q99" s="23">
        <f t="shared" si="6"/>
        <v>0</v>
      </c>
      <c r="R99" s="23">
        <f t="shared" si="7"/>
        <v>0</v>
      </c>
      <c r="S99" s="18">
        <v>707561.81400000001</v>
      </c>
      <c r="T99" s="18">
        <v>265620.92499999999</v>
      </c>
      <c r="U99" s="18">
        <v>0</v>
      </c>
      <c r="V99" s="18">
        <v>973182.73900000006</v>
      </c>
      <c r="W99" s="68">
        <f t="shared" si="8"/>
        <v>973182.73900000006</v>
      </c>
      <c r="X99" s="23">
        <f t="shared" si="9"/>
        <v>72.705955998259839</v>
      </c>
      <c r="Y99" s="23">
        <f t="shared" si="10"/>
        <v>0</v>
      </c>
    </row>
    <row r="100" spans="2:25" x14ac:dyDescent="0.2">
      <c r="B100" s="17" t="s">
        <v>38</v>
      </c>
      <c r="C100" s="18">
        <v>91503.63</v>
      </c>
      <c r="D100" s="18">
        <v>306275.201</v>
      </c>
      <c r="E100" s="18">
        <v>0</v>
      </c>
      <c r="F100" s="18">
        <v>397778.83100000001</v>
      </c>
      <c r="G100" s="68">
        <f t="shared" si="2"/>
        <v>397778.83100000001</v>
      </c>
      <c r="H100" s="23">
        <f t="shared" si="3"/>
        <v>23.003644957667444</v>
      </c>
      <c r="I100" s="23">
        <f t="shared" si="4"/>
        <v>0</v>
      </c>
      <c r="K100" s="17" t="s">
        <v>38</v>
      </c>
      <c r="L100" s="18">
        <v>221310.535</v>
      </c>
      <c r="M100" s="18">
        <v>3765406.2479999997</v>
      </c>
      <c r="N100" s="18">
        <v>0</v>
      </c>
      <c r="O100" s="18">
        <v>3986716.7829999998</v>
      </c>
      <c r="P100" s="68">
        <f t="shared" si="5"/>
        <v>3986716.7829999998</v>
      </c>
      <c r="Q100" s="23">
        <f t="shared" si="6"/>
        <v>5.551197816300963</v>
      </c>
      <c r="R100" s="23">
        <f t="shared" si="7"/>
        <v>0</v>
      </c>
      <c r="S100" s="18">
        <v>96311.975999999995</v>
      </c>
      <c r="T100" s="18">
        <v>389897.33300000004</v>
      </c>
      <c r="U100" s="18">
        <v>0</v>
      </c>
      <c r="V100" s="18">
        <v>486209.30900000001</v>
      </c>
      <c r="W100" s="68">
        <f t="shared" si="8"/>
        <v>486209.30900000001</v>
      </c>
      <c r="X100" s="23">
        <f t="shared" si="9"/>
        <v>19.808747841148389</v>
      </c>
      <c r="Y100" s="23">
        <f t="shared" si="10"/>
        <v>0</v>
      </c>
    </row>
    <row r="101" spans="2:25" x14ac:dyDescent="0.2">
      <c r="B101" s="17" t="s">
        <v>39</v>
      </c>
      <c r="C101" s="18">
        <v>185794.02100000001</v>
      </c>
      <c r="D101" s="18">
        <v>111579.231</v>
      </c>
      <c r="E101" s="18">
        <v>10879.94</v>
      </c>
      <c r="F101" s="18">
        <v>308253.19199999998</v>
      </c>
      <c r="G101" s="68">
        <f t="shared" si="2"/>
        <v>297373.25199999998</v>
      </c>
      <c r="H101" s="23">
        <f t="shared" si="3"/>
        <v>62.4783902891172</v>
      </c>
      <c r="I101" s="23">
        <f t="shared" si="4"/>
        <v>3.5295465813051505</v>
      </c>
      <c r="K101" s="17" t="s">
        <v>39</v>
      </c>
      <c r="L101" s="18">
        <v>240872.54300000001</v>
      </c>
      <c r="M101" s="18">
        <v>554529.47799999989</v>
      </c>
      <c r="N101" s="18">
        <v>9385.8209999999999</v>
      </c>
      <c r="O101" s="18">
        <v>804787.84199999995</v>
      </c>
      <c r="P101" s="68">
        <f t="shared" si="5"/>
        <v>795402.02099999995</v>
      </c>
      <c r="Q101" s="23">
        <f t="shared" si="6"/>
        <v>30.283119308292534</v>
      </c>
      <c r="R101" s="23">
        <f t="shared" si="7"/>
        <v>1.1662478618805974</v>
      </c>
      <c r="S101" s="18">
        <v>632573.18299999996</v>
      </c>
      <c r="T101" s="18">
        <v>1057568.3399999999</v>
      </c>
      <c r="U101" s="18">
        <v>43430.141000000003</v>
      </c>
      <c r="V101" s="18">
        <v>1733571.6639999999</v>
      </c>
      <c r="W101" s="68">
        <f t="shared" si="8"/>
        <v>1690141.5229999998</v>
      </c>
      <c r="X101" s="23">
        <f t="shared" si="9"/>
        <v>37.427231648458829</v>
      </c>
      <c r="Y101" s="23">
        <f t="shared" si="10"/>
        <v>2.5052405909652666</v>
      </c>
    </row>
    <row r="102" spans="2:25" x14ac:dyDescent="0.2">
      <c r="B102" s="17" t="s">
        <v>40</v>
      </c>
      <c r="C102" s="18">
        <v>185035.90700000001</v>
      </c>
      <c r="D102" s="18">
        <v>511506.50300000003</v>
      </c>
      <c r="E102" s="18">
        <v>80791.648000000001</v>
      </c>
      <c r="F102" s="18">
        <v>777334.05800000008</v>
      </c>
      <c r="G102" s="68">
        <f t="shared" si="2"/>
        <v>696542.41</v>
      </c>
      <c r="H102" s="23">
        <f t="shared" si="3"/>
        <v>26.564916126212619</v>
      </c>
      <c r="I102" s="23">
        <f t="shared" si="4"/>
        <v>10.393427017448396</v>
      </c>
      <c r="K102" s="17" t="s">
        <v>40</v>
      </c>
      <c r="L102" s="18">
        <v>283649.73800000001</v>
      </c>
      <c r="M102" s="18">
        <v>570506.61100000003</v>
      </c>
      <c r="N102" s="18">
        <v>324260.50999999995</v>
      </c>
      <c r="O102" s="18">
        <v>1178416.8589999999</v>
      </c>
      <c r="P102" s="68">
        <f t="shared" si="5"/>
        <v>854156.34900000005</v>
      </c>
      <c r="Q102" s="23">
        <f t="shared" si="6"/>
        <v>33.208175333717506</v>
      </c>
      <c r="R102" s="23">
        <f t="shared" si="7"/>
        <v>27.516621772974819</v>
      </c>
      <c r="S102" s="18">
        <v>491887.98600000003</v>
      </c>
      <c r="T102" s="18">
        <v>1331583.9890000001</v>
      </c>
      <c r="U102" s="18">
        <v>196823.06200000001</v>
      </c>
      <c r="V102" s="18">
        <v>2020295.037</v>
      </c>
      <c r="W102" s="68">
        <f t="shared" si="8"/>
        <v>1823471.9750000001</v>
      </c>
      <c r="X102" s="23">
        <f t="shared" si="9"/>
        <v>26.975352116393235</v>
      </c>
      <c r="Y102" s="23">
        <f t="shared" si="10"/>
        <v>9.7422930015345077</v>
      </c>
    </row>
    <row r="103" spans="2:25" x14ac:dyDescent="0.2">
      <c r="B103" s="17" t="s">
        <v>41</v>
      </c>
      <c r="C103" s="18">
        <v>4538857.676</v>
      </c>
      <c r="D103" s="18">
        <v>492055.77799999999</v>
      </c>
      <c r="E103" s="18">
        <v>469180.76500000001</v>
      </c>
      <c r="F103" s="18">
        <v>5500094.2189999996</v>
      </c>
      <c r="G103" s="68">
        <f t="shared" si="2"/>
        <v>5030913.4539999999</v>
      </c>
      <c r="H103" s="23">
        <f t="shared" si="3"/>
        <v>90.219355142975587</v>
      </c>
      <c r="I103" s="23">
        <f t="shared" si="4"/>
        <v>8.5304132314537728</v>
      </c>
      <c r="K103" s="17" t="s">
        <v>41</v>
      </c>
      <c r="L103" s="18">
        <v>4611034.5729999999</v>
      </c>
      <c r="M103" s="18">
        <v>3814156.9180000001</v>
      </c>
      <c r="N103" s="18">
        <v>827431.92099999997</v>
      </c>
      <c r="O103" s="18">
        <v>9252623.4120000005</v>
      </c>
      <c r="P103" s="68">
        <f t="shared" si="5"/>
        <v>8425191.4910000004</v>
      </c>
      <c r="Q103" s="23">
        <f t="shared" si="6"/>
        <v>54.729136755237221</v>
      </c>
      <c r="R103" s="23">
        <f t="shared" si="7"/>
        <v>8.9426737062148138</v>
      </c>
      <c r="S103" s="18">
        <v>5157804.5080000004</v>
      </c>
      <c r="T103" s="18">
        <v>1571034.443</v>
      </c>
      <c r="U103" s="18">
        <v>752763.14399999997</v>
      </c>
      <c r="V103" s="18">
        <v>7481602.0950000007</v>
      </c>
      <c r="W103" s="68">
        <f t="shared" si="8"/>
        <v>6728838.9510000004</v>
      </c>
      <c r="X103" s="23">
        <f t="shared" si="9"/>
        <v>76.652221067551011</v>
      </c>
      <c r="Y103" s="23">
        <f t="shared" si="10"/>
        <v>10.061523380173828</v>
      </c>
    </row>
    <row r="104" spans="2:25" x14ac:dyDescent="0.2">
      <c r="B104" s="17" t="s">
        <v>42</v>
      </c>
      <c r="C104" s="18">
        <v>4450814.9000000004</v>
      </c>
      <c r="D104" s="18">
        <v>789343.74099999992</v>
      </c>
      <c r="E104" s="18">
        <v>2238323.588</v>
      </c>
      <c r="F104" s="18">
        <v>7478482.2290000003</v>
      </c>
      <c r="G104" s="68">
        <f t="shared" si="2"/>
        <v>5240158.6410000008</v>
      </c>
      <c r="H104" s="23">
        <f t="shared" si="3"/>
        <v>84.936644191952055</v>
      </c>
      <c r="I104" s="23">
        <f t="shared" si="4"/>
        <v>29.93018528974029</v>
      </c>
      <c r="K104" s="17" t="s">
        <v>42</v>
      </c>
      <c r="L104" s="18">
        <v>3413115.665</v>
      </c>
      <c r="M104" s="18">
        <v>3490092.2819999997</v>
      </c>
      <c r="N104" s="18">
        <v>6092706.8490000004</v>
      </c>
      <c r="O104" s="18">
        <v>12995914.796</v>
      </c>
      <c r="P104" s="68">
        <f t="shared" si="5"/>
        <v>6903207.9469999997</v>
      </c>
      <c r="Q104" s="23">
        <f t="shared" si="6"/>
        <v>49.442457640049419</v>
      </c>
      <c r="R104" s="23">
        <f t="shared" si="7"/>
        <v>46.881708172442529</v>
      </c>
      <c r="S104" s="18">
        <v>3034224.8059999999</v>
      </c>
      <c r="T104" s="18">
        <v>907315.04600000009</v>
      </c>
      <c r="U104" s="18">
        <v>2496767.0819999999</v>
      </c>
      <c r="V104" s="18">
        <v>6438306.9340000004</v>
      </c>
      <c r="W104" s="68">
        <f t="shared" si="8"/>
        <v>3941539.852</v>
      </c>
      <c r="X104" s="23">
        <f t="shared" si="9"/>
        <v>76.980695868402449</v>
      </c>
      <c r="Y104" s="23">
        <f t="shared" si="10"/>
        <v>38.779870354034287</v>
      </c>
    </row>
    <row r="105" spans="2:25" x14ac:dyDescent="0.2">
      <c r="B105" s="17" t="s">
        <v>43</v>
      </c>
      <c r="C105" s="18">
        <v>0</v>
      </c>
      <c r="D105" s="18">
        <v>0</v>
      </c>
      <c r="E105" s="18">
        <v>0</v>
      </c>
      <c r="F105" s="18">
        <v>0</v>
      </c>
      <c r="G105" s="68">
        <f t="shared" si="2"/>
        <v>0</v>
      </c>
      <c r="H105" s="69" t="e">
        <f t="shared" si="3"/>
        <v>#DIV/0!</v>
      </c>
      <c r="K105" s="17" t="s">
        <v>43</v>
      </c>
      <c r="L105" s="18">
        <v>0</v>
      </c>
      <c r="M105" s="18">
        <v>0</v>
      </c>
      <c r="N105" s="18">
        <v>0</v>
      </c>
      <c r="O105" s="18">
        <v>0</v>
      </c>
      <c r="P105" s="68">
        <f t="shared" si="5"/>
        <v>0</v>
      </c>
      <c r="Q105" s="69" t="e">
        <f t="shared" si="6"/>
        <v>#DIV/0!</v>
      </c>
      <c r="S105" s="18">
        <v>0</v>
      </c>
      <c r="T105" s="18">
        <v>0</v>
      </c>
      <c r="U105" s="18">
        <v>0</v>
      </c>
      <c r="V105" s="18">
        <v>0</v>
      </c>
      <c r="W105" s="68">
        <f t="shared" si="8"/>
        <v>0</v>
      </c>
      <c r="X105" s="69" t="e">
        <f t="shared" si="9"/>
        <v>#DIV/0!</v>
      </c>
    </row>
  </sheetData>
  <mergeCells count="4">
    <mergeCell ref="S75:Y75"/>
    <mergeCell ref="G3:M3"/>
    <mergeCell ref="B3:E3"/>
    <mergeCell ref="L75:R75"/>
  </mergeCells>
  <conditionalFormatting sqref="H40:H68">
    <cfRule type="cellIs" dxfId="14" priority="17" operator="greaterThan">
      <formula>0.2</formula>
    </cfRule>
  </conditionalFormatting>
  <conditionalFormatting sqref="C40:C68">
    <cfRule type="cellIs" dxfId="13" priority="16" operator="greaterThan">
      <formula>0.2</formula>
    </cfRule>
  </conditionalFormatting>
  <conditionalFormatting sqref="C7:C34">
    <cfRule type="top10" dxfId="12" priority="14" bottom="1" rank="2"/>
    <cfRule type="top10" dxfId="11" priority="15" rank="6"/>
  </conditionalFormatting>
  <conditionalFormatting sqref="H7:H35">
    <cfRule type="top10" dxfId="10" priority="12" bottom="1" rank="8"/>
    <cfRule type="top10" dxfId="9" priority="13" rank="2"/>
  </conditionalFormatting>
  <conditionalFormatting sqref="E7:E34">
    <cfRule type="top10" dxfId="8" priority="8" bottom="1" rank="2"/>
    <cfRule type="cellIs" dxfId="7" priority="9" operator="greaterThan">
      <formula>70</formula>
    </cfRule>
  </conditionalFormatting>
  <conditionalFormatting sqref="I7:I35">
    <cfRule type="cellIs" dxfId="6" priority="7" operator="greaterThan">
      <formula>50</formula>
    </cfRule>
  </conditionalFormatting>
  <conditionalFormatting sqref="I77:I104">
    <cfRule type="cellIs" dxfId="5" priority="5" operator="between">
      <formula>24.9</formula>
      <formula>49.9</formula>
    </cfRule>
    <cfRule type="cellIs" dxfId="4" priority="6" operator="greaterThan">
      <formula>49.9</formula>
    </cfRule>
  </conditionalFormatting>
  <conditionalFormatting sqref="R77:R104">
    <cfRule type="cellIs" dxfId="3" priority="3" operator="between">
      <formula>24.9</formula>
      <formula>49.9</formula>
    </cfRule>
    <cfRule type="cellIs" dxfId="2" priority="4" operator="greaterThan">
      <formula>49.9</formula>
    </cfRule>
  </conditionalFormatting>
  <conditionalFormatting sqref="Y77:Y104">
    <cfRule type="cellIs" dxfId="1" priority="1" operator="between">
      <formula>24.9</formula>
      <formula>49.9</formula>
    </cfRule>
    <cfRule type="cellIs" dxfId="0" priority="2" operator="greaterThan">
      <formula>49.9</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9"/>
  </sheetPr>
  <dimension ref="A1:T48"/>
  <sheetViews>
    <sheetView showGridLines="0" tabSelected="1" topLeftCell="M26" zoomScaleNormal="100" workbookViewId="0">
      <selection activeCell="T46" sqref="T46:W46"/>
    </sheetView>
  </sheetViews>
  <sheetFormatPr defaultColWidth="9.109375" defaultRowHeight="11.4" x14ac:dyDescent="0.2"/>
  <cols>
    <col min="1" max="16384" width="9.109375" style="3"/>
  </cols>
  <sheetData>
    <row r="1" spans="1:20" x14ac:dyDescent="0.2">
      <c r="B1" s="3" t="s">
        <v>149</v>
      </c>
      <c r="C1" s="3" t="s">
        <v>151</v>
      </c>
      <c r="D1" s="3" t="s">
        <v>152</v>
      </c>
      <c r="G1" s="3" t="s">
        <v>94</v>
      </c>
      <c r="H1" s="4" t="s">
        <v>45</v>
      </c>
      <c r="I1" s="4" t="s">
        <v>49</v>
      </c>
      <c r="J1" s="4" t="s">
        <v>50</v>
      </c>
      <c r="K1" s="4" t="s">
        <v>46</v>
      </c>
      <c r="L1" s="4" t="s">
        <v>207</v>
      </c>
      <c r="M1" s="3" t="s">
        <v>48</v>
      </c>
    </row>
    <row r="2" spans="1:20" x14ac:dyDescent="0.2">
      <c r="A2" s="3" t="s">
        <v>150</v>
      </c>
      <c r="B2" s="16">
        <v>0.54831959590604673</v>
      </c>
      <c r="C2" s="16">
        <v>0.52104248498637051</v>
      </c>
      <c r="D2" s="16">
        <v>0.59210299759756746</v>
      </c>
      <c r="F2" s="3" t="s">
        <v>148</v>
      </c>
      <c r="G2" s="16">
        <v>0.23564920136132791</v>
      </c>
      <c r="H2" s="16">
        <v>0.67440508302420354</v>
      </c>
      <c r="I2" s="16">
        <v>0.51863063820622068</v>
      </c>
      <c r="J2" s="16">
        <v>0.46968574678440533</v>
      </c>
      <c r="K2" s="16">
        <v>0.22403583442249186</v>
      </c>
      <c r="L2" s="16">
        <v>5.1827990763567165E-2</v>
      </c>
      <c r="M2" s="16">
        <v>0.1498524023629185</v>
      </c>
    </row>
    <row r="4" spans="1:20" ht="12" x14ac:dyDescent="0.25">
      <c r="B4" s="126" t="s">
        <v>201</v>
      </c>
      <c r="T4" s="126" t="s">
        <v>202</v>
      </c>
    </row>
    <row r="45" spans="2:20" x14ac:dyDescent="0.2">
      <c r="B45" s="22" t="s">
        <v>203</v>
      </c>
    </row>
    <row r="46" spans="2:20" x14ac:dyDescent="0.2">
      <c r="T46" s="22" t="s">
        <v>203</v>
      </c>
    </row>
    <row r="47" spans="2:20" x14ac:dyDescent="0.2">
      <c r="B47" s="56" t="s">
        <v>238</v>
      </c>
    </row>
    <row r="48" spans="2:20" x14ac:dyDescent="0.2">
      <c r="T48" s="56" t="s">
        <v>238</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9"/>
  </sheetPr>
  <dimension ref="B2:I40"/>
  <sheetViews>
    <sheetView showGridLines="0" topLeftCell="A13" zoomScaleNormal="100" workbookViewId="0">
      <selection activeCell="B4" sqref="B4:G37"/>
    </sheetView>
  </sheetViews>
  <sheetFormatPr defaultColWidth="9.109375" defaultRowHeight="11.4" x14ac:dyDescent="0.2"/>
  <cols>
    <col min="1" max="1" width="5.33203125" style="3" customWidth="1"/>
    <col min="2" max="2" width="18" style="3" customWidth="1"/>
    <col min="3" max="7" width="12.109375" style="3" customWidth="1"/>
    <col min="8" max="9" width="12.44140625" style="3" customWidth="1"/>
    <col min="10" max="16384" width="9.109375" style="3"/>
  </cols>
  <sheetData>
    <row r="2" spans="2:9" ht="12" x14ac:dyDescent="0.25">
      <c r="B2" s="126" t="s">
        <v>153</v>
      </c>
    </row>
    <row r="4" spans="2:9" s="21" customFormat="1" ht="44.25" customHeight="1" x14ac:dyDescent="0.3">
      <c r="B4" s="6"/>
      <c r="C4" s="174" t="s">
        <v>204</v>
      </c>
      <c r="D4" s="173"/>
      <c r="E4" s="175"/>
      <c r="F4" s="173" t="s">
        <v>205</v>
      </c>
      <c r="G4" s="173"/>
      <c r="H4" s="20"/>
      <c r="I4" s="20"/>
    </row>
    <row r="5" spans="2:9" ht="24" x14ac:dyDescent="0.25">
      <c r="B5" s="5"/>
      <c r="C5" s="7" t="s">
        <v>13</v>
      </c>
      <c r="D5" s="8" t="s">
        <v>11</v>
      </c>
      <c r="E5" s="9" t="s">
        <v>12</v>
      </c>
      <c r="F5" s="10" t="s">
        <v>94</v>
      </c>
      <c r="G5" s="8" t="s">
        <v>115</v>
      </c>
    </row>
    <row r="6" spans="2:9" ht="12" x14ac:dyDescent="0.25">
      <c r="B6" s="90" t="s">
        <v>206</v>
      </c>
      <c r="C6" s="87">
        <v>54.831959590604676</v>
      </c>
      <c r="D6" s="88">
        <v>52.104248498637048</v>
      </c>
      <c r="E6" s="89">
        <v>59.210299759756744</v>
      </c>
      <c r="F6" s="88">
        <v>23.564920136132791</v>
      </c>
      <c r="G6" s="88">
        <v>67.440508302420355</v>
      </c>
    </row>
    <row r="7" spans="2:9" ht="12" x14ac:dyDescent="0.25">
      <c r="B7" s="91" t="s">
        <v>15</v>
      </c>
      <c r="C7" s="83">
        <v>47.372786696019261</v>
      </c>
      <c r="D7" s="84">
        <v>56.475099525661335</v>
      </c>
      <c r="E7" s="85">
        <v>45.576297799659983</v>
      </c>
      <c r="F7" s="86">
        <v>25.002078473891203</v>
      </c>
      <c r="G7" s="84">
        <v>44.923890356846286</v>
      </c>
    </row>
    <row r="8" spans="2:9" ht="12" x14ac:dyDescent="0.25">
      <c r="B8" s="92" t="s">
        <v>16</v>
      </c>
      <c r="C8" s="57">
        <v>8.8986652358703573</v>
      </c>
      <c r="D8" s="58">
        <v>10.050274193012203</v>
      </c>
      <c r="E8" s="59" t="s">
        <v>3</v>
      </c>
      <c r="F8" s="60" t="s">
        <v>3</v>
      </c>
      <c r="G8" s="58" t="s">
        <v>3</v>
      </c>
    </row>
    <row r="9" spans="2:9" ht="12" x14ac:dyDescent="0.25">
      <c r="B9" s="92" t="s">
        <v>18</v>
      </c>
      <c r="C9" s="57">
        <v>39.839410300579388</v>
      </c>
      <c r="D9" s="58">
        <v>41.146807583111702</v>
      </c>
      <c r="E9" s="59">
        <v>38.315175855536495</v>
      </c>
      <c r="F9" s="60">
        <v>3.0562100057349615</v>
      </c>
      <c r="G9" s="58">
        <v>38.092483509280548</v>
      </c>
    </row>
    <row r="10" spans="2:9" ht="12" x14ac:dyDescent="0.25">
      <c r="B10" s="92" t="s">
        <v>19</v>
      </c>
      <c r="C10" s="57">
        <v>52.000037740707725</v>
      </c>
      <c r="D10" s="58">
        <v>47.215419722059352</v>
      </c>
      <c r="E10" s="59">
        <v>55.925053283433144</v>
      </c>
      <c r="F10" s="60">
        <v>62.648442397539398</v>
      </c>
      <c r="G10" s="58">
        <v>57.397070700329614</v>
      </c>
    </row>
    <row r="11" spans="2:9" ht="12" x14ac:dyDescent="0.25">
      <c r="B11" s="92" t="s">
        <v>20</v>
      </c>
      <c r="C11" s="57">
        <v>59.961799911442128</v>
      </c>
      <c r="D11" s="58">
        <v>61.205908994714832</v>
      </c>
      <c r="E11" s="59">
        <v>58.289810135629338</v>
      </c>
      <c r="F11" s="60">
        <v>23.906723516966156</v>
      </c>
      <c r="G11" s="58">
        <v>68.908485133447741</v>
      </c>
    </row>
    <row r="12" spans="2:9" ht="12" x14ac:dyDescent="0.25">
      <c r="B12" s="92" t="s">
        <v>21</v>
      </c>
      <c r="C12" s="57">
        <v>58.592937557623728</v>
      </c>
      <c r="D12" s="58">
        <v>57.678635054390625</v>
      </c>
      <c r="E12" s="59">
        <v>59.255294807169278</v>
      </c>
      <c r="F12" s="60">
        <v>23.204800513207616</v>
      </c>
      <c r="G12" s="58">
        <v>66.508819830646132</v>
      </c>
    </row>
    <row r="13" spans="2:9" ht="12" x14ac:dyDescent="0.25">
      <c r="B13" s="92" t="s">
        <v>22</v>
      </c>
      <c r="C13" s="57">
        <v>55.806102966261861</v>
      </c>
      <c r="D13" s="58">
        <v>51.64668361106218</v>
      </c>
      <c r="E13" s="59">
        <v>59.466316739769354</v>
      </c>
      <c r="F13" s="60">
        <v>38.053433861744125</v>
      </c>
      <c r="G13" s="58">
        <v>75.050149712093983</v>
      </c>
    </row>
    <row r="14" spans="2:9" ht="12" x14ac:dyDescent="0.25">
      <c r="B14" s="92" t="s">
        <v>23</v>
      </c>
      <c r="C14" s="57">
        <v>30.147963143151003</v>
      </c>
      <c r="D14" s="58">
        <v>28.383154006001476</v>
      </c>
      <c r="E14" s="59">
        <v>40.585013028236652</v>
      </c>
      <c r="F14" s="60">
        <v>8.4340728486401311</v>
      </c>
      <c r="G14" s="58">
        <v>46.592589081535202</v>
      </c>
    </row>
    <row r="15" spans="2:9" ht="12" x14ac:dyDescent="0.25">
      <c r="B15" s="92" t="s">
        <v>24</v>
      </c>
      <c r="C15" s="57" t="s">
        <v>184</v>
      </c>
      <c r="D15" s="58" t="s">
        <v>57</v>
      </c>
      <c r="E15" s="59" t="s">
        <v>191</v>
      </c>
      <c r="F15" s="60">
        <v>4.0029194827698262</v>
      </c>
      <c r="G15" s="58" t="s">
        <v>181</v>
      </c>
    </row>
    <row r="16" spans="2:9" ht="12" x14ac:dyDescent="0.25">
      <c r="B16" s="92" t="s">
        <v>25</v>
      </c>
      <c r="C16" s="57">
        <v>68.047034012909762</v>
      </c>
      <c r="D16" s="58">
        <v>67.278520135328378</v>
      </c>
      <c r="E16" s="59">
        <v>70.399162024713604</v>
      </c>
      <c r="F16" s="60" t="s">
        <v>194</v>
      </c>
      <c r="G16" s="58">
        <v>77.099999999999994</v>
      </c>
    </row>
    <row r="17" spans="2:7" ht="12" x14ac:dyDescent="0.25">
      <c r="B17" s="92" t="s">
        <v>26</v>
      </c>
      <c r="C17" s="57">
        <v>31.926019643280522</v>
      </c>
      <c r="D17" s="58">
        <v>22.487671281787218</v>
      </c>
      <c r="E17" s="59">
        <v>40.139040040264199</v>
      </c>
      <c r="F17" s="60">
        <v>7.1595103214839488</v>
      </c>
      <c r="G17" s="58">
        <v>59.912840376506985</v>
      </c>
    </row>
    <row r="18" spans="2:7" ht="12" x14ac:dyDescent="0.25">
      <c r="B18" s="92" t="s">
        <v>27</v>
      </c>
      <c r="C18" s="57">
        <v>45.030157302491006</v>
      </c>
      <c r="D18" s="58">
        <v>40.831749988149411</v>
      </c>
      <c r="E18" s="59">
        <v>57.777608364617052</v>
      </c>
      <c r="F18" s="60">
        <v>17.751208906404827</v>
      </c>
      <c r="G18" s="58">
        <v>61.863684139348699</v>
      </c>
    </row>
    <row r="19" spans="2:7" ht="12" x14ac:dyDescent="0.25">
      <c r="B19" s="92" t="s">
        <v>28</v>
      </c>
      <c r="C19" s="57">
        <v>43.900738251820904</v>
      </c>
      <c r="D19" s="58">
        <v>30.544980752572894</v>
      </c>
      <c r="E19" s="59">
        <v>54.051122713690432</v>
      </c>
      <c r="F19" s="60">
        <v>29.943292148502447</v>
      </c>
      <c r="G19" s="58">
        <v>67.071843451616104</v>
      </c>
    </row>
    <row r="20" spans="2:7" ht="12" x14ac:dyDescent="0.25">
      <c r="B20" s="92" t="s">
        <v>29</v>
      </c>
      <c r="C20" s="57" t="s">
        <v>185</v>
      </c>
      <c r="D20" s="58" t="s">
        <v>188</v>
      </c>
      <c r="E20" s="59">
        <v>61.892776964143046</v>
      </c>
      <c r="F20" s="60">
        <v>13.586657744623729</v>
      </c>
      <c r="G20" s="58">
        <v>67.550511116505774</v>
      </c>
    </row>
    <row r="21" spans="2:7" ht="12" x14ac:dyDescent="0.25">
      <c r="B21" s="92" t="s">
        <v>30</v>
      </c>
      <c r="C21" s="57">
        <v>32.222253328680154</v>
      </c>
      <c r="D21" s="58">
        <v>6.9965907507881813</v>
      </c>
      <c r="E21" s="59">
        <v>61.2578957819048</v>
      </c>
      <c r="F21" s="60">
        <v>15.772576569086544</v>
      </c>
      <c r="G21" s="58">
        <v>68.945874311953105</v>
      </c>
    </row>
    <row r="22" spans="2:7" ht="12" x14ac:dyDescent="0.25">
      <c r="B22" s="92" t="s">
        <v>31</v>
      </c>
      <c r="C22" s="57">
        <v>67.440424936354731</v>
      </c>
      <c r="D22" s="58" t="s">
        <v>3</v>
      </c>
      <c r="E22" s="59">
        <v>67.44801757044317</v>
      </c>
      <c r="F22" s="60">
        <v>32.436667563407056</v>
      </c>
      <c r="G22" s="58">
        <v>74.238673734369229</v>
      </c>
    </row>
    <row r="23" spans="2:7" ht="12" x14ac:dyDescent="0.25">
      <c r="B23" s="92" t="s">
        <v>32</v>
      </c>
      <c r="C23" s="57" t="s">
        <v>186</v>
      </c>
      <c r="D23" s="58">
        <v>60.593072684036983</v>
      </c>
      <c r="E23" s="59" t="s">
        <v>3</v>
      </c>
      <c r="F23" s="60">
        <v>6.9898860888226997</v>
      </c>
      <c r="G23" s="58" t="s">
        <v>3</v>
      </c>
    </row>
    <row r="24" spans="2:7" ht="12" x14ac:dyDescent="0.25">
      <c r="B24" s="92" t="s">
        <v>33</v>
      </c>
      <c r="C24" s="57">
        <v>48.019529479331091</v>
      </c>
      <c r="D24" s="58">
        <v>29.581906762635494</v>
      </c>
      <c r="E24" s="59">
        <v>54.933096193255757</v>
      </c>
      <c r="F24" s="60">
        <v>39.963298869164063</v>
      </c>
      <c r="G24" s="58">
        <v>59.575245049226531</v>
      </c>
    </row>
    <row r="25" spans="2:7" ht="12" x14ac:dyDescent="0.25">
      <c r="B25" s="92" t="s">
        <v>34</v>
      </c>
      <c r="C25" s="57">
        <v>68.708470077534599</v>
      </c>
      <c r="D25" s="58">
        <v>63.436906781354644</v>
      </c>
      <c r="E25" s="59">
        <v>72.849537189911956</v>
      </c>
      <c r="F25" s="60">
        <v>17.28381644358355</v>
      </c>
      <c r="G25" s="58">
        <v>81.265838297581126</v>
      </c>
    </row>
    <row r="26" spans="2:7" ht="12" x14ac:dyDescent="0.25">
      <c r="B26" s="92" t="s">
        <v>35</v>
      </c>
      <c r="C26" s="57">
        <v>51.599133119832352</v>
      </c>
      <c r="D26" s="58">
        <v>47.587594208713483</v>
      </c>
      <c r="E26" s="59">
        <v>55.084304648498716</v>
      </c>
      <c r="F26" s="60">
        <v>19.013761841905559</v>
      </c>
      <c r="G26" s="58">
        <v>67.037959774622749</v>
      </c>
    </row>
    <row r="27" spans="2:7" ht="12" x14ac:dyDescent="0.25">
      <c r="B27" s="92" t="s">
        <v>36</v>
      </c>
      <c r="C27" s="57" t="s">
        <v>3</v>
      </c>
      <c r="D27" s="58" t="s">
        <v>3</v>
      </c>
      <c r="E27" s="59" t="s">
        <v>192</v>
      </c>
      <c r="F27" s="60" t="s">
        <v>195</v>
      </c>
      <c r="G27" s="58" t="s">
        <v>196</v>
      </c>
    </row>
    <row r="28" spans="2:7" ht="12" x14ac:dyDescent="0.25">
      <c r="B28" s="92" t="s">
        <v>37</v>
      </c>
      <c r="C28" s="57">
        <v>20.244886145599846</v>
      </c>
      <c r="D28" s="58" t="s">
        <v>3</v>
      </c>
      <c r="E28" s="59">
        <v>72.705955998259839</v>
      </c>
      <c r="F28" s="60">
        <v>6.0599522841568927</v>
      </c>
      <c r="G28" s="58">
        <v>64.774360263026011</v>
      </c>
    </row>
    <row r="29" spans="2:7" ht="12" x14ac:dyDescent="0.25">
      <c r="B29" s="92" t="s">
        <v>38</v>
      </c>
      <c r="C29" s="57">
        <v>7.1010006529747951</v>
      </c>
      <c r="D29" s="58">
        <v>5.551197816300963</v>
      </c>
      <c r="E29" s="59">
        <v>19.808747841148389</v>
      </c>
      <c r="F29" s="60">
        <v>1.2149612185301402</v>
      </c>
      <c r="G29" s="58">
        <v>23.003644957667444</v>
      </c>
    </row>
    <row r="30" spans="2:7" ht="12" x14ac:dyDescent="0.25">
      <c r="B30" s="92" t="s">
        <v>39</v>
      </c>
      <c r="C30" s="57">
        <v>35.141034970337259</v>
      </c>
      <c r="D30" s="58">
        <v>30.283119308292534</v>
      </c>
      <c r="E30" s="59">
        <v>37.427231648458829</v>
      </c>
      <c r="F30" s="60">
        <v>5.9453862344047783</v>
      </c>
      <c r="G30" s="58">
        <v>62.4783902891172</v>
      </c>
    </row>
    <row r="31" spans="2:7" ht="12" x14ac:dyDescent="0.25">
      <c r="B31" s="92" t="s">
        <v>40</v>
      </c>
      <c r="C31" s="57">
        <v>28.963606227523609</v>
      </c>
      <c r="D31" s="58" t="s">
        <v>189</v>
      </c>
      <c r="E31" s="59">
        <v>26.975352116393235</v>
      </c>
      <c r="F31" s="60" t="s">
        <v>97</v>
      </c>
      <c r="G31" s="58">
        <v>26.6</v>
      </c>
    </row>
    <row r="32" spans="2:7" ht="12" x14ac:dyDescent="0.25">
      <c r="B32" s="92" t="s">
        <v>41</v>
      </c>
      <c r="C32" s="57">
        <v>64.463636379700489</v>
      </c>
      <c r="D32" s="58">
        <v>54.729136755237221</v>
      </c>
      <c r="E32" s="59">
        <v>76.652221067551011</v>
      </c>
      <c r="F32" s="60">
        <v>25.854995815796855</v>
      </c>
      <c r="G32" s="58">
        <v>90.219355142975587</v>
      </c>
    </row>
    <row r="33" spans="2:7" ht="12" x14ac:dyDescent="0.25">
      <c r="B33" s="93" t="s">
        <v>42</v>
      </c>
      <c r="C33" s="75" t="s">
        <v>187</v>
      </c>
      <c r="D33" s="76" t="s">
        <v>190</v>
      </c>
      <c r="E33" s="77" t="s">
        <v>193</v>
      </c>
      <c r="F33" s="78">
        <v>35.582304959944864</v>
      </c>
      <c r="G33" s="76" t="s">
        <v>182</v>
      </c>
    </row>
    <row r="34" spans="2:7" ht="12" x14ac:dyDescent="0.25">
      <c r="B34" s="94" t="s">
        <v>43</v>
      </c>
      <c r="C34" s="79" t="s">
        <v>7</v>
      </c>
      <c r="D34" s="80" t="s">
        <v>7</v>
      </c>
      <c r="E34" s="81" t="s">
        <v>7</v>
      </c>
      <c r="F34" s="82" t="s">
        <v>7</v>
      </c>
      <c r="G34" s="80" t="s">
        <v>7</v>
      </c>
    </row>
    <row r="35" spans="2:7" x14ac:dyDescent="0.2">
      <c r="B35" s="22" t="s">
        <v>203</v>
      </c>
      <c r="C35" s="74"/>
      <c r="D35" s="74"/>
      <c r="E35" s="74"/>
      <c r="F35" s="74"/>
      <c r="G35" s="74"/>
    </row>
    <row r="36" spans="2:7" x14ac:dyDescent="0.2">
      <c r="B36" s="22"/>
      <c r="C36" s="74"/>
      <c r="D36" s="74"/>
      <c r="E36" s="74"/>
      <c r="F36" s="74"/>
      <c r="G36" s="74"/>
    </row>
    <row r="37" spans="2:7" ht="36" customHeight="1" x14ac:dyDescent="0.2">
      <c r="B37" s="176" t="s">
        <v>200</v>
      </c>
      <c r="C37" s="176"/>
      <c r="D37" s="176"/>
      <c r="E37" s="176"/>
      <c r="F37" s="176"/>
      <c r="G37" s="176"/>
    </row>
    <row r="38" spans="2:7" x14ac:dyDescent="0.2">
      <c r="B38" s="22"/>
      <c r="G38" s="15"/>
    </row>
    <row r="39" spans="2:7" x14ac:dyDescent="0.2">
      <c r="B39" s="56" t="s">
        <v>238</v>
      </c>
    </row>
    <row r="40" spans="2:7" x14ac:dyDescent="0.2">
      <c r="B40" s="15" t="s">
        <v>197</v>
      </c>
    </row>
  </sheetData>
  <mergeCells count="3">
    <mergeCell ref="F4:G4"/>
    <mergeCell ref="C4:E4"/>
    <mergeCell ref="B37:G3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9"/>
  </sheetPr>
  <dimension ref="B1:AF104"/>
  <sheetViews>
    <sheetView showGridLines="0" topLeftCell="H53" zoomScaleNormal="100" workbookViewId="0">
      <selection activeCell="J74" sqref="J74"/>
    </sheetView>
  </sheetViews>
  <sheetFormatPr defaultColWidth="9.109375" defaultRowHeight="11.4" x14ac:dyDescent="0.2"/>
  <cols>
    <col min="1" max="2" width="9.109375" style="3"/>
    <col min="3" max="5" width="10.88671875" style="3" bestFit="1" customWidth="1"/>
    <col min="6" max="6" width="12" style="3" bestFit="1" customWidth="1"/>
    <col min="7" max="8" width="10.88671875" style="3" bestFit="1" customWidth="1"/>
    <col min="9" max="9" width="9.33203125" style="3" bestFit="1" customWidth="1"/>
    <col min="10" max="10" width="9.109375" style="3"/>
    <col min="11" max="13" width="9.44140625" style="3" bestFit="1" customWidth="1"/>
    <col min="14" max="14" width="9.33203125" style="3" bestFit="1" customWidth="1"/>
    <col min="15" max="17" width="9.109375" style="3"/>
    <col min="18" max="18" width="9.33203125" style="3" bestFit="1" customWidth="1"/>
    <col min="19" max="16384" width="9.109375" style="3"/>
  </cols>
  <sheetData>
    <row r="1" spans="2:21" x14ac:dyDescent="0.2">
      <c r="H1" s="46"/>
      <c r="I1" s="46"/>
      <c r="J1" s="70" t="s">
        <v>133</v>
      </c>
      <c r="K1" s="46"/>
      <c r="L1" s="46"/>
      <c r="M1" s="46"/>
      <c r="N1" s="46"/>
      <c r="O1" s="46"/>
      <c r="P1" s="46"/>
      <c r="R1" s="46" t="s">
        <v>144</v>
      </c>
      <c r="S1" s="46"/>
      <c r="T1" s="46"/>
      <c r="U1" s="46"/>
    </row>
    <row r="2" spans="2:21" ht="12" x14ac:dyDescent="0.25">
      <c r="H2" s="46"/>
      <c r="I2" s="46"/>
      <c r="J2" s="70" t="s">
        <v>134</v>
      </c>
      <c r="K2" s="70" t="s">
        <v>135</v>
      </c>
      <c r="L2" s="46"/>
      <c r="M2" s="46"/>
      <c r="N2" s="46"/>
      <c r="O2" s="46"/>
      <c r="P2" s="46"/>
      <c r="R2" s="49">
        <v>0.64288436976749497</v>
      </c>
      <c r="S2" s="50" t="s">
        <v>138</v>
      </c>
      <c r="T2" s="46"/>
      <c r="U2" s="46"/>
    </row>
    <row r="3" spans="2:21" ht="12" x14ac:dyDescent="0.25">
      <c r="B3" s="3" t="s">
        <v>68</v>
      </c>
      <c r="C3" s="3" t="s">
        <v>69</v>
      </c>
      <c r="H3" s="46"/>
      <c r="I3" s="46"/>
      <c r="J3" s="70" t="s">
        <v>4</v>
      </c>
      <c r="K3" s="70" t="s">
        <v>136</v>
      </c>
      <c r="L3" s="46"/>
      <c r="M3" s="46"/>
      <c r="N3" s="46" t="s">
        <v>154</v>
      </c>
      <c r="O3" s="46"/>
      <c r="P3" s="46"/>
      <c r="R3" s="49">
        <v>0.64734384936104095</v>
      </c>
      <c r="S3" s="51" t="s">
        <v>139</v>
      </c>
      <c r="T3" s="46"/>
      <c r="U3" s="46"/>
    </row>
    <row r="4" spans="2:21" ht="12" x14ac:dyDescent="0.25">
      <c r="B4" s="3" t="s">
        <v>70</v>
      </c>
      <c r="C4" s="3" t="s">
        <v>69</v>
      </c>
      <c r="H4" s="46"/>
      <c r="I4" s="46"/>
      <c r="J4" s="47" t="s">
        <v>125</v>
      </c>
      <c r="K4" s="46">
        <v>76</v>
      </c>
      <c r="L4" s="46"/>
      <c r="M4" s="46"/>
      <c r="N4" s="46">
        <v>78</v>
      </c>
      <c r="O4" s="46"/>
      <c r="P4" s="46"/>
      <c r="R4" s="49">
        <v>0.66313210877094497</v>
      </c>
      <c r="S4" s="51" t="s">
        <v>140</v>
      </c>
      <c r="T4" s="46"/>
      <c r="U4" s="46"/>
    </row>
    <row r="5" spans="2:21" ht="12" x14ac:dyDescent="0.25">
      <c r="B5" s="3" t="s">
        <v>71</v>
      </c>
      <c r="C5" s="3" t="s">
        <v>72</v>
      </c>
      <c r="D5" s="3" t="s">
        <v>73</v>
      </c>
      <c r="H5" s="46"/>
      <c r="I5" s="46"/>
      <c r="J5" s="47" t="s">
        <v>126</v>
      </c>
      <c r="K5" s="46">
        <v>95</v>
      </c>
      <c r="L5" s="46"/>
      <c r="M5" s="46"/>
      <c r="N5" s="46">
        <v>96</v>
      </c>
      <c r="O5" s="46"/>
      <c r="P5" s="46"/>
      <c r="R5" s="49">
        <v>0.60492853198025398</v>
      </c>
      <c r="S5" s="51" t="s">
        <v>141</v>
      </c>
      <c r="T5" s="46"/>
      <c r="U5" s="46"/>
    </row>
    <row r="6" spans="2:21" ht="12" x14ac:dyDescent="0.25">
      <c r="H6" s="46"/>
      <c r="I6" s="46"/>
      <c r="J6" s="47" t="s">
        <v>127</v>
      </c>
      <c r="K6" s="46">
        <v>92</v>
      </c>
      <c r="L6" s="46"/>
      <c r="M6" s="46"/>
      <c r="N6" s="46">
        <v>93</v>
      </c>
      <c r="O6" s="46"/>
      <c r="P6" s="46"/>
      <c r="R6" s="49">
        <v>0.61981027198437699</v>
      </c>
      <c r="S6" s="52" t="s">
        <v>142</v>
      </c>
      <c r="T6" s="46"/>
      <c r="U6" s="46"/>
    </row>
    <row r="7" spans="2:21" ht="12" x14ac:dyDescent="0.25">
      <c r="B7" s="3" t="s">
        <v>74</v>
      </c>
      <c r="C7" s="3" t="s">
        <v>75</v>
      </c>
      <c r="H7" s="46"/>
      <c r="I7" s="46"/>
      <c r="J7" s="47" t="s">
        <v>128</v>
      </c>
      <c r="K7" s="46">
        <v>86</v>
      </c>
      <c r="L7" s="46"/>
      <c r="M7" s="46"/>
      <c r="N7" s="46">
        <v>88</v>
      </c>
      <c r="O7" s="46"/>
      <c r="P7" s="46"/>
      <c r="R7" s="49">
        <v>0.47209036228418599</v>
      </c>
      <c r="S7" s="53" t="s">
        <v>143</v>
      </c>
      <c r="T7" s="46"/>
      <c r="U7" s="46"/>
    </row>
    <row r="8" spans="2:21" x14ac:dyDescent="0.2">
      <c r="B8" s="3" t="s">
        <v>76</v>
      </c>
      <c r="C8" s="3" t="s">
        <v>77</v>
      </c>
      <c r="D8" s="3" t="s">
        <v>78</v>
      </c>
      <c r="E8" s="3" t="s">
        <v>79</v>
      </c>
      <c r="H8" s="46"/>
      <c r="I8" s="46"/>
      <c r="J8" s="47" t="s">
        <v>129</v>
      </c>
      <c r="K8" s="46">
        <v>78</v>
      </c>
      <c r="L8" s="46"/>
      <c r="M8" s="46"/>
      <c r="N8" s="46">
        <v>80</v>
      </c>
      <c r="O8" s="46"/>
      <c r="P8" s="46"/>
    </row>
    <row r="9" spans="2:21" x14ac:dyDescent="0.2">
      <c r="B9" s="3" t="s">
        <v>80</v>
      </c>
      <c r="C9" s="3">
        <v>96387801.781999946</v>
      </c>
      <c r="D9" s="3">
        <v>115283868.29999994</v>
      </c>
      <c r="E9" s="3">
        <v>211671670.0819999</v>
      </c>
      <c r="G9" s="23">
        <f>D9/E9*100</f>
        <v>54.463532250366754</v>
      </c>
      <c r="H9" s="46"/>
      <c r="I9" s="46"/>
      <c r="J9" s="47" t="s">
        <v>130</v>
      </c>
      <c r="K9" s="46">
        <v>62</v>
      </c>
      <c r="L9" s="46"/>
      <c r="M9" s="46"/>
      <c r="N9" s="46">
        <v>63</v>
      </c>
      <c r="O9" s="46"/>
      <c r="P9" s="46"/>
    </row>
    <row r="10" spans="2:21" x14ac:dyDescent="0.2">
      <c r="B10" s="3" t="s">
        <v>81</v>
      </c>
      <c r="C10" s="3">
        <v>106146115.44000007</v>
      </c>
      <c r="D10" s="3">
        <v>130583153.25299993</v>
      </c>
      <c r="E10" s="3">
        <v>236729268.69300002</v>
      </c>
      <c r="G10" s="23">
        <f t="shared" ref="G10:G11" si="0">D10/E10*100</f>
        <v>55.16138919955241</v>
      </c>
      <c r="H10" s="46"/>
      <c r="I10" s="46"/>
      <c r="J10" s="47" t="s">
        <v>131</v>
      </c>
      <c r="K10" s="46">
        <v>41</v>
      </c>
      <c r="L10" s="46"/>
      <c r="M10" s="46"/>
      <c r="N10" s="46">
        <v>42</v>
      </c>
      <c r="O10" s="46"/>
      <c r="P10" s="46"/>
    </row>
    <row r="11" spans="2:21" x14ac:dyDescent="0.2">
      <c r="B11" s="3" t="s">
        <v>79</v>
      </c>
      <c r="C11" s="3">
        <v>202533917.222</v>
      </c>
      <c r="D11" s="3">
        <v>245867021.55299985</v>
      </c>
      <c r="E11" s="3">
        <v>448400938.77499992</v>
      </c>
      <c r="G11" s="23">
        <f t="shared" si="0"/>
        <v>54.831959590604654</v>
      </c>
      <c r="H11" s="46"/>
      <c r="I11" s="46"/>
      <c r="J11" s="47" t="s">
        <v>132</v>
      </c>
      <c r="K11" s="46" t="s">
        <v>7</v>
      </c>
      <c r="L11" s="46"/>
      <c r="M11" s="46"/>
      <c r="N11" s="46"/>
      <c r="O11" s="46"/>
      <c r="P11" s="46"/>
    </row>
    <row r="12" spans="2:21" ht="12" x14ac:dyDescent="0.2">
      <c r="B12" s="29"/>
      <c r="C12" s="29"/>
      <c r="D12" s="29"/>
      <c r="E12" s="29"/>
      <c r="F12" s="29"/>
      <c r="G12" s="42"/>
      <c r="H12" s="46"/>
      <c r="I12" s="46"/>
      <c r="J12" s="46"/>
      <c r="K12" s="46"/>
      <c r="L12" s="46"/>
      <c r="M12" s="46"/>
      <c r="N12" s="46"/>
      <c r="O12" s="46"/>
      <c r="P12" s="46"/>
    </row>
    <row r="13" spans="2:21" x14ac:dyDescent="0.2">
      <c r="B13" s="29"/>
      <c r="C13" s="29"/>
      <c r="D13" s="29"/>
      <c r="E13" s="29"/>
      <c r="F13" s="29"/>
      <c r="G13" s="42"/>
      <c r="H13" s="29"/>
      <c r="I13" s="29"/>
      <c r="J13" s="29"/>
      <c r="K13" s="29"/>
      <c r="N13" s="12" t="s">
        <v>103</v>
      </c>
    </row>
    <row r="14" spans="2:21" x14ac:dyDescent="0.2">
      <c r="N14" s="12" t="s">
        <v>104</v>
      </c>
    </row>
    <row r="15" spans="2:21" x14ac:dyDescent="0.2">
      <c r="B15" s="3" t="s">
        <v>68</v>
      </c>
      <c r="C15" s="3" t="s">
        <v>69</v>
      </c>
    </row>
    <row r="16" spans="2:21" x14ac:dyDescent="0.2">
      <c r="B16" s="3" t="s">
        <v>71</v>
      </c>
      <c r="C16" s="3" t="s">
        <v>72</v>
      </c>
    </row>
    <row r="17" spans="2:26" ht="33" customHeight="1" x14ac:dyDescent="0.25">
      <c r="N17" s="177" t="s">
        <v>93</v>
      </c>
      <c r="O17" s="177"/>
      <c r="P17" s="177"/>
      <c r="Q17" s="177"/>
      <c r="R17" s="177"/>
      <c r="S17" s="177"/>
      <c r="T17" s="177"/>
      <c r="U17" s="177"/>
      <c r="V17" s="177"/>
      <c r="W17" s="177"/>
      <c r="X17" s="177"/>
      <c r="Y17" s="177"/>
      <c r="Z17" s="177"/>
    </row>
    <row r="18" spans="2:26" x14ac:dyDescent="0.2">
      <c r="B18" s="3" t="s">
        <v>74</v>
      </c>
      <c r="C18" s="3" t="s">
        <v>82</v>
      </c>
      <c r="D18" s="3" t="s">
        <v>89</v>
      </c>
    </row>
    <row r="19" spans="2:26" x14ac:dyDescent="0.2">
      <c r="C19" s="3" t="s">
        <v>80</v>
      </c>
      <c r="E19" s="3" t="s">
        <v>90</v>
      </c>
      <c r="F19" s="3" t="s">
        <v>81</v>
      </c>
      <c r="H19" s="3" t="s">
        <v>91</v>
      </c>
    </row>
    <row r="20" spans="2:26" x14ac:dyDescent="0.2">
      <c r="B20" s="3" t="s">
        <v>70</v>
      </c>
      <c r="C20" s="3" t="s">
        <v>77</v>
      </c>
      <c r="D20" s="3" t="s">
        <v>78</v>
      </c>
      <c r="F20" s="3" t="s">
        <v>77</v>
      </c>
      <c r="G20" s="3" t="s">
        <v>78</v>
      </c>
      <c r="K20" s="3" t="s">
        <v>80</v>
      </c>
      <c r="L20" s="3" t="s">
        <v>81</v>
      </c>
      <c r="M20" s="3" t="s">
        <v>13</v>
      </c>
    </row>
    <row r="21" spans="2:26" x14ac:dyDescent="0.2">
      <c r="B21" s="3" t="s">
        <v>83</v>
      </c>
      <c r="C21" s="3">
        <v>13317178.812999999</v>
      </c>
      <c r="D21" s="3">
        <v>16060163.674999999</v>
      </c>
      <c r="E21" s="3">
        <v>29377342.487999998</v>
      </c>
      <c r="F21" s="3">
        <v>11609889.806000002</v>
      </c>
      <c r="G21" s="3">
        <v>15327766.599000001</v>
      </c>
      <c r="H21" s="3">
        <v>26937656.405000001</v>
      </c>
      <c r="J21" s="3" t="s">
        <v>83</v>
      </c>
      <c r="K21" s="23">
        <f>D21/E21*100</f>
        <v>54.668538114229435</v>
      </c>
      <c r="L21" s="23">
        <f>G21/H21*100</f>
        <v>56.900891334240036</v>
      </c>
      <c r="M21" s="23">
        <v>55.736359568501307</v>
      </c>
    </row>
    <row r="22" spans="2:26" x14ac:dyDescent="0.2">
      <c r="B22" s="3" t="s">
        <v>84</v>
      </c>
      <c r="C22" s="3">
        <v>13014130.169999998</v>
      </c>
      <c r="D22" s="3">
        <v>20905295.348000005</v>
      </c>
      <c r="E22" s="3">
        <v>33919425.518000007</v>
      </c>
      <c r="F22" s="3">
        <v>15088957.518000005</v>
      </c>
      <c r="G22" s="3">
        <v>22081099.026000001</v>
      </c>
      <c r="H22" s="3">
        <v>37170056.544000007</v>
      </c>
      <c r="J22" s="3" t="s">
        <v>84</v>
      </c>
      <c r="K22" s="23">
        <f t="shared" ref="K22:K26" si="1">D22/E22*100</f>
        <v>61.632221149813404</v>
      </c>
      <c r="L22" s="23">
        <f t="shared" ref="L22:L26" si="2">G22/H22*100</f>
        <v>59.405610534548224</v>
      </c>
      <c r="M22" s="23">
        <v>60.468008947525931</v>
      </c>
    </row>
    <row r="23" spans="2:26" x14ac:dyDescent="0.2">
      <c r="B23" s="3" t="s">
        <v>85</v>
      </c>
      <c r="C23" s="3">
        <v>17928170.938999999</v>
      </c>
      <c r="D23" s="3">
        <v>23780708.984999999</v>
      </c>
      <c r="E23" s="3">
        <v>41708879.923999995</v>
      </c>
      <c r="F23" s="3">
        <v>21372919.396999996</v>
      </c>
      <c r="G23" s="3">
        <v>29047614.636999998</v>
      </c>
      <c r="H23" s="3">
        <v>50420534.033999994</v>
      </c>
      <c r="J23" s="3" t="s">
        <v>85</v>
      </c>
      <c r="K23" s="23">
        <f t="shared" si="1"/>
        <v>57.015937681213479</v>
      </c>
      <c r="L23" s="23">
        <f t="shared" si="2"/>
        <v>57.610684205392126</v>
      </c>
      <c r="M23" s="23">
        <v>57.34143022562089</v>
      </c>
    </row>
    <row r="24" spans="2:26" x14ac:dyDescent="0.2">
      <c r="B24" s="3" t="s">
        <v>86</v>
      </c>
      <c r="C24" s="3">
        <v>17702798.107999995</v>
      </c>
      <c r="D24" s="3">
        <v>24314737.262999997</v>
      </c>
      <c r="E24" s="3">
        <v>42017535.370999992</v>
      </c>
      <c r="F24" s="3">
        <v>21994993.702999998</v>
      </c>
      <c r="G24" s="3">
        <v>27950469.372000009</v>
      </c>
      <c r="H24" s="3">
        <v>49945463.075000003</v>
      </c>
      <c r="J24" s="3" t="s">
        <v>86</v>
      </c>
      <c r="K24" s="23">
        <f t="shared" si="1"/>
        <v>57.868071147699304</v>
      </c>
      <c r="L24" s="23">
        <f t="shared" si="2"/>
        <v>55.961978628626433</v>
      </c>
      <c r="M24" s="23">
        <v>56.832864867591006</v>
      </c>
    </row>
    <row r="25" spans="2:26" x14ac:dyDescent="0.2">
      <c r="B25" s="3" t="s">
        <v>87</v>
      </c>
      <c r="C25" s="3">
        <v>15910585.508000001</v>
      </c>
      <c r="D25" s="3">
        <v>17912809.507999998</v>
      </c>
      <c r="E25" s="3">
        <v>33823395.016000003</v>
      </c>
      <c r="F25" s="3">
        <v>17444656.863999996</v>
      </c>
      <c r="G25" s="3">
        <v>22127851.723999996</v>
      </c>
      <c r="H25" s="3">
        <v>39572508.587999992</v>
      </c>
      <c r="J25" s="3" t="s">
        <v>87</v>
      </c>
      <c r="K25" s="23">
        <f t="shared" si="1"/>
        <v>52.959821151976094</v>
      </c>
      <c r="L25" s="23">
        <f t="shared" si="2"/>
        <v>55.917232729365232</v>
      </c>
      <c r="M25" s="23">
        <v>54.554354215781906</v>
      </c>
    </row>
    <row r="26" spans="2:26" x14ac:dyDescent="0.2">
      <c r="B26" s="3" t="s">
        <v>88</v>
      </c>
      <c r="C26" s="3">
        <v>18514938.244000003</v>
      </c>
      <c r="D26" s="3">
        <v>12310153.521000002</v>
      </c>
      <c r="E26" s="3">
        <v>30825091.765000004</v>
      </c>
      <c r="F26" s="3">
        <v>18634698.152000003</v>
      </c>
      <c r="G26" s="3">
        <v>14048351.895000001</v>
      </c>
      <c r="H26" s="3">
        <v>32683050.047000006</v>
      </c>
      <c r="J26" s="3" t="s">
        <v>88</v>
      </c>
      <c r="K26" s="23">
        <f t="shared" si="1"/>
        <v>39.935496753256785</v>
      </c>
      <c r="L26" s="23">
        <f t="shared" si="2"/>
        <v>42.983601208570512</v>
      </c>
      <c r="M26" s="23">
        <v>41.504135791010505</v>
      </c>
    </row>
    <row r="27" spans="2:26" x14ac:dyDescent="0.2">
      <c r="B27" s="3" t="s">
        <v>79</v>
      </c>
      <c r="C27" s="3">
        <v>96387801.78199999</v>
      </c>
      <c r="D27" s="3">
        <v>115283868.3</v>
      </c>
      <c r="E27" s="3">
        <v>211671670.08200002</v>
      </c>
      <c r="F27" s="3">
        <v>106146115.44</v>
      </c>
      <c r="G27" s="3">
        <v>130583153.25299999</v>
      </c>
      <c r="H27" s="3">
        <v>236729268.69300002</v>
      </c>
      <c r="K27" s="23"/>
      <c r="L27" s="23"/>
    </row>
    <row r="28" spans="2:26" x14ac:dyDescent="0.2">
      <c r="J28" s="3" t="s">
        <v>92</v>
      </c>
      <c r="K28" s="23">
        <f>D27/E27*100</f>
        <v>54.463532250366754</v>
      </c>
      <c r="L28" s="23">
        <f>G27/H27*100</f>
        <v>55.161389199552445</v>
      </c>
      <c r="M28" s="23">
        <v>54.831959590604676</v>
      </c>
    </row>
    <row r="31" spans="2:26" ht="12" x14ac:dyDescent="0.2">
      <c r="B31" s="29"/>
      <c r="C31" s="29"/>
      <c r="D31" s="29"/>
      <c r="E31" s="29"/>
      <c r="F31" s="29"/>
      <c r="G31" s="42"/>
      <c r="H31" s="29"/>
      <c r="I31" s="29"/>
      <c r="J31" s="29"/>
      <c r="K31" s="29"/>
    </row>
    <row r="32" spans="2:26" ht="12" x14ac:dyDescent="0.2">
      <c r="B32" s="29"/>
      <c r="C32" s="29"/>
      <c r="D32" s="29"/>
      <c r="E32" s="29"/>
      <c r="F32" s="29"/>
      <c r="G32" s="42"/>
      <c r="H32" s="29"/>
      <c r="I32" s="29"/>
      <c r="J32" s="29"/>
      <c r="K32" s="29"/>
    </row>
    <row r="33" spans="2:32" ht="12" x14ac:dyDescent="0.2">
      <c r="B33" s="29"/>
      <c r="C33" s="29"/>
      <c r="D33" s="29"/>
      <c r="E33" s="29"/>
      <c r="F33" s="29"/>
      <c r="G33" s="42"/>
      <c r="H33" s="29"/>
      <c r="I33" s="29"/>
      <c r="J33" s="29"/>
      <c r="K33" s="29"/>
    </row>
    <row r="34" spans="2:32" ht="12" x14ac:dyDescent="0.2">
      <c r="B34" s="29"/>
      <c r="C34" s="29"/>
      <c r="D34" s="29"/>
      <c r="E34" s="29"/>
      <c r="F34" s="29"/>
      <c r="G34" s="29"/>
      <c r="H34" s="29"/>
      <c r="I34" s="29"/>
      <c r="J34" s="29"/>
      <c r="K34" s="29"/>
    </row>
    <row r="36" spans="2:32" x14ac:dyDescent="0.2">
      <c r="B36" s="71" t="s">
        <v>68</v>
      </c>
      <c r="C36" s="3" t="s">
        <v>69</v>
      </c>
    </row>
    <row r="37" spans="2:32" x14ac:dyDescent="0.2">
      <c r="B37" s="15" t="s">
        <v>121</v>
      </c>
    </row>
    <row r="38" spans="2:32" x14ac:dyDescent="0.2">
      <c r="B38" s="71" t="s">
        <v>76</v>
      </c>
      <c r="C38" s="3" t="s">
        <v>78</v>
      </c>
      <c r="D38" s="3" t="s">
        <v>77</v>
      </c>
      <c r="E38" s="3" t="s">
        <v>117</v>
      </c>
      <c r="F38" s="3" t="s">
        <v>79</v>
      </c>
      <c r="H38" s="3" t="s">
        <v>119</v>
      </c>
      <c r="I38" s="3" t="s">
        <v>120</v>
      </c>
    </row>
    <row r="39" spans="2:32" x14ac:dyDescent="0.2">
      <c r="B39" s="17" t="s">
        <v>83</v>
      </c>
      <c r="C39" s="18">
        <v>31387930.274</v>
      </c>
      <c r="D39" s="18">
        <v>24927068.619000003</v>
      </c>
      <c r="E39" s="18">
        <v>7163624.2629999993</v>
      </c>
      <c r="F39" s="18">
        <v>63478623.156000003</v>
      </c>
      <c r="H39" s="41">
        <f>C39/(C39+D39)</f>
        <v>0.55736359568501281</v>
      </c>
      <c r="I39" s="19">
        <f>E39/F39</f>
        <v>0.11285097103311846</v>
      </c>
    </row>
    <row r="40" spans="2:32" x14ac:dyDescent="0.2">
      <c r="B40" s="17" t="s">
        <v>84</v>
      </c>
      <c r="C40" s="18">
        <v>42986394.373999983</v>
      </c>
      <c r="D40" s="18">
        <v>28103087.687999997</v>
      </c>
      <c r="E40" s="18">
        <v>7775950.3939999994</v>
      </c>
      <c r="F40" s="18">
        <v>78865432.45599997</v>
      </c>
      <c r="H40" s="41">
        <f t="shared" ref="H40:H44" si="3">C40/(C40+D40)</f>
        <v>0.6046800894752592</v>
      </c>
      <c r="I40" s="19">
        <f t="shared" ref="I40:I44" si="4">E40/F40</f>
        <v>9.859770183011804E-2</v>
      </c>
    </row>
    <row r="41" spans="2:32" x14ac:dyDescent="0.2">
      <c r="B41" s="17" t="s">
        <v>85</v>
      </c>
      <c r="C41" s="18">
        <v>52828323.622000009</v>
      </c>
      <c r="D41" s="18">
        <v>39301090.33600001</v>
      </c>
      <c r="E41" s="18">
        <v>10625985.325999999</v>
      </c>
      <c r="F41" s="18">
        <v>102755399.28400001</v>
      </c>
      <c r="H41" s="41">
        <f t="shared" si="3"/>
        <v>0.57341430225620882</v>
      </c>
      <c r="I41" s="19">
        <f t="shared" si="4"/>
        <v>0.10341048159066972</v>
      </c>
    </row>
    <row r="42" spans="2:32" x14ac:dyDescent="0.2">
      <c r="B42" s="17" t="s">
        <v>86</v>
      </c>
      <c r="C42" s="18">
        <v>52265206.634999998</v>
      </c>
      <c r="D42" s="18">
        <v>39697791.811000004</v>
      </c>
      <c r="E42" s="18">
        <v>9124121.2469999995</v>
      </c>
      <c r="F42" s="18">
        <v>101087119.693</v>
      </c>
      <c r="H42" s="41">
        <f t="shared" si="3"/>
        <v>0.56832864867591004</v>
      </c>
      <c r="I42" s="19">
        <f t="shared" si="4"/>
        <v>9.0259978469164143E-2</v>
      </c>
    </row>
    <row r="43" spans="2:32" x14ac:dyDescent="0.2">
      <c r="B43" s="17" t="s">
        <v>87</v>
      </c>
      <c r="C43" s="18">
        <v>40040661.231999993</v>
      </c>
      <c r="D43" s="18">
        <v>33355242.372000001</v>
      </c>
      <c r="E43" s="18">
        <v>6382741.6679999996</v>
      </c>
      <c r="F43" s="18">
        <v>79778645.271999985</v>
      </c>
      <c r="H43" s="41">
        <f t="shared" si="3"/>
        <v>0.54554354215781897</v>
      </c>
      <c r="I43" s="19">
        <f t="shared" si="4"/>
        <v>8.0005641186792112E-2</v>
      </c>
    </row>
    <row r="44" spans="2:32" ht="12" x14ac:dyDescent="0.2">
      <c r="B44" s="17" t="s">
        <v>88</v>
      </c>
      <c r="C44" s="18">
        <v>26358505.415999997</v>
      </c>
      <c r="D44" s="18">
        <v>37149636.39599999</v>
      </c>
      <c r="E44" s="18">
        <v>4494328.9060000004</v>
      </c>
      <c r="F44" s="18">
        <v>68002470.717999995</v>
      </c>
      <c r="H44" s="41">
        <f t="shared" si="3"/>
        <v>0.41504135791010505</v>
      </c>
      <c r="I44" s="19">
        <f t="shared" si="4"/>
        <v>6.6090670802794363E-2</v>
      </c>
      <c r="L44" s="72"/>
    </row>
    <row r="45" spans="2:32" ht="12" x14ac:dyDescent="0.2">
      <c r="C45" s="3">
        <f>SUM(C39:C44)</f>
        <v>245867021.553</v>
      </c>
      <c r="D45" s="3">
        <f t="shared" ref="D45" si="5">SUM(D39:D44)</f>
        <v>202533917.222</v>
      </c>
      <c r="E45" s="3">
        <f t="shared" ref="E45" si="6">SUM(E39:E44)</f>
        <v>45566751.803999998</v>
      </c>
      <c r="F45" s="3">
        <f t="shared" ref="F45" si="7">SUM(F39:F44)</f>
        <v>493967690.57899994</v>
      </c>
      <c r="H45" s="43">
        <f t="shared" ref="H45" si="8">C45/(C45+D45)</f>
        <v>0.54831959590604673</v>
      </c>
      <c r="I45" s="44">
        <f t="shared" ref="I45" si="9">E45/F45</f>
        <v>9.2246421523216077E-2</v>
      </c>
      <c r="L45" s="73"/>
    </row>
    <row r="47" spans="2:32" ht="47.25" customHeight="1" x14ac:dyDescent="0.25">
      <c r="B47" s="71" t="s">
        <v>68</v>
      </c>
      <c r="C47" s="3" t="s">
        <v>69</v>
      </c>
      <c r="L47" s="179" t="s">
        <v>247</v>
      </c>
      <c r="M47" s="179"/>
      <c r="N47" s="179"/>
      <c r="O47" s="179"/>
      <c r="P47" s="179"/>
      <c r="Q47" s="179"/>
      <c r="R47" s="179"/>
      <c r="S47" s="179"/>
      <c r="T47" s="179"/>
      <c r="U47" s="179"/>
      <c r="V47" s="179"/>
      <c r="W47" s="179"/>
      <c r="X47" s="179"/>
      <c r="Y47" s="179"/>
      <c r="Z47" s="179"/>
      <c r="AA47" s="179"/>
      <c r="AB47" s="179"/>
      <c r="AC47" s="179"/>
      <c r="AD47" s="179"/>
      <c r="AE47" s="179"/>
      <c r="AF47" s="179"/>
    </row>
    <row r="48" spans="2:32" x14ac:dyDescent="0.2">
      <c r="B48" s="15" t="s">
        <v>118</v>
      </c>
    </row>
    <row r="49" spans="2:9" x14ac:dyDescent="0.2">
      <c r="B49" s="71" t="s">
        <v>74</v>
      </c>
      <c r="C49" s="71" t="s">
        <v>75</v>
      </c>
    </row>
    <row r="50" spans="2:9" x14ac:dyDescent="0.2">
      <c r="C50" s="3" t="s">
        <v>78</v>
      </c>
      <c r="D50" s="3" t="s">
        <v>77</v>
      </c>
      <c r="E50" s="3" t="s">
        <v>117</v>
      </c>
      <c r="F50" s="3" t="s">
        <v>79</v>
      </c>
      <c r="H50" s="3" t="s">
        <v>119</v>
      </c>
      <c r="I50" s="3" t="s">
        <v>120</v>
      </c>
    </row>
    <row r="51" spans="2:9" x14ac:dyDescent="0.2">
      <c r="B51" s="17" t="s">
        <v>83</v>
      </c>
      <c r="C51" s="18">
        <v>33060479.306000005</v>
      </c>
      <c r="D51" s="18">
        <v>79264255.097000003</v>
      </c>
      <c r="E51" s="18">
        <v>34742329.545000009</v>
      </c>
      <c r="F51" s="18">
        <v>147067063.94800001</v>
      </c>
      <c r="H51" s="19">
        <f>C51/(C51+D51)</f>
        <v>0.29432946787468223</v>
      </c>
      <c r="I51" s="19">
        <f>E51/F51</f>
        <v>0.23623460353627651</v>
      </c>
    </row>
    <row r="52" spans="2:9" x14ac:dyDescent="0.2">
      <c r="B52" s="17" t="s">
        <v>84</v>
      </c>
      <c r="C52" s="18">
        <v>36313368.654000007</v>
      </c>
      <c r="D52" s="18">
        <v>92759085.800999999</v>
      </c>
      <c r="E52" s="18">
        <v>44139482.383000001</v>
      </c>
      <c r="F52" s="18">
        <v>173211936.838</v>
      </c>
      <c r="H52" s="19">
        <f t="shared" ref="H52:H56" si="10">C52/(C52+D52)</f>
        <v>0.2813409631615888</v>
      </c>
      <c r="I52" s="19">
        <f t="shared" ref="I52:I56" si="11">E52/F52</f>
        <v>0.25482933329405788</v>
      </c>
    </row>
    <row r="53" spans="2:9" x14ac:dyDescent="0.2">
      <c r="B53" s="17" t="s">
        <v>85</v>
      </c>
      <c r="C53" s="18">
        <v>32474001.272000004</v>
      </c>
      <c r="D53" s="18">
        <v>115492842.57199997</v>
      </c>
      <c r="E53" s="18">
        <v>48505888.655000009</v>
      </c>
      <c r="F53" s="18">
        <v>196472732.49899998</v>
      </c>
      <c r="H53" s="19">
        <f t="shared" si="10"/>
        <v>0.21946809452958954</v>
      </c>
      <c r="I53" s="19">
        <f t="shared" si="11"/>
        <v>0.24688356515450252</v>
      </c>
    </row>
    <row r="54" spans="2:9" x14ac:dyDescent="0.2">
      <c r="B54" s="17" t="s">
        <v>86</v>
      </c>
      <c r="C54" s="18">
        <v>33985666.671000004</v>
      </c>
      <c r="D54" s="18">
        <v>110227582.396</v>
      </c>
      <c r="E54" s="18">
        <v>37023194.837000005</v>
      </c>
      <c r="F54" s="18">
        <v>181236443.90400001</v>
      </c>
      <c r="H54" s="19">
        <f t="shared" si="10"/>
        <v>0.23566258225837913</v>
      </c>
      <c r="I54" s="19">
        <f t="shared" si="11"/>
        <v>0.20428118119891492</v>
      </c>
    </row>
    <row r="55" spans="2:9" x14ac:dyDescent="0.2">
      <c r="B55" s="17" t="s">
        <v>87</v>
      </c>
      <c r="C55" s="18">
        <v>25732506.787000004</v>
      </c>
      <c r="D55" s="18">
        <v>96968602.72299999</v>
      </c>
      <c r="E55" s="18">
        <v>44275485.289999999</v>
      </c>
      <c r="F55" s="18">
        <v>166976594.79999998</v>
      </c>
      <c r="H55" s="19">
        <f t="shared" si="10"/>
        <v>0.20971698536191993</v>
      </c>
      <c r="I55" s="19">
        <f t="shared" si="11"/>
        <v>0.26515982879535882</v>
      </c>
    </row>
    <row r="56" spans="2:9" x14ac:dyDescent="0.2">
      <c r="B56" s="17" t="s">
        <v>88</v>
      </c>
      <c r="C56" s="18">
        <v>21003690.607999999</v>
      </c>
      <c r="D56" s="18">
        <v>97470016.754999995</v>
      </c>
      <c r="E56" s="18">
        <v>39701487.109999999</v>
      </c>
      <c r="F56" s="18">
        <v>158175194.47299999</v>
      </c>
      <c r="H56" s="19">
        <f t="shared" si="10"/>
        <v>0.17728567017528457</v>
      </c>
      <c r="I56" s="19">
        <f t="shared" si="11"/>
        <v>0.25099692301485943</v>
      </c>
    </row>
    <row r="57" spans="2:9" ht="12" x14ac:dyDescent="0.2">
      <c r="C57" s="3">
        <f>SUM(C51:C56)</f>
        <v>182569713.29800001</v>
      </c>
      <c r="D57" s="3">
        <f t="shared" ref="D57:F57" si="12">SUM(D51:D56)</f>
        <v>592182385.34399986</v>
      </c>
      <c r="E57" s="3">
        <f t="shared" si="12"/>
        <v>248387867.81999999</v>
      </c>
      <c r="F57" s="3">
        <f t="shared" si="12"/>
        <v>1023139966.4619999</v>
      </c>
      <c r="H57" s="43">
        <f t="shared" ref="H57" si="13">C57/(C57+D57)</f>
        <v>0.23564920136132791</v>
      </c>
      <c r="I57" s="43">
        <f t="shared" ref="I57" si="14">E57/F57</f>
        <v>0.2427701741325978</v>
      </c>
    </row>
    <row r="61" spans="2:9" x14ac:dyDescent="0.2">
      <c r="B61" s="71" t="s">
        <v>68</v>
      </c>
      <c r="C61" s="3" t="s">
        <v>69</v>
      </c>
    </row>
    <row r="62" spans="2:9" x14ac:dyDescent="0.2">
      <c r="B62" s="178" t="s">
        <v>122</v>
      </c>
      <c r="C62" s="178"/>
      <c r="D62" s="178"/>
    </row>
    <row r="63" spans="2:9" x14ac:dyDescent="0.2">
      <c r="B63" s="71" t="s">
        <v>76</v>
      </c>
      <c r="C63" s="3" t="s">
        <v>78</v>
      </c>
      <c r="D63" s="3" t="s">
        <v>77</v>
      </c>
      <c r="E63" s="3" t="s">
        <v>117</v>
      </c>
      <c r="F63" s="3" t="s">
        <v>79</v>
      </c>
      <c r="H63" s="3" t="s">
        <v>119</v>
      </c>
      <c r="I63" s="3" t="s">
        <v>120</v>
      </c>
    </row>
    <row r="64" spans="2:9" x14ac:dyDescent="0.2">
      <c r="B64" s="17" t="s">
        <v>83</v>
      </c>
      <c r="C64" s="18">
        <v>11894436.082</v>
      </c>
      <c r="D64" s="18">
        <v>3879033.327</v>
      </c>
      <c r="E64" s="18">
        <v>1371043.2650000001</v>
      </c>
      <c r="F64" s="18">
        <v>17144512.673999999</v>
      </c>
      <c r="H64" s="19">
        <f>C64/(C64+D64)</f>
        <v>0.75407862237418055</v>
      </c>
      <c r="I64" s="19">
        <f>E64/F64</f>
        <v>7.9969800896074181E-2</v>
      </c>
    </row>
    <row r="65" spans="2:9" x14ac:dyDescent="0.2">
      <c r="B65" s="17" t="s">
        <v>84</v>
      </c>
      <c r="C65" s="18">
        <v>17865661.737</v>
      </c>
      <c r="D65" s="18">
        <v>5883829.0289999992</v>
      </c>
      <c r="E65" s="18">
        <v>2009873.0930000001</v>
      </c>
      <c r="F65" s="18">
        <v>25759363.858999997</v>
      </c>
      <c r="H65" s="19">
        <f t="shared" ref="H65:H69" si="15">C65/(C65+D65)</f>
        <v>0.75225451834010071</v>
      </c>
      <c r="I65" s="19">
        <f t="shared" ref="I65:I69" si="16">E65/F65</f>
        <v>7.80249506160757E-2</v>
      </c>
    </row>
    <row r="66" spans="2:9" x14ac:dyDescent="0.2">
      <c r="B66" s="17" t="s">
        <v>85</v>
      </c>
      <c r="C66" s="18">
        <v>16811194.533</v>
      </c>
      <c r="D66" s="18">
        <v>8597173.1229999978</v>
      </c>
      <c r="E66" s="18">
        <v>2360486.0660000001</v>
      </c>
      <c r="F66" s="18">
        <v>27768853.721999995</v>
      </c>
      <c r="H66" s="19">
        <f t="shared" si="15"/>
        <v>0.66164008489660542</v>
      </c>
      <c r="I66" s="19">
        <f t="shared" si="16"/>
        <v>8.5004807531176368E-2</v>
      </c>
    </row>
    <row r="67" spans="2:9" ht="15" customHeight="1" x14ac:dyDescent="0.2">
      <c r="B67" s="17" t="s">
        <v>86</v>
      </c>
      <c r="C67" s="18">
        <v>17343686.168000001</v>
      </c>
      <c r="D67" s="18">
        <v>8385161.3709999984</v>
      </c>
      <c r="E67" s="18">
        <v>2127106.9679999999</v>
      </c>
      <c r="F67" s="18">
        <v>27855954.506999999</v>
      </c>
      <c r="H67" s="19">
        <f t="shared" si="15"/>
        <v>0.67409494893660893</v>
      </c>
      <c r="I67" s="19">
        <f t="shared" si="16"/>
        <v>7.6360943491111513E-2</v>
      </c>
    </row>
    <row r="68" spans="2:9" x14ac:dyDescent="0.2">
      <c r="B68" s="17" t="s">
        <v>87</v>
      </c>
      <c r="C68" s="18">
        <v>12570848.425000001</v>
      </c>
      <c r="D68" s="18">
        <v>7401924.0030000014</v>
      </c>
      <c r="E68" s="18">
        <v>1496741.5639999998</v>
      </c>
      <c r="F68" s="18">
        <v>21469513.992000002</v>
      </c>
      <c r="H68" s="19">
        <f t="shared" si="15"/>
        <v>0.62939927194968781</v>
      </c>
      <c r="I68" s="19">
        <f t="shared" si="16"/>
        <v>6.9714738980943741E-2</v>
      </c>
    </row>
    <row r="69" spans="2:9" x14ac:dyDescent="0.2">
      <c r="B69" s="17" t="s">
        <v>88</v>
      </c>
      <c r="C69" s="18">
        <v>9071791.228000002</v>
      </c>
      <c r="D69" s="18">
        <v>7159100.4179999996</v>
      </c>
      <c r="E69" s="18">
        <v>949966.54300000006</v>
      </c>
      <c r="F69" s="18">
        <v>17180858.189000003</v>
      </c>
      <c r="H69" s="19">
        <f t="shared" si="15"/>
        <v>0.55892131041585058</v>
      </c>
      <c r="I69" s="19">
        <f t="shared" si="16"/>
        <v>5.5292147374117404E-2</v>
      </c>
    </row>
    <row r="70" spans="2:9" x14ac:dyDescent="0.2">
      <c r="B70" s="3" t="s">
        <v>13</v>
      </c>
      <c r="C70" s="3">
        <f>SUM(C64:C69)</f>
        <v>85557618.172999993</v>
      </c>
      <c r="D70" s="3">
        <f t="shared" ref="D70:F70" si="17">SUM(D64:D69)</f>
        <v>41306221.27099999</v>
      </c>
      <c r="E70" s="3">
        <f t="shared" si="17"/>
        <v>10315217.499</v>
      </c>
      <c r="F70" s="3">
        <f t="shared" si="17"/>
        <v>137179056.94299999</v>
      </c>
      <c r="H70" s="19">
        <f t="shared" ref="H70" si="18">C70/(C70+D70)</f>
        <v>0.67440508302420321</v>
      </c>
      <c r="I70" s="19">
        <f t="shared" ref="I70" si="19">E70/F70</f>
        <v>7.519527928586163E-2</v>
      </c>
    </row>
    <row r="73" spans="2:9" x14ac:dyDescent="0.2">
      <c r="C73" s="3" t="s">
        <v>123</v>
      </c>
      <c r="D73" s="3" t="s">
        <v>124</v>
      </c>
    </row>
    <row r="74" spans="2:9" x14ac:dyDescent="0.2">
      <c r="B74" s="17" t="s">
        <v>83</v>
      </c>
      <c r="C74" s="16">
        <v>0.55736359568501281</v>
      </c>
      <c r="D74" s="16">
        <v>0.75407862237418055</v>
      </c>
      <c r="E74" s="48">
        <v>0.95</v>
      </c>
    </row>
    <row r="75" spans="2:9" x14ac:dyDescent="0.2">
      <c r="B75" s="17" t="s">
        <v>84</v>
      </c>
      <c r="C75" s="16">
        <v>0.6046800894752592</v>
      </c>
      <c r="D75" s="16">
        <v>0.75225451834010071</v>
      </c>
      <c r="E75" s="48">
        <v>0.92</v>
      </c>
    </row>
    <row r="76" spans="2:9" x14ac:dyDescent="0.2">
      <c r="B76" s="17" t="s">
        <v>85</v>
      </c>
      <c r="C76" s="16">
        <v>0.57341430225620882</v>
      </c>
      <c r="D76" s="16">
        <v>0.66164008489660542</v>
      </c>
      <c r="E76" s="48">
        <v>0.86</v>
      </c>
    </row>
    <row r="77" spans="2:9" x14ac:dyDescent="0.2">
      <c r="B77" s="17" t="s">
        <v>86</v>
      </c>
      <c r="C77" s="16">
        <v>0.56832864867591004</v>
      </c>
      <c r="D77" s="16">
        <v>0.67409494893660893</v>
      </c>
      <c r="E77" s="48">
        <v>0.78</v>
      </c>
    </row>
    <row r="78" spans="2:9" x14ac:dyDescent="0.2">
      <c r="B78" s="17" t="s">
        <v>87</v>
      </c>
      <c r="C78" s="16">
        <v>0.54554354215781897</v>
      </c>
      <c r="D78" s="16">
        <v>0.62939927194968781</v>
      </c>
      <c r="E78" s="48">
        <v>0.62</v>
      </c>
    </row>
    <row r="79" spans="2:9" x14ac:dyDescent="0.2">
      <c r="B79" s="17" t="s">
        <v>88</v>
      </c>
      <c r="C79" s="16">
        <v>0.41504135791010505</v>
      </c>
      <c r="D79" s="16">
        <v>0.55892131041585058</v>
      </c>
      <c r="E79" s="48">
        <v>0.41</v>
      </c>
    </row>
    <row r="81" spans="2:13" x14ac:dyDescent="0.2">
      <c r="C81" s="3" t="s">
        <v>123</v>
      </c>
      <c r="D81" s="3" t="s">
        <v>137</v>
      </c>
    </row>
    <row r="82" spans="2:13" x14ac:dyDescent="0.2">
      <c r="B82" s="17" t="s">
        <v>83</v>
      </c>
      <c r="C82" s="16">
        <v>0.55736359568501281</v>
      </c>
      <c r="D82" s="48">
        <v>0.95</v>
      </c>
      <c r="E82" s="54">
        <f>R2</f>
        <v>0.64288436976749497</v>
      </c>
    </row>
    <row r="83" spans="2:13" x14ac:dyDescent="0.2">
      <c r="B83" s="17" t="s">
        <v>84</v>
      </c>
      <c r="C83" s="16">
        <v>0.6046800894752592</v>
      </c>
      <c r="D83" s="48">
        <v>0.92</v>
      </c>
      <c r="E83" s="54">
        <f t="shared" ref="E83:E87" si="20">R3</f>
        <v>0.64734384936104095</v>
      </c>
    </row>
    <row r="84" spans="2:13" x14ac:dyDescent="0.2">
      <c r="B84" s="17" t="s">
        <v>85</v>
      </c>
      <c r="C84" s="16">
        <v>0.57341430225620882</v>
      </c>
      <c r="D84" s="48">
        <v>0.86</v>
      </c>
      <c r="E84" s="54">
        <f t="shared" si="20"/>
        <v>0.66313210877094497</v>
      </c>
      <c r="M84" s="56" t="s">
        <v>238</v>
      </c>
    </row>
    <row r="85" spans="2:13" x14ac:dyDescent="0.2">
      <c r="B85" s="17" t="s">
        <v>86</v>
      </c>
      <c r="C85" s="16">
        <v>0.56832864867591004</v>
      </c>
      <c r="D85" s="48">
        <v>0.78</v>
      </c>
      <c r="E85" s="54">
        <f t="shared" si="20"/>
        <v>0.60492853198025398</v>
      </c>
    </row>
    <row r="86" spans="2:13" x14ac:dyDescent="0.2">
      <c r="B86" s="17" t="s">
        <v>87</v>
      </c>
      <c r="C86" s="16">
        <v>0.54554354215781897</v>
      </c>
      <c r="D86" s="48">
        <v>0.62</v>
      </c>
      <c r="E86" s="54">
        <f t="shared" si="20"/>
        <v>0.61981027198437699</v>
      </c>
    </row>
    <row r="87" spans="2:13" x14ac:dyDescent="0.2">
      <c r="B87" s="17" t="s">
        <v>88</v>
      </c>
      <c r="C87" s="16">
        <v>0.41504135791010505</v>
      </c>
      <c r="D87" s="48">
        <v>0.41</v>
      </c>
      <c r="E87" s="54">
        <f t="shared" si="20"/>
        <v>0.47209036228418599</v>
      </c>
    </row>
    <row r="95" spans="2:13" x14ac:dyDescent="0.2">
      <c r="E95" s="3" t="s">
        <v>4</v>
      </c>
      <c r="F95" s="3" t="s">
        <v>136</v>
      </c>
      <c r="G95" s="3" t="s">
        <v>145</v>
      </c>
    </row>
    <row r="96" spans="2:13" x14ac:dyDescent="0.2">
      <c r="E96" s="3" t="s">
        <v>146</v>
      </c>
      <c r="F96" s="3" t="s">
        <v>147</v>
      </c>
      <c r="G96" s="3" t="s">
        <v>147</v>
      </c>
    </row>
    <row r="97" spans="5:16" x14ac:dyDescent="0.2">
      <c r="E97" s="55" t="s">
        <v>125</v>
      </c>
      <c r="F97" s="56">
        <v>39</v>
      </c>
      <c r="G97" s="56">
        <v>50</v>
      </c>
    </row>
    <row r="98" spans="5:16" x14ac:dyDescent="0.2">
      <c r="E98" s="45" t="s">
        <v>126</v>
      </c>
      <c r="F98" s="3">
        <v>39</v>
      </c>
      <c r="G98" s="3">
        <v>41</v>
      </c>
    </row>
    <row r="99" spans="5:16" x14ac:dyDescent="0.2">
      <c r="E99" s="45" t="s">
        <v>127</v>
      </c>
      <c r="F99" s="3">
        <v>49</v>
      </c>
      <c r="G99" s="3">
        <v>52</v>
      </c>
    </row>
    <row r="100" spans="5:16" ht="12" x14ac:dyDescent="0.25">
      <c r="E100" s="45" t="s">
        <v>128</v>
      </c>
      <c r="F100" s="3">
        <v>46</v>
      </c>
      <c r="G100" s="3">
        <v>51</v>
      </c>
      <c r="M100" s="40" t="s">
        <v>155</v>
      </c>
    </row>
    <row r="101" spans="5:16" x14ac:dyDescent="0.2">
      <c r="E101" s="45" t="s">
        <v>129</v>
      </c>
      <c r="F101" s="3">
        <v>41</v>
      </c>
      <c r="G101" s="3">
        <v>50</v>
      </c>
      <c r="O101" s="61" t="s">
        <v>158</v>
      </c>
      <c r="P101" s="15" t="s">
        <v>156</v>
      </c>
    </row>
    <row r="102" spans="5:16" x14ac:dyDescent="0.2">
      <c r="E102" s="45" t="s">
        <v>130</v>
      </c>
      <c r="F102" s="3">
        <v>33</v>
      </c>
      <c r="G102" s="3">
        <v>50</v>
      </c>
      <c r="P102" s="15" t="s">
        <v>157</v>
      </c>
    </row>
    <row r="103" spans="5:16" x14ac:dyDescent="0.2">
      <c r="E103" s="45" t="s">
        <v>131</v>
      </c>
      <c r="F103" s="3">
        <v>24</v>
      </c>
      <c r="G103" s="3">
        <v>53</v>
      </c>
    </row>
    <row r="104" spans="5:16" x14ac:dyDescent="0.2">
      <c r="E104" s="45" t="s">
        <v>132</v>
      </c>
      <c r="F104" s="3" t="s">
        <v>7</v>
      </c>
      <c r="G104" s="3" t="s">
        <v>7</v>
      </c>
    </row>
  </sheetData>
  <mergeCells count="3">
    <mergeCell ref="N17:Z17"/>
    <mergeCell ref="B62:D62"/>
    <mergeCell ref="L47:AF4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sheetPr>
  <dimension ref="B1:N41"/>
  <sheetViews>
    <sheetView showGridLines="0" zoomScaleNormal="100" workbookViewId="0">
      <selection activeCell="B5" sqref="B5:E40"/>
    </sheetView>
  </sheetViews>
  <sheetFormatPr defaultColWidth="9.109375" defaultRowHeight="11.4" x14ac:dyDescent="0.2"/>
  <cols>
    <col min="1" max="1" width="9.109375" style="3"/>
    <col min="2" max="2" width="15.5546875" style="3" customWidth="1"/>
    <col min="3" max="5" width="23.109375" style="3" customWidth="1"/>
    <col min="6" max="10" width="4.109375" style="3" customWidth="1"/>
    <col min="11" max="16384" width="9.109375" style="3"/>
  </cols>
  <sheetData>
    <row r="1" spans="2:14" ht="12" thickBot="1" x14ac:dyDescent="0.25">
      <c r="B1" s="15" t="s">
        <v>105</v>
      </c>
      <c r="D1" s="62" t="s">
        <v>161</v>
      </c>
      <c r="M1" s="45" t="s">
        <v>164</v>
      </c>
      <c r="N1" s="128">
        <v>0.39</v>
      </c>
    </row>
    <row r="2" spans="2:14" x14ac:dyDescent="0.2">
      <c r="B2" s="3" t="s">
        <v>162</v>
      </c>
      <c r="M2" s="45" t="s">
        <v>163</v>
      </c>
      <c r="N2" s="128">
        <v>0.5</v>
      </c>
    </row>
    <row r="3" spans="2:14" x14ac:dyDescent="0.2">
      <c r="M3" s="45" t="s">
        <v>165</v>
      </c>
      <c r="N3" s="128">
        <v>0.5998</v>
      </c>
    </row>
    <row r="4" spans="2:14" ht="49.5" customHeight="1" x14ac:dyDescent="0.2">
      <c r="B4" s="127" t="s">
        <v>232</v>
      </c>
      <c r="L4" s="127" t="s">
        <v>198</v>
      </c>
    </row>
    <row r="5" spans="2:14" ht="15.75" customHeight="1" x14ac:dyDescent="0.25">
      <c r="B5" s="96"/>
      <c r="C5" s="180" t="s">
        <v>208</v>
      </c>
      <c r="D5" s="181"/>
      <c r="E5" s="182" t="s">
        <v>235</v>
      </c>
    </row>
    <row r="6" spans="2:14" ht="36" x14ac:dyDescent="0.25">
      <c r="B6" s="95"/>
      <c r="C6" s="125" t="s">
        <v>233</v>
      </c>
      <c r="D6" s="129" t="s">
        <v>234</v>
      </c>
      <c r="E6" s="183"/>
    </row>
    <row r="7" spans="2:14" ht="12" x14ac:dyDescent="0.25">
      <c r="B7" s="90" t="s">
        <v>148</v>
      </c>
      <c r="C7" s="114">
        <v>39</v>
      </c>
      <c r="D7" s="130">
        <v>50</v>
      </c>
      <c r="E7" s="113">
        <v>59.98</v>
      </c>
    </row>
    <row r="8" spans="2:14" ht="12" x14ac:dyDescent="0.25">
      <c r="B8" s="91" t="s">
        <v>15</v>
      </c>
      <c r="C8" s="108">
        <v>46</v>
      </c>
      <c r="D8" s="131">
        <v>54</v>
      </c>
      <c r="E8" s="101">
        <v>56.52</v>
      </c>
    </row>
    <row r="9" spans="2:14" ht="12" x14ac:dyDescent="0.25">
      <c r="B9" s="92" t="s">
        <v>16</v>
      </c>
      <c r="C9" s="104">
        <v>17</v>
      </c>
      <c r="D9" s="132">
        <v>30</v>
      </c>
      <c r="E9" s="98">
        <v>25.8</v>
      </c>
    </row>
    <row r="10" spans="2:14" ht="12" x14ac:dyDescent="0.25">
      <c r="B10" s="92" t="s">
        <v>18</v>
      </c>
      <c r="C10" s="104">
        <v>48</v>
      </c>
      <c r="D10" s="132">
        <v>59</v>
      </c>
      <c r="E10" s="98">
        <v>83.89</v>
      </c>
    </row>
    <row r="11" spans="2:14" ht="12" x14ac:dyDescent="0.25">
      <c r="B11" s="92" t="s">
        <v>19</v>
      </c>
      <c r="C11" s="104">
        <v>66</v>
      </c>
      <c r="D11" s="132">
        <v>68</v>
      </c>
      <c r="E11" s="98">
        <v>82.96</v>
      </c>
    </row>
    <row r="12" spans="2:14" ht="12" x14ac:dyDescent="0.25">
      <c r="B12" s="92" t="s">
        <v>20</v>
      </c>
      <c r="C12" s="104">
        <v>58</v>
      </c>
      <c r="D12" s="132">
        <v>66</v>
      </c>
      <c r="E12" s="98">
        <v>75.959999999999994</v>
      </c>
    </row>
    <row r="13" spans="2:14" ht="12" x14ac:dyDescent="0.25">
      <c r="B13" s="92" t="s">
        <v>21</v>
      </c>
      <c r="C13" s="104">
        <v>37</v>
      </c>
      <c r="D13" s="132">
        <v>42</v>
      </c>
      <c r="E13" s="98">
        <v>71.11</v>
      </c>
    </row>
    <row r="14" spans="2:14" ht="12" x14ac:dyDescent="0.25">
      <c r="B14" s="92" t="s">
        <v>22</v>
      </c>
      <c r="C14" s="104">
        <v>42</v>
      </c>
      <c r="D14" s="132">
        <v>53</v>
      </c>
      <c r="E14" s="98">
        <v>74.11</v>
      </c>
    </row>
    <row r="15" spans="2:14" ht="12" x14ac:dyDescent="0.25">
      <c r="B15" s="92" t="s">
        <v>23</v>
      </c>
      <c r="C15" s="104">
        <v>21</v>
      </c>
      <c r="D15" s="132">
        <v>31</v>
      </c>
      <c r="E15" s="98">
        <v>38.46</v>
      </c>
    </row>
    <row r="16" spans="2:14" ht="12" x14ac:dyDescent="0.25">
      <c r="B16" s="92" t="s">
        <v>24</v>
      </c>
      <c r="C16" s="104">
        <v>41</v>
      </c>
      <c r="D16" s="132">
        <v>53</v>
      </c>
      <c r="E16" s="98">
        <v>52.91</v>
      </c>
    </row>
    <row r="17" spans="2:12" ht="12" x14ac:dyDescent="0.25">
      <c r="B17" s="92" t="s">
        <v>25</v>
      </c>
      <c r="C17" s="104">
        <v>43</v>
      </c>
      <c r="D17" s="132">
        <v>51</v>
      </c>
      <c r="E17" s="98">
        <v>71.31</v>
      </c>
    </row>
    <row r="18" spans="2:12" ht="12" x14ac:dyDescent="0.25">
      <c r="B18" s="92" t="s">
        <v>26</v>
      </c>
      <c r="C18" s="104">
        <v>38</v>
      </c>
      <c r="D18" s="132">
        <v>55</v>
      </c>
      <c r="E18" s="98">
        <v>49.22</v>
      </c>
    </row>
    <row r="19" spans="2:12" ht="12" x14ac:dyDescent="0.25">
      <c r="B19" s="92" t="s">
        <v>27</v>
      </c>
      <c r="C19" s="104">
        <v>25</v>
      </c>
      <c r="D19" s="132">
        <v>38</v>
      </c>
      <c r="E19" s="98">
        <v>37.69</v>
      </c>
    </row>
    <row r="20" spans="2:12" ht="12" x14ac:dyDescent="0.25">
      <c r="B20" s="92" t="s">
        <v>28</v>
      </c>
      <c r="C20" s="104">
        <v>33</v>
      </c>
      <c r="D20" s="132">
        <v>46</v>
      </c>
      <c r="E20" s="98">
        <v>61.87</v>
      </c>
    </row>
    <row r="21" spans="2:12" ht="12" x14ac:dyDescent="0.25">
      <c r="B21" s="92" t="s">
        <v>29</v>
      </c>
      <c r="C21" s="104">
        <v>21</v>
      </c>
      <c r="D21" s="132">
        <v>27</v>
      </c>
      <c r="E21" s="98">
        <v>51.49</v>
      </c>
    </row>
    <row r="22" spans="2:12" ht="12" x14ac:dyDescent="0.25">
      <c r="B22" s="92" t="s">
        <v>30</v>
      </c>
      <c r="C22" s="104">
        <v>9</v>
      </c>
      <c r="D22" s="132">
        <v>13</v>
      </c>
      <c r="E22" s="98">
        <v>57.87</v>
      </c>
    </row>
    <row r="23" spans="2:12" ht="12" x14ac:dyDescent="0.25">
      <c r="B23" s="92" t="s">
        <v>31</v>
      </c>
      <c r="C23" s="104">
        <v>66</v>
      </c>
      <c r="D23" s="132">
        <v>68</v>
      </c>
      <c r="E23" s="98">
        <v>82.47</v>
      </c>
      <c r="L23" s="56"/>
    </row>
    <row r="24" spans="2:12" ht="12" x14ac:dyDescent="0.25">
      <c r="B24" s="92" t="s">
        <v>32</v>
      </c>
      <c r="C24" s="104">
        <v>26</v>
      </c>
      <c r="D24" s="132">
        <v>35</v>
      </c>
      <c r="E24" s="98">
        <v>53.03</v>
      </c>
    </row>
    <row r="25" spans="2:12" ht="12" x14ac:dyDescent="0.25">
      <c r="B25" s="92" t="s">
        <v>33</v>
      </c>
      <c r="C25" s="104">
        <v>45</v>
      </c>
      <c r="D25" s="132">
        <v>59</v>
      </c>
      <c r="E25" s="98">
        <v>52.68</v>
      </c>
    </row>
    <row r="26" spans="2:12" ht="12" x14ac:dyDescent="0.25">
      <c r="B26" s="92" t="s">
        <v>34</v>
      </c>
      <c r="C26" s="104">
        <v>49</v>
      </c>
      <c r="D26" s="132">
        <v>53</v>
      </c>
      <c r="E26" s="98">
        <v>82.16</v>
      </c>
      <c r="L26" s="56" t="s">
        <v>239</v>
      </c>
    </row>
    <row r="27" spans="2:12" ht="12" x14ac:dyDescent="0.25">
      <c r="B27" s="92" t="s">
        <v>35</v>
      </c>
      <c r="C27" s="104">
        <v>44</v>
      </c>
      <c r="D27" s="132">
        <v>53</v>
      </c>
      <c r="E27" s="98">
        <v>75.63</v>
      </c>
    </row>
    <row r="28" spans="2:12" ht="12" x14ac:dyDescent="0.25">
      <c r="B28" s="92" t="s">
        <v>36</v>
      </c>
      <c r="C28" s="104">
        <v>17</v>
      </c>
      <c r="D28" s="132">
        <v>25</v>
      </c>
      <c r="E28" s="98">
        <v>53.25</v>
      </c>
    </row>
    <row r="29" spans="2:12" ht="12" x14ac:dyDescent="0.25">
      <c r="B29" s="92" t="s">
        <v>37</v>
      </c>
      <c r="C29" s="104">
        <v>21</v>
      </c>
      <c r="D29" s="132">
        <v>30</v>
      </c>
      <c r="E29" s="98">
        <v>38.51</v>
      </c>
    </row>
    <row r="30" spans="2:12" ht="12" x14ac:dyDescent="0.25">
      <c r="B30" s="92" t="s">
        <v>38</v>
      </c>
      <c r="C30" s="104">
        <v>13</v>
      </c>
      <c r="D30" s="132">
        <v>23</v>
      </c>
      <c r="E30" s="98" t="s">
        <v>7</v>
      </c>
    </row>
    <row r="31" spans="2:12" ht="12" x14ac:dyDescent="0.25">
      <c r="B31" s="92" t="s">
        <v>39</v>
      </c>
      <c r="C31" s="104">
        <v>39</v>
      </c>
      <c r="D31" s="132">
        <v>53</v>
      </c>
      <c r="E31" s="98">
        <v>62.82</v>
      </c>
      <c r="L31" s="15" t="s">
        <v>159</v>
      </c>
    </row>
    <row r="32" spans="2:12" ht="12" x14ac:dyDescent="0.25">
      <c r="B32" s="92" t="s">
        <v>40</v>
      </c>
      <c r="C32" s="104">
        <v>35</v>
      </c>
      <c r="D32" s="132">
        <v>46</v>
      </c>
      <c r="E32" s="98">
        <v>53.55</v>
      </c>
      <c r="L32" s="3" t="s">
        <v>160</v>
      </c>
    </row>
    <row r="33" spans="2:12" ht="12" x14ac:dyDescent="0.25">
      <c r="B33" s="93" t="s">
        <v>41</v>
      </c>
      <c r="C33" s="105">
        <v>64</v>
      </c>
      <c r="D33" s="133">
        <v>69</v>
      </c>
      <c r="E33" s="99">
        <v>88.5</v>
      </c>
      <c r="L33" s="63" t="s">
        <v>166</v>
      </c>
    </row>
    <row r="34" spans="2:12" ht="12" x14ac:dyDescent="0.25">
      <c r="B34" s="92" t="s">
        <v>42</v>
      </c>
      <c r="C34" s="104">
        <v>51</v>
      </c>
      <c r="D34" s="132">
        <v>56</v>
      </c>
      <c r="E34" s="98">
        <v>76.64</v>
      </c>
    </row>
    <row r="35" spans="2:12" ht="12" x14ac:dyDescent="0.25">
      <c r="B35" s="94" t="s">
        <v>43</v>
      </c>
      <c r="C35" s="106">
        <v>47</v>
      </c>
      <c r="D35" s="134">
        <v>51</v>
      </c>
      <c r="E35" s="100" t="s">
        <v>7</v>
      </c>
    </row>
    <row r="36" spans="2:12" ht="12" x14ac:dyDescent="0.25">
      <c r="B36" s="102" t="s">
        <v>209</v>
      </c>
      <c r="C36" s="107">
        <v>62</v>
      </c>
      <c r="D36" s="135">
        <v>64</v>
      </c>
      <c r="E36" s="103" t="s">
        <v>7</v>
      </c>
    </row>
    <row r="37" spans="2:12" ht="12" x14ac:dyDescent="0.25">
      <c r="B37" s="91" t="s">
        <v>210</v>
      </c>
      <c r="C37" s="108">
        <v>13</v>
      </c>
      <c r="D37" s="131">
        <v>19</v>
      </c>
      <c r="E37" s="101" t="s">
        <v>7</v>
      </c>
    </row>
    <row r="38" spans="2:12" ht="12" x14ac:dyDescent="0.25">
      <c r="B38" s="94" t="s">
        <v>211</v>
      </c>
      <c r="C38" s="106">
        <v>10</v>
      </c>
      <c r="D38" s="134">
        <v>20</v>
      </c>
      <c r="E38" s="100" t="s">
        <v>7</v>
      </c>
    </row>
    <row r="39" spans="2:12" x14ac:dyDescent="0.2">
      <c r="B39" s="74"/>
      <c r="C39" s="74"/>
      <c r="D39" s="74"/>
      <c r="E39" s="74"/>
    </row>
    <row r="40" spans="2:12" x14ac:dyDescent="0.2">
      <c r="B40" s="17" t="s">
        <v>240</v>
      </c>
    </row>
    <row r="41" spans="2:12" x14ac:dyDescent="0.2">
      <c r="B41" s="56" t="s">
        <v>239</v>
      </c>
    </row>
  </sheetData>
  <mergeCells count="2">
    <mergeCell ref="C5:D5"/>
    <mergeCell ref="E5:E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sheetPr>
  <dimension ref="B1:AF44"/>
  <sheetViews>
    <sheetView showGridLines="0" zoomScaleNormal="100" workbookViewId="0">
      <selection activeCell="B9" sqref="B9:E41"/>
    </sheetView>
  </sheetViews>
  <sheetFormatPr defaultColWidth="9.109375" defaultRowHeight="11.4" x14ac:dyDescent="0.2"/>
  <cols>
    <col min="1" max="1" width="9.109375" style="3"/>
    <col min="2" max="2" width="15.6640625" style="3" customWidth="1"/>
    <col min="3" max="5" width="16.6640625" style="3" customWidth="1"/>
    <col min="6" max="7" width="9.109375" style="3"/>
    <col min="8" max="8" width="16.44140625" style="3" customWidth="1"/>
    <col min="9" max="9" width="20.33203125" style="3" customWidth="1"/>
    <col min="10" max="12" width="16" style="3" customWidth="1"/>
    <col min="13" max="16384" width="9.109375" style="3"/>
  </cols>
  <sheetData>
    <row r="1" spans="2:32" ht="12" x14ac:dyDescent="0.25">
      <c r="B1" s="65"/>
      <c r="C1" s="66"/>
      <c r="D1" s="66"/>
      <c r="E1" s="66"/>
      <c r="F1" s="66"/>
      <c r="G1" s="66"/>
      <c r="H1" s="65"/>
    </row>
    <row r="2" spans="2:32" ht="12" x14ac:dyDescent="0.25">
      <c r="B2" s="65"/>
      <c r="C2" s="66"/>
      <c r="D2" s="66"/>
      <c r="E2" s="66"/>
      <c r="F2" s="66"/>
      <c r="G2" s="66"/>
      <c r="H2" s="65"/>
      <c r="Y2" s="3" t="s">
        <v>236</v>
      </c>
      <c r="Z2" s="3" t="s">
        <v>237</v>
      </c>
    </row>
    <row r="3" spans="2:32" ht="12" x14ac:dyDescent="0.25">
      <c r="B3" s="65"/>
      <c r="C3" s="66"/>
      <c r="D3" s="66"/>
      <c r="E3" s="66"/>
      <c r="F3" s="66"/>
      <c r="G3" s="66"/>
      <c r="H3" s="65"/>
      <c r="X3" s="45" t="s">
        <v>169</v>
      </c>
      <c r="Y3" s="64">
        <v>0.65270700000000004</v>
      </c>
      <c r="Z3" s="128">
        <v>0</v>
      </c>
    </row>
    <row r="4" spans="2:32" ht="12" x14ac:dyDescent="0.25">
      <c r="B4" s="65"/>
      <c r="C4" s="66"/>
      <c r="D4" s="66"/>
      <c r="E4" s="66"/>
      <c r="F4" s="66"/>
      <c r="G4" s="66"/>
      <c r="H4" s="65"/>
      <c r="X4" s="45" t="s">
        <v>170</v>
      </c>
      <c r="Y4" s="64">
        <v>0.33622300000000005</v>
      </c>
      <c r="Z4" s="128">
        <v>0.51512100000000005</v>
      </c>
    </row>
    <row r="5" spans="2:32" ht="12" x14ac:dyDescent="0.25">
      <c r="B5" s="65"/>
      <c r="C5" s="66"/>
      <c r="D5" s="66"/>
      <c r="E5" s="66"/>
      <c r="F5" s="66"/>
      <c r="G5" s="66"/>
      <c r="H5" s="65"/>
      <c r="X5" s="45" t="s">
        <v>167</v>
      </c>
      <c r="Y5" s="64">
        <v>0.26226699999999997</v>
      </c>
      <c r="Z5" s="128">
        <v>0.40181400000000006</v>
      </c>
    </row>
    <row r="6" spans="2:32" ht="12" x14ac:dyDescent="0.25">
      <c r="B6" s="65"/>
      <c r="C6" s="66"/>
      <c r="D6" s="66"/>
      <c r="E6" s="66"/>
      <c r="F6" s="66"/>
      <c r="G6" s="66"/>
      <c r="H6" s="65"/>
      <c r="X6" s="45" t="s">
        <v>168</v>
      </c>
      <c r="Y6" s="64">
        <v>0.24416000000000002</v>
      </c>
      <c r="Z6" s="128">
        <v>0.37407400000000002</v>
      </c>
    </row>
    <row r="7" spans="2:32" ht="12" x14ac:dyDescent="0.25">
      <c r="B7" s="65"/>
      <c r="C7" s="66"/>
      <c r="D7" s="66"/>
      <c r="E7" s="66"/>
      <c r="F7" s="66"/>
      <c r="G7" s="66"/>
      <c r="H7" s="65"/>
    </row>
    <row r="8" spans="2:32" ht="13.8" x14ac:dyDescent="0.25">
      <c r="B8" s="184" t="s">
        <v>250</v>
      </c>
      <c r="C8" s="184"/>
      <c r="D8" s="184"/>
      <c r="E8" s="184"/>
      <c r="H8" s="169" t="s">
        <v>242</v>
      </c>
      <c r="I8" s="168"/>
      <c r="J8" s="168"/>
      <c r="K8" s="168"/>
      <c r="L8" s="168"/>
      <c r="M8" s="168"/>
      <c r="N8" s="168"/>
      <c r="O8" s="168"/>
      <c r="P8" s="168"/>
      <c r="Q8" s="168"/>
      <c r="R8" s="168"/>
      <c r="S8" s="168"/>
      <c r="T8" s="177" t="s">
        <v>248</v>
      </c>
      <c r="U8" s="177"/>
      <c r="V8" s="177"/>
      <c r="W8" s="177"/>
      <c r="X8" s="177"/>
      <c r="Y8" s="177"/>
      <c r="Z8" s="177"/>
      <c r="AA8" s="177"/>
      <c r="AB8" s="177"/>
      <c r="AC8" s="177"/>
      <c r="AD8" s="177"/>
      <c r="AE8" s="177"/>
      <c r="AF8" s="177"/>
    </row>
    <row r="9" spans="2:32" s="26" customFormat="1" ht="51" customHeight="1" x14ac:dyDescent="0.25">
      <c r="B9" s="96"/>
      <c r="C9" s="112" t="s">
        <v>106</v>
      </c>
      <c r="D9" s="112" t="s">
        <v>107</v>
      </c>
      <c r="E9" s="112" t="s">
        <v>108</v>
      </c>
      <c r="F9" s="67"/>
      <c r="G9" s="67"/>
      <c r="H9" s="110"/>
      <c r="I9" s="111" t="s">
        <v>109</v>
      </c>
      <c r="J9" s="112" t="s">
        <v>106</v>
      </c>
      <c r="K9" s="112" t="s">
        <v>107</v>
      </c>
      <c r="L9" s="112" t="s">
        <v>108</v>
      </c>
    </row>
    <row r="10" spans="2:32" ht="12" x14ac:dyDescent="0.25">
      <c r="B10" s="109" t="s">
        <v>148</v>
      </c>
      <c r="C10" s="143">
        <v>40.181400000000004</v>
      </c>
      <c r="D10" s="143">
        <v>37.407400000000003</v>
      </c>
      <c r="E10" s="143">
        <v>51.512100000000004</v>
      </c>
      <c r="H10" s="109" t="s">
        <v>148</v>
      </c>
      <c r="I10" s="136">
        <v>65.270700000000005</v>
      </c>
      <c r="J10" s="136">
        <v>26.226699999999997</v>
      </c>
      <c r="K10" s="136">
        <v>24.416</v>
      </c>
      <c r="L10" s="136">
        <v>33.622300000000003</v>
      </c>
    </row>
    <row r="11" spans="2:32" ht="12" x14ac:dyDescent="0.25">
      <c r="B11" s="97" t="s">
        <v>15</v>
      </c>
      <c r="C11" s="144">
        <v>38.706699999999998</v>
      </c>
      <c r="D11" s="144">
        <v>28.277000000000001</v>
      </c>
      <c r="E11" s="144">
        <v>46.188899999999997</v>
      </c>
      <c r="H11" s="97" t="s">
        <v>15</v>
      </c>
      <c r="I11" s="137">
        <v>64.186399999999992</v>
      </c>
      <c r="J11" s="137">
        <v>24.8445</v>
      </c>
      <c r="K11" s="137">
        <v>18.149999999999999</v>
      </c>
      <c r="L11" s="137">
        <v>29.647000000000002</v>
      </c>
    </row>
    <row r="12" spans="2:32" ht="12" x14ac:dyDescent="0.25">
      <c r="B12" s="92" t="s">
        <v>16</v>
      </c>
      <c r="C12" s="145">
        <v>26.100200000000001</v>
      </c>
      <c r="D12" s="145">
        <v>15.9519</v>
      </c>
      <c r="E12" s="145">
        <v>30.580500000000001</v>
      </c>
      <c r="H12" s="92" t="s">
        <v>16</v>
      </c>
      <c r="I12" s="138">
        <v>30.628899999999998</v>
      </c>
      <c r="J12" s="138">
        <v>7.9942000000000002</v>
      </c>
      <c r="K12" s="138">
        <v>4.8859000000000004</v>
      </c>
      <c r="L12" s="138">
        <v>9.3665000000000003</v>
      </c>
    </row>
    <row r="13" spans="2:32" ht="12" x14ac:dyDescent="0.25">
      <c r="B13" s="92" t="s">
        <v>18</v>
      </c>
      <c r="C13" s="145">
        <v>17.855999999999998</v>
      </c>
      <c r="D13" s="145">
        <v>12.793299999999999</v>
      </c>
      <c r="E13" s="145">
        <v>24.929299999999998</v>
      </c>
      <c r="H13" s="92" t="s">
        <v>18</v>
      </c>
      <c r="I13" s="138">
        <v>54.881700000000002</v>
      </c>
      <c r="J13" s="138">
        <v>9.7996999999999996</v>
      </c>
      <c r="K13" s="138">
        <v>7.0211999999999994</v>
      </c>
      <c r="L13" s="138">
        <v>13.6816</v>
      </c>
    </row>
    <row r="14" spans="2:32" ht="12" x14ac:dyDescent="0.25">
      <c r="B14" s="92" t="s">
        <v>19</v>
      </c>
      <c r="C14" s="145">
        <v>57.189800000000005</v>
      </c>
      <c r="D14" s="145">
        <v>62.224999999999994</v>
      </c>
      <c r="E14" s="145">
        <v>72.501400000000004</v>
      </c>
      <c r="H14" s="92" t="s">
        <v>19</v>
      </c>
      <c r="I14" s="138">
        <v>81.676900000000003</v>
      </c>
      <c r="J14" s="138">
        <v>46.710900000000002</v>
      </c>
      <c r="K14" s="138">
        <v>50.823399999999999</v>
      </c>
      <c r="L14" s="138">
        <v>59.216899999999995</v>
      </c>
    </row>
    <row r="15" spans="2:32" ht="12" x14ac:dyDescent="0.25">
      <c r="B15" s="92" t="s">
        <v>20</v>
      </c>
      <c r="C15" s="145">
        <v>41.237099999999998</v>
      </c>
      <c r="D15" s="145">
        <v>30.943300000000001</v>
      </c>
      <c r="E15" s="145">
        <v>49.113299999999995</v>
      </c>
      <c r="H15" s="92" t="s">
        <v>20</v>
      </c>
      <c r="I15" s="138">
        <v>82.277799999999999</v>
      </c>
      <c r="J15" s="138">
        <v>33.928999999999995</v>
      </c>
      <c r="K15" s="138">
        <v>25.459500000000002</v>
      </c>
      <c r="L15" s="138">
        <v>40.409299999999995</v>
      </c>
    </row>
    <row r="16" spans="2:32" ht="12" x14ac:dyDescent="0.25">
      <c r="B16" s="92" t="s">
        <v>21</v>
      </c>
      <c r="C16" s="145">
        <v>37.124000000000002</v>
      </c>
      <c r="D16" s="145">
        <v>53.335799999999999</v>
      </c>
      <c r="E16" s="145">
        <v>60.413300000000007</v>
      </c>
      <c r="H16" s="92" t="s">
        <v>21</v>
      </c>
      <c r="I16" s="138">
        <v>66.087600000000009</v>
      </c>
      <c r="J16" s="138">
        <v>24.534300000000002</v>
      </c>
      <c r="K16" s="138">
        <v>35.248400000000004</v>
      </c>
      <c r="L16" s="138">
        <v>39.925699999999999</v>
      </c>
    </row>
    <row r="17" spans="2:24" ht="12" x14ac:dyDescent="0.25">
      <c r="B17" s="92" t="s">
        <v>22</v>
      </c>
      <c r="C17" s="145">
        <v>53.273700000000005</v>
      </c>
      <c r="D17" s="145">
        <v>56.904400000000003</v>
      </c>
      <c r="E17" s="145">
        <v>64.896299999999997</v>
      </c>
      <c r="H17" s="92" t="s">
        <v>22</v>
      </c>
      <c r="I17" s="138">
        <v>63.074699999999993</v>
      </c>
      <c r="J17" s="138">
        <v>33.602199999999996</v>
      </c>
      <c r="K17" s="138">
        <v>35.892200000000003</v>
      </c>
      <c r="L17" s="138">
        <v>40.933100000000003</v>
      </c>
      <c r="X17" s="45"/>
    </row>
    <row r="18" spans="2:24" ht="12" x14ac:dyDescent="0.25">
      <c r="B18" s="92" t="s">
        <v>23</v>
      </c>
      <c r="C18" s="145">
        <v>12.398199999999999</v>
      </c>
      <c r="D18" s="145">
        <v>18.4681</v>
      </c>
      <c r="E18" s="145">
        <v>22.6584</v>
      </c>
      <c r="H18" s="92" t="s">
        <v>23</v>
      </c>
      <c r="I18" s="138">
        <v>46.619699999999995</v>
      </c>
      <c r="J18" s="138">
        <v>5.7799999999999994</v>
      </c>
      <c r="K18" s="138">
        <v>8.6097999999999999</v>
      </c>
      <c r="L18" s="138">
        <v>10.5633</v>
      </c>
      <c r="X18" s="45"/>
    </row>
    <row r="19" spans="2:24" ht="12" x14ac:dyDescent="0.25">
      <c r="B19" s="92" t="s">
        <v>24</v>
      </c>
      <c r="C19" s="145">
        <v>54.616100000000003</v>
      </c>
      <c r="D19" s="145">
        <v>47.455000000000005</v>
      </c>
      <c r="E19" s="145">
        <v>62.818600000000004</v>
      </c>
      <c r="H19" s="92" t="s">
        <v>24</v>
      </c>
      <c r="I19" s="138">
        <v>53.173200000000001</v>
      </c>
      <c r="J19" s="138">
        <v>29.041099999999997</v>
      </c>
      <c r="K19" s="138">
        <v>25.233299999999996</v>
      </c>
      <c r="L19" s="138">
        <v>33.4026</v>
      </c>
      <c r="X19" s="45"/>
    </row>
    <row r="20" spans="2:24" ht="12" x14ac:dyDescent="0.25">
      <c r="B20" s="92" t="s">
        <v>25</v>
      </c>
      <c r="C20" s="145">
        <v>31.729800000000001</v>
      </c>
      <c r="D20" s="145">
        <v>42.540599999999998</v>
      </c>
      <c r="E20" s="145">
        <v>52.606200000000001</v>
      </c>
      <c r="H20" s="92" t="s">
        <v>25</v>
      </c>
      <c r="I20" s="138">
        <v>74.055400000000006</v>
      </c>
      <c r="J20" s="138">
        <v>23.497699999999998</v>
      </c>
      <c r="K20" s="138">
        <v>31.503599999999999</v>
      </c>
      <c r="L20" s="138">
        <v>38.957700000000003</v>
      </c>
    </row>
    <row r="21" spans="2:24" ht="12" x14ac:dyDescent="0.25">
      <c r="B21" s="92" t="s">
        <v>26</v>
      </c>
      <c r="C21" s="145">
        <v>18.032899999999998</v>
      </c>
      <c r="D21" s="145">
        <v>15.4442</v>
      </c>
      <c r="E21" s="145">
        <v>22.895199999999999</v>
      </c>
      <c r="H21" s="92" t="s">
        <v>26</v>
      </c>
      <c r="I21" s="138">
        <v>44.107100000000003</v>
      </c>
      <c r="J21" s="138">
        <v>7.9537999999999993</v>
      </c>
      <c r="K21" s="138">
        <v>6.8120000000000003</v>
      </c>
      <c r="L21" s="138">
        <v>10.0984</v>
      </c>
    </row>
    <row r="22" spans="2:24" ht="12" x14ac:dyDescent="0.25">
      <c r="B22" s="92" t="s">
        <v>27</v>
      </c>
      <c r="C22" s="145">
        <v>31.5274</v>
      </c>
      <c r="D22" s="145">
        <v>29.107699999999998</v>
      </c>
      <c r="E22" s="145">
        <v>41.8048</v>
      </c>
      <c r="H22" s="92" t="s">
        <v>27</v>
      </c>
      <c r="I22" s="138">
        <v>38.887799999999999</v>
      </c>
      <c r="J22" s="138">
        <v>12.260300000000001</v>
      </c>
      <c r="K22" s="138">
        <v>11.3193</v>
      </c>
      <c r="L22" s="138">
        <v>16.256899999999998</v>
      </c>
    </row>
    <row r="23" spans="2:24" ht="12" x14ac:dyDescent="0.25">
      <c r="B23" s="92" t="s">
        <v>28</v>
      </c>
      <c r="C23" s="145">
        <v>36.946600000000004</v>
      </c>
      <c r="D23" s="145">
        <v>45.525599999999997</v>
      </c>
      <c r="E23" s="145">
        <v>50.923099999999998</v>
      </c>
      <c r="H23" s="92" t="s">
        <v>28</v>
      </c>
      <c r="I23" s="138">
        <v>32.179200000000002</v>
      </c>
      <c r="J23" s="138">
        <v>11.889099999999999</v>
      </c>
      <c r="K23" s="138">
        <v>14.649799999999999</v>
      </c>
      <c r="L23" s="138">
        <v>16.386700000000001</v>
      </c>
    </row>
    <row r="24" spans="2:24" ht="12" x14ac:dyDescent="0.25">
      <c r="B24" s="92" t="s">
        <v>29</v>
      </c>
      <c r="C24" s="145">
        <v>14.072399999999998</v>
      </c>
      <c r="D24" s="145">
        <v>16.126799999999999</v>
      </c>
      <c r="E24" s="145">
        <v>20.7941</v>
      </c>
      <c r="H24" s="92" t="s">
        <v>29</v>
      </c>
      <c r="I24" s="138">
        <v>47.616599999999998</v>
      </c>
      <c r="J24" s="138">
        <v>6.7008000000000001</v>
      </c>
      <c r="K24" s="138">
        <v>7.6789999999999994</v>
      </c>
      <c r="L24" s="138">
        <v>9.9014000000000006</v>
      </c>
    </row>
    <row r="25" spans="2:24" ht="12" x14ac:dyDescent="0.25">
      <c r="B25" s="92" t="s">
        <v>30</v>
      </c>
      <c r="C25" s="145">
        <v>13.192300000000001</v>
      </c>
      <c r="D25" s="145">
        <v>14.074100000000001</v>
      </c>
      <c r="E25" s="145">
        <v>20.164000000000001</v>
      </c>
      <c r="H25" s="92" t="s">
        <v>30</v>
      </c>
      <c r="I25" s="138">
        <v>43.854900000000001</v>
      </c>
      <c r="J25" s="138">
        <v>5.7854999999999999</v>
      </c>
      <c r="K25" s="138">
        <v>6.1722000000000001</v>
      </c>
      <c r="L25" s="138">
        <v>8.8429000000000002</v>
      </c>
    </row>
    <row r="26" spans="2:24" ht="12" x14ac:dyDescent="0.25">
      <c r="B26" s="92" t="s">
        <v>31</v>
      </c>
      <c r="C26" s="145">
        <v>52.673700000000004</v>
      </c>
      <c r="D26" s="145">
        <v>44.963500000000003</v>
      </c>
      <c r="E26" s="145">
        <v>62.268500000000003</v>
      </c>
      <c r="H26" s="92" t="s">
        <v>31</v>
      </c>
      <c r="I26" s="138">
        <v>79.839800000000011</v>
      </c>
      <c r="J26" s="138">
        <v>42.054499999999997</v>
      </c>
      <c r="K26" s="138">
        <v>35.898799999999994</v>
      </c>
      <c r="L26" s="138">
        <v>49.714999999999996</v>
      </c>
    </row>
    <row r="27" spans="2:24" ht="12" x14ac:dyDescent="0.25">
      <c r="B27" s="92" t="s">
        <v>32</v>
      </c>
      <c r="C27" s="145">
        <v>40.170899999999996</v>
      </c>
      <c r="D27" s="145">
        <v>17.1447</v>
      </c>
      <c r="E27" s="145">
        <v>43.273499999999999</v>
      </c>
      <c r="H27" s="92" t="s">
        <v>32</v>
      </c>
      <c r="I27" s="138">
        <v>47.163699999999999</v>
      </c>
      <c r="J27" s="138">
        <v>18.946099999999998</v>
      </c>
      <c r="K27" s="138">
        <v>8.0861000000000001</v>
      </c>
      <c r="L27" s="138">
        <v>20.409399999999998</v>
      </c>
    </row>
    <row r="28" spans="2:24" ht="12" x14ac:dyDescent="0.25">
      <c r="B28" s="92" t="s">
        <v>33</v>
      </c>
      <c r="C28" s="145">
        <v>44.898600000000002</v>
      </c>
      <c r="D28" s="145">
        <v>41.299700000000001</v>
      </c>
      <c r="E28" s="145">
        <v>48.621199999999995</v>
      </c>
      <c r="H28" s="92" t="s">
        <v>33</v>
      </c>
      <c r="I28" s="138">
        <v>65.747399999999999</v>
      </c>
      <c r="J28" s="138">
        <v>29.5197</v>
      </c>
      <c r="K28" s="138">
        <v>27.153500000000001</v>
      </c>
      <c r="L28" s="138">
        <v>31.967200000000002</v>
      </c>
    </row>
    <row r="29" spans="2:24" ht="12" x14ac:dyDescent="0.25">
      <c r="B29" s="92" t="s">
        <v>34</v>
      </c>
      <c r="C29" s="145">
        <v>58.019299999999994</v>
      </c>
      <c r="D29" s="145">
        <v>41.127900000000004</v>
      </c>
      <c r="E29" s="145">
        <v>63.138599999999997</v>
      </c>
      <c r="H29" s="92" t="s">
        <v>34</v>
      </c>
      <c r="I29" s="138">
        <v>75.505099999999999</v>
      </c>
      <c r="J29" s="138">
        <v>43.807499999999997</v>
      </c>
      <c r="K29" s="138">
        <v>31.053699999999999</v>
      </c>
      <c r="L29" s="138">
        <v>47.672899999999998</v>
      </c>
    </row>
    <row r="30" spans="2:24" ht="12" x14ac:dyDescent="0.25">
      <c r="B30" s="92" t="s">
        <v>35</v>
      </c>
      <c r="C30" s="145">
        <v>46.554400000000001</v>
      </c>
      <c r="D30" s="145">
        <v>36.405500000000004</v>
      </c>
      <c r="E30" s="145">
        <v>55.279400000000003</v>
      </c>
      <c r="H30" s="92" t="s">
        <v>35</v>
      </c>
      <c r="I30" s="138">
        <v>68.179900000000004</v>
      </c>
      <c r="J30" s="138">
        <v>31.7407</v>
      </c>
      <c r="K30" s="138">
        <v>24.821199999999997</v>
      </c>
      <c r="L30" s="138">
        <v>37.689399999999999</v>
      </c>
    </row>
    <row r="31" spans="2:24" ht="12" x14ac:dyDescent="0.25">
      <c r="B31" s="92" t="s">
        <v>36</v>
      </c>
      <c r="C31" s="145">
        <v>11.854699999999999</v>
      </c>
      <c r="D31" s="145">
        <v>13.802600000000002</v>
      </c>
      <c r="E31" s="145">
        <v>19.631399999999999</v>
      </c>
      <c r="H31" s="92" t="s">
        <v>36</v>
      </c>
      <c r="I31" s="138">
        <v>52.857900000000001</v>
      </c>
      <c r="J31" s="138">
        <v>6.2661999999999995</v>
      </c>
      <c r="K31" s="138">
        <v>7.2957999999999998</v>
      </c>
      <c r="L31" s="138">
        <v>10.3767</v>
      </c>
    </row>
    <row r="32" spans="2:24" ht="12" x14ac:dyDescent="0.25">
      <c r="B32" s="92" t="s">
        <v>37</v>
      </c>
      <c r="C32" s="145">
        <v>44.817399999999999</v>
      </c>
      <c r="D32" s="145">
        <v>41.401900000000005</v>
      </c>
      <c r="E32" s="145">
        <v>54.980799999999995</v>
      </c>
      <c r="H32" s="92" t="s">
        <v>37</v>
      </c>
      <c r="I32" s="138">
        <v>44.438000000000002</v>
      </c>
      <c r="J32" s="138">
        <v>19.915900000000001</v>
      </c>
      <c r="K32" s="138">
        <v>18.398199999999999</v>
      </c>
      <c r="L32" s="138">
        <v>24.432400000000001</v>
      </c>
    </row>
    <row r="33" spans="2:22" ht="12" x14ac:dyDescent="0.25">
      <c r="B33" s="92" t="s">
        <v>38</v>
      </c>
      <c r="C33" s="145">
        <v>18.407</v>
      </c>
      <c r="D33" s="145">
        <v>9.5398999999999994</v>
      </c>
      <c r="E33" s="145">
        <v>21.560099999999998</v>
      </c>
      <c r="H33" s="92" t="s">
        <v>38</v>
      </c>
      <c r="I33" s="138">
        <v>17.5594</v>
      </c>
      <c r="J33" s="138">
        <v>3.2321000000000004</v>
      </c>
      <c r="K33" s="138">
        <v>1.6752</v>
      </c>
      <c r="L33" s="138">
        <v>3.7858000000000001</v>
      </c>
    </row>
    <row r="34" spans="2:22" ht="12" x14ac:dyDescent="0.25">
      <c r="B34" s="92" t="s">
        <v>39</v>
      </c>
      <c r="C34" s="145">
        <v>20.877299999999998</v>
      </c>
      <c r="D34" s="145">
        <v>12.4732</v>
      </c>
      <c r="E34" s="145">
        <v>25.816299999999998</v>
      </c>
      <c r="H34" s="92" t="s">
        <v>39</v>
      </c>
      <c r="I34" s="138">
        <v>51.611200000000004</v>
      </c>
      <c r="J34" s="138">
        <v>10.775</v>
      </c>
      <c r="K34" s="138">
        <v>6.4376000000000007</v>
      </c>
      <c r="L34" s="138">
        <v>13.3241</v>
      </c>
    </row>
    <row r="35" spans="2:22" ht="12" x14ac:dyDescent="0.25">
      <c r="B35" s="92" t="s">
        <v>40</v>
      </c>
      <c r="C35" s="145">
        <v>23.4453</v>
      </c>
      <c r="D35" s="145">
        <v>13.014800000000001</v>
      </c>
      <c r="E35" s="145">
        <v>28.532200000000003</v>
      </c>
      <c r="H35" s="92" t="s">
        <v>40</v>
      </c>
      <c r="I35" s="138">
        <v>61.4955</v>
      </c>
      <c r="J35" s="138">
        <v>14.4178</v>
      </c>
      <c r="K35" s="138">
        <v>8.0034999999999989</v>
      </c>
      <c r="L35" s="138">
        <v>17.545999999999999</v>
      </c>
    </row>
    <row r="36" spans="2:22" ht="12" x14ac:dyDescent="0.25">
      <c r="B36" s="92" t="s">
        <v>41</v>
      </c>
      <c r="C36" s="145">
        <v>56.655100000000004</v>
      </c>
      <c r="D36" s="145">
        <v>56.136899999999997</v>
      </c>
      <c r="E36" s="145">
        <v>69.55449999999999</v>
      </c>
      <c r="H36" s="92" t="s">
        <v>41</v>
      </c>
      <c r="I36" s="138">
        <v>75.643900000000002</v>
      </c>
      <c r="J36" s="138">
        <v>42.856100000000005</v>
      </c>
      <c r="K36" s="138">
        <v>42.464100000000002</v>
      </c>
      <c r="L36" s="138">
        <v>52.613699999999994</v>
      </c>
    </row>
    <row r="37" spans="2:22" ht="12" x14ac:dyDescent="0.25">
      <c r="B37" s="92" t="s">
        <v>42</v>
      </c>
      <c r="C37" s="145">
        <v>47.356900000000003</v>
      </c>
      <c r="D37" s="145">
        <v>63.507499999999993</v>
      </c>
      <c r="E37" s="145">
        <v>68.589500000000001</v>
      </c>
      <c r="H37" s="93" t="s">
        <v>42</v>
      </c>
      <c r="I37" s="139">
        <v>77.604900000000001</v>
      </c>
      <c r="J37" s="139">
        <v>36.751199999999997</v>
      </c>
      <c r="K37" s="139">
        <v>49.2849</v>
      </c>
      <c r="L37" s="139">
        <v>53.2288</v>
      </c>
    </row>
    <row r="38" spans="2:22" ht="12" x14ac:dyDescent="0.25">
      <c r="B38" s="102" t="s">
        <v>43</v>
      </c>
      <c r="C38" s="146">
        <v>50.2136</v>
      </c>
      <c r="D38" s="146">
        <v>48.728700000000003</v>
      </c>
      <c r="E38" s="146">
        <v>63.342600000000004</v>
      </c>
      <c r="H38" s="94" t="s">
        <v>43</v>
      </c>
      <c r="I38" s="140">
        <v>87.449399999999997</v>
      </c>
      <c r="J38" s="140">
        <v>43.911499999999997</v>
      </c>
      <c r="K38" s="140">
        <v>42.613</v>
      </c>
      <c r="L38" s="140">
        <v>55.392699999999998</v>
      </c>
    </row>
    <row r="39" spans="2:22" ht="12" x14ac:dyDescent="0.25">
      <c r="B39" s="102" t="s">
        <v>209</v>
      </c>
      <c r="C39" s="146">
        <v>56.631600000000006</v>
      </c>
      <c r="D39" s="146">
        <v>61.909199999999998</v>
      </c>
      <c r="E39" s="146">
        <v>70.8733</v>
      </c>
      <c r="H39" s="102" t="s">
        <v>209</v>
      </c>
      <c r="I39" s="141">
        <v>77.830799999999996</v>
      </c>
      <c r="J39" s="141">
        <v>44.076900000000002</v>
      </c>
      <c r="K39" s="141">
        <v>48.1845</v>
      </c>
      <c r="L39" s="141">
        <v>55.161300000000004</v>
      </c>
    </row>
    <row r="40" spans="2:22" ht="12" x14ac:dyDescent="0.25">
      <c r="B40" s="91" t="s">
        <v>210</v>
      </c>
      <c r="C40" s="147">
        <v>16.455000000000002</v>
      </c>
      <c r="D40" s="147">
        <v>7.8540999999999999</v>
      </c>
      <c r="E40" s="147">
        <v>17.008900000000001</v>
      </c>
      <c r="H40" s="91" t="s">
        <v>210</v>
      </c>
      <c r="I40" s="142">
        <v>15.740199999999998</v>
      </c>
      <c r="J40" s="142">
        <v>2.5901000000000001</v>
      </c>
      <c r="K40" s="142">
        <v>1.2363000000000002</v>
      </c>
      <c r="L40" s="142">
        <v>2.6772</v>
      </c>
    </row>
    <row r="41" spans="2:22" ht="12" x14ac:dyDescent="0.25">
      <c r="B41" s="94" t="s">
        <v>211</v>
      </c>
      <c r="C41" s="148">
        <v>14.2544</v>
      </c>
      <c r="D41" s="148">
        <v>26.963100000000001</v>
      </c>
      <c r="E41" s="148">
        <v>30.035299999999999</v>
      </c>
      <c r="H41" s="94" t="s">
        <v>211</v>
      </c>
      <c r="I41" s="140">
        <v>28.6341</v>
      </c>
      <c r="J41" s="140">
        <v>4.0815999999999999</v>
      </c>
      <c r="K41" s="140">
        <v>7.7205999999999992</v>
      </c>
      <c r="L41" s="140">
        <v>8.6002999999999989</v>
      </c>
    </row>
    <row r="42" spans="2:22" x14ac:dyDescent="0.2">
      <c r="V42" s="56" t="s">
        <v>241</v>
      </c>
    </row>
    <row r="43" spans="2:22" x14ac:dyDescent="0.2">
      <c r="B43" s="56" t="s">
        <v>241</v>
      </c>
    </row>
    <row r="44" spans="2:22" x14ac:dyDescent="0.2">
      <c r="H44" s="56" t="s">
        <v>241</v>
      </c>
    </row>
  </sheetData>
  <mergeCells count="2">
    <mergeCell ref="B8:E8"/>
    <mergeCell ref="T8:AF8"/>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sheetPr>
  <dimension ref="A2:G29"/>
  <sheetViews>
    <sheetView showGridLines="0" topLeftCell="E1" zoomScaleNormal="100" workbookViewId="0">
      <selection activeCell="T8" sqref="T8"/>
    </sheetView>
  </sheetViews>
  <sheetFormatPr defaultColWidth="9.109375" defaultRowHeight="11.4" x14ac:dyDescent="0.2"/>
  <cols>
    <col min="1" max="1" width="9.109375" style="3"/>
    <col min="2" max="5" width="22.6640625" style="3" customWidth="1"/>
    <col min="6" max="16384" width="9.109375" style="3"/>
  </cols>
  <sheetData>
    <row r="2" spans="1:7" ht="12" x14ac:dyDescent="0.25">
      <c r="G2" s="126" t="s">
        <v>249</v>
      </c>
    </row>
    <row r="4" spans="1:7" x14ac:dyDescent="0.2">
      <c r="B4" s="27" t="s">
        <v>110</v>
      </c>
      <c r="C4" s="27" t="s">
        <v>111</v>
      </c>
      <c r="D4" s="3" t="s">
        <v>112</v>
      </c>
    </row>
    <row r="5" spans="1:7" x14ac:dyDescent="0.2">
      <c r="B5" s="28" t="s">
        <v>113</v>
      </c>
      <c r="C5" s="28" t="s">
        <v>2</v>
      </c>
    </row>
    <row r="6" spans="1:7" x14ac:dyDescent="0.2">
      <c r="B6" s="15" t="s">
        <v>114</v>
      </c>
    </row>
    <row r="8" spans="1:7" ht="86.25" customHeight="1" x14ac:dyDescent="0.25">
      <c r="B8" s="24" t="s">
        <v>212</v>
      </c>
      <c r="C8" s="24" t="s">
        <v>213</v>
      </c>
      <c r="D8" s="24" t="s">
        <v>214</v>
      </c>
      <c r="E8" s="24" t="s">
        <v>215</v>
      </c>
    </row>
    <row r="9" spans="1:7" ht="12" x14ac:dyDescent="0.2">
      <c r="A9" s="3">
        <v>2007</v>
      </c>
      <c r="B9" s="16">
        <v>0.49618000000000001</v>
      </c>
      <c r="C9" s="16">
        <v>0.21242</v>
      </c>
      <c r="D9" s="16"/>
      <c r="E9" s="16"/>
    </row>
    <row r="10" spans="1:7" ht="12" x14ac:dyDescent="0.2">
      <c r="A10" s="3">
        <v>2008</v>
      </c>
      <c r="B10" s="16">
        <v>0.50137100000000001</v>
      </c>
      <c r="C10" s="16">
        <v>0.21260599999999999</v>
      </c>
      <c r="D10" s="16"/>
      <c r="E10" s="16"/>
    </row>
    <row r="11" spans="1:7" ht="12" x14ac:dyDescent="0.2">
      <c r="A11" s="3">
        <v>2009</v>
      </c>
      <c r="B11" s="16">
        <v>0.53812700000000002</v>
      </c>
      <c r="C11" s="16">
        <v>0.27021800000000001</v>
      </c>
      <c r="D11" s="16">
        <v>0.199854</v>
      </c>
      <c r="E11" s="16">
        <v>0.20292199999999999</v>
      </c>
    </row>
    <row r="12" spans="1:7" ht="12" x14ac:dyDescent="0.2">
      <c r="A12" s="3">
        <v>2010</v>
      </c>
      <c r="B12" s="16">
        <v>0.56488899999999997</v>
      </c>
      <c r="C12" s="16">
        <v>0.28934500000000002</v>
      </c>
      <c r="D12" s="16">
        <v>0.22708600000000001</v>
      </c>
      <c r="E12" s="16">
        <v>0.198545</v>
      </c>
    </row>
    <row r="13" spans="1:7" ht="12" x14ac:dyDescent="0.2">
      <c r="A13" s="3">
        <v>2011</v>
      </c>
      <c r="B13" s="16">
        <v>0.57900099999999999</v>
      </c>
      <c r="C13" s="16">
        <v>0.30238900000000002</v>
      </c>
      <c r="D13" s="16">
        <v>0.23510600000000001</v>
      </c>
      <c r="E13" s="16">
        <v>0.21718599999999999</v>
      </c>
    </row>
    <row r="14" spans="1:7" ht="12" x14ac:dyDescent="0.2">
      <c r="A14" s="3">
        <v>2012</v>
      </c>
      <c r="B14" s="16">
        <v>0.58923999999999999</v>
      </c>
      <c r="C14" s="16">
        <v>0.315054</v>
      </c>
      <c r="D14" s="16">
        <v>0.24458099999999999</v>
      </c>
      <c r="E14" s="16">
        <v>0.22931599999999999</v>
      </c>
    </row>
    <row r="15" spans="1:7" ht="12" x14ac:dyDescent="0.2">
      <c r="A15" s="3">
        <v>2013</v>
      </c>
      <c r="B15" s="16">
        <v>0.61206700000000003</v>
      </c>
      <c r="C15" s="16">
        <v>0.32521800000000001</v>
      </c>
      <c r="D15" s="16">
        <v>0.259357</v>
      </c>
      <c r="E15" s="16">
        <v>0.23225899999999999</v>
      </c>
    </row>
    <row r="16" spans="1:7" ht="12" x14ac:dyDescent="0.2">
      <c r="A16" s="3">
        <v>2014</v>
      </c>
      <c r="B16" s="16">
        <v>0.63043300000000002</v>
      </c>
      <c r="C16" s="64">
        <v>0.342839</v>
      </c>
      <c r="D16" s="16">
        <v>0.27324199999999998</v>
      </c>
      <c r="E16" s="16">
        <v>0.25083299999999997</v>
      </c>
    </row>
    <row r="17" spans="1:7" ht="12" x14ac:dyDescent="0.2">
      <c r="A17" s="3">
        <v>2015</v>
      </c>
      <c r="B17" s="16">
        <v>0.65270700000000004</v>
      </c>
      <c r="C17" s="64">
        <v>0.33622299999999999</v>
      </c>
      <c r="D17" s="16">
        <v>0.26226699999999997</v>
      </c>
      <c r="E17" s="16">
        <v>0.24415999999999999</v>
      </c>
    </row>
    <row r="26" spans="1:7" ht="12" x14ac:dyDescent="0.2">
      <c r="A26" s="29"/>
      <c r="B26" s="29"/>
      <c r="C26" s="29"/>
      <c r="D26" s="29"/>
      <c r="E26" s="29"/>
    </row>
    <row r="27" spans="1:7" ht="12" x14ac:dyDescent="0.2">
      <c r="A27" s="29"/>
      <c r="B27" s="30"/>
      <c r="C27" s="30"/>
      <c r="D27" s="29"/>
      <c r="E27" s="29"/>
    </row>
    <row r="29" spans="1:7" x14ac:dyDescent="0.2">
      <c r="G29" s="56" t="s">
        <v>241</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sheetPr>
  <dimension ref="B2:I38"/>
  <sheetViews>
    <sheetView showGridLines="0" topLeftCell="C17" zoomScaleNormal="100" workbookViewId="0">
      <selection activeCell="I38" sqref="I38"/>
    </sheetView>
  </sheetViews>
  <sheetFormatPr defaultColWidth="9.109375" defaultRowHeight="11.4" x14ac:dyDescent="0.2"/>
  <cols>
    <col min="1" max="1" width="9.109375" style="3"/>
    <col min="2" max="2" width="43.44140625" style="26" customWidth="1"/>
    <col min="3" max="4" width="13.5546875" style="3" customWidth="1"/>
    <col min="5" max="16384" width="9.109375" style="3"/>
  </cols>
  <sheetData>
    <row r="2" spans="2:7" ht="12" x14ac:dyDescent="0.25">
      <c r="G2" s="126" t="s">
        <v>199</v>
      </c>
    </row>
    <row r="3" spans="2:7" x14ac:dyDescent="0.2">
      <c r="C3" s="32" t="s">
        <v>0</v>
      </c>
      <c r="D3" s="33" t="s">
        <v>1</v>
      </c>
      <c r="E3" s="33" t="s">
        <v>67</v>
      </c>
    </row>
    <row r="4" spans="2:7" x14ac:dyDescent="0.2">
      <c r="C4" s="32" t="s">
        <v>171</v>
      </c>
      <c r="D4" s="33" t="s">
        <v>172</v>
      </c>
      <c r="E4" s="33" t="s">
        <v>173</v>
      </c>
    </row>
    <row r="5" spans="2:7" ht="30.75" customHeight="1" x14ac:dyDescent="0.2">
      <c r="B5" s="115" t="s">
        <v>216</v>
      </c>
      <c r="C5" s="31">
        <v>0.97</v>
      </c>
      <c r="D5" s="31">
        <v>0.99</v>
      </c>
      <c r="E5" s="31">
        <v>0.98</v>
      </c>
    </row>
    <row r="6" spans="2:7" ht="37.5" customHeight="1" x14ac:dyDescent="0.2">
      <c r="B6" s="115" t="s">
        <v>221</v>
      </c>
      <c r="C6" s="34">
        <v>0.75292769135477655</v>
      </c>
      <c r="D6" s="34">
        <v>0.95413815645158184</v>
      </c>
      <c r="E6" s="35">
        <v>0.93</v>
      </c>
    </row>
    <row r="7" spans="2:7" ht="40.5" customHeight="1" x14ac:dyDescent="0.2">
      <c r="B7" s="115" t="s">
        <v>218</v>
      </c>
      <c r="C7" s="34">
        <v>0.17247989070416708</v>
      </c>
      <c r="D7" s="34">
        <v>0.73860773408537062</v>
      </c>
      <c r="E7" s="31">
        <v>0.63</v>
      </c>
    </row>
    <row r="8" spans="2:7" ht="34.200000000000003" x14ac:dyDescent="0.2">
      <c r="B8" s="116" t="s">
        <v>219</v>
      </c>
      <c r="C8" s="34">
        <v>0.19436259216963103</v>
      </c>
      <c r="D8" s="34">
        <v>0.63182737331488092</v>
      </c>
      <c r="E8" s="35">
        <v>0.55000000000000004</v>
      </c>
    </row>
    <row r="9" spans="2:7" ht="34.200000000000003" x14ac:dyDescent="0.2">
      <c r="B9" s="116" t="s">
        <v>220</v>
      </c>
      <c r="C9" s="34">
        <v>0.17173220485806862</v>
      </c>
      <c r="D9" s="34">
        <v>0.27157021985304086</v>
      </c>
      <c r="E9" s="35">
        <v>0.28000000000000003</v>
      </c>
    </row>
    <row r="12" spans="2:7" x14ac:dyDescent="0.2">
      <c r="B12" s="117"/>
    </row>
    <row r="17" spans="2:2" ht="12" x14ac:dyDescent="0.2">
      <c r="B17" s="36"/>
    </row>
    <row r="18" spans="2:2" ht="12" x14ac:dyDescent="0.2">
      <c r="B18" s="36"/>
    </row>
    <row r="19" spans="2:2" ht="12" x14ac:dyDescent="0.2">
      <c r="B19" s="36"/>
    </row>
    <row r="20" spans="2:2" ht="12" x14ac:dyDescent="0.2">
      <c r="B20" s="25"/>
    </row>
    <row r="21" spans="2:2" ht="12" x14ac:dyDescent="0.2">
      <c r="B21" s="25"/>
    </row>
    <row r="36" spans="9:9" x14ac:dyDescent="0.2">
      <c r="I36" s="3" t="s">
        <v>217</v>
      </c>
    </row>
    <row r="38" spans="9:9" x14ac:dyDescent="0.2">
      <c r="I38" s="56" t="s">
        <v>243</v>
      </c>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9"/>
  </sheetPr>
  <dimension ref="B1:J43"/>
  <sheetViews>
    <sheetView showGridLines="0" topLeftCell="A22" zoomScaleNormal="100" workbookViewId="0">
      <selection activeCell="B43" sqref="B43"/>
    </sheetView>
  </sheetViews>
  <sheetFormatPr defaultColWidth="9.109375" defaultRowHeight="11.4" x14ac:dyDescent="0.2"/>
  <cols>
    <col min="1" max="1" width="9.109375" style="3"/>
    <col min="2" max="2" width="17.44140625" style="3" customWidth="1"/>
    <col min="3" max="10" width="15.44140625" style="3" customWidth="1"/>
    <col min="11" max="16384" width="9.109375" style="3"/>
  </cols>
  <sheetData>
    <row r="1" spans="2:10" ht="12" x14ac:dyDescent="0.25">
      <c r="G1" s="2" t="s">
        <v>0</v>
      </c>
      <c r="H1" s="2" t="s">
        <v>1</v>
      </c>
    </row>
    <row r="2" spans="2:10" ht="12" x14ac:dyDescent="0.25">
      <c r="B2" s="126" t="s">
        <v>174</v>
      </c>
    </row>
    <row r="4" spans="2:10" ht="72.75" customHeight="1" x14ac:dyDescent="0.25">
      <c r="B4" s="1"/>
      <c r="C4" s="185" t="s">
        <v>222</v>
      </c>
      <c r="D4" s="186"/>
      <c r="E4" s="185" t="s">
        <v>223</v>
      </c>
      <c r="F4" s="186"/>
      <c r="G4" s="174" t="s">
        <v>224</v>
      </c>
      <c r="H4" s="173"/>
      <c r="I4" s="174" t="s">
        <v>220</v>
      </c>
      <c r="J4" s="173"/>
    </row>
    <row r="5" spans="2:10" ht="24" x14ac:dyDescent="0.25">
      <c r="B5" s="95"/>
      <c r="C5" s="122" t="s">
        <v>171</v>
      </c>
      <c r="D5" s="123" t="s">
        <v>172</v>
      </c>
      <c r="E5" s="122" t="s">
        <v>171</v>
      </c>
      <c r="F5" s="123" t="s">
        <v>172</v>
      </c>
      <c r="G5" s="122" t="s">
        <v>171</v>
      </c>
      <c r="H5" s="123" t="s">
        <v>172</v>
      </c>
      <c r="I5" s="122" t="s">
        <v>171</v>
      </c>
      <c r="J5" s="123" t="s">
        <v>172</v>
      </c>
    </row>
    <row r="6" spans="2:10" ht="12" x14ac:dyDescent="0.25">
      <c r="B6" s="90" t="s">
        <v>148</v>
      </c>
      <c r="C6" s="149">
        <v>75.292769135477656</v>
      </c>
      <c r="D6" s="150">
        <v>95.413815645158181</v>
      </c>
      <c r="E6" s="149">
        <v>17.247989070416708</v>
      </c>
      <c r="F6" s="150">
        <v>73.860773408537057</v>
      </c>
      <c r="G6" s="149">
        <v>19.436259216963101</v>
      </c>
      <c r="H6" s="150">
        <v>63.182737331488092</v>
      </c>
      <c r="I6" s="149">
        <v>17.173220485806862</v>
      </c>
      <c r="J6" s="150">
        <v>27.157021985304088</v>
      </c>
    </row>
    <row r="7" spans="2:10" ht="12" x14ac:dyDescent="0.25">
      <c r="B7" s="118" t="s">
        <v>15</v>
      </c>
      <c r="C7" s="151">
        <v>81.090617171057161</v>
      </c>
      <c r="D7" s="152">
        <v>96.573849878934624</v>
      </c>
      <c r="E7" s="151">
        <v>20.240389545704655</v>
      </c>
      <c r="F7" s="166" t="s">
        <v>7</v>
      </c>
      <c r="G7" s="151">
        <v>26.074765949171198</v>
      </c>
      <c r="H7" s="159" t="s">
        <v>7</v>
      </c>
      <c r="I7" s="160" t="s">
        <v>7</v>
      </c>
      <c r="J7" s="161" t="s">
        <v>7</v>
      </c>
    </row>
    <row r="8" spans="2:10" ht="12" x14ac:dyDescent="0.25">
      <c r="B8" s="119" t="s">
        <v>16</v>
      </c>
      <c r="C8" s="153">
        <v>48.153801749055063</v>
      </c>
      <c r="D8" s="154">
        <v>80.198104324567225</v>
      </c>
      <c r="E8" s="153">
        <v>12.808254009486401</v>
      </c>
      <c r="F8" s="154">
        <v>53.942242983784809</v>
      </c>
      <c r="G8" s="153">
        <v>8.7399519269250732</v>
      </c>
      <c r="H8" s="154">
        <v>26.256519483835895</v>
      </c>
      <c r="I8" s="153">
        <v>5.2293528364299213</v>
      </c>
      <c r="J8" s="154">
        <v>2.5446998159939</v>
      </c>
    </row>
    <row r="9" spans="2:10" ht="12" x14ac:dyDescent="0.25">
      <c r="B9" s="119" t="s">
        <v>18</v>
      </c>
      <c r="C9" s="153">
        <v>82.572599804463351</v>
      </c>
      <c r="D9" s="154">
        <v>98.099896279986538</v>
      </c>
      <c r="E9" s="153">
        <v>35.20191086544687</v>
      </c>
      <c r="F9" s="154">
        <v>86.942676971060422</v>
      </c>
      <c r="G9" s="153">
        <v>24.888625173487121</v>
      </c>
      <c r="H9" s="154">
        <v>65.3148587563321</v>
      </c>
      <c r="I9" s="153">
        <v>29.821840771570834</v>
      </c>
      <c r="J9" s="154">
        <v>27.782534890739214</v>
      </c>
    </row>
    <row r="10" spans="2:10" ht="12" x14ac:dyDescent="0.25">
      <c r="B10" s="119" t="s">
        <v>19</v>
      </c>
      <c r="C10" s="153">
        <v>91.951935292567214</v>
      </c>
      <c r="D10" s="154">
        <v>98.541651428571413</v>
      </c>
      <c r="E10" s="153">
        <v>30.278065537691091</v>
      </c>
      <c r="F10" s="154">
        <v>79.510635510204082</v>
      </c>
      <c r="G10" s="153">
        <v>27.427454625724828</v>
      </c>
      <c r="H10" s="154">
        <v>55.656317551020408</v>
      </c>
      <c r="I10" s="153">
        <v>19.705074383023273</v>
      </c>
      <c r="J10" s="154">
        <v>30.51591964596118</v>
      </c>
    </row>
    <row r="11" spans="2:10" ht="12" x14ac:dyDescent="0.25">
      <c r="B11" s="119" t="s">
        <v>20</v>
      </c>
      <c r="C11" s="153">
        <v>87.122893531251322</v>
      </c>
      <c r="D11" s="154">
        <v>95.889131111803167</v>
      </c>
      <c r="E11" s="153">
        <v>13.463705846376353</v>
      </c>
      <c r="F11" s="154">
        <v>61.273746496418561</v>
      </c>
      <c r="G11" s="153">
        <v>27.18205352094256</v>
      </c>
      <c r="H11" s="154">
        <v>71.005917159763314</v>
      </c>
      <c r="I11" s="153">
        <v>17.414737644451549</v>
      </c>
      <c r="J11" s="154">
        <v>22.005255789211713</v>
      </c>
    </row>
    <row r="12" spans="2:10" ht="12" x14ac:dyDescent="0.25">
      <c r="B12" s="119" t="s">
        <v>21</v>
      </c>
      <c r="C12" s="153">
        <v>79.728423723998517</v>
      </c>
      <c r="D12" s="154">
        <v>100</v>
      </c>
      <c r="E12" s="153">
        <v>14.325993469639508</v>
      </c>
      <c r="F12" s="154">
        <v>62.618472581230044</v>
      </c>
      <c r="G12" s="153">
        <v>15.104292634075501</v>
      </c>
      <c r="H12" s="154">
        <v>58.123509465180192</v>
      </c>
      <c r="I12" s="153">
        <v>13.327707946322606</v>
      </c>
      <c r="J12" s="154">
        <v>19.222873383312734</v>
      </c>
    </row>
    <row r="13" spans="2:10" ht="12" x14ac:dyDescent="0.25">
      <c r="B13" s="119" t="s">
        <v>22</v>
      </c>
      <c r="C13" s="153">
        <v>75.251026561146077</v>
      </c>
      <c r="D13" s="154">
        <v>96.779200358828774</v>
      </c>
      <c r="E13" s="153">
        <v>24.296819341414245</v>
      </c>
      <c r="F13" s="154">
        <v>85.94163941803717</v>
      </c>
      <c r="G13" s="153">
        <v>32.181812785678723</v>
      </c>
      <c r="H13" s="154">
        <v>85.880702141252925</v>
      </c>
      <c r="I13" s="153">
        <v>37.435802219301969</v>
      </c>
      <c r="J13" s="154">
        <v>35.132161770046991</v>
      </c>
    </row>
    <row r="14" spans="2:10" ht="12" x14ac:dyDescent="0.25">
      <c r="B14" s="119" t="s">
        <v>23</v>
      </c>
      <c r="C14" s="153">
        <v>60.564849496589446</v>
      </c>
      <c r="D14" s="154">
        <v>91.977482138660406</v>
      </c>
      <c r="E14" s="153">
        <v>14.280373559990311</v>
      </c>
      <c r="F14" s="154">
        <v>64.239853231492361</v>
      </c>
      <c r="G14" s="153">
        <v>7.118919873724491</v>
      </c>
      <c r="H14" s="154">
        <v>21.917049036427734</v>
      </c>
      <c r="I14" s="153">
        <v>1.3042744657445855</v>
      </c>
      <c r="J14" s="154">
        <v>5.0585342441999828</v>
      </c>
    </row>
    <row r="15" spans="2:10" ht="12" x14ac:dyDescent="0.25">
      <c r="B15" s="119" t="s">
        <v>24</v>
      </c>
      <c r="C15" s="153">
        <v>74.696954636013373</v>
      </c>
      <c r="D15" s="154">
        <v>97.059815139475305</v>
      </c>
      <c r="E15" s="153">
        <v>14.121355779564757</v>
      </c>
      <c r="F15" s="154">
        <v>82.731827753975736</v>
      </c>
      <c r="G15" s="153">
        <v>17.935541424001833</v>
      </c>
      <c r="H15" s="154">
        <v>83.106061391952025</v>
      </c>
      <c r="I15" s="153">
        <v>14.333738953306236</v>
      </c>
      <c r="J15" s="154">
        <v>33.909885216863742</v>
      </c>
    </row>
    <row r="16" spans="2:10" ht="12" x14ac:dyDescent="0.25">
      <c r="B16" s="119" t="s">
        <v>25</v>
      </c>
      <c r="C16" s="153">
        <v>66.818069424175377</v>
      </c>
      <c r="D16" s="154">
        <v>92.447956825859634</v>
      </c>
      <c r="E16" s="153">
        <v>16.794962959540698</v>
      </c>
      <c r="F16" s="154">
        <v>79.364782038641721</v>
      </c>
      <c r="G16" s="153">
        <v>21.263414376637492</v>
      </c>
      <c r="H16" s="154">
        <v>64.720753318884448</v>
      </c>
      <c r="I16" s="153">
        <v>17.482044316460641</v>
      </c>
      <c r="J16" s="154">
        <v>30.251458841970535</v>
      </c>
    </row>
    <row r="17" spans="2:10" ht="12" x14ac:dyDescent="0.25">
      <c r="B17" s="119" t="s">
        <v>26</v>
      </c>
      <c r="C17" s="153">
        <v>71.246956577798343</v>
      </c>
      <c r="D17" s="154">
        <v>92.195872798798177</v>
      </c>
      <c r="E17" s="153">
        <v>13.042881033477849</v>
      </c>
      <c r="F17" s="154">
        <v>70.161241057577755</v>
      </c>
      <c r="G17" s="153">
        <v>20.175766910302659</v>
      </c>
      <c r="H17" s="154">
        <v>53.773415850178829</v>
      </c>
      <c r="I17" s="153">
        <v>14.19292179204926</v>
      </c>
      <c r="J17" s="154">
        <v>23.369835201482868</v>
      </c>
    </row>
    <row r="18" spans="2:10" ht="12" x14ac:dyDescent="0.25">
      <c r="B18" s="119" t="s">
        <v>27</v>
      </c>
      <c r="C18" s="153">
        <v>70.65659377070908</v>
      </c>
      <c r="D18" s="154">
        <v>96.670590213553055</v>
      </c>
      <c r="E18" s="153">
        <v>12.831278992710404</v>
      </c>
      <c r="F18" s="154">
        <v>78.611064402219611</v>
      </c>
      <c r="G18" s="153">
        <v>9.950960901259112</v>
      </c>
      <c r="H18" s="154">
        <v>62.586177904825966</v>
      </c>
      <c r="I18" s="153">
        <v>9.1591085923981836</v>
      </c>
      <c r="J18" s="154">
        <v>21.357933579335793</v>
      </c>
    </row>
    <row r="19" spans="2:10" ht="12" x14ac:dyDescent="0.25">
      <c r="B19" s="119" t="s">
        <v>28</v>
      </c>
      <c r="C19" s="153">
        <v>71.832565292425699</v>
      </c>
      <c r="D19" s="154">
        <v>95.045045045045043</v>
      </c>
      <c r="E19" s="153">
        <v>11.763707348993288</v>
      </c>
      <c r="F19" s="154">
        <v>74.485992837837827</v>
      </c>
      <c r="G19" s="153">
        <v>11.006123860977949</v>
      </c>
      <c r="H19" s="154">
        <v>74.062692837837844</v>
      </c>
      <c r="I19" s="153">
        <v>6.3879901793028342</v>
      </c>
      <c r="J19" s="154">
        <v>14.051592115001272</v>
      </c>
    </row>
    <row r="20" spans="2:10" ht="12" x14ac:dyDescent="0.25">
      <c r="B20" s="119" t="s">
        <v>29</v>
      </c>
      <c r="C20" s="153">
        <v>58.953728882716803</v>
      </c>
      <c r="D20" s="154">
        <v>88.253584511531116</v>
      </c>
      <c r="E20" s="153">
        <v>15.343644196138143</v>
      </c>
      <c r="F20" s="154">
        <v>75.037023953061521</v>
      </c>
      <c r="G20" s="153">
        <v>9.9516260432137162</v>
      </c>
      <c r="H20" s="154">
        <v>49.348283197530201</v>
      </c>
      <c r="I20" s="163" t="s">
        <v>7</v>
      </c>
      <c r="J20" s="162" t="s">
        <v>7</v>
      </c>
    </row>
    <row r="21" spans="2:10" ht="12" x14ac:dyDescent="0.25">
      <c r="B21" s="119" t="s">
        <v>30</v>
      </c>
      <c r="C21" s="153">
        <v>77.281947261663291</v>
      </c>
      <c r="D21" s="154">
        <v>100</v>
      </c>
      <c r="E21" s="153">
        <v>20.252769542830396</v>
      </c>
      <c r="F21" s="154">
        <v>73.202614379084963</v>
      </c>
      <c r="G21" s="153">
        <v>18.96551724137931</v>
      </c>
      <c r="H21" s="154">
        <v>70.588235294117652</v>
      </c>
      <c r="I21" s="153">
        <v>9.8992510957950302</v>
      </c>
      <c r="J21" s="154">
        <v>40.257172070565311</v>
      </c>
    </row>
    <row r="22" spans="2:10" ht="12" x14ac:dyDescent="0.25">
      <c r="B22" s="119" t="s">
        <v>31</v>
      </c>
      <c r="C22" s="153">
        <v>78.851878030816351</v>
      </c>
      <c r="D22" s="154">
        <v>100</v>
      </c>
      <c r="E22" s="153">
        <v>14.367742406874582</v>
      </c>
      <c r="F22" s="154">
        <v>81.711787201000718</v>
      </c>
      <c r="G22" s="153">
        <v>10.345165642944544</v>
      </c>
      <c r="H22" s="162" t="s">
        <v>7</v>
      </c>
      <c r="I22" s="163" t="s">
        <v>7</v>
      </c>
      <c r="J22" s="162" t="s">
        <v>7</v>
      </c>
    </row>
    <row r="23" spans="2:10" ht="12" x14ac:dyDescent="0.25">
      <c r="B23" s="119" t="s">
        <v>32</v>
      </c>
      <c r="C23" s="153">
        <v>64.463547118596892</v>
      </c>
      <c r="D23" s="154">
        <v>90.26764044943819</v>
      </c>
      <c r="E23" s="153">
        <v>16.110237680957685</v>
      </c>
      <c r="F23" s="154">
        <v>78.659258426966289</v>
      </c>
      <c r="G23" s="153">
        <v>13.728112472160356</v>
      </c>
      <c r="H23" s="154">
        <v>63.538808988764053</v>
      </c>
      <c r="I23" s="153">
        <v>19.918708488496556</v>
      </c>
      <c r="J23" s="154">
        <v>31.632375580820081</v>
      </c>
    </row>
    <row r="24" spans="2:10" ht="12" x14ac:dyDescent="0.25">
      <c r="B24" s="119" t="s">
        <v>33</v>
      </c>
      <c r="C24" s="153">
        <v>83.091750325379607</v>
      </c>
      <c r="D24" s="154">
        <v>98.528735640196189</v>
      </c>
      <c r="E24" s="153">
        <v>28.904821699204625</v>
      </c>
      <c r="F24" s="154">
        <v>81.378033202482939</v>
      </c>
      <c r="G24" s="153">
        <v>19.118650795372378</v>
      </c>
      <c r="H24" s="154">
        <v>76.9642401097381</v>
      </c>
      <c r="I24" s="153">
        <v>0</v>
      </c>
      <c r="J24" s="154">
        <v>20.404903346500618</v>
      </c>
    </row>
    <row r="25" spans="2:10" ht="12" x14ac:dyDescent="0.25">
      <c r="B25" s="119" t="s">
        <v>34</v>
      </c>
      <c r="C25" s="153">
        <v>89.675062167706287</v>
      </c>
      <c r="D25" s="154">
        <v>94.915924967658469</v>
      </c>
      <c r="E25" s="153">
        <v>35.065553648428015</v>
      </c>
      <c r="F25" s="154">
        <v>88.63006468305305</v>
      </c>
      <c r="G25" s="153">
        <v>24.881764976765606</v>
      </c>
      <c r="H25" s="154">
        <v>58.072742561448912</v>
      </c>
      <c r="I25" s="153">
        <v>13.324159171581218</v>
      </c>
      <c r="J25" s="154">
        <v>34.102303919227509</v>
      </c>
    </row>
    <row r="26" spans="2:10" ht="12" x14ac:dyDescent="0.25">
      <c r="B26" s="119" t="s">
        <v>35</v>
      </c>
      <c r="C26" s="153">
        <v>87.457867660102892</v>
      </c>
      <c r="D26" s="154">
        <v>99.557700040209085</v>
      </c>
      <c r="E26" s="153">
        <v>21.062368534428142</v>
      </c>
      <c r="F26" s="154">
        <v>78.769601930036188</v>
      </c>
      <c r="G26" s="153">
        <v>17.917331914138725</v>
      </c>
      <c r="H26" s="162" t="s">
        <v>7</v>
      </c>
      <c r="I26" s="153">
        <v>15.79535221093299</v>
      </c>
      <c r="J26" s="154">
        <v>14.444185698893916</v>
      </c>
    </row>
    <row r="27" spans="2:10" ht="12" x14ac:dyDescent="0.25">
      <c r="B27" s="119" t="s">
        <v>36</v>
      </c>
      <c r="C27" s="153">
        <v>65.397661911176215</v>
      </c>
      <c r="D27" s="154">
        <v>93.045239702903444</v>
      </c>
      <c r="E27" s="153">
        <v>13.023685685351058</v>
      </c>
      <c r="F27" s="154">
        <v>68.129642133693451</v>
      </c>
      <c r="G27" s="153">
        <v>11.772051087929052</v>
      </c>
      <c r="H27" s="154">
        <v>43.55165428764348</v>
      </c>
      <c r="I27" s="153">
        <v>13.106113110691986</v>
      </c>
      <c r="J27" s="154">
        <v>18.965707354724888</v>
      </c>
    </row>
    <row r="28" spans="2:10" ht="12" x14ac:dyDescent="0.25">
      <c r="B28" s="119" t="s">
        <v>37</v>
      </c>
      <c r="C28" s="153">
        <v>61.454981766200753</v>
      </c>
      <c r="D28" s="154">
        <v>95.228558888888898</v>
      </c>
      <c r="E28" s="153">
        <v>10.2699992090216</v>
      </c>
      <c r="F28" s="154">
        <v>67.831281274853808</v>
      </c>
      <c r="G28" s="153">
        <v>19.736773662642946</v>
      </c>
      <c r="H28" s="154">
        <v>65.12389552046784</v>
      </c>
      <c r="I28" s="153">
        <v>16.570280299824994</v>
      </c>
      <c r="J28" s="154">
        <v>23.996372332922459</v>
      </c>
    </row>
    <row r="29" spans="2:10" ht="12" x14ac:dyDescent="0.25">
      <c r="B29" s="119" t="s">
        <v>38</v>
      </c>
      <c r="C29" s="153">
        <v>44.937161462489911</v>
      </c>
      <c r="D29" s="154">
        <v>76.56204224711837</v>
      </c>
      <c r="E29" s="153">
        <v>19.37900947531551</v>
      </c>
      <c r="F29" s="154">
        <v>62.829203244804987</v>
      </c>
      <c r="G29" s="153">
        <v>7.958702846525993</v>
      </c>
      <c r="H29" s="154">
        <v>14.742042045075715</v>
      </c>
      <c r="I29" s="153">
        <v>7.7298556648966343</v>
      </c>
      <c r="J29" s="154">
        <v>11.054607857800731</v>
      </c>
    </row>
    <row r="30" spans="2:10" ht="12" x14ac:dyDescent="0.25">
      <c r="B30" s="119" t="s">
        <v>39</v>
      </c>
      <c r="C30" s="153">
        <v>82.66047950502707</v>
      </c>
      <c r="D30" s="154">
        <v>96.907216494845358</v>
      </c>
      <c r="E30" s="153">
        <v>15.931941221964424</v>
      </c>
      <c r="F30" s="154">
        <v>67.010309278350505</v>
      </c>
      <c r="G30" s="153">
        <v>21.887084300077341</v>
      </c>
      <c r="H30" s="154">
        <v>79.381443298969074</v>
      </c>
      <c r="I30" s="153">
        <v>16.460892305253982</v>
      </c>
      <c r="J30" s="154">
        <v>14.80637813211845</v>
      </c>
    </row>
    <row r="31" spans="2:10" ht="12" x14ac:dyDescent="0.25">
      <c r="B31" s="119" t="s">
        <v>40</v>
      </c>
      <c r="C31" s="153">
        <v>79.128966231280344</v>
      </c>
      <c r="D31" s="154">
        <v>92.307691420118232</v>
      </c>
      <c r="E31" s="153">
        <v>21.422446207845834</v>
      </c>
      <c r="F31" s="154">
        <v>75.256408683431758</v>
      </c>
      <c r="G31" s="153">
        <v>15.494031468826117</v>
      </c>
      <c r="H31" s="154">
        <v>19.743583047336504</v>
      </c>
      <c r="I31" s="153">
        <v>20.707638544450827</v>
      </c>
      <c r="J31" s="154">
        <v>9.3164308333555308</v>
      </c>
    </row>
    <row r="32" spans="2:10" ht="12" x14ac:dyDescent="0.25">
      <c r="B32" s="119" t="s">
        <v>41</v>
      </c>
      <c r="C32" s="153">
        <v>95.203807965234617</v>
      </c>
      <c r="D32" s="154">
        <v>100</v>
      </c>
      <c r="E32" s="153">
        <v>20.389530579239782</v>
      </c>
      <c r="F32" s="154">
        <v>73.800983108808282</v>
      </c>
      <c r="G32" s="153">
        <v>19.464472671764124</v>
      </c>
      <c r="H32" s="154">
        <v>57.16753020725389</v>
      </c>
      <c r="I32" s="153">
        <v>20.965939215929257</v>
      </c>
      <c r="J32" s="162" t="s">
        <v>7</v>
      </c>
    </row>
    <row r="33" spans="2:10" ht="12" x14ac:dyDescent="0.25">
      <c r="B33" s="119" t="s">
        <v>42</v>
      </c>
      <c r="C33" s="153">
        <v>90.349386838371245</v>
      </c>
      <c r="D33" s="154">
        <v>96.775731564455569</v>
      </c>
      <c r="E33" s="153">
        <v>34.158381232201577</v>
      </c>
      <c r="F33" s="154">
        <v>90.566536095118906</v>
      </c>
      <c r="G33" s="153">
        <v>28.364024155109991</v>
      </c>
      <c r="H33" s="154">
        <v>74.424442891113898</v>
      </c>
      <c r="I33" s="153">
        <v>19.432860307957721</v>
      </c>
      <c r="J33" s="154">
        <v>27.042493126379501</v>
      </c>
    </row>
    <row r="34" spans="2:10" ht="12" x14ac:dyDescent="0.25">
      <c r="B34" s="120" t="s">
        <v>43</v>
      </c>
      <c r="C34" s="155">
        <v>80.758293838862556</v>
      </c>
      <c r="D34" s="156">
        <v>99.860990443092973</v>
      </c>
      <c r="E34" s="155">
        <v>18.818159141930657</v>
      </c>
      <c r="F34" s="156">
        <v>71.763683753258036</v>
      </c>
      <c r="G34" s="155">
        <v>22.869044649538537</v>
      </c>
      <c r="H34" s="156">
        <v>76.820156385751531</v>
      </c>
      <c r="I34" s="155">
        <v>20.139178492421568</v>
      </c>
      <c r="J34" s="156">
        <v>34.557963495142126</v>
      </c>
    </row>
    <row r="35" spans="2:10" ht="12" x14ac:dyDescent="0.25">
      <c r="B35" s="121" t="s">
        <v>209</v>
      </c>
      <c r="C35" s="157">
        <v>80.484909890488908</v>
      </c>
      <c r="D35" s="158">
        <v>95.959706959706963</v>
      </c>
      <c r="E35" s="157">
        <v>28.243468138311634</v>
      </c>
      <c r="F35" s="158">
        <v>83.274725274725284</v>
      </c>
      <c r="G35" s="157">
        <v>28.83043028369406</v>
      </c>
      <c r="H35" s="158">
        <v>71.393772893772891</v>
      </c>
      <c r="I35" s="157">
        <v>19.735182804172009</v>
      </c>
      <c r="J35" s="158">
        <v>37.042920794414222</v>
      </c>
    </row>
    <row r="36" spans="2:10" ht="12" x14ac:dyDescent="0.25">
      <c r="B36" s="120" t="s">
        <v>211</v>
      </c>
      <c r="C36" s="155">
        <v>65.489202516347234</v>
      </c>
      <c r="D36" s="156">
        <v>87.025324214632931</v>
      </c>
      <c r="E36" s="155">
        <v>7.6884265952449589</v>
      </c>
      <c r="F36" s="156">
        <v>42.760841199638577</v>
      </c>
      <c r="G36" s="155">
        <v>12.359845058561364</v>
      </c>
      <c r="H36" s="156">
        <v>47.630000828608068</v>
      </c>
      <c r="I36" s="165" t="s">
        <v>7</v>
      </c>
      <c r="J36" s="164" t="s">
        <v>7</v>
      </c>
    </row>
    <row r="39" spans="2:10" x14ac:dyDescent="0.2">
      <c r="B39" s="3" t="s">
        <v>240</v>
      </c>
    </row>
    <row r="41" spans="2:10" x14ac:dyDescent="0.2">
      <c r="B41" s="3" t="s">
        <v>217</v>
      </c>
    </row>
    <row r="43" spans="2:10" x14ac:dyDescent="0.2">
      <c r="B43" s="56" t="s">
        <v>244</v>
      </c>
    </row>
  </sheetData>
  <sortState ref="B41:J73">
    <sortCondition ref="B41:B73" customList="EU-28,EU-27,EU28,EU27,BE,BG,CZ,DK,DE,EE,IE,EL,GR,ES,FR,HR,IT,CY,LV,LT,LU,HU,MT,NL,AT,PL,PT,RO,SI,SK,FI,SE,UK,IS,LI,NO,CH,ME,MK,TR,AL,BA,RS,XK"/>
  </sortState>
  <mergeCells count="4">
    <mergeCell ref="I4:J4"/>
    <mergeCell ref="C4:D4"/>
    <mergeCell ref="E4:F4"/>
    <mergeCell ref="G4:H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sheetPr>
  <dimension ref="B2:M52"/>
  <sheetViews>
    <sheetView showGridLines="0" topLeftCell="C1" zoomScaleNormal="100" workbookViewId="0">
      <selection activeCell="G29" sqref="G29"/>
    </sheetView>
  </sheetViews>
  <sheetFormatPr defaultColWidth="9.109375" defaultRowHeight="11.4" x14ac:dyDescent="0.2"/>
  <cols>
    <col min="1" max="1" width="9.109375" style="3"/>
    <col min="2" max="2" width="100.5546875" style="3" customWidth="1"/>
    <col min="3" max="16384" width="9.109375" style="3"/>
  </cols>
  <sheetData>
    <row r="2" spans="2:12" ht="12" x14ac:dyDescent="0.25">
      <c r="F2" s="40"/>
      <c r="L2" s="126" t="s">
        <v>245</v>
      </c>
    </row>
    <row r="3" spans="2:12" x14ac:dyDescent="0.2">
      <c r="B3" s="37" t="s">
        <v>8</v>
      </c>
      <c r="C3" s="38"/>
      <c r="D3" s="38"/>
    </row>
    <row r="5" spans="2:12" x14ac:dyDescent="0.2">
      <c r="B5" s="37" t="s">
        <v>9</v>
      </c>
      <c r="C5" s="37" t="s">
        <v>10</v>
      </c>
      <c r="D5" s="38"/>
    </row>
    <row r="6" spans="2:12" x14ac:dyDescent="0.2">
      <c r="B6" s="37" t="s">
        <v>4</v>
      </c>
      <c r="C6" s="37" t="s">
        <v>116</v>
      </c>
      <c r="D6" s="38"/>
    </row>
    <row r="7" spans="2:12" x14ac:dyDescent="0.2">
      <c r="B7" s="37" t="s">
        <v>5</v>
      </c>
      <c r="C7" s="37" t="s">
        <v>6</v>
      </c>
      <c r="D7" s="38"/>
    </row>
    <row r="9" spans="2:12" x14ac:dyDescent="0.2">
      <c r="B9" s="39"/>
      <c r="C9" s="39" t="s">
        <v>175</v>
      </c>
      <c r="D9" s="39" t="s">
        <v>176</v>
      </c>
      <c r="E9" s="3" t="s">
        <v>173</v>
      </c>
    </row>
    <row r="10" spans="2:12" x14ac:dyDescent="0.2">
      <c r="B10" s="39" t="s">
        <v>225</v>
      </c>
      <c r="C10" s="167">
        <v>0.36</v>
      </c>
      <c r="D10" s="167">
        <v>0.71</v>
      </c>
      <c r="E10" s="128">
        <v>0.74</v>
      </c>
    </row>
    <row r="11" spans="2:12" ht="22.8" x14ac:dyDescent="0.2">
      <c r="B11" s="124" t="s">
        <v>227</v>
      </c>
      <c r="C11" s="167">
        <v>0.32</v>
      </c>
      <c r="D11" s="167">
        <v>0.67</v>
      </c>
      <c r="E11" s="128">
        <v>0.69</v>
      </c>
    </row>
    <row r="12" spans="2:12" ht="22.8" x14ac:dyDescent="0.2">
      <c r="B12" s="124" t="s">
        <v>228</v>
      </c>
      <c r="C12" s="167">
        <v>0.21</v>
      </c>
      <c r="D12" s="167">
        <v>0.59</v>
      </c>
      <c r="E12" s="128">
        <v>0.54</v>
      </c>
    </row>
    <row r="13" spans="2:12" ht="22.8" x14ac:dyDescent="0.2">
      <c r="B13" s="124" t="s">
        <v>229</v>
      </c>
      <c r="C13" s="167">
        <v>0.11</v>
      </c>
      <c r="D13" s="167">
        <v>0.32</v>
      </c>
      <c r="E13" s="128">
        <v>0.32</v>
      </c>
    </row>
    <row r="14" spans="2:12" x14ac:dyDescent="0.2">
      <c r="B14" s="39" t="s">
        <v>226</v>
      </c>
      <c r="C14" s="167">
        <v>0.15</v>
      </c>
      <c r="D14" s="167">
        <v>0.28999999999999998</v>
      </c>
      <c r="E14" s="128">
        <v>0.28999999999999998</v>
      </c>
    </row>
    <row r="15" spans="2:12" ht="22.8" x14ac:dyDescent="0.2">
      <c r="B15" s="124" t="s">
        <v>230</v>
      </c>
      <c r="C15" s="167">
        <v>0.11</v>
      </c>
      <c r="D15" s="167">
        <v>0.2</v>
      </c>
      <c r="E15" s="128">
        <v>0.22</v>
      </c>
    </row>
    <row r="16" spans="2:12" ht="34.200000000000003" x14ac:dyDescent="0.2">
      <c r="B16" s="124" t="s">
        <v>231</v>
      </c>
      <c r="C16" s="167">
        <v>0.1</v>
      </c>
      <c r="D16" s="167">
        <v>0.19</v>
      </c>
      <c r="E16" s="128">
        <v>0.25</v>
      </c>
    </row>
    <row r="17" spans="2:4" ht="12" x14ac:dyDescent="0.2">
      <c r="B17" s="37"/>
      <c r="C17" s="37"/>
      <c r="D17" s="38"/>
    </row>
    <row r="52" spans="13:13" x14ac:dyDescent="0.2">
      <c r="M52" s="56" t="s">
        <v>246</v>
      </c>
    </row>
  </sheetData>
  <sortState ref="B10:D16">
    <sortCondition descending="1" ref="D10:D16"/>
  </sortState>
  <pageMargins left="0.7" right="0.7" top="0.75" bottom="0.75" header="0.3" footer="0.3"/>
  <pageSetup paperSize="0" orientation="portrait" horizontalDpi="0" verticalDpi="0" copie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Tour table</vt:lpstr>
      <vt:lpstr>FIG 1_2</vt:lpstr>
      <vt:lpstr>TABLE 1</vt:lpstr>
      <vt:lpstr>FIG3 Tour Graph age_gender</vt:lpstr>
      <vt:lpstr>FIG4-TABLE2 Indiv Table1</vt:lpstr>
      <vt:lpstr>FIG5-TABLE3-TABLE4 Indiv Table2</vt:lpstr>
      <vt:lpstr>FIG6 INDIV Graph timeseries</vt:lpstr>
      <vt:lpstr>FIG7 ENTR Graph</vt:lpstr>
      <vt:lpstr>TABLE5 ENTR Table</vt:lpstr>
      <vt:lpstr>FIG8ENTR Graph Purpose</vt:lpstr>
    </vt:vector>
  </TitlesOfParts>
  <Company>European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DIMITRAKOPOULOU Krista (ESTAT)</dc:creator>
  <cp:lastModifiedBy>VERDON Dominique (ESTAT)</cp:lastModifiedBy>
  <dcterms:created xsi:type="dcterms:W3CDTF">2016-02-02T14:57:39Z</dcterms:created>
  <dcterms:modified xsi:type="dcterms:W3CDTF">2016-05-13T12:15:25Z</dcterms:modified>
</cp:coreProperties>
</file>