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Data\ROAD\SE 2024\1 SE_Trends\"/>
    </mc:Choice>
  </mc:AlternateContent>
  <xr:revisionPtr revIDLastSave="0" documentId="13_ncr:1_{77408E4D-C793-4A55-A761-44E43DD8F062}" xr6:coauthVersionLast="47" xr6:coauthVersionMax="47" xr10:uidLastSave="{00000000-0000-0000-0000-000000000000}"/>
  <bookViews>
    <workbookView xWindow="28680" yWindow="-120" windowWidth="29040" windowHeight="15720" tabRatio="771" xr2:uid="{00000000-000D-0000-FFFF-FFFF00000000}"/>
  </bookViews>
  <sheets>
    <sheet name="Table1" sheetId="31" r:id="rId1"/>
    <sheet name="Figure1" sheetId="2" r:id="rId2"/>
    <sheet name="Figure2" sheetId="34" r:id="rId3"/>
    <sheet name="Table2" sheetId="7" r:id="rId4"/>
    <sheet name="Table3" sheetId="33" r:id="rId5"/>
    <sheet name="Figure3" sheetId="18" r:id="rId6"/>
    <sheet name="Table4" sheetId="20" r:id="rId7"/>
    <sheet name="Figure4" sheetId="35" r:id="rId8"/>
    <sheet name="Table5" sheetId="24" r:id="rId9"/>
    <sheet name="Table6" sheetId="25" r:id="rId10"/>
  </sheets>
  <calcPr calcId="191029"/>
</workbook>
</file>

<file path=xl/calcChain.xml><?xml version="1.0" encoding="utf-8"?>
<calcChain xmlns="http://schemas.openxmlformats.org/spreadsheetml/2006/main">
  <c r="H6" i="20" l="1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A59" i="18"/>
  <c r="A60" i="18"/>
  <c r="A61" i="18"/>
  <c r="A62" i="18"/>
  <c r="C5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G5" i="7"/>
  <c r="F5" i="7"/>
  <c r="D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5" i="7" l="1"/>
  <c r="H5" i="7"/>
  <c r="B54" i="18"/>
  <c r="C54" i="18"/>
  <c r="C59" i="18" s="1"/>
  <c r="D54" i="18"/>
  <c r="E54" i="18"/>
  <c r="F54" i="18"/>
  <c r="B55" i="18"/>
  <c r="C55" i="18"/>
  <c r="D55" i="18"/>
  <c r="E55" i="18"/>
  <c r="F55" i="18"/>
  <c r="B56" i="18"/>
  <c r="C56" i="18"/>
  <c r="D56" i="18"/>
  <c r="E56" i="18"/>
  <c r="F56" i="18"/>
  <c r="B57" i="18"/>
  <c r="C57" i="18"/>
  <c r="D57" i="18"/>
  <c r="E57" i="18"/>
  <c r="F57" i="18"/>
  <c r="F53" i="18"/>
  <c r="E53" i="18"/>
  <c r="D53" i="18"/>
  <c r="C53" i="18"/>
  <c r="B53" i="18"/>
  <c r="B60" i="18" l="1"/>
  <c r="F62" i="18"/>
  <c r="E61" i="18"/>
  <c r="D61" i="18"/>
  <c r="C60" i="18"/>
  <c r="F61" i="18"/>
  <c r="E59" i="18"/>
  <c r="F59" i="18"/>
  <c r="C61" i="18"/>
  <c r="D59" i="18"/>
  <c r="F60" i="18"/>
  <c r="E60" i="18"/>
  <c r="B59" i="18"/>
  <c r="B61" i="18"/>
  <c r="D60" i="18"/>
  <c r="C62" i="18"/>
  <c r="D62" i="18"/>
  <c r="B62" i="18"/>
  <c r="E62" i="18"/>
  <c r="G5" i="20" l="1"/>
  <c r="E25" i="20" l="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D5" i="20" l="1"/>
  <c r="F5" i="20"/>
  <c r="H5" i="20" s="1"/>
  <c r="C5" i="20"/>
  <c r="E5" i="20" l="1"/>
</calcChain>
</file>

<file path=xl/sharedStrings.xml><?xml version="1.0" encoding="utf-8"?>
<sst xmlns="http://schemas.openxmlformats.org/spreadsheetml/2006/main" count="445" uniqueCount="153">
  <si>
    <t>Q1</t>
  </si>
  <si>
    <t>Q2</t>
  </si>
  <si>
    <t>Q3</t>
  </si>
  <si>
    <t>Q4</t>
  </si>
  <si>
    <t>National</t>
  </si>
  <si>
    <t>International loaded and unloaded</t>
  </si>
  <si>
    <t>Cross-trade and cabotage</t>
  </si>
  <si>
    <t>Cross-trade</t>
  </si>
  <si>
    <t>Cabotage</t>
  </si>
  <si>
    <t>International</t>
  </si>
  <si>
    <t>Total</t>
  </si>
  <si>
    <t>DE</t>
  </si>
  <si>
    <t>-</t>
  </si>
  <si>
    <t>01</t>
  </si>
  <si>
    <t>Products of agriculture, hunting, and forestry; fish and other fishing products</t>
  </si>
  <si>
    <t>02</t>
  </si>
  <si>
    <t>Coal and lignite; crude petroleum and natural gas</t>
  </si>
  <si>
    <t>03</t>
  </si>
  <si>
    <t>Metal ores and other mining and quarrying products; peat; uranium and thorium</t>
  </si>
  <si>
    <t>04</t>
  </si>
  <si>
    <t>Food products, beverages and tobacco</t>
  </si>
  <si>
    <t>05</t>
  </si>
  <si>
    <t>Textiles and textile products; leather and leather products</t>
  </si>
  <si>
    <t>06</t>
  </si>
  <si>
    <t>Wood and products of wood and cork (except furniture); articles of straw and plaiting materials; pulp, paper and paper products; printed matter and recorded media</t>
  </si>
  <si>
    <t>07</t>
  </si>
  <si>
    <t xml:space="preserve">Coke and refined petroleum products </t>
  </si>
  <si>
    <t>08</t>
  </si>
  <si>
    <t>09</t>
  </si>
  <si>
    <t>Other non metallic mineral products</t>
  </si>
  <si>
    <t>10</t>
  </si>
  <si>
    <t>Basic metals; fabricated metal products, except machinery and equipment</t>
  </si>
  <si>
    <t>11</t>
  </si>
  <si>
    <t xml:space="preserve">Machinery and equipment n.e.c.; office machinery and computers; electrical machinery and apparatus n.e.c.; radio, television and communication equipment and apparatus; medical, precision and optical instruments; watches and clocks </t>
  </si>
  <si>
    <t>12</t>
  </si>
  <si>
    <t xml:space="preserve">Transport equipment </t>
  </si>
  <si>
    <t>13</t>
  </si>
  <si>
    <t>Furniture; other manufactured goods n.e.c.</t>
  </si>
  <si>
    <t>14</t>
  </si>
  <si>
    <t xml:space="preserve">Secondary raw materials; municipal wastes and other wastes </t>
  </si>
  <si>
    <t>15</t>
  </si>
  <si>
    <t>Mail, parcels</t>
  </si>
  <si>
    <t>16</t>
  </si>
  <si>
    <t xml:space="preserve">Equipment and material utilized in the transport of goods </t>
  </si>
  <si>
    <t>17</t>
  </si>
  <si>
    <t xml:space="preserve">Goods moved in the course of household and office removals; baggage and articles accompanying travellers; motor vehicles being moved for repair; other non market goods n.e.c. </t>
  </si>
  <si>
    <t>18</t>
  </si>
  <si>
    <t>Grouped goods: a mixture of types of goods which are transported together</t>
  </si>
  <si>
    <t>19</t>
  </si>
  <si>
    <t>20</t>
  </si>
  <si>
    <t xml:space="preserve">Other goods n.e.c. </t>
  </si>
  <si>
    <t>Chemicals, chemical products, and man-made fibres; rubber and plastic products ; nuclear fuel</t>
  </si>
  <si>
    <t>NST2007</t>
  </si>
  <si>
    <t>From 500 to 999 km</t>
  </si>
  <si>
    <t>From 150 to 299 km</t>
  </si>
  <si>
    <t>From 300 to 499 km</t>
  </si>
  <si>
    <t>Less than 150 km</t>
  </si>
  <si>
    <t>Less than 300 km</t>
  </si>
  <si>
    <t>Unidentifiable goods: goods which for any reason cannot be identified and therefore cannot be assigned to groups 01-16</t>
  </si>
  <si>
    <t>From 300 to 999 km</t>
  </si>
  <si>
    <t>300 km and more</t>
  </si>
  <si>
    <t>Rank</t>
  </si>
  <si>
    <t>Pair of countries</t>
  </si>
  <si>
    <t>From 1000 to 1999 km</t>
  </si>
  <si>
    <t/>
  </si>
  <si>
    <t>(thousand tonnes)</t>
  </si>
  <si>
    <t>(million tonnes)</t>
  </si>
  <si>
    <t>(-) Not applicable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</si>
  <si>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</si>
  <si>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</si>
  <si>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</si>
  <si>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</si>
  <si>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</si>
  <si>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</si>
  <si>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</si>
  <si>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</si>
  <si>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</si>
  <si>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</si>
  <si>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</si>
  <si>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</si>
  <si>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</si>
  <si>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</si>
  <si>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</si>
  <si>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</si>
  <si>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</si>
  <si>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</si>
  <si>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</si>
  <si>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</si>
  <si>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</si>
  <si>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</si>
  <si>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</si>
  <si>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</si>
  <si>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</si>
  <si>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</si>
  <si>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</si>
  <si>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Malta (¹)</t>
  </si>
  <si>
    <t>Germany</t>
  </si>
  <si>
    <t>Note: Malta excluded (see chapter 'data sources')</t>
  </si>
  <si>
    <t>(¹) Malta excluded (see chapter 'data sources')</t>
  </si>
  <si>
    <t>Thousand tonnes</t>
  </si>
  <si>
    <t>Million tonne-kilometres</t>
  </si>
  <si>
    <t>Total tonnes (million)</t>
  </si>
  <si>
    <t>Total 
tonnes (million)</t>
  </si>
  <si>
    <t>National transport</t>
  </si>
  <si>
    <t>International transport - loaded</t>
  </si>
  <si>
    <t>International transport - unloaded</t>
  </si>
  <si>
    <t>Czechia</t>
  </si>
  <si>
    <t>TOT</t>
  </si>
  <si>
    <t>Total transported goods</t>
  </si>
  <si>
    <t>EU</t>
  </si>
  <si>
    <t>EU Total transport</t>
  </si>
  <si>
    <t>% in total extra EU</t>
  </si>
  <si>
    <t>:</t>
  </si>
  <si>
    <t>(:) Not available</t>
  </si>
  <si>
    <t>2 000 km and over</t>
  </si>
  <si>
    <t>Main other
 haulier</t>
  </si>
  <si>
    <t>Hauliers 
from country
of origin (%)</t>
  </si>
  <si>
    <t>Growth rate 2021-2022</t>
  </si>
  <si>
    <t>Belarus</t>
  </si>
  <si>
    <t>(million tonne-kilometres)</t>
  </si>
  <si>
    <t>(% based on tonne-kilometres)</t>
  </si>
  <si>
    <t>(billion tonne-kilometres)</t>
  </si>
  <si>
    <t>(thousand tonnes and million tonne-kilometres)</t>
  </si>
  <si>
    <t>(²) Growth rate 2021-2022 = 0.2%.</t>
  </si>
  <si>
    <t>EU (¹)</t>
  </si>
  <si>
    <t>Croatia (²)</t>
  </si>
  <si>
    <t>Table 1: Road freight transport by type of operation, 2021-2023</t>
  </si>
  <si>
    <t>Figure 1: Growth rates for total road freight transport, 2021-2022 and 2022-2023</t>
  </si>
  <si>
    <t>Growth rate 2022-2023</t>
  </si>
  <si>
    <t>Figure 2: Quarterly road freight transport by type of operation, EU, 2019-2023</t>
  </si>
  <si>
    <t>Table 2: Road freight transport by group of goods (NST 2007), EU, 2022 and 2023</t>
  </si>
  <si>
    <t>Growth rate 2022-2023 (%)</t>
  </si>
  <si>
    <t>Table 3: Road freight transport by distance class, 2022 and 2023</t>
  </si>
  <si>
    <t>Figure 3: Road freight transport by distance class, EU, 2019-2023</t>
  </si>
  <si>
    <t>(index based on tonne-kilometres; 2019=100)</t>
  </si>
  <si>
    <t>Table 4: Road freight transport by distance class and group of goods (NST 2007), EU, 2022 and 2023</t>
  </si>
  <si>
    <t>Figure 4: Transport of goods in country's territory, by type of operation, 2023</t>
  </si>
  <si>
    <t>Table 5: Top 15 country-to-country flows in EU/extra-EU road freight transport, 2023</t>
  </si>
  <si>
    <t>Table 6: Top 20 country-to-country flows in intra-EU road freight transport, 2023</t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</si>
  <si>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 (online data code: road_go_ta_tott)</t>
    </r>
  </si>
  <si>
    <r>
      <t>Source:</t>
    </r>
    <r>
      <rPr>
        <sz val="10"/>
        <color indexed="8"/>
        <rFont val="Arial"/>
        <family val="2"/>
      </rPr>
      <t xml:space="preserve"> Eurostat (online data code: road_go_tq_tott)</t>
    </r>
  </si>
  <si>
    <r>
      <t>Source:</t>
    </r>
    <r>
      <rPr>
        <sz val="10"/>
        <color indexed="8"/>
        <rFont val="Arial"/>
        <family val="2"/>
      </rPr>
      <t xml:space="preserve"> Eurostat (online data code: road_go_ta_tg)</t>
    </r>
  </si>
  <si>
    <r>
      <t>Source:</t>
    </r>
    <r>
      <rPr>
        <sz val="10"/>
        <color indexed="8"/>
        <rFont val="Arial"/>
        <family val="2"/>
      </rPr>
      <t xml:space="preserve"> Eurostat (online data code: road_go_ta_dctg)</t>
    </r>
  </si>
  <si>
    <r>
      <t>Source:</t>
    </r>
    <r>
      <rPr>
        <sz val="10"/>
        <rFont val="Arial"/>
        <family val="2"/>
      </rPr>
      <t xml:space="preserve"> Eurostat (online data codes: road_go_ta_tott, road_go_ia_ugtt, road_go_ia_lgtt and road_go_cta_gtt)</t>
    </r>
  </si>
  <si>
    <r>
      <t>Source:</t>
    </r>
    <r>
      <rPr>
        <sz val="10"/>
        <rFont val="Arial"/>
        <family val="2"/>
      </rPr>
      <t xml:space="preserve"> Eurostat (online data codes: road_go_ia_ugtt, road_go_ia_lgtt and road_go_cta_gtt)</t>
    </r>
  </si>
  <si>
    <t>Note: Malta excluded (see chapter 'data sources'); ranked by 2022-2023 growth rate.</t>
  </si>
  <si>
    <t>(¹) Growth rate 2021-2022 = -0.1%.</t>
  </si>
  <si>
    <t>(³) Growth rate 2021-2022 = 0.0%.</t>
  </si>
  <si>
    <t>Bulgaria (³)</t>
  </si>
  <si>
    <t>Portugal (³)</t>
  </si>
  <si>
    <t>Türkiye</t>
  </si>
  <si>
    <t>Hauliers
from destination 
country
(%)</t>
  </si>
  <si>
    <t xml:space="preserve">
All other hauliers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</si>
</sst>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66" formatCode="0.0"/>
    <numFmt numFmtId="167" formatCode="#,##0.0_i"/>
    <numFmt numFmtId="168" formatCode="#,##0_i"/>
    <numFmt numFmtId="169" formatCode="0.00000"/>
    <numFmt numFmtId="170" formatCode="#,##0.0"/>
    <numFmt numFmtId="171" formatCode="#,##0.0_ ;\-#,##0.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hair">
        <color rgb="FFD0D1D2"/>
      </top>
      <bottom style="hair">
        <color rgb="FFD0D1D2"/>
      </bottom>
      <diagonal/>
    </border>
    <border>
      <left/>
      <right/>
      <top style="hair">
        <color rgb="FFD0D1D2"/>
      </top>
      <bottom/>
      <diagonal/>
    </border>
    <border>
      <left/>
      <right/>
      <top style="hair">
        <color rgb="FFD0D1D2"/>
      </top>
      <bottom style="thin">
        <color rgb="FF000000"/>
      </bottom>
      <diagonal/>
    </border>
    <border>
      <left/>
      <right/>
      <top/>
      <bottom style="hair">
        <color rgb="FFD0D1D2"/>
      </bottom>
      <diagonal/>
    </border>
    <border>
      <left/>
      <right/>
      <top style="hair">
        <color rgb="FFD0D1D2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D0D1D2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D0D1D2"/>
      </top>
      <bottom style="thin">
        <color rgb="FF000000"/>
      </bottom>
      <diagonal/>
    </border>
    <border>
      <left style="hair">
        <color rgb="FFA6A6A6"/>
      </left>
      <right/>
      <top style="hair">
        <color rgb="FFD0D1D2"/>
      </top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D0D1D2"/>
      </bottom>
      <diagonal/>
    </border>
    <border>
      <left/>
      <right style="hair">
        <color rgb="FFA6A6A6"/>
      </right>
      <top style="hair">
        <color rgb="FFD0D1D2"/>
      </top>
      <bottom style="hair">
        <color rgb="FFD0D1D2"/>
      </bottom>
      <diagonal/>
    </border>
    <border>
      <left/>
      <right style="hair">
        <color rgb="FFA6A6A6"/>
      </right>
      <top style="hair">
        <color rgb="FFD0D1D2"/>
      </top>
      <bottom/>
      <diagonal/>
    </border>
    <border>
      <left/>
      <right style="hair">
        <color rgb="FFA6A6A6"/>
      </right>
      <top style="hair">
        <color rgb="FFD0D1D2"/>
      </top>
      <bottom style="thin">
        <color rgb="FF000000"/>
      </bottom>
      <diagonal/>
    </border>
    <border>
      <left style="hair">
        <color rgb="FFA6A6A6"/>
      </left>
      <right/>
      <top style="hair">
        <color rgb="FFD0D1D2"/>
      </top>
      <bottom style="thin">
        <color auto="1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/>
      <bottom/>
      <diagonal/>
    </border>
  </borders>
  <cellStyleXfs count="5">
    <xf numFmtId="0" fontId="0" fillId="0" borderId="0"/>
    <xf numFmtId="167" fontId="3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167" fontId="6" fillId="0" borderId="0" xfId="0" applyNumberFormat="1" applyFont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/>
    </xf>
    <xf numFmtId="168" fontId="6" fillId="3" borderId="33" xfId="1" applyNumberFormat="1" applyFont="1" applyFill="1" applyBorder="1">
      <alignment horizontal="right"/>
    </xf>
    <xf numFmtId="165" fontId="6" fillId="0" borderId="0" xfId="2" applyNumberFormat="1" applyFont="1"/>
    <xf numFmtId="167" fontId="6" fillId="0" borderId="0" xfId="1" applyFont="1" applyFill="1" applyBorder="1">
      <alignment horizontal="right"/>
    </xf>
    <xf numFmtId="0" fontId="4" fillId="0" borderId="4" xfId="0" applyFont="1" applyBorder="1" applyAlignment="1">
      <alignment horizontal="left"/>
    </xf>
    <xf numFmtId="168" fontId="6" fillId="0" borderId="12" xfId="1" applyNumberFormat="1" applyFont="1" applyFill="1" applyBorder="1">
      <alignment horizontal="right"/>
    </xf>
    <xf numFmtId="168" fontId="6" fillId="0" borderId="4" xfId="1" applyNumberFormat="1" applyFont="1" applyFill="1" applyBorder="1">
      <alignment horizontal="right"/>
    </xf>
    <xf numFmtId="168" fontId="6" fillId="0" borderId="27" xfId="1" applyNumberFormat="1" applyFont="1" applyFill="1" applyBorder="1">
      <alignment horizontal="right"/>
    </xf>
    <xf numFmtId="0" fontId="4" fillId="0" borderId="1" xfId="0" applyFont="1" applyBorder="1" applyAlignment="1">
      <alignment horizontal="left"/>
    </xf>
    <xf numFmtId="168" fontId="6" fillId="0" borderId="15" xfId="1" applyNumberFormat="1" applyFont="1" applyFill="1" applyBorder="1">
      <alignment horizontal="right"/>
    </xf>
    <xf numFmtId="168" fontId="6" fillId="0" borderId="1" xfId="1" applyNumberFormat="1" applyFont="1" applyFill="1" applyBorder="1">
      <alignment horizontal="right"/>
    </xf>
    <xf numFmtId="168" fontId="6" fillId="0" borderId="28" xfId="1" applyNumberFormat="1" applyFont="1" applyFill="1" applyBorder="1">
      <alignment horizontal="right"/>
    </xf>
    <xf numFmtId="168" fontId="6" fillId="0" borderId="2" xfId="1" applyNumberFormat="1" applyFont="1" applyFill="1" applyBorder="1">
      <alignment horizontal="right"/>
    </xf>
    <xf numFmtId="168" fontId="6" fillId="0" borderId="16" xfId="1" applyNumberFormat="1" applyFont="1" applyFill="1" applyBorder="1">
      <alignment horizontal="right"/>
    </xf>
    <xf numFmtId="0" fontId="4" fillId="0" borderId="2" xfId="0" applyFont="1" applyBorder="1" applyAlignment="1">
      <alignment horizontal="left"/>
    </xf>
    <xf numFmtId="168" fontId="6" fillId="0" borderId="29" xfId="1" applyNumberFormat="1" applyFont="1" applyFill="1" applyBorder="1">
      <alignment horizontal="right"/>
    </xf>
    <xf numFmtId="0" fontId="4" fillId="0" borderId="3" xfId="0" applyFont="1" applyBorder="1" applyAlignment="1">
      <alignment horizontal="left"/>
    </xf>
    <xf numFmtId="168" fontId="6" fillId="0" borderId="14" xfId="1" applyNumberFormat="1" applyFont="1" applyFill="1" applyBorder="1">
      <alignment horizontal="right"/>
    </xf>
    <xf numFmtId="168" fontId="6" fillId="0" borderId="3" xfId="1" applyNumberFormat="1" applyFont="1" applyFill="1" applyBorder="1">
      <alignment horizontal="right"/>
    </xf>
    <xf numFmtId="168" fontId="6" fillId="0" borderId="30" xfId="1" applyNumberFormat="1" applyFont="1" applyFill="1" applyBorder="1">
      <alignment horizontal="right"/>
    </xf>
    <xf numFmtId="0" fontId="4" fillId="0" borderId="0" xfId="0" applyFont="1" applyAlignment="1">
      <alignment horizontal="left"/>
    </xf>
    <xf numFmtId="168" fontId="6" fillId="0" borderId="13" xfId="1" applyNumberFormat="1" applyFont="1" applyFill="1" applyBorder="1">
      <alignment horizontal="right"/>
    </xf>
    <xf numFmtId="168" fontId="6" fillId="0" borderId="0" xfId="1" applyNumberFormat="1" applyFont="1" applyFill="1" applyBorder="1">
      <alignment horizontal="right"/>
    </xf>
    <xf numFmtId="168" fontId="6" fillId="0" borderId="38" xfId="1" applyNumberFormat="1" applyFont="1" applyFill="1" applyBorder="1">
      <alignment horizontal="right"/>
    </xf>
    <xf numFmtId="0" fontId="4" fillId="0" borderId="21" xfId="0" applyFont="1" applyBorder="1" applyAlignment="1">
      <alignment horizontal="left"/>
    </xf>
    <xf numFmtId="168" fontId="6" fillId="0" borderId="20" xfId="1" applyNumberFormat="1" applyFont="1" applyFill="1" applyBorder="1">
      <alignment horizontal="right"/>
    </xf>
    <xf numFmtId="168" fontId="6" fillId="0" borderId="21" xfId="1" applyNumberFormat="1" applyFont="1" applyFill="1" applyBorder="1">
      <alignment horizontal="right"/>
    </xf>
    <xf numFmtId="168" fontId="6" fillId="0" borderId="26" xfId="1" applyNumberFormat="1" applyFont="1" applyFill="1" applyBorder="1">
      <alignment horizontal="right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168" fontId="6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10" fillId="0" borderId="0" xfId="0" applyFont="1"/>
    <xf numFmtId="0" fontId="4" fillId="2" borderId="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/>
    </xf>
    <xf numFmtId="167" fontId="6" fillId="3" borderId="11" xfId="1" applyFont="1" applyFill="1" applyBorder="1">
      <alignment horizontal="right"/>
    </xf>
    <xf numFmtId="167" fontId="6" fillId="3" borderId="7" xfId="1" applyFont="1" applyFill="1" applyBorder="1">
      <alignment horizontal="right"/>
    </xf>
    <xf numFmtId="166" fontId="6" fillId="0" borderId="0" xfId="0" applyNumberFormat="1" applyFont="1"/>
    <xf numFmtId="167" fontId="6" fillId="0" borderId="12" xfId="1" applyFont="1" applyFill="1" applyBorder="1">
      <alignment horizontal="right"/>
    </xf>
    <xf numFmtId="167" fontId="6" fillId="0" borderId="4" xfId="1" applyFont="1" applyFill="1" applyBorder="1">
      <alignment horizontal="right"/>
    </xf>
    <xf numFmtId="167" fontId="6" fillId="0" borderId="15" xfId="1" applyFont="1" applyFill="1" applyBorder="1">
      <alignment horizontal="right"/>
    </xf>
    <xf numFmtId="167" fontId="6" fillId="0" borderId="1" xfId="1" applyFont="1" applyFill="1" applyBorder="1">
      <alignment horizontal="right"/>
    </xf>
    <xf numFmtId="167" fontId="6" fillId="0" borderId="13" xfId="1" applyFont="1" applyFill="1" applyBorder="1">
      <alignment horizontal="right"/>
    </xf>
    <xf numFmtId="167" fontId="6" fillId="0" borderId="14" xfId="1" applyFont="1" applyFill="1" applyBorder="1">
      <alignment horizontal="right"/>
    </xf>
    <xf numFmtId="167" fontId="6" fillId="0" borderId="3" xfId="1" applyFont="1" applyFill="1" applyBorder="1">
      <alignment horizontal="right"/>
    </xf>
    <xf numFmtId="167" fontId="6" fillId="0" borderId="20" xfId="1" applyFont="1" applyFill="1" applyBorder="1">
      <alignment horizontal="right"/>
    </xf>
    <xf numFmtId="167" fontId="6" fillId="0" borderId="21" xfId="1" applyFont="1" applyFill="1" applyBorder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167" fontId="6" fillId="0" borderId="17" xfId="1" applyFont="1" applyBorder="1">
      <alignment horizontal="right"/>
    </xf>
    <xf numFmtId="167" fontId="6" fillId="0" borderId="18" xfId="1" applyFont="1" applyBorder="1">
      <alignment horizontal="right"/>
    </xf>
    <xf numFmtId="0" fontId="4" fillId="0" borderId="24" xfId="0" applyFont="1" applyBorder="1" applyAlignment="1">
      <alignment horizontal="left"/>
    </xf>
    <xf numFmtId="167" fontId="6" fillId="0" borderId="25" xfId="1" applyFont="1" applyBorder="1">
      <alignment horizontal="right"/>
    </xf>
    <xf numFmtId="167" fontId="6" fillId="0" borderId="24" xfId="1" applyFont="1" applyBorder="1">
      <alignment horizontal="right"/>
    </xf>
    <xf numFmtId="167" fontId="6" fillId="0" borderId="20" xfId="1" applyFont="1" applyBorder="1">
      <alignment horizontal="right"/>
    </xf>
    <xf numFmtId="167" fontId="6" fillId="0" borderId="21" xfId="1" applyFont="1" applyBorder="1">
      <alignment horizontal="right"/>
    </xf>
    <xf numFmtId="0" fontId="6" fillId="0" borderId="0" xfId="0" applyFont="1" applyAlignment="1">
      <alignment horizontal="left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168" fontId="6" fillId="0" borderId="33" xfId="1" applyNumberFormat="1" applyFont="1" applyFill="1" applyBorder="1" applyAlignment="1">
      <alignment horizontal="right" vertical="center"/>
    </xf>
    <xf numFmtId="168" fontId="6" fillId="0" borderId="8" xfId="1" applyNumberFormat="1" applyFont="1" applyFill="1" applyBorder="1" applyAlignment="1">
      <alignment horizontal="right" vertical="center"/>
    </xf>
    <xf numFmtId="167" fontId="6" fillId="0" borderId="33" xfId="1" applyFont="1" applyFill="1" applyBorder="1" applyAlignment="1">
      <alignment horizontal="right" vertical="center"/>
    </xf>
    <xf numFmtId="169" fontId="6" fillId="0" borderId="0" xfId="0" applyNumberFormat="1" applyFont="1"/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168" fontId="6" fillId="0" borderId="36" xfId="1" applyNumberFormat="1" applyFont="1" applyFill="1" applyBorder="1" applyAlignment="1">
      <alignment horizontal="right" vertical="center"/>
    </xf>
    <xf numFmtId="168" fontId="6" fillId="0" borderId="35" xfId="1" applyNumberFormat="1" applyFont="1" applyFill="1" applyBorder="1" applyAlignment="1">
      <alignment horizontal="right" vertical="center"/>
    </xf>
    <xf numFmtId="167" fontId="6" fillId="0" borderId="36" xfId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168" fontId="6" fillId="0" borderId="25" xfId="1" applyNumberFormat="1" applyFont="1" applyFill="1" applyBorder="1" applyAlignment="1">
      <alignment horizontal="right" vertical="center"/>
    </xf>
    <xf numFmtId="168" fontId="6" fillId="0" borderId="24" xfId="1" applyNumberFormat="1" applyFont="1" applyFill="1" applyBorder="1" applyAlignment="1">
      <alignment horizontal="right" vertical="center"/>
    </xf>
    <xf numFmtId="167" fontId="6" fillId="0" borderId="25" xfId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167" fontId="6" fillId="0" borderId="22" xfId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168" fontId="6" fillId="0" borderId="20" xfId="1" applyNumberFormat="1" applyFont="1" applyFill="1" applyBorder="1" applyAlignment="1">
      <alignment horizontal="right" vertical="center"/>
    </xf>
    <xf numFmtId="168" fontId="6" fillId="0" borderId="21" xfId="1" applyNumberFormat="1" applyFont="1" applyFill="1" applyBorder="1" applyAlignment="1">
      <alignment horizontal="right" vertical="center"/>
    </xf>
    <xf numFmtId="167" fontId="6" fillId="0" borderId="20" xfId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3" borderId="7" xfId="0" applyFont="1" applyFill="1" applyBorder="1"/>
    <xf numFmtId="168" fontId="6" fillId="3" borderId="11" xfId="1" applyNumberFormat="1" applyFont="1" applyFill="1" applyBorder="1">
      <alignment horizontal="right"/>
    </xf>
    <xf numFmtId="168" fontId="6" fillId="3" borderId="7" xfId="1" applyNumberFormat="1" applyFont="1" applyFill="1" applyBorder="1">
      <alignment horizontal="right"/>
    </xf>
    <xf numFmtId="0" fontId="12" fillId="0" borderId="4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0" xfId="0" applyFont="1"/>
    <xf numFmtId="0" fontId="12" fillId="0" borderId="21" xfId="0" applyFont="1" applyBorder="1"/>
    <xf numFmtId="4" fontId="6" fillId="0" borderId="0" xfId="0" applyNumberFormat="1" applyFont="1"/>
    <xf numFmtId="0" fontId="12" fillId="2" borderId="6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164" fontId="6" fillId="0" borderId="0" xfId="4" applyFont="1"/>
    <xf numFmtId="49" fontId="6" fillId="0" borderId="0" xfId="0" applyNumberFormat="1" applyFont="1"/>
    <xf numFmtId="0" fontId="4" fillId="0" borderId="0" xfId="0" applyFont="1" applyAlignment="1">
      <alignment horizontal="left" vertical="top"/>
    </xf>
    <xf numFmtId="0" fontId="12" fillId="2" borderId="2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168" fontId="6" fillId="0" borderId="11" xfId="1" applyNumberFormat="1" applyFont="1" applyFill="1" applyBorder="1" applyAlignment="1">
      <alignment horizontal="right" vertical="center"/>
    </xf>
    <xf numFmtId="168" fontId="6" fillId="0" borderId="7" xfId="1" applyNumberFormat="1" applyFont="1" applyFill="1" applyBorder="1" applyAlignment="1">
      <alignment horizontal="right" vertical="center"/>
    </xf>
    <xf numFmtId="167" fontId="6" fillId="0" borderId="11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68" fontId="6" fillId="0" borderId="12" xfId="1" applyNumberFormat="1" applyFont="1" applyFill="1" applyBorder="1" applyAlignment="1">
      <alignment horizontal="right" vertical="center"/>
    </xf>
    <xf numFmtId="168" fontId="6" fillId="0" borderId="4" xfId="1" applyNumberFormat="1" applyFont="1" applyFill="1" applyBorder="1" applyAlignment="1">
      <alignment horizontal="right" vertical="center"/>
    </xf>
    <xf numFmtId="167" fontId="6" fillId="0" borderId="12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68" fontId="6" fillId="0" borderId="15" xfId="1" applyNumberFormat="1" applyFont="1" applyFill="1" applyBorder="1" applyAlignment="1">
      <alignment horizontal="right" vertical="center"/>
    </xf>
    <xf numFmtId="168" fontId="6" fillId="0" borderId="1" xfId="1" applyNumberFormat="1" applyFont="1" applyFill="1" applyBorder="1" applyAlignment="1">
      <alignment horizontal="right" vertical="center"/>
    </xf>
    <xf numFmtId="167" fontId="6" fillId="0" borderId="13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5" xfId="1" applyNumberFormat="1" applyFont="1" applyFill="1" applyBorder="1" applyAlignment="1">
      <alignment horizontal="right" vertical="center"/>
    </xf>
    <xf numFmtId="167" fontId="6" fillId="0" borderId="31" xfId="1" applyFont="1" applyFill="1" applyBorder="1" applyAlignment="1">
      <alignment horizontal="right" vertical="center"/>
    </xf>
    <xf numFmtId="0" fontId="4" fillId="0" borderId="0" xfId="0" applyFont="1"/>
    <xf numFmtId="0" fontId="8" fillId="0" borderId="0" xfId="3" applyFont="1"/>
    <xf numFmtId="0" fontId="13" fillId="0" borderId="0" xfId="0" applyFont="1"/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1" fontId="6" fillId="0" borderId="0" xfId="0" applyNumberFormat="1" applyFont="1"/>
    <xf numFmtId="0" fontId="12" fillId="2" borderId="7" xfId="0" applyFont="1" applyFill="1" applyBorder="1" applyAlignment="1">
      <alignment horizontal="center" vertical="center" wrapText="1"/>
    </xf>
    <xf numFmtId="167" fontId="6" fillId="0" borderId="0" xfId="1" applyFont="1" applyBorder="1" applyAlignment="1">
      <alignment horizontal="right" indent="2"/>
    </xf>
    <xf numFmtId="0" fontId="5" fillId="0" borderId="9" xfId="0" applyFont="1" applyBorder="1" applyAlignment="1">
      <alignment horizontal="center"/>
    </xf>
    <xf numFmtId="167" fontId="6" fillId="0" borderId="9" xfId="1" applyFont="1" applyBorder="1" applyAlignment="1">
      <alignment horizontal="right" indent="2"/>
    </xf>
    <xf numFmtId="167" fontId="6" fillId="0" borderId="0" xfId="1" applyFont="1" applyFill="1" applyBorder="1" applyAlignment="1">
      <alignment horizontal="right" indent="2"/>
    </xf>
    <xf numFmtId="167" fontId="6" fillId="0" borderId="9" xfId="1" applyFont="1" applyFill="1" applyBorder="1" applyAlignment="1">
      <alignment horizontal="right" indent="2"/>
    </xf>
    <xf numFmtId="0" fontId="5" fillId="0" borderId="10" xfId="0" applyFont="1" applyBorder="1" applyAlignment="1">
      <alignment horizontal="center"/>
    </xf>
    <xf numFmtId="167" fontId="6" fillId="0" borderId="10" xfId="1" applyFont="1" applyFill="1" applyBorder="1" applyAlignment="1">
      <alignment horizontal="right" indent="2"/>
    </xf>
    <xf numFmtId="165" fontId="6" fillId="0" borderId="0" xfId="2" applyNumberFormat="1" applyFont="1" applyFill="1"/>
    <xf numFmtId="0" fontId="9" fillId="0" borderId="0" xfId="0" applyFont="1" applyAlignment="1">
      <alignment horizontal="left"/>
    </xf>
    <xf numFmtId="1" fontId="13" fillId="0" borderId="0" xfId="0" applyNumberFormat="1" applyFont="1"/>
    <xf numFmtId="170" fontId="6" fillId="0" borderId="0" xfId="0" applyNumberFormat="1" applyFont="1"/>
    <xf numFmtId="171" fontId="6" fillId="0" borderId="0" xfId="0" applyNumberFormat="1" applyFont="1"/>
    <xf numFmtId="0" fontId="5" fillId="0" borderId="9" xfId="0" applyFont="1" applyBorder="1" applyAlignment="1">
      <alignment horizontal="left"/>
    </xf>
    <xf numFmtId="0" fontId="5" fillId="0" borderId="35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0" fontId="5" fillId="0" borderId="32" xfId="0" applyFont="1" applyBorder="1" applyAlignment="1">
      <alignment horizontal="left" inden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5">
    <cellStyle name="Comma" xfId="4" builtinId="3"/>
    <cellStyle name="Normal" xfId="0" builtinId="0"/>
    <cellStyle name="Normal 2" xfId="3" xr:uid="{00000000-0005-0000-0000-000002000000}"/>
    <cellStyle name="NumberCellStyle" xfId="1" xr:uid="{00000000-0005-0000-0000-000003000000}"/>
    <cellStyle name="Percent" xfId="2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rates for total road freight transport, 2021-2022 and 2022-2023</a:t>
            </a:r>
          </a:p>
          <a:p>
            <a:pPr algn="l">
              <a:defRPr sz="1800" b="1"/>
            </a:pPr>
            <a:r>
              <a:rPr lang="en-US" sz="1600" b="0"/>
              <a:t>(% based on tonne-kilometres)</a:t>
            </a:r>
          </a:p>
        </c:rich>
      </c:tx>
      <c:layout>
        <c:manualLayout>
          <c:xMode val="edge"/>
          <c:yMode val="edge"/>
          <c:x val="5.3333333333333332E-3"/>
          <c:y val="8.2712985938792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501240694789082"/>
          <c:w val="0.97066666666666668"/>
          <c:h val="0.5614062510176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Figure1!$B$49</c:f>
              <c:strCache>
                <c:ptCount val="1"/>
                <c:pt idx="0">
                  <c:v>Growth rate 2021-2022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Figure1!$A$50:$A$80</c:f>
              <c:strCache>
                <c:ptCount val="31"/>
                <c:pt idx="0">
                  <c:v>EU (¹)</c:v>
                </c:pt>
                <c:pt idx="2">
                  <c:v>Lithuania</c:v>
                </c:pt>
                <c:pt idx="3">
                  <c:v>Denmark</c:v>
                </c:pt>
                <c:pt idx="4">
                  <c:v>Cyprus</c:v>
                </c:pt>
                <c:pt idx="5">
                  <c:v>Croatia (²)</c:v>
                </c:pt>
                <c:pt idx="6">
                  <c:v>Ireland</c:v>
                </c:pt>
                <c:pt idx="7">
                  <c:v>Romania</c:v>
                </c:pt>
                <c:pt idx="8">
                  <c:v>Spain</c:v>
                </c:pt>
                <c:pt idx="9">
                  <c:v>Czechia</c:v>
                </c:pt>
                <c:pt idx="10">
                  <c:v>Poland</c:v>
                </c:pt>
                <c:pt idx="11">
                  <c:v>France</c:v>
                </c:pt>
                <c:pt idx="12">
                  <c:v>Belgium</c:v>
                </c:pt>
                <c:pt idx="13">
                  <c:v>Italy</c:v>
                </c:pt>
                <c:pt idx="14">
                  <c:v>Netherlands</c:v>
                </c:pt>
                <c:pt idx="15">
                  <c:v>Austria</c:v>
                </c:pt>
                <c:pt idx="16">
                  <c:v>Luxembourg</c:v>
                </c:pt>
                <c:pt idx="17">
                  <c:v>Greece</c:v>
                </c:pt>
                <c:pt idx="18">
                  <c:v>Bulgaria (³)</c:v>
                </c:pt>
                <c:pt idx="19">
                  <c:v>Germany</c:v>
                </c:pt>
                <c:pt idx="20">
                  <c:v>Slovenia</c:v>
                </c:pt>
                <c:pt idx="21">
                  <c:v>Estonia</c:v>
                </c:pt>
                <c:pt idx="22">
                  <c:v>Finland</c:v>
                </c:pt>
                <c:pt idx="23">
                  <c:v>Latvia</c:v>
                </c:pt>
                <c:pt idx="24">
                  <c:v>Hungary</c:v>
                </c:pt>
                <c:pt idx="25">
                  <c:v>Sweden</c:v>
                </c:pt>
                <c:pt idx="26">
                  <c:v>Slovakia</c:v>
                </c:pt>
                <c:pt idx="27">
                  <c:v>Portugal (³)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Figure1!$B$50:$B$80</c:f>
              <c:numCache>
                <c:formatCode>#\ ##0.0_i</c:formatCode>
                <c:ptCount val="31"/>
                <c:pt idx="0">
                  <c:v>-0.1</c:v>
                </c:pt>
                <c:pt idx="2">
                  <c:v>-6.9</c:v>
                </c:pt>
                <c:pt idx="3">
                  <c:v>-1.2</c:v>
                </c:pt>
                <c:pt idx="4">
                  <c:v>29.8</c:v>
                </c:pt>
                <c:pt idx="5">
                  <c:v>0.2</c:v>
                </c:pt>
                <c:pt idx="6">
                  <c:v>-1</c:v>
                </c:pt>
                <c:pt idx="7">
                  <c:v>4</c:v>
                </c:pt>
                <c:pt idx="8">
                  <c:v>-1.3</c:v>
                </c:pt>
                <c:pt idx="9">
                  <c:v>3.2</c:v>
                </c:pt>
                <c:pt idx="10">
                  <c:v>1.4</c:v>
                </c:pt>
                <c:pt idx="11">
                  <c:v>-0.9</c:v>
                </c:pt>
                <c:pt idx="12">
                  <c:v>-7.4</c:v>
                </c:pt>
                <c:pt idx="13">
                  <c:v>4.2</c:v>
                </c:pt>
                <c:pt idx="14">
                  <c:v>-5.9</c:v>
                </c:pt>
                <c:pt idx="15">
                  <c:v>-1.7</c:v>
                </c:pt>
                <c:pt idx="16">
                  <c:v>6.5</c:v>
                </c:pt>
                <c:pt idx="17">
                  <c:v>0.6</c:v>
                </c:pt>
                <c:pt idx="18">
                  <c:v>0</c:v>
                </c:pt>
                <c:pt idx="19">
                  <c:v>-1.1000000000000001</c:v>
                </c:pt>
                <c:pt idx="20">
                  <c:v>-2.6</c:v>
                </c:pt>
                <c:pt idx="21">
                  <c:v>-13.3</c:v>
                </c:pt>
                <c:pt idx="22">
                  <c:v>3.3</c:v>
                </c:pt>
                <c:pt idx="23">
                  <c:v>-3.5</c:v>
                </c:pt>
                <c:pt idx="24">
                  <c:v>0.9</c:v>
                </c:pt>
                <c:pt idx="25">
                  <c:v>0.8</c:v>
                </c:pt>
                <c:pt idx="26">
                  <c:v>4.3</c:v>
                </c:pt>
                <c:pt idx="27">
                  <c:v>0</c:v>
                </c:pt>
                <c:pt idx="29">
                  <c:v>8.3000000000000007</c:v>
                </c:pt>
                <c:pt idx="3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4-4021-9099-F60DC379F50F}"/>
            </c:ext>
          </c:extLst>
        </c:ser>
        <c:ser>
          <c:idx val="1"/>
          <c:order val="1"/>
          <c:tx>
            <c:strRef>
              <c:f>Figure1!$C$49</c:f>
              <c:strCache>
                <c:ptCount val="1"/>
                <c:pt idx="0">
                  <c:v>Growth rate 2022-2023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Figure1!$A$50:$A$80</c:f>
              <c:strCache>
                <c:ptCount val="31"/>
                <c:pt idx="0">
                  <c:v>EU (¹)</c:v>
                </c:pt>
                <c:pt idx="2">
                  <c:v>Lithuania</c:v>
                </c:pt>
                <c:pt idx="3">
                  <c:v>Denmark</c:v>
                </c:pt>
                <c:pt idx="4">
                  <c:v>Cyprus</c:v>
                </c:pt>
                <c:pt idx="5">
                  <c:v>Croatia (²)</c:v>
                </c:pt>
                <c:pt idx="6">
                  <c:v>Ireland</c:v>
                </c:pt>
                <c:pt idx="7">
                  <c:v>Romania</c:v>
                </c:pt>
                <c:pt idx="8">
                  <c:v>Spain</c:v>
                </c:pt>
                <c:pt idx="9">
                  <c:v>Czechia</c:v>
                </c:pt>
                <c:pt idx="10">
                  <c:v>Poland</c:v>
                </c:pt>
                <c:pt idx="11">
                  <c:v>France</c:v>
                </c:pt>
                <c:pt idx="12">
                  <c:v>Belgium</c:v>
                </c:pt>
                <c:pt idx="13">
                  <c:v>Italy</c:v>
                </c:pt>
                <c:pt idx="14">
                  <c:v>Netherlands</c:v>
                </c:pt>
                <c:pt idx="15">
                  <c:v>Austria</c:v>
                </c:pt>
                <c:pt idx="16">
                  <c:v>Luxembourg</c:v>
                </c:pt>
                <c:pt idx="17">
                  <c:v>Greece</c:v>
                </c:pt>
                <c:pt idx="18">
                  <c:v>Bulgaria (³)</c:v>
                </c:pt>
                <c:pt idx="19">
                  <c:v>Germany</c:v>
                </c:pt>
                <c:pt idx="20">
                  <c:v>Slovenia</c:v>
                </c:pt>
                <c:pt idx="21">
                  <c:v>Estonia</c:v>
                </c:pt>
                <c:pt idx="22">
                  <c:v>Finland</c:v>
                </c:pt>
                <c:pt idx="23">
                  <c:v>Latvia</c:v>
                </c:pt>
                <c:pt idx="24">
                  <c:v>Hungary</c:v>
                </c:pt>
                <c:pt idx="25">
                  <c:v>Sweden</c:v>
                </c:pt>
                <c:pt idx="26">
                  <c:v>Slovakia</c:v>
                </c:pt>
                <c:pt idx="27">
                  <c:v>Portugal (³)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Figure1!$C$50:$C$80</c:f>
              <c:numCache>
                <c:formatCode>#\ ##0.0_i</c:formatCode>
                <c:ptCount val="31"/>
                <c:pt idx="0">
                  <c:v>-3.2</c:v>
                </c:pt>
                <c:pt idx="2">
                  <c:v>17.3</c:v>
                </c:pt>
                <c:pt idx="3">
                  <c:v>8.1999999999999993</c:v>
                </c:pt>
                <c:pt idx="4">
                  <c:v>7.8</c:v>
                </c:pt>
                <c:pt idx="5">
                  <c:v>4.9000000000000004</c:v>
                </c:pt>
                <c:pt idx="6">
                  <c:v>1.8</c:v>
                </c:pt>
                <c:pt idx="7">
                  <c:v>1.4</c:v>
                </c:pt>
                <c:pt idx="8">
                  <c:v>-1.3</c:v>
                </c:pt>
                <c:pt idx="9">
                  <c:v>-1.5</c:v>
                </c:pt>
                <c:pt idx="10">
                  <c:v>-1.9</c:v>
                </c:pt>
                <c:pt idx="11">
                  <c:v>-2.4</c:v>
                </c:pt>
                <c:pt idx="12">
                  <c:v>-3.7</c:v>
                </c:pt>
                <c:pt idx="13">
                  <c:v>-3.9</c:v>
                </c:pt>
                <c:pt idx="14">
                  <c:v>-4.4000000000000004</c:v>
                </c:pt>
                <c:pt idx="15">
                  <c:v>-5.2</c:v>
                </c:pt>
                <c:pt idx="16">
                  <c:v>-5.3</c:v>
                </c:pt>
                <c:pt idx="17">
                  <c:v>-5.5</c:v>
                </c:pt>
                <c:pt idx="18">
                  <c:v>-5.7</c:v>
                </c:pt>
                <c:pt idx="19">
                  <c:v>-5.8</c:v>
                </c:pt>
                <c:pt idx="20">
                  <c:v>-7.3</c:v>
                </c:pt>
                <c:pt idx="21">
                  <c:v>-7.6</c:v>
                </c:pt>
                <c:pt idx="22">
                  <c:v>-7.6</c:v>
                </c:pt>
                <c:pt idx="23">
                  <c:v>-9.5</c:v>
                </c:pt>
                <c:pt idx="24">
                  <c:v>-10.9</c:v>
                </c:pt>
                <c:pt idx="25">
                  <c:v>-11.5</c:v>
                </c:pt>
                <c:pt idx="26">
                  <c:v>-16.2</c:v>
                </c:pt>
                <c:pt idx="27">
                  <c:v>-16.399999999999999</c:v>
                </c:pt>
                <c:pt idx="29">
                  <c:v>-0.1</c:v>
                </c:pt>
                <c:pt idx="30">
                  <c:v>-8.5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4-4021-9099-F60DC379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9899864"/>
        <c:axId val="609895904"/>
      </c:barChart>
      <c:catAx>
        <c:axId val="60989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895904"/>
        <c:crosses val="autoZero"/>
        <c:auto val="1"/>
        <c:lblAlgn val="ctr"/>
        <c:lblOffset val="100"/>
        <c:tickMarkSkip val="1"/>
        <c:noMultiLvlLbl val="0"/>
      </c:catAx>
      <c:valAx>
        <c:axId val="609895904"/>
        <c:scaling>
          <c:orientation val="minMax"/>
          <c:max val="35"/>
          <c:min val="-2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89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76839895013122"/>
          <c:y val="0.74916472909868914"/>
          <c:w val="0.44846309711286092"/>
          <c:h val="3.985919253889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Quarterly road freight transport by type of operation, EU, 2019-2023</a:t>
            </a:r>
          </a:p>
          <a:p>
            <a:pPr algn="l">
              <a:defRPr sz="1800" b="1"/>
            </a:pPr>
            <a:r>
              <a:rPr lang="en-US" sz="1600" b="0"/>
              <a:t>(billion tonne-kilometres)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Figure2!$A$55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Figure2!$B$52:$U$53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Figure2!$B$55:$U$55</c:f>
              <c:numCache>
                <c:formatCode>#\ ##0.0_i</c:formatCode>
                <c:ptCount val="20"/>
                <c:pt idx="0">
                  <c:v>268.82600000000002</c:v>
                </c:pt>
                <c:pt idx="1">
                  <c:v>283.34800000000001</c:v>
                </c:pt>
                <c:pt idx="2">
                  <c:v>282.60000000000002</c:v>
                </c:pt>
                <c:pt idx="3">
                  <c:v>284.911</c:v>
                </c:pt>
                <c:pt idx="4">
                  <c:v>271.74799999999999</c:v>
                </c:pt>
                <c:pt idx="5">
                  <c:v>258.72300000000001</c:v>
                </c:pt>
                <c:pt idx="6">
                  <c:v>286.81</c:v>
                </c:pt>
                <c:pt idx="7">
                  <c:v>291.27499999999998</c:v>
                </c:pt>
                <c:pt idx="8">
                  <c:v>283.91000000000003</c:v>
                </c:pt>
                <c:pt idx="9">
                  <c:v>302.14100000000002</c:v>
                </c:pt>
                <c:pt idx="10">
                  <c:v>294.84100000000001</c:v>
                </c:pt>
                <c:pt idx="11">
                  <c:v>297.00200000000001</c:v>
                </c:pt>
                <c:pt idx="12">
                  <c:v>292.23599999999999</c:v>
                </c:pt>
                <c:pt idx="13">
                  <c:v>304.34199999999998</c:v>
                </c:pt>
                <c:pt idx="14">
                  <c:v>292.8</c:v>
                </c:pt>
                <c:pt idx="15">
                  <c:v>287.60899999999998</c:v>
                </c:pt>
                <c:pt idx="16">
                  <c:v>287.59699999999998</c:v>
                </c:pt>
                <c:pt idx="17">
                  <c:v>290.25299999999999</c:v>
                </c:pt>
                <c:pt idx="18">
                  <c:v>280.38900000000001</c:v>
                </c:pt>
                <c:pt idx="19">
                  <c:v>279.649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7-4F6B-9B3B-FBE65AF8CF21}"/>
            </c:ext>
          </c:extLst>
        </c:ser>
        <c:ser>
          <c:idx val="2"/>
          <c:order val="2"/>
          <c:tx>
            <c:strRef>
              <c:f>Figure2!$A$56</c:f>
              <c:strCache>
                <c:ptCount val="1"/>
                <c:pt idx="0">
                  <c:v>International loaded and unloaded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Figure2!$B$52:$U$53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Figure2!$B$56:$U$56</c:f>
              <c:numCache>
                <c:formatCode>#\ ##0.0_i</c:formatCode>
                <c:ptCount val="20"/>
                <c:pt idx="0">
                  <c:v>119.363</c:v>
                </c:pt>
                <c:pt idx="1">
                  <c:v>115.277</c:v>
                </c:pt>
                <c:pt idx="2">
                  <c:v>109.72499999999999</c:v>
                </c:pt>
                <c:pt idx="3">
                  <c:v>111.669</c:v>
                </c:pt>
                <c:pt idx="4">
                  <c:v>114.798</c:v>
                </c:pt>
                <c:pt idx="5">
                  <c:v>97.915999999999997</c:v>
                </c:pt>
                <c:pt idx="6">
                  <c:v>109.59699999999999</c:v>
                </c:pt>
                <c:pt idx="7">
                  <c:v>116.928</c:v>
                </c:pt>
                <c:pt idx="8">
                  <c:v>126.343</c:v>
                </c:pt>
                <c:pt idx="9">
                  <c:v>126.896</c:v>
                </c:pt>
                <c:pt idx="10">
                  <c:v>115.036</c:v>
                </c:pt>
                <c:pt idx="11">
                  <c:v>114.77500000000001</c:v>
                </c:pt>
                <c:pt idx="12">
                  <c:v>129.42400000000001</c:v>
                </c:pt>
                <c:pt idx="13">
                  <c:v>123.88200000000001</c:v>
                </c:pt>
                <c:pt idx="14">
                  <c:v>114.789</c:v>
                </c:pt>
                <c:pt idx="15">
                  <c:v>119.20699999999999</c:v>
                </c:pt>
                <c:pt idx="16">
                  <c:v>124.655</c:v>
                </c:pt>
                <c:pt idx="17">
                  <c:v>120.476</c:v>
                </c:pt>
                <c:pt idx="18">
                  <c:v>109.48699999999999</c:v>
                </c:pt>
                <c:pt idx="19">
                  <c:v>111.431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7-4F6B-9B3B-FBE65AF8CF21}"/>
            </c:ext>
          </c:extLst>
        </c:ser>
        <c:ser>
          <c:idx val="3"/>
          <c:order val="3"/>
          <c:tx>
            <c:strRef>
              <c:f>Figure2!$A$57</c:f>
              <c:strCache>
                <c:ptCount val="1"/>
                <c:pt idx="0">
                  <c:v>Cross-trade and cabotage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Figure2!$B$52:$U$53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Figure2!$B$57:$U$57</c:f>
              <c:numCache>
                <c:formatCode>#\ ##0.0_i</c:formatCode>
                <c:ptCount val="20"/>
                <c:pt idx="0">
                  <c:v>59.624000000000002</c:v>
                </c:pt>
                <c:pt idx="1">
                  <c:v>60.655999999999999</c:v>
                </c:pt>
                <c:pt idx="2">
                  <c:v>58.502000000000002</c:v>
                </c:pt>
                <c:pt idx="3">
                  <c:v>59.023000000000003</c:v>
                </c:pt>
                <c:pt idx="4">
                  <c:v>61.308</c:v>
                </c:pt>
                <c:pt idx="5">
                  <c:v>57.926000000000002</c:v>
                </c:pt>
                <c:pt idx="6">
                  <c:v>65.721999999999994</c:v>
                </c:pt>
                <c:pt idx="7">
                  <c:v>63.006</c:v>
                </c:pt>
                <c:pt idx="8">
                  <c:v>67.760000000000005</c:v>
                </c:pt>
                <c:pt idx="9">
                  <c:v>67.391000000000005</c:v>
                </c:pt>
                <c:pt idx="10">
                  <c:v>62.578000000000003</c:v>
                </c:pt>
                <c:pt idx="11">
                  <c:v>61.838000000000001</c:v>
                </c:pt>
                <c:pt idx="12">
                  <c:v>68.105000000000004</c:v>
                </c:pt>
                <c:pt idx="13">
                  <c:v>64.897000000000006</c:v>
                </c:pt>
                <c:pt idx="14">
                  <c:v>61.984999999999999</c:v>
                </c:pt>
                <c:pt idx="15">
                  <c:v>59.290999999999997</c:v>
                </c:pt>
                <c:pt idx="16">
                  <c:v>66.19</c:v>
                </c:pt>
                <c:pt idx="17">
                  <c:v>64.694999999999993</c:v>
                </c:pt>
                <c:pt idx="18">
                  <c:v>61.817</c:v>
                </c:pt>
                <c:pt idx="19">
                  <c:v>60.345999999999997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C7-4F6B-9B3B-FBE65AF8C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3843016"/>
        <c:axId val="693851656"/>
      </c:barChart>
      <c:lineChart>
        <c:grouping val="standard"/>
        <c:varyColors val="0"/>
        <c:ser>
          <c:idx val="0"/>
          <c:order val="0"/>
          <c:tx>
            <c:strRef>
              <c:f>Figure2!$A$54</c:f>
              <c:strCache>
                <c:ptCount val="1"/>
                <c:pt idx="0">
                  <c:v>EU Total transport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multiLvlStrRef>
              <c:f>Figure2!$B$52:$U$53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Figure2!$B$54:$U$54</c:f>
              <c:numCache>
                <c:formatCode>#\ ##0.0_i</c:formatCode>
                <c:ptCount val="20"/>
                <c:pt idx="0">
                  <c:v>447.81299999999999</c:v>
                </c:pt>
                <c:pt idx="1">
                  <c:v>459.28100000000001</c:v>
                </c:pt>
                <c:pt idx="2">
                  <c:v>450.827</c:v>
                </c:pt>
                <c:pt idx="3">
                  <c:v>455.60300000000001</c:v>
                </c:pt>
                <c:pt idx="4">
                  <c:v>447.85399999999998</c:v>
                </c:pt>
                <c:pt idx="5">
                  <c:v>414.56599999999997</c:v>
                </c:pt>
                <c:pt idx="6">
                  <c:v>462.12900000000002</c:v>
                </c:pt>
                <c:pt idx="7">
                  <c:v>471.20800000000003</c:v>
                </c:pt>
                <c:pt idx="8">
                  <c:v>478.01299999999998</c:v>
                </c:pt>
                <c:pt idx="9">
                  <c:v>496.42700000000002</c:v>
                </c:pt>
                <c:pt idx="10">
                  <c:v>472.45499999999998</c:v>
                </c:pt>
                <c:pt idx="11">
                  <c:v>473.61500000000001</c:v>
                </c:pt>
                <c:pt idx="12">
                  <c:v>489.76499999999999</c:v>
                </c:pt>
                <c:pt idx="13">
                  <c:v>493.12200000000001</c:v>
                </c:pt>
                <c:pt idx="14">
                  <c:v>469.57400000000001</c:v>
                </c:pt>
                <c:pt idx="15">
                  <c:v>466.10599999999999</c:v>
                </c:pt>
                <c:pt idx="16">
                  <c:v>478.44200000000001</c:v>
                </c:pt>
                <c:pt idx="17">
                  <c:v>475.423</c:v>
                </c:pt>
                <c:pt idx="18">
                  <c:v>451.69299999999998</c:v>
                </c:pt>
                <c:pt idx="19">
                  <c:v>451.42599999999999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7-4F6B-9B3B-FBE65AF8C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843016"/>
        <c:axId val="693851656"/>
      </c:lineChart>
      <c:catAx>
        <c:axId val="69384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851656"/>
        <c:crosses val="autoZero"/>
        <c:auto val="1"/>
        <c:lblAlgn val="ctr"/>
        <c:lblOffset val="100"/>
        <c:noMultiLvlLbl val="0"/>
      </c:catAx>
      <c:valAx>
        <c:axId val="6938516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8430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04146981627297E-2"/>
          <c:y val="0.84744954262199901"/>
          <c:w val="0.9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freight transport by distance class, EU, 2019-2023</a:t>
            </a:r>
          </a:p>
          <a:p>
            <a:pPr algn="l">
              <a:defRPr sz="1800" b="1"/>
            </a:pPr>
            <a:r>
              <a:rPr lang="en-US" sz="1600" b="0"/>
              <a:t>(index based on tonne-kilometres; 2019=100)</a:t>
            </a:r>
          </a:p>
        </c:rich>
      </c:tx>
      <c:layout>
        <c:manualLayout>
          <c:xMode val="edge"/>
          <c:yMode val="edge"/>
          <c:x val="5.3333333333333332E-3"/>
          <c:y val="8.6412090072016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6738630814041"/>
          <c:w val="0.97066666666666668"/>
          <c:h val="0.68339664833358194"/>
        </c:manualLayout>
      </c:layout>
      <c:lineChart>
        <c:grouping val="standard"/>
        <c:varyColors val="0"/>
        <c:ser>
          <c:idx val="0"/>
          <c:order val="0"/>
          <c:tx>
            <c:strRef>
              <c:f>Figure3!$B$52</c:f>
              <c:strCache>
                <c:ptCount val="1"/>
                <c:pt idx="0">
                  <c:v>Less than 150 km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  <a:effectLst/>
            </c:spPr>
          </c:marker>
          <c:cat>
            <c:numRef>
              <c:f>Figure3!$A$53:$A$57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Figure3!$B$53:$B$57</c:f>
              <c:numCache>
                <c:formatCode>#\ ##0.0_i</c:formatCode>
                <c:ptCount val="5"/>
                <c:pt idx="0">
                  <c:v>100</c:v>
                </c:pt>
                <c:pt idx="1">
                  <c:v>97.425981781299626</c:v>
                </c:pt>
                <c:pt idx="2">
                  <c:v>102.88044895902185</c:v>
                </c:pt>
                <c:pt idx="3">
                  <c:v>101.75096044510964</c:v>
                </c:pt>
                <c:pt idx="4">
                  <c:v>98.441255201092005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4-440F-BE58-26FC4E9433F0}"/>
            </c:ext>
          </c:extLst>
        </c:ser>
        <c:ser>
          <c:idx val="1"/>
          <c:order val="1"/>
          <c:tx>
            <c:strRef>
              <c:f>Figure3!$C$52</c:f>
              <c:strCache>
                <c:ptCount val="1"/>
                <c:pt idx="0">
                  <c:v>From 150 to 299 km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Figure3!$A$53:$A$57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Figure3!$C$53:$C$57</c:f>
              <c:numCache>
                <c:formatCode>#\ ##0.0_i</c:formatCode>
                <c:ptCount val="5"/>
                <c:pt idx="0">
                  <c:v>100</c:v>
                </c:pt>
                <c:pt idx="1">
                  <c:v>99.718251465676317</c:v>
                </c:pt>
                <c:pt idx="2">
                  <c:v>106.15613248312428</c:v>
                </c:pt>
                <c:pt idx="3">
                  <c:v>104.76665965944923</c:v>
                </c:pt>
                <c:pt idx="4">
                  <c:v>102.35763669913344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4-440F-BE58-26FC4E9433F0}"/>
            </c:ext>
          </c:extLst>
        </c:ser>
        <c:ser>
          <c:idx val="2"/>
          <c:order val="2"/>
          <c:tx>
            <c:strRef>
              <c:f>Figure3!$D$52</c:f>
              <c:strCache>
                <c:ptCount val="1"/>
                <c:pt idx="0">
                  <c:v>From 300 to 999 km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Figure3!$A$53:$A$57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Figure3!$D$53:$D$57</c:f>
              <c:numCache>
                <c:formatCode>#\ ##0.0_i</c:formatCode>
                <c:ptCount val="5"/>
                <c:pt idx="0">
                  <c:v>100</c:v>
                </c:pt>
                <c:pt idx="1">
                  <c:v>99.965504827270891</c:v>
                </c:pt>
                <c:pt idx="2">
                  <c:v>106.93927891400436</c:v>
                </c:pt>
                <c:pt idx="3">
                  <c:v>107.76387780495718</c:v>
                </c:pt>
                <c:pt idx="4">
                  <c:v>103.95106613354287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4-440F-BE58-26FC4E9433F0}"/>
            </c:ext>
          </c:extLst>
        </c:ser>
        <c:ser>
          <c:idx val="3"/>
          <c:order val="3"/>
          <c:tx>
            <c:strRef>
              <c:f>Figure3!$E$52</c:f>
              <c:strCache>
                <c:ptCount val="1"/>
                <c:pt idx="0">
                  <c:v>From 1000 to 1999 km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Figure3!$A$53:$A$57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Figure3!$E$53:$E$57</c:f>
              <c:numCache>
                <c:formatCode>#\ ##0.0_i</c:formatCode>
                <c:ptCount val="5"/>
                <c:pt idx="0">
                  <c:v>100</c:v>
                </c:pt>
                <c:pt idx="1">
                  <c:v>91.493059928961884</c:v>
                </c:pt>
                <c:pt idx="2">
                  <c:v>105.35304934881729</c:v>
                </c:pt>
                <c:pt idx="3">
                  <c:v>103.07328009673274</c:v>
                </c:pt>
                <c:pt idx="4">
                  <c:v>99.487366803536787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44-440F-BE58-26FC4E9433F0}"/>
            </c:ext>
          </c:extLst>
        </c:ser>
        <c:ser>
          <c:idx val="4"/>
          <c:order val="4"/>
          <c:tx>
            <c:strRef>
              <c:f>Figure3!$F$52</c:f>
              <c:strCache>
                <c:ptCount val="1"/>
                <c:pt idx="0">
                  <c:v>2 000 km and over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B09120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B09120"/>
                    </a:solidFill>
                  </a14:hiddenFill>
                </a:ext>
              </a:extLst>
            </c:spPr>
          </c:marker>
          <c:cat>
            <c:numRef>
              <c:f>Figure3!$A$53:$A$57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Figure3!$F$53:$F$57</c:f>
              <c:numCache>
                <c:formatCode>#\ ##0.0_i</c:formatCode>
                <c:ptCount val="5"/>
                <c:pt idx="0">
                  <c:v>100</c:v>
                </c:pt>
                <c:pt idx="1">
                  <c:v>99.025874032813064</c:v>
                </c:pt>
                <c:pt idx="2">
                  <c:v>106.54017984448964</c:v>
                </c:pt>
                <c:pt idx="3">
                  <c:v>107.38350981920496</c:v>
                </c:pt>
                <c:pt idx="4">
                  <c:v>103.701070321857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44-440F-BE58-26FC4E943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369176"/>
        <c:axId val="779368456"/>
      </c:lineChart>
      <c:catAx>
        <c:axId val="77936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368456"/>
        <c:crosses val="autoZero"/>
        <c:auto val="1"/>
        <c:lblAlgn val="ctr"/>
        <c:lblOffset val="100"/>
        <c:tickMarkSkip val="1"/>
        <c:noMultiLvlLbl val="0"/>
      </c:catAx>
      <c:valAx>
        <c:axId val="779368456"/>
        <c:scaling>
          <c:orientation val="minMax"/>
          <c:min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36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3483383618479057"/>
          <c:w val="0.9"/>
          <c:h val="4.16417820826572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16449622047109"/>
          <c:y val="2.8827349844732258E-2"/>
          <c:w val="0.78016886768925597"/>
          <c:h val="0.78157653563584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Figure4!$B$49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Figure4!$A$50:$A$57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Poland</c:v>
                </c:pt>
                <c:pt idx="4">
                  <c:v>Italy</c:v>
                </c:pt>
                <c:pt idx="5">
                  <c:v>Netherlands</c:v>
                </c:pt>
                <c:pt idx="6">
                  <c:v>Sweden</c:v>
                </c:pt>
                <c:pt idx="7">
                  <c:v>Czechia</c:v>
                </c:pt>
              </c:strCache>
            </c:strRef>
          </c:cat>
          <c:val>
            <c:numRef>
              <c:f>Figure4!$B$50:$B$57</c:f>
              <c:numCache>
                <c:formatCode>#,##0</c:formatCode>
                <c:ptCount val="8"/>
                <c:pt idx="0">
                  <c:v>2756.4</c:v>
                </c:pt>
                <c:pt idx="1">
                  <c:v>1504.9</c:v>
                </c:pt>
                <c:pt idx="2">
                  <c:v>1511.2</c:v>
                </c:pt>
                <c:pt idx="3">
                  <c:v>1245.4000000000001</c:v>
                </c:pt>
                <c:pt idx="4">
                  <c:v>1014.8</c:v>
                </c:pt>
                <c:pt idx="5">
                  <c:v>525</c:v>
                </c:pt>
                <c:pt idx="6">
                  <c:v>442.2</c:v>
                </c:pt>
                <c:pt idx="7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A-42AD-A338-7CF185981A4A}"/>
            </c:ext>
          </c:extLst>
        </c:ser>
        <c:ser>
          <c:idx val="1"/>
          <c:order val="1"/>
          <c:tx>
            <c:strRef>
              <c:f>Figure4!$C$49</c:f>
              <c:strCache>
                <c:ptCount val="1"/>
                <c:pt idx="0">
                  <c:v>International transport - loaded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Figure4!$A$50:$A$57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Poland</c:v>
                </c:pt>
                <c:pt idx="4">
                  <c:v>Italy</c:v>
                </c:pt>
                <c:pt idx="5">
                  <c:v>Netherlands</c:v>
                </c:pt>
                <c:pt idx="6">
                  <c:v>Sweden</c:v>
                </c:pt>
                <c:pt idx="7">
                  <c:v>Czechia</c:v>
                </c:pt>
              </c:strCache>
            </c:strRef>
          </c:cat>
          <c:val>
            <c:numRef>
              <c:f>Figure4!$C$50:$C$57</c:f>
              <c:numCache>
                <c:formatCode>#,##0</c:formatCode>
                <c:ptCount val="8"/>
                <c:pt idx="0">
                  <c:v>214.9</c:v>
                </c:pt>
                <c:pt idx="1">
                  <c:v>101.8</c:v>
                </c:pt>
                <c:pt idx="2">
                  <c:v>64.8</c:v>
                </c:pt>
                <c:pt idx="3">
                  <c:v>99.9</c:v>
                </c:pt>
                <c:pt idx="4">
                  <c:v>62.6</c:v>
                </c:pt>
                <c:pt idx="5">
                  <c:v>102.5</c:v>
                </c:pt>
                <c:pt idx="6">
                  <c:v>14.6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A-42AD-A338-7CF185981A4A}"/>
            </c:ext>
          </c:extLst>
        </c:ser>
        <c:ser>
          <c:idx val="2"/>
          <c:order val="2"/>
          <c:tx>
            <c:strRef>
              <c:f>Figure4!$D$49</c:f>
              <c:strCache>
                <c:ptCount val="1"/>
                <c:pt idx="0">
                  <c:v>International transport - unloaded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Figure4!$A$50:$A$57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Poland</c:v>
                </c:pt>
                <c:pt idx="4">
                  <c:v>Italy</c:v>
                </c:pt>
                <c:pt idx="5">
                  <c:v>Netherlands</c:v>
                </c:pt>
                <c:pt idx="6">
                  <c:v>Sweden</c:v>
                </c:pt>
                <c:pt idx="7">
                  <c:v>Czechia</c:v>
                </c:pt>
              </c:strCache>
            </c:strRef>
          </c:cat>
          <c:val>
            <c:numRef>
              <c:f>Figure4!$D$50:$D$57</c:f>
              <c:numCache>
                <c:formatCode>#,##0</c:formatCode>
                <c:ptCount val="8"/>
                <c:pt idx="0">
                  <c:v>203.1</c:v>
                </c:pt>
                <c:pt idx="1">
                  <c:v>123.4</c:v>
                </c:pt>
                <c:pt idx="2">
                  <c:v>54.8</c:v>
                </c:pt>
                <c:pt idx="3">
                  <c:v>86.3</c:v>
                </c:pt>
                <c:pt idx="4">
                  <c:v>59.5</c:v>
                </c:pt>
                <c:pt idx="5">
                  <c:v>92.2</c:v>
                </c:pt>
                <c:pt idx="6">
                  <c:v>17</c:v>
                </c:pt>
                <c:pt idx="7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A-42AD-A338-7CF18598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8379208"/>
        <c:axId val="738372728"/>
      </c:barChart>
      <c:catAx>
        <c:axId val="73837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72728"/>
        <c:crosses val="autoZero"/>
        <c:auto val="1"/>
        <c:lblAlgn val="ctr"/>
        <c:lblOffset val="100"/>
        <c:tickMarkSkip val="1"/>
        <c:noMultiLvlLbl val="0"/>
      </c:catAx>
      <c:valAx>
        <c:axId val="7383727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7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Figure4!$B$49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Figure4!$A$58:$A$78</c:f>
              <c:strCache>
                <c:ptCount val="21"/>
                <c:pt idx="0">
                  <c:v>Austria</c:v>
                </c:pt>
                <c:pt idx="1">
                  <c:v>Belgium</c:v>
                </c:pt>
                <c:pt idx="2">
                  <c:v>Romania</c:v>
                </c:pt>
                <c:pt idx="3">
                  <c:v>Greece</c:v>
                </c:pt>
                <c:pt idx="4">
                  <c:v>Finland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Ireland</c:v>
                </c:pt>
                <c:pt idx="9">
                  <c:v>Bulgaria</c:v>
                </c:pt>
                <c:pt idx="10">
                  <c:v>Portugal</c:v>
                </c:pt>
                <c:pt idx="11">
                  <c:v>Slovenia</c:v>
                </c:pt>
                <c:pt idx="12">
                  <c:v>Croatia</c:v>
                </c:pt>
                <c:pt idx="13">
                  <c:v>Latvia</c:v>
                </c:pt>
                <c:pt idx="14">
                  <c:v>Lithuania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9">
                  <c:v>Switzerland</c:v>
                </c:pt>
                <c:pt idx="20">
                  <c:v>Norway</c:v>
                </c:pt>
              </c:strCache>
            </c:strRef>
          </c:cat>
          <c:val>
            <c:numRef>
              <c:f>Figure4!$B$58:$B$78</c:f>
              <c:numCache>
                <c:formatCode>#,##0</c:formatCode>
                <c:ptCount val="21"/>
                <c:pt idx="0">
                  <c:v>345</c:v>
                </c:pt>
                <c:pt idx="1">
                  <c:v>226.6</c:v>
                </c:pt>
                <c:pt idx="2">
                  <c:v>267.2</c:v>
                </c:pt>
                <c:pt idx="3">
                  <c:v>271.3</c:v>
                </c:pt>
                <c:pt idx="4">
                  <c:v>232.4</c:v>
                </c:pt>
                <c:pt idx="5">
                  <c:v>160.30000000000001</c:v>
                </c:pt>
                <c:pt idx="6">
                  <c:v>165.3</c:v>
                </c:pt>
                <c:pt idx="7">
                  <c:v>123.3</c:v>
                </c:pt>
                <c:pt idx="8">
                  <c:v>158.19999999999999</c:v>
                </c:pt>
                <c:pt idx="9">
                  <c:v>136.19999999999999</c:v>
                </c:pt>
                <c:pt idx="10">
                  <c:v>109.9</c:v>
                </c:pt>
                <c:pt idx="11">
                  <c:v>68.400000000000006</c:v>
                </c:pt>
                <c:pt idx="12">
                  <c:v>72.099999999999994</c:v>
                </c:pt>
                <c:pt idx="13">
                  <c:v>65.8</c:v>
                </c:pt>
                <c:pt idx="14">
                  <c:v>46.2</c:v>
                </c:pt>
                <c:pt idx="15">
                  <c:v>40.700000000000003</c:v>
                </c:pt>
                <c:pt idx="16">
                  <c:v>17.8</c:v>
                </c:pt>
                <c:pt idx="17">
                  <c:v>21.3</c:v>
                </c:pt>
                <c:pt idx="19">
                  <c:v>270.10000000000002</c:v>
                </c:pt>
                <c:pt idx="20">
                  <c:v>261.39999999999998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6BF-A015-2157EE6A7D1E}"/>
            </c:ext>
          </c:extLst>
        </c:ser>
        <c:ser>
          <c:idx val="1"/>
          <c:order val="1"/>
          <c:tx>
            <c:strRef>
              <c:f>Figure4!$C$49</c:f>
              <c:strCache>
                <c:ptCount val="1"/>
                <c:pt idx="0">
                  <c:v>International transport - loaded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Figure4!$A$58:$A$78</c:f>
              <c:strCache>
                <c:ptCount val="21"/>
                <c:pt idx="0">
                  <c:v>Austria</c:v>
                </c:pt>
                <c:pt idx="1">
                  <c:v>Belgium</c:v>
                </c:pt>
                <c:pt idx="2">
                  <c:v>Romania</c:v>
                </c:pt>
                <c:pt idx="3">
                  <c:v>Greece</c:v>
                </c:pt>
                <c:pt idx="4">
                  <c:v>Finland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Ireland</c:v>
                </c:pt>
                <c:pt idx="9">
                  <c:v>Bulgaria</c:v>
                </c:pt>
                <c:pt idx="10">
                  <c:v>Portugal</c:v>
                </c:pt>
                <c:pt idx="11">
                  <c:v>Slovenia</c:v>
                </c:pt>
                <c:pt idx="12">
                  <c:v>Croatia</c:v>
                </c:pt>
                <c:pt idx="13">
                  <c:v>Latvia</c:v>
                </c:pt>
                <c:pt idx="14">
                  <c:v>Lithuania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9">
                  <c:v>Switzerland</c:v>
                </c:pt>
                <c:pt idx="20">
                  <c:v>Norway</c:v>
                </c:pt>
              </c:strCache>
            </c:strRef>
          </c:cat>
          <c:val>
            <c:numRef>
              <c:f>Figure4!$C$58:$C$78</c:f>
              <c:numCache>
                <c:formatCode>#,##0</c:formatCode>
                <c:ptCount val="21"/>
                <c:pt idx="0">
                  <c:v>44</c:v>
                </c:pt>
                <c:pt idx="1">
                  <c:v>93.1</c:v>
                </c:pt>
                <c:pt idx="2">
                  <c:v>13.1</c:v>
                </c:pt>
                <c:pt idx="3">
                  <c:v>6.6</c:v>
                </c:pt>
                <c:pt idx="4">
                  <c:v>4.0999999999999996</c:v>
                </c:pt>
                <c:pt idx="5">
                  <c:v>29.5</c:v>
                </c:pt>
                <c:pt idx="6">
                  <c:v>12.5</c:v>
                </c:pt>
                <c:pt idx="7">
                  <c:v>25.1</c:v>
                </c:pt>
                <c:pt idx="8">
                  <c:v>3.7</c:v>
                </c:pt>
                <c:pt idx="9">
                  <c:v>8.1</c:v>
                </c:pt>
                <c:pt idx="10">
                  <c:v>13.4</c:v>
                </c:pt>
                <c:pt idx="11">
                  <c:v>16.3</c:v>
                </c:pt>
                <c:pt idx="12">
                  <c:v>7.9</c:v>
                </c:pt>
                <c:pt idx="13">
                  <c:v>8.5</c:v>
                </c:pt>
                <c:pt idx="14">
                  <c:v>12.4</c:v>
                </c:pt>
                <c:pt idx="15">
                  <c:v>0</c:v>
                </c:pt>
                <c:pt idx="16">
                  <c:v>9.4</c:v>
                </c:pt>
                <c:pt idx="17">
                  <c:v>3.4</c:v>
                </c:pt>
                <c:pt idx="19">
                  <c:v>12</c:v>
                </c:pt>
                <c:pt idx="2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2-46BF-A015-2157EE6A7D1E}"/>
            </c:ext>
          </c:extLst>
        </c:ser>
        <c:ser>
          <c:idx val="2"/>
          <c:order val="2"/>
          <c:tx>
            <c:strRef>
              <c:f>Figure4!$D$49</c:f>
              <c:strCache>
                <c:ptCount val="1"/>
                <c:pt idx="0">
                  <c:v>International transport - unloaded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Figure4!$A$58:$A$78</c:f>
              <c:strCache>
                <c:ptCount val="21"/>
                <c:pt idx="0">
                  <c:v>Austria</c:v>
                </c:pt>
                <c:pt idx="1">
                  <c:v>Belgium</c:v>
                </c:pt>
                <c:pt idx="2">
                  <c:v>Romania</c:v>
                </c:pt>
                <c:pt idx="3">
                  <c:v>Greece</c:v>
                </c:pt>
                <c:pt idx="4">
                  <c:v>Finland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Ireland</c:v>
                </c:pt>
                <c:pt idx="9">
                  <c:v>Bulgaria</c:v>
                </c:pt>
                <c:pt idx="10">
                  <c:v>Portugal</c:v>
                </c:pt>
                <c:pt idx="11">
                  <c:v>Slovenia</c:v>
                </c:pt>
                <c:pt idx="12">
                  <c:v>Croatia</c:v>
                </c:pt>
                <c:pt idx="13">
                  <c:v>Latvia</c:v>
                </c:pt>
                <c:pt idx="14">
                  <c:v>Lithuania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9">
                  <c:v>Switzerland</c:v>
                </c:pt>
                <c:pt idx="20">
                  <c:v>Norway</c:v>
                </c:pt>
              </c:strCache>
            </c:strRef>
          </c:cat>
          <c:val>
            <c:numRef>
              <c:f>Figure4!$D$58:$D$78</c:f>
              <c:numCache>
                <c:formatCode>#,##0</c:formatCode>
                <c:ptCount val="21"/>
                <c:pt idx="0">
                  <c:v>48.4</c:v>
                </c:pt>
                <c:pt idx="1">
                  <c:v>85.2</c:v>
                </c:pt>
                <c:pt idx="2">
                  <c:v>12.8</c:v>
                </c:pt>
                <c:pt idx="3">
                  <c:v>5.9</c:v>
                </c:pt>
                <c:pt idx="4">
                  <c:v>3.3</c:v>
                </c:pt>
                <c:pt idx="5">
                  <c:v>31.6</c:v>
                </c:pt>
                <c:pt idx="6">
                  <c:v>14.7</c:v>
                </c:pt>
                <c:pt idx="7">
                  <c:v>24.7</c:v>
                </c:pt>
                <c:pt idx="8">
                  <c:v>2.2999999999999998</c:v>
                </c:pt>
                <c:pt idx="9">
                  <c:v>8.5</c:v>
                </c:pt>
                <c:pt idx="10">
                  <c:v>15.6</c:v>
                </c:pt>
                <c:pt idx="11">
                  <c:v>13.9</c:v>
                </c:pt>
                <c:pt idx="12">
                  <c:v>10</c:v>
                </c:pt>
                <c:pt idx="13">
                  <c:v>8.5</c:v>
                </c:pt>
                <c:pt idx="14">
                  <c:v>11.4</c:v>
                </c:pt>
                <c:pt idx="15">
                  <c:v>0</c:v>
                </c:pt>
                <c:pt idx="16">
                  <c:v>12.9</c:v>
                </c:pt>
                <c:pt idx="17">
                  <c:v>3.7</c:v>
                </c:pt>
                <c:pt idx="19">
                  <c:v>26.1</c:v>
                </c:pt>
                <c:pt idx="2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2-46BF-A015-2157EE6A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38376328"/>
        <c:axId val="738381008"/>
      </c:barChart>
      <c:catAx>
        <c:axId val="73837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81008"/>
        <c:crosses val="autoZero"/>
        <c:auto val="1"/>
        <c:lblAlgn val="ctr"/>
        <c:lblOffset val="100"/>
        <c:tickMarkSkip val="1"/>
        <c:noMultiLvlLbl val="0"/>
      </c:catAx>
      <c:valAx>
        <c:axId val="738381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7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Transport of goods in country's territory, by type of operation,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4.6216060080878103E-3"/>
          <c:y val="8.8158370181601192E-3"/>
        </c:manualLayout>
      </c:layout>
      <c:overlay val="0"/>
    </c:title>
    <c:autoTitleDeleted val="0"/>
    <c:plotArea>
      <c:layout>
        <c:manualLayout>
          <c:xMode val="edge"/>
          <c:yMode val="edge"/>
          <c:x val="4.6216060080878103E-3"/>
          <c:y val="8.8158370181601192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Figure4!$A$1:$A$2</c:f>
              <c:strCache>
                <c:ptCount val="2"/>
                <c:pt idx="0">
                  <c:v>Figure 4: Transport of goods in country's territory, by type of operation, 2023</c:v>
                </c:pt>
                <c:pt idx="1">
                  <c:v>(million tonnes)</c:v>
                </c:pt>
              </c:strCache>
            </c:strRef>
          </c:cat>
          <c:val>
            <c:numRef>
              <c:f>Figure4!$B$1:$B$2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FD6-452B-8979-58307D0F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569360"/>
        <c:axId val="713569720"/>
      </c:barChart>
      <c:catAx>
        <c:axId val="71356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569720"/>
        <c:crosses val="autoZero"/>
        <c:auto val="1"/>
        <c:lblAlgn val="ctr"/>
        <c:lblOffset val="100"/>
        <c:noMultiLvlLbl val="0"/>
      </c:catAx>
      <c:valAx>
        <c:axId val="713569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1356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2</xdr:row>
      <xdr:rowOff>138112</xdr:rowOff>
    </xdr:from>
    <xdr:to>
      <xdr:col>15</xdr:col>
      <xdr:colOff>352424</xdr:colOff>
      <xdr:row>40</xdr:row>
      <xdr:rowOff>126682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8480D9-6770-72EA-7153-6E8FF2E6F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0.82831</cdr:y>
    </cdr:from>
    <cdr:ext cx="7995000" cy="10544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ACF9524-7D7C-7D29-2928-917449097FE3}"/>
            </a:ext>
          </a:extLst>
        </cdr:cNvPr>
        <cdr:cNvSpPr txBox="1"/>
      </cdr:nvSpPr>
      <cdr:spPr>
        <a:xfrm xmlns:a="http://schemas.openxmlformats.org/drawingml/2006/main">
          <a:off x="0" y="5087264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sources'); ranked by 2022-2023 growth rate.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Growth rate 2021-2022 = -0.1%.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Growth rate 2021-2022 = 0.2%.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Growth rate 2021-2022 = 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0.93151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8668839-F59B-9FDA-0726-A1CB060957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2109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147637</xdr:rowOff>
    </xdr:from>
    <xdr:to>
      <xdr:col>14</xdr:col>
      <xdr:colOff>166687</xdr:colOff>
      <xdr:row>42</xdr:row>
      <xdr:rowOff>35613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0544D8-1632-33D1-6D34-08D9AE188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0C22AF-4232-A599-CEA2-6B26A2305C5A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road_go_tq_tott)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46E0A64-E9EB-CC2B-BBF1-79F438AF554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119063</xdr:rowOff>
    </xdr:from>
    <xdr:to>
      <xdr:col>16</xdr:col>
      <xdr:colOff>28575</xdr:colOff>
      <xdr:row>39</xdr:row>
      <xdr:rowOff>6645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969B8F-B499-9E51-1A2C-57A5E6B69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0.91752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7CB5E0A-CA16-8D18-1F8E-D39EF2419493}"/>
            </a:ext>
          </a:extLst>
        </cdr:cNvPr>
        <cdr:cNvSpPr txBox="1"/>
      </cdr:nvSpPr>
      <cdr:spPr>
        <a:xfrm xmlns:a="http://schemas.openxmlformats.org/drawingml/2006/main">
          <a:off x="0" y="5393931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road_go_ta_dctg)</a:t>
          </a:r>
        </a:p>
      </cdr:txBody>
    </cdr:sp>
  </cdr:absSizeAnchor>
  <cdr:absSizeAnchor xmlns:cdr="http://schemas.openxmlformats.org/drawingml/2006/chartDrawing">
    <cdr:from>
      <cdr:x>0.83936</cdr:x>
      <cdr:y>0.92845</cdr:y>
    </cdr:from>
    <cdr:ext cx="1530099" cy="420622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267618-3B31-D4D1-FBD4-EBCCC410B4A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8184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</xdr:row>
      <xdr:rowOff>80962</xdr:rowOff>
    </xdr:from>
    <xdr:to>
      <xdr:col>17</xdr:col>
      <xdr:colOff>171450</xdr:colOff>
      <xdr:row>36</xdr:row>
      <xdr:rowOff>18637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AE6BF6F-BC94-D723-A953-49D0F51A3584}"/>
            </a:ext>
          </a:extLst>
        </xdr:cNvPr>
        <xdr:cNvGrpSpPr/>
      </xdr:nvGrpSpPr>
      <xdr:grpSpPr>
        <a:xfrm>
          <a:off x="381000" y="566737"/>
          <a:ext cx="10763250" cy="5281200"/>
          <a:chOff x="381000" y="566737"/>
          <a:chExt cx="10763250" cy="528120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7540671D-1B33-7643-7E71-635BB9383F7F}"/>
              </a:ext>
            </a:extLst>
          </xdr:cNvPr>
          <xdr:cNvGraphicFramePr/>
        </xdr:nvGraphicFramePr>
        <xdr:xfrm>
          <a:off x="381000" y="566737"/>
          <a:ext cx="2400300" cy="5281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F758C032-FFD0-BA82-31A4-517728FEE8F1}"/>
              </a:ext>
            </a:extLst>
          </xdr:cNvPr>
          <xdr:cNvGraphicFramePr/>
        </xdr:nvGraphicFramePr>
        <xdr:xfrm>
          <a:off x="2828925" y="566738"/>
          <a:ext cx="8315325" cy="52807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76FE854D-7ADE-4303-9310-86494A0D4F3F}"/>
              </a:ext>
            </a:extLst>
          </xdr:cNvPr>
          <xdr:cNvCxnSpPr/>
        </xdr:nvCxnSpPr>
        <xdr:spPr bwMode="auto">
          <a:xfrm flipV="1">
            <a:off x="2743200" y="704850"/>
            <a:ext cx="543658" cy="3533775"/>
          </a:xfrm>
          <a:prstGeom prst="line">
            <a:avLst/>
          </a:prstGeom>
          <a:solidFill>
            <a:srgbClr val="D1BBAF"/>
          </a:solidFill>
          <a:ln w="3175" cap="flat" cmpd="sng" algn="ctr">
            <a:solidFill>
              <a:schemeClr val="bg1">
                <a:lumMod val="65000"/>
              </a:schemeClr>
            </a:solidFill>
            <a:prstDash val="sysDash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120650</xdr:colOff>
      <xdr:row>2</xdr:row>
      <xdr:rowOff>85725</xdr:rowOff>
    </xdr:from>
    <xdr:to>
      <xdr:col>17</xdr:col>
      <xdr:colOff>139700</xdr:colOff>
      <xdr:row>42</xdr:row>
      <xdr:rowOff>23771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DBEA17-BA8E-8E7E-9C6F-D6C20B4E1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0.00809</cdr:x>
      <cdr:y>0.11106</cdr:y>
    </cdr:from>
    <cdr:to>
      <cdr:x>0.98717</cdr:x>
      <cdr:y>0.93502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4F5B4C5-E1FD-E83F-ADF4-D58ECFD2665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0761905" cy="52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0.00462</cdr:x>
      <cdr:y>0.92442</cdr:y>
    </cdr:from>
    <cdr:ext cx="946185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752366C-2509-DB41-0017-0227D15CB71E}"/>
            </a:ext>
          </a:extLst>
        </cdr:cNvPr>
        <cdr:cNvSpPr txBox="1"/>
      </cdr:nvSpPr>
      <cdr:spPr>
        <a:xfrm xmlns:a="http://schemas.openxmlformats.org/drawingml/2006/main">
          <a:off x="50800" y="5930171"/>
          <a:ext cx="94618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road_go_ta_tott, road_go_ia_ugtt, road_go_ia_lgtt and road_go_cta_gtt)</a:t>
          </a:r>
        </a:p>
      </cdr:txBody>
    </cdr:sp>
  </cdr:absSizeAnchor>
  <cdr:absSizeAnchor xmlns:cdr="http://schemas.openxmlformats.org/drawingml/2006/chartDrawing">
    <cdr:from>
      <cdr:x>0.8608</cdr:x>
      <cdr:y>0.93443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F3E4808-DFB8-1E3E-E6FE-115F73B7D9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461751" y="599442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P38"/>
  <sheetViews>
    <sheetView showGridLines="0" tabSelected="1" zoomScaleNormal="100" zoomScalePageLayoutView="125" workbookViewId="0"/>
  </sheetViews>
  <sheetFormatPr defaultColWidth="8.85546875" defaultRowHeight="12.75" x14ac:dyDescent="0.2"/>
  <cols>
    <col min="1" max="1" width="14.7109375" style="7" customWidth="1"/>
    <col min="2" max="16" width="12.140625" style="7" customWidth="1"/>
    <col min="17" max="16384" width="8.85546875" style="7"/>
  </cols>
  <sheetData>
    <row r="1" spans="1:16" x14ac:dyDescent="0.2">
      <c r="A1" s="6" t="s">
        <v>126</v>
      </c>
      <c r="H1" s="8"/>
    </row>
    <row r="2" spans="1:16" x14ac:dyDescent="0.2">
      <c r="A2" s="3" t="s">
        <v>119</v>
      </c>
      <c r="L2" s="9"/>
    </row>
    <row r="3" spans="1:16" x14ac:dyDescent="0.2">
      <c r="A3" s="10"/>
      <c r="B3" s="177">
        <v>2021</v>
      </c>
      <c r="C3" s="178"/>
      <c r="D3" s="178"/>
      <c r="E3" s="178"/>
      <c r="F3" s="179"/>
      <c r="G3" s="178">
        <v>2022</v>
      </c>
      <c r="H3" s="178"/>
      <c r="I3" s="178"/>
      <c r="J3" s="178"/>
      <c r="K3" s="179"/>
      <c r="L3" s="177">
        <v>2023</v>
      </c>
      <c r="M3" s="178"/>
      <c r="N3" s="178"/>
      <c r="O3" s="178"/>
      <c r="P3" s="178"/>
    </row>
    <row r="4" spans="1:16" x14ac:dyDescent="0.2">
      <c r="A4" s="11"/>
      <c r="B4" s="12" t="s">
        <v>4</v>
      </c>
      <c r="C4" s="13" t="s">
        <v>9</v>
      </c>
      <c r="D4" s="13" t="s">
        <v>7</v>
      </c>
      <c r="E4" s="13" t="s">
        <v>8</v>
      </c>
      <c r="F4" s="14" t="s">
        <v>10</v>
      </c>
      <c r="G4" s="13" t="s">
        <v>4</v>
      </c>
      <c r="H4" s="13" t="s">
        <v>9</v>
      </c>
      <c r="I4" s="13" t="s">
        <v>7</v>
      </c>
      <c r="J4" s="13" t="s">
        <v>8</v>
      </c>
      <c r="K4" s="14" t="s">
        <v>10</v>
      </c>
      <c r="L4" s="12" t="s">
        <v>4</v>
      </c>
      <c r="M4" s="13" t="s">
        <v>9</v>
      </c>
      <c r="N4" s="13" t="s">
        <v>7</v>
      </c>
      <c r="O4" s="13" t="s">
        <v>8</v>
      </c>
      <c r="P4" s="13" t="s">
        <v>10</v>
      </c>
    </row>
    <row r="5" spans="1:16" x14ac:dyDescent="0.2">
      <c r="A5" s="15" t="s">
        <v>109</v>
      </c>
      <c r="B5" s="16">
        <v>1177894</v>
      </c>
      <c r="C5" s="16">
        <v>483049</v>
      </c>
      <c r="D5" s="16">
        <v>204593</v>
      </c>
      <c r="E5" s="16">
        <v>54973</v>
      </c>
      <c r="F5" s="16">
        <v>1920510</v>
      </c>
      <c r="G5" s="16">
        <v>1176987</v>
      </c>
      <c r="H5" s="16">
        <v>487302</v>
      </c>
      <c r="I5" s="16">
        <v>204227</v>
      </c>
      <c r="J5" s="16">
        <v>50051</v>
      </c>
      <c r="K5" s="16">
        <v>1918566</v>
      </c>
      <c r="L5" s="16">
        <v>1137889</v>
      </c>
      <c r="M5" s="16">
        <v>466048</v>
      </c>
      <c r="N5" s="16">
        <v>203402</v>
      </c>
      <c r="O5" s="16">
        <v>49646</v>
      </c>
      <c r="P5" s="16">
        <v>1856985</v>
      </c>
    </row>
    <row r="6" spans="1:16" x14ac:dyDescent="0.2">
      <c r="A6" s="19" t="s">
        <v>68</v>
      </c>
      <c r="B6" s="20">
        <v>23257</v>
      </c>
      <c r="C6" s="21">
        <v>10570</v>
      </c>
      <c r="D6" s="21">
        <v>1300</v>
      </c>
      <c r="E6" s="21">
        <v>1048</v>
      </c>
      <c r="F6" s="22">
        <v>36175</v>
      </c>
      <c r="G6" s="21">
        <v>22052</v>
      </c>
      <c r="H6" s="21">
        <v>9106</v>
      </c>
      <c r="I6" s="21">
        <v>1063</v>
      </c>
      <c r="J6" s="21">
        <v>1260</v>
      </c>
      <c r="K6" s="22">
        <v>33480</v>
      </c>
      <c r="L6" s="20">
        <v>21525</v>
      </c>
      <c r="M6" s="21">
        <v>8601</v>
      </c>
      <c r="N6" s="21">
        <v>964</v>
      </c>
      <c r="O6" s="21">
        <v>1144</v>
      </c>
      <c r="P6" s="21">
        <v>32234</v>
      </c>
    </row>
    <row r="7" spans="1:16" x14ac:dyDescent="0.2">
      <c r="A7" s="23" t="s">
        <v>69</v>
      </c>
      <c r="B7" s="24">
        <v>9029</v>
      </c>
      <c r="C7" s="25">
        <v>11403</v>
      </c>
      <c r="D7" s="25">
        <v>13296</v>
      </c>
      <c r="E7" s="25">
        <v>1402</v>
      </c>
      <c r="F7" s="26">
        <v>35130</v>
      </c>
      <c r="G7" s="25">
        <v>8817</v>
      </c>
      <c r="H7" s="25">
        <v>13489</v>
      </c>
      <c r="I7" s="25">
        <v>11636</v>
      </c>
      <c r="J7" s="25">
        <v>1192</v>
      </c>
      <c r="K7" s="26">
        <v>35134</v>
      </c>
      <c r="L7" s="24">
        <v>9902</v>
      </c>
      <c r="M7" s="25">
        <v>12409</v>
      </c>
      <c r="N7" s="25">
        <v>9995</v>
      </c>
      <c r="O7" s="25">
        <v>819</v>
      </c>
      <c r="P7" s="25">
        <v>33125</v>
      </c>
    </row>
    <row r="8" spans="1:16" x14ac:dyDescent="0.2">
      <c r="A8" s="23" t="s">
        <v>106</v>
      </c>
      <c r="B8" s="24">
        <v>29764</v>
      </c>
      <c r="C8" s="25">
        <v>27382</v>
      </c>
      <c r="D8" s="25">
        <v>5492</v>
      </c>
      <c r="E8" s="25">
        <v>1118</v>
      </c>
      <c r="F8" s="26">
        <v>63756</v>
      </c>
      <c r="G8" s="25">
        <v>30762</v>
      </c>
      <c r="H8" s="25">
        <v>28343</v>
      </c>
      <c r="I8" s="25">
        <v>5592</v>
      </c>
      <c r="J8" s="25">
        <v>1098</v>
      </c>
      <c r="K8" s="26">
        <v>65794</v>
      </c>
      <c r="L8" s="24">
        <v>28633</v>
      </c>
      <c r="M8" s="25">
        <v>27558</v>
      </c>
      <c r="N8" s="25">
        <v>7321</v>
      </c>
      <c r="O8" s="25">
        <v>1295</v>
      </c>
      <c r="P8" s="25">
        <v>64806</v>
      </c>
    </row>
    <row r="9" spans="1:16" x14ac:dyDescent="0.2">
      <c r="A9" s="23" t="s">
        <v>70</v>
      </c>
      <c r="B9" s="24">
        <v>12863</v>
      </c>
      <c r="C9" s="25">
        <v>2258</v>
      </c>
      <c r="D9" s="25">
        <v>123</v>
      </c>
      <c r="E9" s="25">
        <v>99</v>
      </c>
      <c r="F9" s="26">
        <v>15342</v>
      </c>
      <c r="G9" s="25">
        <v>12755</v>
      </c>
      <c r="H9" s="25">
        <v>2159</v>
      </c>
      <c r="I9" s="25">
        <v>119</v>
      </c>
      <c r="J9" s="25">
        <v>129</v>
      </c>
      <c r="K9" s="26">
        <v>15162</v>
      </c>
      <c r="L9" s="24">
        <v>13921</v>
      </c>
      <c r="M9" s="25">
        <v>2278</v>
      </c>
      <c r="N9" s="25">
        <v>105</v>
      </c>
      <c r="O9" s="25">
        <v>103</v>
      </c>
      <c r="P9" s="25">
        <v>16406</v>
      </c>
    </row>
    <row r="10" spans="1:16" x14ac:dyDescent="0.2">
      <c r="A10" s="23" t="s">
        <v>96</v>
      </c>
      <c r="B10" s="24">
        <v>272000</v>
      </c>
      <c r="C10" s="25">
        <v>31280</v>
      </c>
      <c r="D10" s="25">
        <v>2747</v>
      </c>
      <c r="E10" s="25">
        <v>1245</v>
      </c>
      <c r="F10" s="26">
        <v>307272</v>
      </c>
      <c r="G10" s="25">
        <v>268557</v>
      </c>
      <c r="H10" s="25">
        <v>30883</v>
      </c>
      <c r="I10" s="25">
        <v>2998</v>
      </c>
      <c r="J10" s="25">
        <v>1510</v>
      </c>
      <c r="K10" s="26">
        <v>303948</v>
      </c>
      <c r="L10" s="24">
        <v>253596</v>
      </c>
      <c r="M10" s="25">
        <v>28376</v>
      </c>
      <c r="N10" s="25">
        <v>3000</v>
      </c>
      <c r="O10" s="25">
        <v>1436</v>
      </c>
      <c r="P10" s="25">
        <v>286408</v>
      </c>
    </row>
    <row r="11" spans="1:16" x14ac:dyDescent="0.2">
      <c r="A11" s="23" t="s">
        <v>71</v>
      </c>
      <c r="B11" s="24">
        <v>1800</v>
      </c>
      <c r="C11" s="25">
        <v>1931</v>
      </c>
      <c r="D11" s="25">
        <v>1160</v>
      </c>
      <c r="E11" s="25">
        <v>346</v>
      </c>
      <c r="F11" s="26">
        <v>5237</v>
      </c>
      <c r="G11" s="25">
        <v>1797</v>
      </c>
      <c r="H11" s="25">
        <v>1721</v>
      </c>
      <c r="I11" s="25">
        <v>826</v>
      </c>
      <c r="J11" s="25">
        <v>196</v>
      </c>
      <c r="K11" s="26">
        <v>4540</v>
      </c>
      <c r="L11" s="24">
        <v>1537</v>
      </c>
      <c r="M11" s="25">
        <v>1760</v>
      </c>
      <c r="N11" s="25">
        <v>718</v>
      </c>
      <c r="O11" s="25">
        <v>180</v>
      </c>
      <c r="P11" s="25">
        <v>4194</v>
      </c>
    </row>
    <row r="12" spans="1:16" x14ac:dyDescent="0.2">
      <c r="A12" s="23" t="s">
        <v>72</v>
      </c>
      <c r="B12" s="24">
        <v>10238</v>
      </c>
      <c r="C12" s="25">
        <v>1479</v>
      </c>
      <c r="D12" s="25">
        <v>431</v>
      </c>
      <c r="E12" s="25">
        <v>346</v>
      </c>
      <c r="F12" s="26">
        <v>12493</v>
      </c>
      <c r="G12" s="25">
        <v>10182</v>
      </c>
      <c r="H12" s="25">
        <v>1455</v>
      </c>
      <c r="I12" s="25">
        <v>389</v>
      </c>
      <c r="J12" s="25">
        <v>337</v>
      </c>
      <c r="K12" s="26">
        <v>12364</v>
      </c>
      <c r="L12" s="24">
        <v>10448</v>
      </c>
      <c r="M12" s="25">
        <v>1319</v>
      </c>
      <c r="N12" s="25">
        <v>475</v>
      </c>
      <c r="O12" s="25">
        <v>349</v>
      </c>
      <c r="P12" s="25">
        <v>12591</v>
      </c>
    </row>
    <row r="13" spans="1:16" x14ac:dyDescent="0.2">
      <c r="A13" s="23" t="s">
        <v>73</v>
      </c>
      <c r="B13" s="24">
        <v>16482</v>
      </c>
      <c r="C13" s="25">
        <v>4283</v>
      </c>
      <c r="D13" s="25">
        <v>239</v>
      </c>
      <c r="E13" s="25">
        <v>50</v>
      </c>
      <c r="F13" s="26">
        <v>21053</v>
      </c>
      <c r="G13" s="25">
        <v>16182</v>
      </c>
      <c r="H13" s="25">
        <v>4822</v>
      </c>
      <c r="I13" s="25">
        <v>129</v>
      </c>
      <c r="J13" s="25">
        <v>47</v>
      </c>
      <c r="K13" s="26">
        <v>21182</v>
      </c>
      <c r="L13" s="24">
        <v>14815</v>
      </c>
      <c r="M13" s="25">
        <v>5129</v>
      </c>
      <c r="N13" s="25">
        <v>67</v>
      </c>
      <c r="O13" s="25">
        <v>1</v>
      </c>
      <c r="P13" s="25">
        <v>20011</v>
      </c>
    </row>
    <row r="14" spans="1:16" x14ac:dyDescent="0.2">
      <c r="A14" s="23" t="s">
        <v>74</v>
      </c>
      <c r="B14" s="24">
        <v>182466</v>
      </c>
      <c r="C14" s="25">
        <v>80114</v>
      </c>
      <c r="D14" s="25">
        <v>4440</v>
      </c>
      <c r="E14" s="25">
        <v>3156</v>
      </c>
      <c r="F14" s="26">
        <v>270176</v>
      </c>
      <c r="G14" s="25">
        <v>178005</v>
      </c>
      <c r="H14" s="25">
        <v>81610</v>
      </c>
      <c r="I14" s="25">
        <v>4454</v>
      </c>
      <c r="J14" s="25">
        <v>2655</v>
      </c>
      <c r="K14" s="26">
        <v>266724</v>
      </c>
      <c r="L14" s="24">
        <v>178213</v>
      </c>
      <c r="M14" s="25">
        <v>77965</v>
      </c>
      <c r="N14" s="25">
        <v>4627</v>
      </c>
      <c r="O14" s="25">
        <v>2577</v>
      </c>
      <c r="P14" s="25">
        <v>263382</v>
      </c>
    </row>
    <row r="15" spans="1:16" x14ac:dyDescent="0.2">
      <c r="A15" s="23" t="s">
        <v>75</v>
      </c>
      <c r="B15" s="24">
        <v>162574</v>
      </c>
      <c r="C15" s="25">
        <v>11382</v>
      </c>
      <c r="D15" s="25">
        <v>272</v>
      </c>
      <c r="E15" s="25">
        <v>626</v>
      </c>
      <c r="F15" s="26">
        <v>174853</v>
      </c>
      <c r="G15" s="25">
        <v>160535</v>
      </c>
      <c r="H15" s="25">
        <v>11908</v>
      </c>
      <c r="I15" s="25">
        <v>309</v>
      </c>
      <c r="J15" s="25">
        <v>601</v>
      </c>
      <c r="K15" s="26">
        <v>173353</v>
      </c>
      <c r="L15" s="24">
        <v>157313</v>
      </c>
      <c r="M15" s="25">
        <v>11143</v>
      </c>
      <c r="N15" s="25">
        <v>311</v>
      </c>
      <c r="O15" s="25">
        <v>473</v>
      </c>
      <c r="P15" s="25">
        <v>169240</v>
      </c>
    </row>
    <row r="16" spans="1:16" x14ac:dyDescent="0.2">
      <c r="A16" s="23" t="s">
        <v>76</v>
      </c>
      <c r="B16" s="24">
        <v>4802</v>
      </c>
      <c r="C16" s="25">
        <v>5770</v>
      </c>
      <c r="D16" s="25">
        <v>2761</v>
      </c>
      <c r="E16" s="25">
        <v>295</v>
      </c>
      <c r="F16" s="26">
        <v>13629</v>
      </c>
      <c r="G16" s="25">
        <v>4854</v>
      </c>
      <c r="H16" s="25">
        <v>5758</v>
      </c>
      <c r="I16" s="25">
        <v>2711</v>
      </c>
      <c r="J16" s="25">
        <v>335</v>
      </c>
      <c r="K16" s="26">
        <v>13659</v>
      </c>
      <c r="L16" s="24">
        <v>5169</v>
      </c>
      <c r="M16" s="25">
        <v>5945</v>
      </c>
      <c r="N16" s="25">
        <v>2937</v>
      </c>
      <c r="O16" s="25">
        <v>279</v>
      </c>
      <c r="P16" s="25">
        <v>14329</v>
      </c>
    </row>
    <row r="17" spans="1:16" x14ac:dyDescent="0.2">
      <c r="A17" s="23" t="s">
        <v>77</v>
      </c>
      <c r="B17" s="24">
        <v>128547</v>
      </c>
      <c r="C17" s="25">
        <v>15180</v>
      </c>
      <c r="D17" s="25">
        <v>576</v>
      </c>
      <c r="E17" s="25">
        <v>683</v>
      </c>
      <c r="F17" s="26">
        <v>144986</v>
      </c>
      <c r="G17" s="25">
        <v>132267</v>
      </c>
      <c r="H17" s="25">
        <v>17236</v>
      </c>
      <c r="I17" s="25">
        <v>770</v>
      </c>
      <c r="J17" s="25">
        <v>826</v>
      </c>
      <c r="K17" s="26">
        <v>151100</v>
      </c>
      <c r="L17" s="24">
        <v>128805</v>
      </c>
      <c r="M17" s="25">
        <v>14920</v>
      </c>
      <c r="N17" s="25">
        <v>641</v>
      </c>
      <c r="O17" s="25">
        <v>808</v>
      </c>
      <c r="P17" s="25">
        <v>145173</v>
      </c>
    </row>
    <row r="18" spans="1:16" x14ac:dyDescent="0.2">
      <c r="A18" s="23" t="s">
        <v>78</v>
      </c>
      <c r="B18" s="24">
        <v>703</v>
      </c>
      <c r="C18" s="25">
        <v>28</v>
      </c>
      <c r="D18" s="25" t="s">
        <v>112</v>
      </c>
      <c r="E18" s="25" t="s">
        <v>112</v>
      </c>
      <c r="F18" s="26">
        <v>731</v>
      </c>
      <c r="G18" s="25">
        <v>923</v>
      </c>
      <c r="H18" s="25">
        <v>26</v>
      </c>
      <c r="I18" s="25" t="s">
        <v>112</v>
      </c>
      <c r="J18" s="25" t="s">
        <v>112</v>
      </c>
      <c r="K18" s="26">
        <v>949</v>
      </c>
      <c r="L18" s="24">
        <v>986</v>
      </c>
      <c r="M18" s="25">
        <v>38</v>
      </c>
      <c r="N18" s="25" t="s">
        <v>112</v>
      </c>
      <c r="O18" s="25" t="s">
        <v>112</v>
      </c>
      <c r="P18" s="25">
        <v>1023</v>
      </c>
    </row>
    <row r="19" spans="1:16" x14ac:dyDescent="0.2">
      <c r="A19" s="23" t="s">
        <v>79</v>
      </c>
      <c r="B19" s="24">
        <v>4064</v>
      </c>
      <c r="C19" s="25">
        <v>6110</v>
      </c>
      <c r="D19" s="25">
        <v>3914</v>
      </c>
      <c r="E19" s="25">
        <v>1016</v>
      </c>
      <c r="F19" s="26">
        <v>15103</v>
      </c>
      <c r="G19" s="25">
        <v>3989</v>
      </c>
      <c r="H19" s="25">
        <v>6330</v>
      </c>
      <c r="I19" s="25">
        <v>3487</v>
      </c>
      <c r="J19" s="25">
        <v>775</v>
      </c>
      <c r="K19" s="26">
        <v>14581</v>
      </c>
      <c r="L19" s="24">
        <v>4058</v>
      </c>
      <c r="M19" s="25">
        <v>5211</v>
      </c>
      <c r="N19" s="25">
        <v>3289</v>
      </c>
      <c r="O19" s="25">
        <v>646</v>
      </c>
      <c r="P19" s="25">
        <v>13203</v>
      </c>
    </row>
    <row r="20" spans="1:16" x14ac:dyDescent="0.2">
      <c r="A20" s="23" t="s">
        <v>80</v>
      </c>
      <c r="B20" s="24">
        <v>3862</v>
      </c>
      <c r="C20" s="25">
        <v>11382</v>
      </c>
      <c r="D20" s="25">
        <v>36135</v>
      </c>
      <c r="E20" s="25">
        <v>6377</v>
      </c>
      <c r="F20" s="26">
        <v>57755</v>
      </c>
      <c r="G20" s="25">
        <v>3182</v>
      </c>
      <c r="H20" s="25">
        <v>10256</v>
      </c>
      <c r="I20" s="25">
        <v>34661</v>
      </c>
      <c r="J20" s="25">
        <v>5674</v>
      </c>
      <c r="K20" s="26">
        <v>53773</v>
      </c>
      <c r="L20" s="24">
        <v>4178</v>
      </c>
      <c r="M20" s="25">
        <v>10878</v>
      </c>
      <c r="N20" s="25">
        <v>41238</v>
      </c>
      <c r="O20" s="25">
        <v>6807</v>
      </c>
      <c r="P20" s="25">
        <v>63101</v>
      </c>
    </row>
    <row r="21" spans="1:16" x14ac:dyDescent="0.2">
      <c r="A21" s="23" t="s">
        <v>81</v>
      </c>
      <c r="B21" s="24">
        <v>621</v>
      </c>
      <c r="C21" s="25">
        <v>2056</v>
      </c>
      <c r="D21" s="25">
        <v>2839</v>
      </c>
      <c r="E21" s="25">
        <v>1388</v>
      </c>
      <c r="F21" s="26">
        <v>6904</v>
      </c>
      <c r="G21" s="25">
        <v>588</v>
      </c>
      <c r="H21" s="25">
        <v>2012</v>
      </c>
      <c r="I21" s="25">
        <v>3159</v>
      </c>
      <c r="J21" s="25">
        <v>1594</v>
      </c>
      <c r="K21" s="26">
        <v>7353</v>
      </c>
      <c r="L21" s="24">
        <v>493</v>
      </c>
      <c r="M21" s="25">
        <v>1836</v>
      </c>
      <c r="N21" s="25">
        <v>3198</v>
      </c>
      <c r="O21" s="25">
        <v>1437</v>
      </c>
      <c r="P21" s="25">
        <v>6964</v>
      </c>
    </row>
    <row r="22" spans="1:16" x14ac:dyDescent="0.2">
      <c r="A22" s="23" t="s">
        <v>82</v>
      </c>
      <c r="B22" s="24">
        <v>14778</v>
      </c>
      <c r="C22" s="25">
        <v>15413</v>
      </c>
      <c r="D22" s="25">
        <v>6032</v>
      </c>
      <c r="E22" s="25">
        <v>878</v>
      </c>
      <c r="F22" s="26">
        <v>37101</v>
      </c>
      <c r="G22" s="27">
        <v>13926</v>
      </c>
      <c r="H22" s="25">
        <v>16014</v>
      </c>
      <c r="I22" s="25">
        <v>6517</v>
      </c>
      <c r="J22" s="25">
        <v>987</v>
      </c>
      <c r="K22" s="26">
        <v>37444</v>
      </c>
      <c r="L22" s="28">
        <v>14050</v>
      </c>
      <c r="M22" s="25">
        <v>14427</v>
      </c>
      <c r="N22" s="25">
        <v>4110</v>
      </c>
      <c r="O22" s="25">
        <v>767</v>
      </c>
      <c r="P22" s="25">
        <v>33353</v>
      </c>
    </row>
    <row r="23" spans="1:16" x14ac:dyDescent="0.2">
      <c r="A23" s="23" t="s">
        <v>95</v>
      </c>
      <c r="B23" s="24" t="s">
        <v>12</v>
      </c>
      <c r="C23" s="25" t="s">
        <v>12</v>
      </c>
      <c r="D23" s="25" t="s">
        <v>12</v>
      </c>
      <c r="E23" s="25" t="s">
        <v>12</v>
      </c>
      <c r="F23" s="26" t="s">
        <v>12</v>
      </c>
      <c r="G23" s="25" t="s">
        <v>12</v>
      </c>
      <c r="H23" s="25" t="s">
        <v>12</v>
      </c>
      <c r="I23" s="25" t="s">
        <v>12</v>
      </c>
      <c r="J23" s="25" t="s">
        <v>12</v>
      </c>
      <c r="K23" s="26" t="s">
        <v>12</v>
      </c>
      <c r="L23" s="24" t="s">
        <v>12</v>
      </c>
      <c r="M23" s="25" t="s">
        <v>12</v>
      </c>
      <c r="N23" s="25" t="s">
        <v>12</v>
      </c>
      <c r="O23" s="25" t="s">
        <v>12</v>
      </c>
      <c r="P23" s="25" t="s">
        <v>12</v>
      </c>
    </row>
    <row r="24" spans="1:16" x14ac:dyDescent="0.2">
      <c r="A24" s="23" t="s">
        <v>83</v>
      </c>
      <c r="B24" s="24">
        <v>36271</v>
      </c>
      <c r="C24" s="25">
        <v>27536</v>
      </c>
      <c r="D24" s="25">
        <v>3723</v>
      </c>
      <c r="E24" s="25">
        <v>2028</v>
      </c>
      <c r="F24" s="26">
        <v>69559</v>
      </c>
      <c r="G24" s="21">
        <v>35433</v>
      </c>
      <c r="H24" s="25">
        <v>25018</v>
      </c>
      <c r="I24" s="25">
        <v>3276</v>
      </c>
      <c r="J24" s="25">
        <v>1738</v>
      </c>
      <c r="K24" s="26">
        <v>65466</v>
      </c>
      <c r="L24" s="20">
        <v>33126</v>
      </c>
      <c r="M24" s="25">
        <v>24583</v>
      </c>
      <c r="N24" s="25">
        <v>3083</v>
      </c>
      <c r="O24" s="25">
        <v>1779</v>
      </c>
      <c r="P24" s="25">
        <v>62571</v>
      </c>
    </row>
    <row r="25" spans="1:16" x14ac:dyDescent="0.2">
      <c r="A25" s="23" t="s">
        <v>84</v>
      </c>
      <c r="B25" s="24">
        <v>18011</v>
      </c>
      <c r="C25" s="25">
        <v>6905</v>
      </c>
      <c r="D25" s="25">
        <v>1625</v>
      </c>
      <c r="E25" s="25">
        <v>742</v>
      </c>
      <c r="F25" s="26">
        <v>27282</v>
      </c>
      <c r="G25" s="25">
        <v>17565</v>
      </c>
      <c r="H25" s="25">
        <v>6976</v>
      </c>
      <c r="I25" s="25">
        <v>1604</v>
      </c>
      <c r="J25" s="25">
        <v>685</v>
      </c>
      <c r="K25" s="26">
        <v>26830</v>
      </c>
      <c r="L25" s="24">
        <v>16567</v>
      </c>
      <c r="M25" s="25">
        <v>6884</v>
      </c>
      <c r="N25" s="25">
        <v>1392</v>
      </c>
      <c r="O25" s="25">
        <v>578</v>
      </c>
      <c r="P25" s="25">
        <v>25422</v>
      </c>
    </row>
    <row r="26" spans="1:16" x14ac:dyDescent="0.2">
      <c r="A26" s="23" t="s">
        <v>85</v>
      </c>
      <c r="B26" s="24">
        <v>134730</v>
      </c>
      <c r="C26" s="25">
        <v>145824</v>
      </c>
      <c r="D26" s="25">
        <v>74384</v>
      </c>
      <c r="E26" s="25">
        <v>24882</v>
      </c>
      <c r="F26" s="26">
        <v>379820</v>
      </c>
      <c r="G26" s="25">
        <v>140032</v>
      </c>
      <c r="H26" s="25">
        <v>145588</v>
      </c>
      <c r="I26" s="25">
        <v>77718</v>
      </c>
      <c r="J26" s="25">
        <v>21751</v>
      </c>
      <c r="K26" s="26">
        <v>385089</v>
      </c>
      <c r="L26" s="24">
        <v>134808</v>
      </c>
      <c r="M26" s="25">
        <v>143326</v>
      </c>
      <c r="N26" s="25">
        <v>78049</v>
      </c>
      <c r="O26" s="25">
        <v>21690</v>
      </c>
      <c r="P26" s="25">
        <v>377873</v>
      </c>
    </row>
    <row r="27" spans="1:16" x14ac:dyDescent="0.2">
      <c r="A27" s="23" t="s">
        <v>86</v>
      </c>
      <c r="B27" s="24">
        <v>9389</v>
      </c>
      <c r="C27" s="25">
        <v>14558</v>
      </c>
      <c r="D27" s="25">
        <v>6836</v>
      </c>
      <c r="E27" s="25">
        <v>1267</v>
      </c>
      <c r="F27" s="26">
        <v>32050</v>
      </c>
      <c r="G27" s="25">
        <v>9055</v>
      </c>
      <c r="H27" s="25">
        <v>14896</v>
      </c>
      <c r="I27" s="25">
        <v>6782</v>
      </c>
      <c r="J27" s="25">
        <v>1306</v>
      </c>
      <c r="K27" s="26">
        <v>32039</v>
      </c>
      <c r="L27" s="24">
        <v>7645</v>
      </c>
      <c r="M27" s="25">
        <v>12566</v>
      </c>
      <c r="N27" s="25">
        <v>5613</v>
      </c>
      <c r="O27" s="25">
        <v>958</v>
      </c>
      <c r="P27" s="25">
        <v>26782</v>
      </c>
    </row>
    <row r="28" spans="1:16" x14ac:dyDescent="0.2">
      <c r="A28" s="23" t="s">
        <v>87</v>
      </c>
      <c r="B28" s="24">
        <v>20458</v>
      </c>
      <c r="C28" s="25">
        <v>21193</v>
      </c>
      <c r="D28" s="25">
        <v>17015</v>
      </c>
      <c r="E28" s="25">
        <v>3183</v>
      </c>
      <c r="F28" s="26">
        <v>61849</v>
      </c>
      <c r="G28" s="25">
        <v>21994</v>
      </c>
      <c r="H28" s="25">
        <v>22713</v>
      </c>
      <c r="I28" s="25">
        <v>16772</v>
      </c>
      <c r="J28" s="25">
        <v>2874</v>
      </c>
      <c r="K28" s="26">
        <v>64353</v>
      </c>
      <c r="L28" s="24">
        <v>22313</v>
      </c>
      <c r="M28" s="25">
        <v>23238</v>
      </c>
      <c r="N28" s="25">
        <v>16803</v>
      </c>
      <c r="O28" s="25">
        <v>2894</v>
      </c>
      <c r="P28" s="25">
        <v>65249</v>
      </c>
    </row>
    <row r="29" spans="1:16" x14ac:dyDescent="0.2">
      <c r="A29" s="23" t="s">
        <v>88</v>
      </c>
      <c r="B29" s="24">
        <v>2464</v>
      </c>
      <c r="C29" s="25">
        <v>10744</v>
      </c>
      <c r="D29" s="25">
        <v>10378</v>
      </c>
      <c r="E29" s="25">
        <v>1383</v>
      </c>
      <c r="F29" s="26">
        <v>24968</v>
      </c>
      <c r="G29" s="25">
        <v>2567</v>
      </c>
      <c r="H29" s="25">
        <v>10921</v>
      </c>
      <c r="I29" s="25">
        <v>9521</v>
      </c>
      <c r="J29" s="25">
        <v>1300</v>
      </c>
      <c r="K29" s="26">
        <v>24308</v>
      </c>
      <c r="L29" s="24">
        <v>3097</v>
      </c>
      <c r="M29" s="25">
        <v>9749</v>
      </c>
      <c r="N29" s="25">
        <v>8348</v>
      </c>
      <c r="O29" s="25">
        <v>1334</v>
      </c>
      <c r="P29" s="25">
        <v>22528</v>
      </c>
    </row>
    <row r="30" spans="1:16" x14ac:dyDescent="0.2">
      <c r="A30" s="23" t="s">
        <v>89</v>
      </c>
      <c r="B30" s="24">
        <v>6295</v>
      </c>
      <c r="C30" s="25">
        <v>14360</v>
      </c>
      <c r="D30" s="25">
        <v>8461</v>
      </c>
      <c r="E30" s="25">
        <v>1066</v>
      </c>
      <c r="F30" s="26">
        <v>30183</v>
      </c>
      <c r="G30" s="25">
        <v>6203</v>
      </c>
      <c r="H30" s="25">
        <v>14824</v>
      </c>
      <c r="I30" s="25">
        <v>9507</v>
      </c>
      <c r="J30" s="25">
        <v>952</v>
      </c>
      <c r="K30" s="26">
        <v>31488</v>
      </c>
      <c r="L30" s="24">
        <v>5939</v>
      </c>
      <c r="M30" s="25">
        <v>12685</v>
      </c>
      <c r="N30" s="25">
        <v>6817</v>
      </c>
      <c r="O30" s="25">
        <v>938</v>
      </c>
      <c r="P30" s="25">
        <v>26380</v>
      </c>
    </row>
    <row r="31" spans="1:16" x14ac:dyDescent="0.2">
      <c r="A31" s="29" t="s">
        <v>90</v>
      </c>
      <c r="B31" s="28">
        <v>27652</v>
      </c>
      <c r="C31" s="27">
        <v>1510</v>
      </c>
      <c r="D31" s="27">
        <v>198</v>
      </c>
      <c r="E31" s="27">
        <v>259</v>
      </c>
      <c r="F31" s="30">
        <v>29618</v>
      </c>
      <c r="G31" s="27">
        <v>29005</v>
      </c>
      <c r="H31" s="27">
        <v>1260</v>
      </c>
      <c r="I31" s="27">
        <v>167</v>
      </c>
      <c r="J31" s="27">
        <v>158</v>
      </c>
      <c r="K31" s="30">
        <v>30590</v>
      </c>
      <c r="L31" s="28">
        <v>26472</v>
      </c>
      <c r="M31" s="27">
        <v>1358</v>
      </c>
      <c r="N31" s="27">
        <v>171</v>
      </c>
      <c r="O31" s="27">
        <v>253</v>
      </c>
      <c r="P31" s="27">
        <v>28255</v>
      </c>
    </row>
    <row r="32" spans="1:16" x14ac:dyDescent="0.2">
      <c r="A32" s="31" t="s">
        <v>91</v>
      </c>
      <c r="B32" s="32">
        <v>44776</v>
      </c>
      <c r="C32" s="33">
        <v>2400</v>
      </c>
      <c r="D32" s="33">
        <v>217</v>
      </c>
      <c r="E32" s="33">
        <v>91</v>
      </c>
      <c r="F32" s="34">
        <v>47485</v>
      </c>
      <c r="G32" s="33">
        <v>45759</v>
      </c>
      <c r="H32" s="33">
        <v>1977</v>
      </c>
      <c r="I32" s="33">
        <v>60</v>
      </c>
      <c r="J32" s="33">
        <v>68</v>
      </c>
      <c r="K32" s="34">
        <v>47865</v>
      </c>
      <c r="L32" s="32">
        <v>40280</v>
      </c>
      <c r="M32" s="33">
        <v>1869</v>
      </c>
      <c r="N32" s="33">
        <v>133</v>
      </c>
      <c r="O32" s="33">
        <v>102</v>
      </c>
      <c r="P32" s="33">
        <v>42383</v>
      </c>
    </row>
    <row r="33" spans="1:16" x14ac:dyDescent="0.2">
      <c r="A33" s="35" t="s">
        <v>93</v>
      </c>
      <c r="B33" s="36">
        <v>20415</v>
      </c>
      <c r="C33" s="37">
        <v>2115</v>
      </c>
      <c r="D33" s="37">
        <v>5</v>
      </c>
      <c r="E33" s="37">
        <v>17</v>
      </c>
      <c r="F33" s="38">
        <v>22553</v>
      </c>
      <c r="G33" s="37">
        <v>22325</v>
      </c>
      <c r="H33" s="37">
        <v>2071</v>
      </c>
      <c r="I33" s="37">
        <v>19</v>
      </c>
      <c r="J33" s="37">
        <v>13</v>
      </c>
      <c r="K33" s="38">
        <v>24428</v>
      </c>
      <c r="L33" s="36">
        <v>22606</v>
      </c>
      <c r="M33" s="37">
        <v>1720</v>
      </c>
      <c r="N33" s="37">
        <v>37</v>
      </c>
      <c r="O33" s="37">
        <v>45</v>
      </c>
      <c r="P33" s="37">
        <v>24408</v>
      </c>
    </row>
    <row r="34" spans="1:16" x14ac:dyDescent="0.2">
      <c r="A34" s="39" t="s">
        <v>94</v>
      </c>
      <c r="B34" s="40">
        <v>10849</v>
      </c>
      <c r="C34" s="41">
        <v>1551</v>
      </c>
      <c r="D34" s="41">
        <v>129</v>
      </c>
      <c r="E34" s="41">
        <v>167</v>
      </c>
      <c r="F34" s="42">
        <v>12698</v>
      </c>
      <c r="G34" s="41">
        <v>10868</v>
      </c>
      <c r="H34" s="41">
        <v>1667</v>
      </c>
      <c r="I34" s="41">
        <v>251</v>
      </c>
      <c r="J34" s="41">
        <v>202</v>
      </c>
      <c r="K34" s="42">
        <v>12988</v>
      </c>
      <c r="L34" s="40">
        <v>10308</v>
      </c>
      <c r="M34" s="41">
        <v>1245</v>
      </c>
      <c r="N34" s="41">
        <v>119</v>
      </c>
      <c r="O34" s="41">
        <v>217</v>
      </c>
      <c r="P34" s="41">
        <v>11888</v>
      </c>
    </row>
    <row r="35" spans="1:16" x14ac:dyDescent="0.2">
      <c r="A35" s="7" t="s">
        <v>67</v>
      </c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44"/>
      <c r="N35" s="44"/>
      <c r="O35" s="44"/>
      <c r="P35" s="44"/>
    </row>
    <row r="36" spans="1:16" x14ac:dyDescent="0.2">
      <c r="A36" s="7" t="s">
        <v>113</v>
      </c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44"/>
      <c r="N36" s="44"/>
      <c r="O36" s="44"/>
      <c r="P36" s="44"/>
    </row>
    <row r="37" spans="1:16" x14ac:dyDescent="0.2">
      <c r="A37" s="46" t="s">
        <v>98</v>
      </c>
      <c r="C37" s="47"/>
      <c r="D37" s="47"/>
      <c r="E37" s="43"/>
      <c r="F37" s="43"/>
      <c r="G37" s="43"/>
      <c r="H37" s="44"/>
      <c r="I37" s="43"/>
      <c r="J37" s="43"/>
    </row>
    <row r="38" spans="1:16" x14ac:dyDescent="0.2">
      <c r="A38" s="48" t="s">
        <v>139</v>
      </c>
      <c r="B38" s="43"/>
      <c r="C38" s="43"/>
      <c r="D38" s="43"/>
      <c r="E38" s="43"/>
      <c r="F38" s="43"/>
      <c r="G38" s="43"/>
      <c r="H38" s="43"/>
      <c r="I38" s="43"/>
      <c r="J38" s="43"/>
    </row>
  </sheetData>
  <mergeCells count="3">
    <mergeCell ref="B3:F3"/>
    <mergeCell ref="G3:K3"/>
    <mergeCell ref="L3:P3"/>
  </mergeCells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T86"/>
  <sheetViews>
    <sheetView showGridLines="0" zoomScaleNormal="100" zoomScalePageLayoutView="125" workbookViewId="0"/>
  </sheetViews>
  <sheetFormatPr defaultColWidth="8.85546875" defaultRowHeight="12.75" x14ac:dyDescent="0.2"/>
  <cols>
    <col min="1" max="1" width="13.140625" style="7" customWidth="1"/>
    <col min="2" max="3" width="11.140625" style="7" customWidth="1"/>
    <col min="4" max="16384" width="8.85546875" style="7"/>
  </cols>
  <sheetData>
    <row r="1" spans="1:1" x14ac:dyDescent="0.2">
      <c r="A1" s="35" t="s">
        <v>127</v>
      </c>
    </row>
    <row r="2" spans="1:1" x14ac:dyDescent="0.2">
      <c r="A2" s="2" t="s">
        <v>120</v>
      </c>
    </row>
    <row r="3" spans="1:1" x14ac:dyDescent="0.2">
      <c r="A3" s="52"/>
    </row>
    <row r="48" spans="1:1" x14ac:dyDescent="0.2">
      <c r="A48" s="2"/>
    </row>
    <row r="49" spans="1:20" ht="38.25" x14ac:dyDescent="0.2">
      <c r="A49" s="53"/>
      <c r="B49" s="54" t="s">
        <v>117</v>
      </c>
      <c r="C49" s="55" t="s">
        <v>128</v>
      </c>
    </row>
    <row r="50" spans="1:20" x14ac:dyDescent="0.2">
      <c r="A50" s="56" t="s">
        <v>124</v>
      </c>
      <c r="B50" s="57">
        <v>-0.1</v>
      </c>
      <c r="C50" s="58">
        <v>-3.2</v>
      </c>
      <c r="E50" s="9"/>
      <c r="F50" s="9"/>
      <c r="G50" s="59"/>
    </row>
    <row r="51" spans="1:20" x14ac:dyDescent="0.2">
      <c r="A51" s="19"/>
      <c r="B51" s="60"/>
      <c r="C51" s="61"/>
      <c r="E51" s="9"/>
      <c r="F51" s="9"/>
      <c r="G51" s="59"/>
    </row>
    <row r="52" spans="1:20" x14ac:dyDescent="0.2">
      <c r="A52" s="19" t="s">
        <v>80</v>
      </c>
      <c r="B52" s="60">
        <v>-6.9</v>
      </c>
      <c r="C52" s="61">
        <v>17.3</v>
      </c>
      <c r="E52" s="9"/>
      <c r="F52" s="9"/>
      <c r="G52" s="59"/>
    </row>
    <row r="53" spans="1:20" x14ac:dyDescent="0.2">
      <c r="A53" s="23" t="s">
        <v>70</v>
      </c>
      <c r="B53" s="60">
        <v>-1.2</v>
      </c>
      <c r="C53" s="61">
        <v>8.1999999999999993</v>
      </c>
      <c r="E53" s="9"/>
      <c r="F53" s="9"/>
      <c r="G53" s="59"/>
      <c r="T53" s="59"/>
    </row>
    <row r="54" spans="1:20" x14ac:dyDescent="0.2">
      <c r="A54" s="23" t="s">
        <v>78</v>
      </c>
      <c r="B54" s="60">
        <v>29.8</v>
      </c>
      <c r="C54" s="61">
        <v>7.8</v>
      </c>
      <c r="E54" s="9"/>
      <c r="F54" s="9"/>
      <c r="G54" s="59"/>
      <c r="T54" s="59"/>
    </row>
    <row r="55" spans="1:20" x14ac:dyDescent="0.2">
      <c r="A55" s="23" t="s">
        <v>125</v>
      </c>
      <c r="B55" s="60">
        <v>0.2</v>
      </c>
      <c r="C55" s="61">
        <v>4.9000000000000004</v>
      </c>
      <c r="E55" s="9"/>
      <c r="F55" s="9"/>
      <c r="G55" s="59"/>
      <c r="T55" s="59"/>
    </row>
    <row r="56" spans="1:20" x14ac:dyDescent="0.2">
      <c r="A56" s="23" t="s">
        <v>72</v>
      </c>
      <c r="B56" s="60">
        <v>-1</v>
      </c>
      <c r="C56" s="61">
        <v>1.8</v>
      </c>
      <c r="E56" s="9"/>
      <c r="F56" s="9"/>
      <c r="G56" s="59"/>
      <c r="T56" s="59"/>
    </row>
    <row r="57" spans="1:20" x14ac:dyDescent="0.2">
      <c r="A57" s="23" t="s">
        <v>87</v>
      </c>
      <c r="B57" s="60">
        <v>4</v>
      </c>
      <c r="C57" s="61">
        <v>1.4</v>
      </c>
      <c r="E57" s="9"/>
      <c r="F57" s="9"/>
      <c r="G57" s="59"/>
      <c r="T57" s="59"/>
    </row>
    <row r="58" spans="1:20" x14ac:dyDescent="0.2">
      <c r="A58" s="23" t="s">
        <v>74</v>
      </c>
      <c r="B58" s="60">
        <v>-1.3</v>
      </c>
      <c r="C58" s="61">
        <v>-1.3</v>
      </c>
      <c r="E58" s="9"/>
      <c r="F58" s="9"/>
      <c r="G58" s="59"/>
      <c r="T58" s="59"/>
    </row>
    <row r="59" spans="1:20" x14ac:dyDescent="0.2">
      <c r="A59" s="23" t="s">
        <v>106</v>
      </c>
      <c r="B59" s="60">
        <v>3.2</v>
      </c>
      <c r="C59" s="61">
        <v>-1.5</v>
      </c>
      <c r="E59" s="9"/>
      <c r="F59" s="9"/>
      <c r="G59" s="59"/>
      <c r="T59" s="59"/>
    </row>
    <row r="60" spans="1:20" x14ac:dyDescent="0.2">
      <c r="A60" s="23" t="s">
        <v>85</v>
      </c>
      <c r="B60" s="60">
        <v>1.4</v>
      </c>
      <c r="C60" s="61">
        <v>-1.9</v>
      </c>
      <c r="E60" s="9"/>
      <c r="F60" s="9"/>
      <c r="G60" s="59"/>
      <c r="T60" s="59"/>
    </row>
    <row r="61" spans="1:20" x14ac:dyDescent="0.2">
      <c r="A61" s="23" t="s">
        <v>75</v>
      </c>
      <c r="B61" s="60">
        <v>-0.9</v>
      </c>
      <c r="C61" s="61">
        <v>-2.4</v>
      </c>
      <c r="E61" s="9"/>
      <c r="F61" s="9"/>
      <c r="G61" s="59"/>
      <c r="T61" s="59"/>
    </row>
    <row r="62" spans="1:20" x14ac:dyDescent="0.2">
      <c r="A62" s="23" t="s">
        <v>68</v>
      </c>
      <c r="B62" s="60">
        <v>-7.4</v>
      </c>
      <c r="C62" s="61">
        <v>-3.7</v>
      </c>
      <c r="E62" s="9"/>
      <c r="F62" s="9"/>
      <c r="G62" s="59"/>
      <c r="T62" s="59"/>
    </row>
    <row r="63" spans="1:20" x14ac:dyDescent="0.2">
      <c r="A63" s="23" t="s">
        <v>77</v>
      </c>
      <c r="B63" s="60">
        <v>4.2</v>
      </c>
      <c r="C63" s="61">
        <v>-3.9</v>
      </c>
      <c r="E63" s="9"/>
      <c r="F63" s="9"/>
      <c r="G63" s="59"/>
      <c r="T63" s="59"/>
    </row>
    <row r="64" spans="1:20" x14ac:dyDescent="0.2">
      <c r="A64" s="23" t="s">
        <v>83</v>
      </c>
      <c r="B64" s="60">
        <v>-5.9</v>
      </c>
      <c r="C64" s="61">
        <v>-4.4000000000000004</v>
      </c>
      <c r="E64" s="9"/>
      <c r="F64" s="9"/>
      <c r="G64" s="59"/>
      <c r="T64" s="59"/>
    </row>
    <row r="65" spans="1:20" x14ac:dyDescent="0.2">
      <c r="A65" s="23" t="s">
        <v>84</v>
      </c>
      <c r="B65" s="62">
        <v>-1.7</v>
      </c>
      <c r="C65" s="63">
        <v>-5.2</v>
      </c>
      <c r="E65" s="9"/>
      <c r="F65" s="9"/>
      <c r="G65" s="59"/>
      <c r="T65" s="59"/>
    </row>
    <row r="66" spans="1:20" x14ac:dyDescent="0.2">
      <c r="A66" s="23" t="s">
        <v>81</v>
      </c>
      <c r="B66" s="62">
        <v>6.5</v>
      </c>
      <c r="C66" s="63">
        <v>-5.3</v>
      </c>
      <c r="E66" s="9"/>
      <c r="F66" s="9"/>
      <c r="G66" s="59"/>
      <c r="T66" s="59"/>
    </row>
    <row r="67" spans="1:20" x14ac:dyDescent="0.2">
      <c r="A67" s="23" t="s">
        <v>73</v>
      </c>
      <c r="B67" s="62">
        <v>0.6</v>
      </c>
      <c r="C67" s="63">
        <v>-5.5</v>
      </c>
      <c r="E67" s="9"/>
      <c r="F67" s="9"/>
      <c r="G67" s="59"/>
      <c r="T67" s="59"/>
    </row>
    <row r="68" spans="1:20" x14ac:dyDescent="0.2">
      <c r="A68" s="23" t="s">
        <v>148</v>
      </c>
      <c r="B68" s="62">
        <v>0</v>
      </c>
      <c r="C68" s="63">
        <v>-5.7</v>
      </c>
      <c r="E68" s="9"/>
      <c r="F68" s="9"/>
      <c r="G68" s="59"/>
      <c r="T68" s="59"/>
    </row>
    <row r="69" spans="1:20" x14ac:dyDescent="0.2">
      <c r="A69" s="23" t="s">
        <v>96</v>
      </c>
      <c r="B69" s="62">
        <v>-1.1000000000000001</v>
      </c>
      <c r="C69" s="63">
        <v>-5.8</v>
      </c>
      <c r="E69" s="9"/>
      <c r="F69" s="9"/>
      <c r="G69" s="59"/>
      <c r="T69" s="59"/>
    </row>
    <row r="70" spans="1:20" x14ac:dyDescent="0.2">
      <c r="A70" s="23" t="s">
        <v>88</v>
      </c>
      <c r="B70" s="60">
        <v>-2.6</v>
      </c>
      <c r="C70" s="61">
        <v>-7.3</v>
      </c>
      <c r="E70" s="9"/>
      <c r="F70" s="9"/>
      <c r="G70" s="59"/>
      <c r="T70" s="59"/>
    </row>
    <row r="71" spans="1:20" x14ac:dyDescent="0.2">
      <c r="A71" s="23" t="s">
        <v>71</v>
      </c>
      <c r="B71" s="60">
        <v>-13.3</v>
      </c>
      <c r="C71" s="61">
        <v>-7.6</v>
      </c>
      <c r="E71" s="9"/>
      <c r="F71" s="9"/>
      <c r="G71" s="59"/>
      <c r="T71" s="59"/>
    </row>
    <row r="72" spans="1:20" x14ac:dyDescent="0.2">
      <c r="A72" s="23" t="s">
        <v>90</v>
      </c>
      <c r="B72" s="60">
        <v>3.3</v>
      </c>
      <c r="C72" s="61">
        <v>-7.6</v>
      </c>
      <c r="E72" s="9"/>
      <c r="F72" s="9"/>
      <c r="G72" s="59"/>
      <c r="T72" s="59"/>
    </row>
    <row r="73" spans="1:20" x14ac:dyDescent="0.2">
      <c r="A73" s="23" t="s">
        <v>79</v>
      </c>
      <c r="B73" s="60">
        <v>-3.5</v>
      </c>
      <c r="C73" s="61">
        <v>-9.5</v>
      </c>
      <c r="E73" s="9"/>
      <c r="F73" s="9"/>
      <c r="G73" s="59"/>
      <c r="T73" s="59"/>
    </row>
    <row r="74" spans="1:20" x14ac:dyDescent="0.2">
      <c r="A74" s="23" t="s">
        <v>82</v>
      </c>
      <c r="B74" s="60">
        <v>0.9</v>
      </c>
      <c r="C74" s="61">
        <v>-10.9</v>
      </c>
      <c r="E74" s="9"/>
      <c r="F74" s="9"/>
      <c r="G74" s="59"/>
      <c r="T74" s="59"/>
    </row>
    <row r="75" spans="1:20" x14ac:dyDescent="0.2">
      <c r="A75" s="23" t="s">
        <v>91</v>
      </c>
      <c r="B75" s="60">
        <v>0.8</v>
      </c>
      <c r="C75" s="61">
        <v>-11.5</v>
      </c>
      <c r="E75" s="9"/>
      <c r="F75" s="9"/>
      <c r="G75" s="59"/>
      <c r="T75" s="59"/>
    </row>
    <row r="76" spans="1:20" x14ac:dyDescent="0.2">
      <c r="A76" s="29" t="s">
        <v>89</v>
      </c>
      <c r="B76" s="64">
        <v>4.3</v>
      </c>
      <c r="C76" s="18">
        <v>-16.2</v>
      </c>
      <c r="E76" s="9"/>
      <c r="F76" s="9"/>
      <c r="G76" s="59"/>
      <c r="T76" s="59"/>
    </row>
    <row r="77" spans="1:20" x14ac:dyDescent="0.2">
      <c r="A77" s="31" t="s">
        <v>149</v>
      </c>
      <c r="B77" s="65">
        <v>0</v>
      </c>
      <c r="C77" s="66">
        <v>-16.399999999999999</v>
      </c>
      <c r="E77" s="9"/>
      <c r="F77" s="9"/>
      <c r="G77" s="59"/>
      <c r="T77" s="59"/>
    </row>
    <row r="78" spans="1:20" x14ac:dyDescent="0.2">
      <c r="A78" s="35"/>
      <c r="B78" s="64"/>
      <c r="C78" s="18"/>
      <c r="E78" s="9"/>
      <c r="F78" s="9"/>
      <c r="T78" s="59"/>
    </row>
    <row r="79" spans="1:20" x14ac:dyDescent="0.2">
      <c r="A79" s="35" t="s">
        <v>93</v>
      </c>
      <c r="B79" s="64">
        <v>8.3000000000000007</v>
      </c>
      <c r="C79" s="18">
        <v>-0.1</v>
      </c>
      <c r="E79" s="9"/>
      <c r="F79" s="9"/>
      <c r="G79" s="59"/>
    </row>
    <row r="80" spans="1:20" x14ac:dyDescent="0.2">
      <c r="A80" s="39" t="s">
        <v>94</v>
      </c>
      <c r="B80" s="67">
        <v>2.2999999999999998</v>
      </c>
      <c r="C80" s="68">
        <v>-8.5</v>
      </c>
      <c r="E80" s="9"/>
      <c r="F80" s="9"/>
      <c r="G80" s="59"/>
    </row>
    <row r="81" spans="1:1" x14ac:dyDescent="0.2">
      <c r="A81" s="2" t="s">
        <v>145</v>
      </c>
    </row>
    <row r="82" spans="1:1" x14ac:dyDescent="0.2">
      <c r="A82" s="169" t="s">
        <v>146</v>
      </c>
    </row>
    <row r="83" spans="1:1" x14ac:dyDescent="0.2">
      <c r="A83" s="169" t="s">
        <v>123</v>
      </c>
    </row>
    <row r="84" spans="1:1" x14ac:dyDescent="0.2">
      <c r="A84" s="169" t="s">
        <v>147</v>
      </c>
    </row>
    <row r="85" spans="1:1" x14ac:dyDescent="0.2">
      <c r="A85" s="48" t="s">
        <v>139</v>
      </c>
    </row>
    <row r="86" spans="1:1" x14ac:dyDescent="0.2">
      <c r="A86" s="52"/>
    </row>
  </sheetData>
  <sortState xmlns:xlrd2="http://schemas.microsoft.com/office/spreadsheetml/2017/richdata2" ref="S53:T78">
    <sortCondition descending="1" ref="T53:T78"/>
  </sortState>
  <phoneticPr fontId="2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0732-DAF2-485D-9DD1-ECE94D79D479}">
  <sheetPr codeName="Sheet3">
    <tabColor rgb="FF92D050"/>
  </sheetPr>
  <dimension ref="A1:AC68"/>
  <sheetViews>
    <sheetView showGridLines="0" zoomScaleNormal="100" zoomScalePageLayoutView="125" workbookViewId="0"/>
  </sheetViews>
  <sheetFormatPr defaultColWidth="8.85546875" defaultRowHeight="12.75" x14ac:dyDescent="0.2"/>
  <cols>
    <col min="1" max="1" width="24" style="7" customWidth="1"/>
    <col min="2" max="2" width="9.140625" style="7" customWidth="1"/>
    <col min="3" max="16384" width="8.85546875" style="7"/>
  </cols>
  <sheetData>
    <row r="1" spans="1:29" x14ac:dyDescent="0.2">
      <c r="A1" s="35" t="s">
        <v>129</v>
      </c>
    </row>
    <row r="2" spans="1:29" x14ac:dyDescent="0.2">
      <c r="A2" s="2" t="s">
        <v>121</v>
      </c>
    </row>
    <row r="3" spans="1:29" x14ac:dyDescent="0.2">
      <c r="B3" s="2"/>
    </row>
    <row r="4" spans="1:29" x14ac:dyDescent="0.2">
      <c r="B4" s="2"/>
    </row>
    <row r="5" spans="1:29" x14ac:dyDescent="0.2">
      <c r="B5" s="2"/>
    </row>
    <row r="8" spans="1:29" x14ac:dyDescent="0.2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17" spans="21:25" x14ac:dyDescent="0.2">
      <c r="V17" s="180"/>
      <c r="W17" s="180"/>
      <c r="X17" s="180"/>
      <c r="Y17" s="180"/>
    </row>
    <row r="18" spans="21:25" x14ac:dyDescent="0.2">
      <c r="V18" s="48"/>
      <c r="W18" s="48"/>
      <c r="X18" s="47"/>
      <c r="Y18" s="47"/>
    </row>
    <row r="19" spans="21:25" x14ac:dyDescent="0.2">
      <c r="U19" s="69"/>
    </row>
    <row r="20" spans="21:25" x14ac:dyDescent="0.2">
      <c r="U20" s="69"/>
    </row>
    <row r="21" spans="21:25" x14ac:dyDescent="0.2">
      <c r="U21" s="69"/>
    </row>
    <row r="22" spans="21:25" x14ac:dyDescent="0.2">
      <c r="U22" s="69"/>
    </row>
    <row r="46" ht="15" customHeight="1" x14ac:dyDescent="0.2"/>
    <row r="47" ht="15" customHeight="1" x14ac:dyDescent="0.2"/>
    <row r="52" spans="1:27" x14ac:dyDescent="0.2">
      <c r="A52" s="53"/>
      <c r="B52" s="177">
        <v>2019</v>
      </c>
      <c r="C52" s="178"/>
      <c r="D52" s="178"/>
      <c r="E52" s="178"/>
      <c r="F52" s="177">
        <v>2020</v>
      </c>
      <c r="G52" s="178"/>
      <c r="H52" s="178"/>
      <c r="I52" s="178"/>
      <c r="J52" s="177">
        <v>2021</v>
      </c>
      <c r="K52" s="178"/>
      <c r="L52" s="178"/>
      <c r="M52" s="178"/>
      <c r="N52" s="177">
        <v>2022</v>
      </c>
      <c r="O52" s="178"/>
      <c r="P52" s="178"/>
      <c r="Q52" s="178"/>
      <c r="R52" s="177">
        <v>2023</v>
      </c>
      <c r="S52" s="178"/>
      <c r="T52" s="178"/>
      <c r="U52" s="178"/>
      <c r="V52" s="47"/>
      <c r="W52" s="47"/>
      <c r="X52" s="47"/>
      <c r="Y52" s="47"/>
    </row>
    <row r="53" spans="1:27" x14ac:dyDescent="0.2">
      <c r="A53" s="71"/>
      <c r="B53" s="72" t="s">
        <v>0</v>
      </c>
      <c r="C53" s="73" t="s">
        <v>1</v>
      </c>
      <c r="D53" s="73" t="s">
        <v>2</v>
      </c>
      <c r="E53" s="73" t="s">
        <v>3</v>
      </c>
      <c r="F53" s="72" t="s">
        <v>0</v>
      </c>
      <c r="G53" s="73" t="s">
        <v>1</v>
      </c>
      <c r="H53" s="73" t="s">
        <v>2</v>
      </c>
      <c r="I53" s="73" t="s">
        <v>3</v>
      </c>
      <c r="J53" s="74" t="s">
        <v>0</v>
      </c>
      <c r="K53" s="75" t="s">
        <v>1</v>
      </c>
      <c r="L53" s="73" t="s">
        <v>2</v>
      </c>
      <c r="M53" s="73" t="s">
        <v>3</v>
      </c>
      <c r="N53" s="74" t="s">
        <v>0</v>
      </c>
      <c r="O53" s="75" t="s">
        <v>1</v>
      </c>
      <c r="P53" s="73" t="s">
        <v>2</v>
      </c>
      <c r="Q53" s="73" t="s">
        <v>3</v>
      </c>
      <c r="R53" s="74" t="s">
        <v>0</v>
      </c>
      <c r="S53" s="75" t="s">
        <v>1</v>
      </c>
      <c r="T53" s="73" t="s">
        <v>2</v>
      </c>
      <c r="U53" s="73" t="s">
        <v>3</v>
      </c>
      <c r="V53" s="48"/>
      <c r="W53" s="48"/>
      <c r="X53" s="47"/>
      <c r="Y53" s="47"/>
    </row>
    <row r="54" spans="1:27" x14ac:dyDescent="0.2">
      <c r="A54" s="76" t="s">
        <v>110</v>
      </c>
      <c r="B54" s="77">
        <v>447.81299999999999</v>
      </c>
      <c r="C54" s="78">
        <v>459.28100000000001</v>
      </c>
      <c r="D54" s="78">
        <v>450.827</v>
      </c>
      <c r="E54" s="78">
        <v>455.60300000000001</v>
      </c>
      <c r="F54" s="77">
        <v>447.85399999999998</v>
      </c>
      <c r="G54" s="78">
        <v>414.56599999999997</v>
      </c>
      <c r="H54" s="78">
        <v>462.12900000000002</v>
      </c>
      <c r="I54" s="78">
        <v>471.20800000000003</v>
      </c>
      <c r="J54" s="77">
        <v>478.01299999999998</v>
      </c>
      <c r="K54" s="78">
        <v>496.42700000000002</v>
      </c>
      <c r="L54" s="78">
        <v>472.45499999999998</v>
      </c>
      <c r="M54" s="78">
        <v>473.61500000000001</v>
      </c>
      <c r="N54" s="77">
        <v>489.76499999999999</v>
      </c>
      <c r="O54" s="78">
        <v>493.12200000000001</v>
      </c>
      <c r="P54" s="78">
        <v>469.57400000000001</v>
      </c>
      <c r="Q54" s="78">
        <v>466.10599999999999</v>
      </c>
      <c r="R54" s="77">
        <v>478.44200000000001</v>
      </c>
      <c r="S54" s="78">
        <v>475.423</v>
      </c>
      <c r="T54" s="78">
        <v>451.69299999999998</v>
      </c>
      <c r="U54" s="78">
        <v>451.42599999999999</v>
      </c>
      <c r="V54" s="50"/>
      <c r="W54" s="50"/>
      <c r="X54" s="50"/>
      <c r="Y54" s="50"/>
    </row>
    <row r="55" spans="1:27" x14ac:dyDescent="0.2">
      <c r="A55" s="79" t="s">
        <v>4</v>
      </c>
      <c r="B55" s="80">
        <v>268.82600000000002</v>
      </c>
      <c r="C55" s="81">
        <v>283.34800000000001</v>
      </c>
      <c r="D55" s="81">
        <v>282.60000000000002</v>
      </c>
      <c r="E55" s="81">
        <v>284.911</v>
      </c>
      <c r="F55" s="80">
        <v>271.74799999999999</v>
      </c>
      <c r="G55" s="81">
        <v>258.72300000000001</v>
      </c>
      <c r="H55" s="81">
        <v>286.81</v>
      </c>
      <c r="I55" s="81">
        <v>291.27499999999998</v>
      </c>
      <c r="J55" s="80">
        <v>283.91000000000003</v>
      </c>
      <c r="K55" s="81">
        <v>302.14100000000002</v>
      </c>
      <c r="L55" s="81">
        <v>294.84100000000001</v>
      </c>
      <c r="M55" s="81">
        <v>297.00200000000001</v>
      </c>
      <c r="N55" s="80">
        <v>292.23599999999999</v>
      </c>
      <c r="O55" s="81">
        <v>304.34199999999998</v>
      </c>
      <c r="P55" s="81">
        <v>292.8</v>
      </c>
      <c r="Q55" s="81">
        <v>287.60899999999998</v>
      </c>
      <c r="R55" s="80">
        <v>287.59699999999998</v>
      </c>
      <c r="S55" s="81">
        <v>290.25299999999999</v>
      </c>
      <c r="T55" s="81">
        <v>280.38900000000001</v>
      </c>
      <c r="U55" s="81">
        <v>279.649</v>
      </c>
      <c r="V55" s="50"/>
      <c r="W55" s="50"/>
      <c r="X55" s="50"/>
      <c r="Y55" s="50"/>
    </row>
    <row r="56" spans="1:27" x14ac:dyDescent="0.2">
      <c r="A56" s="79" t="s">
        <v>5</v>
      </c>
      <c r="B56" s="80">
        <v>119.363</v>
      </c>
      <c r="C56" s="81">
        <v>115.277</v>
      </c>
      <c r="D56" s="81">
        <v>109.72499999999999</v>
      </c>
      <c r="E56" s="81">
        <v>111.669</v>
      </c>
      <c r="F56" s="80">
        <v>114.798</v>
      </c>
      <c r="G56" s="81">
        <v>97.915999999999997</v>
      </c>
      <c r="H56" s="81">
        <v>109.59699999999999</v>
      </c>
      <c r="I56" s="81">
        <v>116.928</v>
      </c>
      <c r="J56" s="80">
        <v>126.343</v>
      </c>
      <c r="K56" s="81">
        <v>126.896</v>
      </c>
      <c r="L56" s="81">
        <v>115.036</v>
      </c>
      <c r="M56" s="81">
        <v>114.77500000000001</v>
      </c>
      <c r="N56" s="80">
        <v>129.42400000000001</v>
      </c>
      <c r="O56" s="81">
        <v>123.88200000000001</v>
      </c>
      <c r="P56" s="81">
        <v>114.789</v>
      </c>
      <c r="Q56" s="81">
        <v>119.20699999999999</v>
      </c>
      <c r="R56" s="80">
        <v>124.655</v>
      </c>
      <c r="S56" s="81">
        <v>120.476</v>
      </c>
      <c r="T56" s="81">
        <v>109.48699999999999</v>
      </c>
      <c r="U56" s="81">
        <v>111.431</v>
      </c>
      <c r="V56" s="50"/>
      <c r="W56" s="50"/>
      <c r="X56" s="50"/>
      <c r="Y56" s="50"/>
    </row>
    <row r="57" spans="1:27" x14ac:dyDescent="0.2">
      <c r="A57" s="39" t="s">
        <v>6</v>
      </c>
      <c r="B57" s="82">
        <v>59.624000000000002</v>
      </c>
      <c r="C57" s="83">
        <v>60.655999999999999</v>
      </c>
      <c r="D57" s="83">
        <v>58.502000000000002</v>
      </c>
      <c r="E57" s="83">
        <v>59.023000000000003</v>
      </c>
      <c r="F57" s="82">
        <v>61.308</v>
      </c>
      <c r="G57" s="83">
        <v>57.926000000000002</v>
      </c>
      <c r="H57" s="83">
        <v>65.721999999999994</v>
      </c>
      <c r="I57" s="83">
        <v>63.006</v>
      </c>
      <c r="J57" s="82">
        <v>67.760000000000005</v>
      </c>
      <c r="K57" s="83">
        <v>67.391000000000005</v>
      </c>
      <c r="L57" s="83">
        <v>62.578000000000003</v>
      </c>
      <c r="M57" s="83">
        <v>61.838000000000001</v>
      </c>
      <c r="N57" s="82">
        <v>68.105000000000004</v>
      </c>
      <c r="O57" s="83">
        <v>64.897000000000006</v>
      </c>
      <c r="P57" s="83">
        <v>61.984999999999999</v>
      </c>
      <c r="Q57" s="83">
        <v>59.290999999999997</v>
      </c>
      <c r="R57" s="82">
        <v>66.19</v>
      </c>
      <c r="S57" s="83">
        <v>64.694999999999993</v>
      </c>
      <c r="T57" s="83">
        <v>61.817</v>
      </c>
      <c r="U57" s="83">
        <v>60.345999999999997</v>
      </c>
      <c r="V57" s="50"/>
      <c r="W57" s="50"/>
      <c r="X57" s="50"/>
      <c r="Y57" s="50"/>
      <c r="Z57" s="51"/>
      <c r="AA57" s="51"/>
    </row>
    <row r="59" spans="1:27" x14ac:dyDescent="0.2">
      <c r="A59" s="84" t="s">
        <v>97</v>
      </c>
    </row>
    <row r="60" spans="1:27" x14ac:dyDescent="0.2">
      <c r="A60" s="52" t="s">
        <v>140</v>
      </c>
      <c r="S60" s="9"/>
      <c r="T60" s="9"/>
    </row>
    <row r="62" spans="1:2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7" x14ac:dyDescent="0.2"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7" spans="14:14" x14ac:dyDescent="0.2">
      <c r="N67" s="9"/>
    </row>
    <row r="68" spans="14:14" x14ac:dyDescent="0.2">
      <c r="N68" s="9"/>
    </row>
  </sheetData>
  <mergeCells count="6">
    <mergeCell ref="V17:Y17"/>
    <mergeCell ref="B52:E52"/>
    <mergeCell ref="F52:I52"/>
    <mergeCell ref="J52:M52"/>
    <mergeCell ref="N52:Q52"/>
    <mergeCell ref="R52:U5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A1:J29"/>
  <sheetViews>
    <sheetView showGridLines="0" zoomScaleNormal="100" zoomScalePageLayoutView="125" workbookViewId="0"/>
  </sheetViews>
  <sheetFormatPr defaultColWidth="8.85546875" defaultRowHeight="12.75" x14ac:dyDescent="0.2"/>
  <cols>
    <col min="1" max="1" width="4.140625" style="7" customWidth="1"/>
    <col min="2" max="2" width="46.7109375" style="7" customWidth="1"/>
    <col min="3" max="8" width="10.5703125" style="7" customWidth="1"/>
    <col min="9" max="16384" width="8.85546875" style="7"/>
  </cols>
  <sheetData>
    <row r="1" spans="1:10" x14ac:dyDescent="0.2">
      <c r="A1" s="6" t="s">
        <v>130</v>
      </c>
    </row>
    <row r="2" spans="1:10" x14ac:dyDescent="0.2">
      <c r="A2" s="3" t="s">
        <v>122</v>
      </c>
      <c r="E2" s="8"/>
    </row>
    <row r="3" spans="1:10" ht="15.75" customHeight="1" x14ac:dyDescent="0.2">
      <c r="A3" s="183"/>
      <c r="B3" s="179" t="s">
        <v>52</v>
      </c>
      <c r="C3" s="182" t="s">
        <v>99</v>
      </c>
      <c r="D3" s="182"/>
      <c r="E3" s="182"/>
      <c r="F3" s="181" t="s">
        <v>100</v>
      </c>
      <c r="G3" s="182"/>
      <c r="H3" s="182"/>
    </row>
    <row r="4" spans="1:10" ht="38.25" x14ac:dyDescent="0.2">
      <c r="A4" s="184"/>
      <c r="B4" s="185"/>
      <c r="C4" s="85">
        <v>2022</v>
      </c>
      <c r="D4" s="85">
        <v>2023</v>
      </c>
      <c r="E4" s="86" t="s">
        <v>131</v>
      </c>
      <c r="F4" s="86">
        <v>2022</v>
      </c>
      <c r="G4" s="85">
        <v>2023</v>
      </c>
      <c r="H4" s="86" t="s">
        <v>131</v>
      </c>
    </row>
    <row r="5" spans="1:10" x14ac:dyDescent="0.2">
      <c r="A5" s="87" t="s">
        <v>107</v>
      </c>
      <c r="B5" s="88" t="s">
        <v>108</v>
      </c>
      <c r="C5" s="89">
        <f t="shared" ref="C5" si="0">SUM(C6:C25)</f>
        <v>13619909</v>
      </c>
      <c r="D5" s="90">
        <f t="shared" ref="D5" si="1">SUM(D6:D25)</f>
        <v>13152610</v>
      </c>
      <c r="E5" s="91">
        <f t="shared" ref="E5:E25" si="2">(D5/C5-1)*100</f>
        <v>-3.4309994288508117</v>
      </c>
      <c r="F5" s="89">
        <f t="shared" ref="F5:G5" si="3">SUM(F6:F25)</f>
        <v>1912127</v>
      </c>
      <c r="G5" s="90">
        <f t="shared" si="3"/>
        <v>1850422</v>
      </c>
      <c r="H5" s="91">
        <f t="shared" ref="H5:H25" si="4">(G5/F5-1)*100</f>
        <v>-3.2270346059649846</v>
      </c>
      <c r="J5" s="92"/>
    </row>
    <row r="6" spans="1:10" ht="25.5" x14ac:dyDescent="0.2">
      <c r="A6" s="93" t="s">
        <v>13</v>
      </c>
      <c r="B6" s="94" t="s">
        <v>14</v>
      </c>
      <c r="C6" s="95">
        <v>1278432</v>
      </c>
      <c r="D6" s="96">
        <v>1267388</v>
      </c>
      <c r="E6" s="97">
        <f t="shared" si="2"/>
        <v>-0.8638707416585345</v>
      </c>
      <c r="F6" s="95">
        <v>202939</v>
      </c>
      <c r="G6" s="96">
        <v>197847</v>
      </c>
      <c r="H6" s="97">
        <f t="shared" si="4"/>
        <v>-2.5091283587679092</v>
      </c>
    </row>
    <row r="7" spans="1:10" x14ac:dyDescent="0.2">
      <c r="A7" s="93" t="s">
        <v>15</v>
      </c>
      <c r="B7" s="94" t="s">
        <v>16</v>
      </c>
      <c r="C7" s="95">
        <v>90939</v>
      </c>
      <c r="D7" s="96">
        <v>97868</v>
      </c>
      <c r="E7" s="97">
        <f t="shared" si="2"/>
        <v>7.6193932196307435</v>
      </c>
      <c r="F7" s="95">
        <v>11110</v>
      </c>
      <c r="G7" s="96">
        <v>22833</v>
      </c>
      <c r="H7" s="97">
        <f t="shared" si="4"/>
        <v>105.5175517551755</v>
      </c>
    </row>
    <row r="8" spans="1:10" ht="25.5" x14ac:dyDescent="0.2">
      <c r="A8" s="98" t="s">
        <v>17</v>
      </c>
      <c r="B8" s="99" t="s">
        <v>18</v>
      </c>
      <c r="C8" s="100">
        <v>3341623</v>
      </c>
      <c r="D8" s="101">
        <v>3142205</v>
      </c>
      <c r="E8" s="102">
        <f t="shared" si="2"/>
        <v>-5.9676989295321503</v>
      </c>
      <c r="F8" s="100">
        <v>141509</v>
      </c>
      <c r="G8" s="101">
        <v>132330</v>
      </c>
      <c r="H8" s="102">
        <f t="shared" si="4"/>
        <v>-6.4865132253072222</v>
      </c>
    </row>
    <row r="9" spans="1:10" x14ac:dyDescent="0.2">
      <c r="A9" s="98" t="s">
        <v>19</v>
      </c>
      <c r="B9" s="99" t="s">
        <v>20</v>
      </c>
      <c r="C9" s="100">
        <v>1596773</v>
      </c>
      <c r="D9" s="101">
        <v>1550804</v>
      </c>
      <c r="E9" s="102">
        <f t="shared" si="2"/>
        <v>-2.8788688185484079</v>
      </c>
      <c r="F9" s="100">
        <v>316827</v>
      </c>
      <c r="G9" s="101">
        <v>308429</v>
      </c>
      <c r="H9" s="102">
        <f t="shared" si="4"/>
        <v>-2.6506579300375255</v>
      </c>
    </row>
    <row r="10" spans="1:10" ht="25.5" x14ac:dyDescent="0.2">
      <c r="A10" s="98" t="s">
        <v>21</v>
      </c>
      <c r="B10" s="99" t="s">
        <v>22</v>
      </c>
      <c r="C10" s="100">
        <v>52886</v>
      </c>
      <c r="D10" s="101">
        <v>50922</v>
      </c>
      <c r="E10" s="102">
        <f t="shared" si="2"/>
        <v>-3.7136482244828461</v>
      </c>
      <c r="F10" s="100">
        <v>15617</v>
      </c>
      <c r="G10" s="101">
        <v>14742</v>
      </c>
      <c r="H10" s="102">
        <f t="shared" si="4"/>
        <v>-5.6028686687584095</v>
      </c>
    </row>
    <row r="11" spans="1:10" ht="51" x14ac:dyDescent="0.2">
      <c r="A11" s="98" t="s">
        <v>23</v>
      </c>
      <c r="B11" s="99" t="s">
        <v>24</v>
      </c>
      <c r="C11" s="100">
        <v>501375</v>
      </c>
      <c r="D11" s="101">
        <v>494392</v>
      </c>
      <c r="E11" s="102">
        <f t="shared" si="2"/>
        <v>-1.3927698828222423</v>
      </c>
      <c r="F11" s="100">
        <v>110344</v>
      </c>
      <c r="G11" s="101">
        <v>104881</v>
      </c>
      <c r="H11" s="102">
        <f t="shared" si="4"/>
        <v>-4.9508808816066114</v>
      </c>
    </row>
    <row r="12" spans="1:10" x14ac:dyDescent="0.2">
      <c r="A12" s="98" t="s">
        <v>25</v>
      </c>
      <c r="B12" s="99" t="s">
        <v>26</v>
      </c>
      <c r="C12" s="100">
        <v>406883</v>
      </c>
      <c r="D12" s="101">
        <v>403329</v>
      </c>
      <c r="E12" s="102">
        <f t="shared" si="2"/>
        <v>-0.87346976895077422</v>
      </c>
      <c r="F12" s="100">
        <v>44777</v>
      </c>
      <c r="G12" s="101">
        <v>43204</v>
      </c>
      <c r="H12" s="102">
        <f t="shared" si="4"/>
        <v>-3.5129642450365095</v>
      </c>
    </row>
    <row r="13" spans="1:10" ht="25.5" x14ac:dyDescent="0.2">
      <c r="A13" s="98" t="s">
        <v>27</v>
      </c>
      <c r="B13" s="99" t="s">
        <v>51</v>
      </c>
      <c r="C13" s="100">
        <v>526924</v>
      </c>
      <c r="D13" s="101">
        <v>506667</v>
      </c>
      <c r="E13" s="102">
        <f t="shared" si="2"/>
        <v>-3.8443874258906385</v>
      </c>
      <c r="F13" s="100">
        <v>122381</v>
      </c>
      <c r="G13" s="101">
        <v>112195</v>
      </c>
      <c r="H13" s="102">
        <f t="shared" si="4"/>
        <v>-8.3231874228842706</v>
      </c>
    </row>
    <row r="14" spans="1:10" x14ac:dyDescent="0.2">
      <c r="A14" s="98" t="s">
        <v>28</v>
      </c>
      <c r="B14" s="99" t="s">
        <v>29</v>
      </c>
      <c r="C14" s="100">
        <v>1758562</v>
      </c>
      <c r="D14" s="101">
        <v>1561315</v>
      </c>
      <c r="E14" s="102">
        <f t="shared" si="2"/>
        <v>-11.216380201551035</v>
      </c>
      <c r="F14" s="100">
        <v>159091</v>
      </c>
      <c r="G14" s="101">
        <v>137988</v>
      </c>
      <c r="H14" s="102">
        <f t="shared" si="4"/>
        <v>-13.264735277294125</v>
      </c>
    </row>
    <row r="15" spans="1:10" ht="25.5" x14ac:dyDescent="0.2">
      <c r="A15" s="98" t="s">
        <v>30</v>
      </c>
      <c r="B15" s="99" t="s">
        <v>31</v>
      </c>
      <c r="C15" s="100">
        <v>529965</v>
      </c>
      <c r="D15" s="101">
        <v>533475</v>
      </c>
      <c r="E15" s="102">
        <f t="shared" si="2"/>
        <v>0.66230788825676346</v>
      </c>
      <c r="F15" s="100">
        <v>122174</v>
      </c>
      <c r="G15" s="101">
        <v>118522</v>
      </c>
      <c r="H15" s="102">
        <f t="shared" si="4"/>
        <v>-2.9891793671321221</v>
      </c>
    </row>
    <row r="16" spans="1:10" ht="63.75" x14ac:dyDescent="0.2">
      <c r="A16" s="98" t="s">
        <v>32</v>
      </c>
      <c r="B16" s="99" t="s">
        <v>33</v>
      </c>
      <c r="C16" s="100">
        <v>254266</v>
      </c>
      <c r="D16" s="101">
        <v>254121</v>
      </c>
      <c r="E16" s="102">
        <f t="shared" si="2"/>
        <v>-5.7026893096201459E-2</v>
      </c>
      <c r="F16" s="100">
        <v>54884</v>
      </c>
      <c r="G16" s="101">
        <v>50989</v>
      </c>
      <c r="H16" s="102">
        <f t="shared" si="4"/>
        <v>-7.0967859485460245</v>
      </c>
    </row>
    <row r="17" spans="1:8" x14ac:dyDescent="0.2">
      <c r="A17" s="98" t="s">
        <v>34</v>
      </c>
      <c r="B17" s="99" t="s">
        <v>35</v>
      </c>
      <c r="C17" s="100">
        <v>244855</v>
      </c>
      <c r="D17" s="101">
        <v>275153</v>
      </c>
      <c r="E17" s="102">
        <f t="shared" si="2"/>
        <v>12.373853913540668</v>
      </c>
      <c r="F17" s="100">
        <v>69941</v>
      </c>
      <c r="G17" s="101">
        <v>75977</v>
      </c>
      <c r="H17" s="102">
        <f t="shared" si="4"/>
        <v>8.630131110507433</v>
      </c>
    </row>
    <row r="18" spans="1:8" x14ac:dyDescent="0.2">
      <c r="A18" s="98" t="s">
        <v>36</v>
      </c>
      <c r="B18" s="99" t="s">
        <v>37</v>
      </c>
      <c r="C18" s="100">
        <v>116512</v>
      </c>
      <c r="D18" s="101">
        <v>127809</v>
      </c>
      <c r="E18" s="102">
        <f t="shared" si="2"/>
        <v>9.6959969788519729</v>
      </c>
      <c r="F18" s="100">
        <v>39435</v>
      </c>
      <c r="G18" s="101">
        <v>42623</v>
      </c>
      <c r="H18" s="102">
        <f t="shared" si="4"/>
        <v>8.0841891720552894</v>
      </c>
    </row>
    <row r="19" spans="1:8" ht="25.5" x14ac:dyDescent="0.2">
      <c r="A19" s="98" t="s">
        <v>38</v>
      </c>
      <c r="B19" s="99" t="s">
        <v>39</v>
      </c>
      <c r="C19" s="100">
        <v>875391</v>
      </c>
      <c r="D19" s="101">
        <v>859215</v>
      </c>
      <c r="E19" s="102">
        <f t="shared" si="2"/>
        <v>-1.8478599848524846</v>
      </c>
      <c r="F19" s="100">
        <v>68534</v>
      </c>
      <c r="G19" s="101">
        <v>66978</v>
      </c>
      <c r="H19" s="102">
        <f t="shared" si="4"/>
        <v>-2.2704059299034074</v>
      </c>
    </row>
    <row r="20" spans="1:8" x14ac:dyDescent="0.2">
      <c r="A20" s="98" t="s">
        <v>40</v>
      </c>
      <c r="B20" s="99" t="s">
        <v>41</v>
      </c>
      <c r="C20" s="100">
        <v>287383</v>
      </c>
      <c r="D20" s="101">
        <v>280830</v>
      </c>
      <c r="E20" s="102">
        <f t="shared" si="2"/>
        <v>-2.2802323032329652</v>
      </c>
      <c r="F20" s="100">
        <v>65671</v>
      </c>
      <c r="G20" s="101">
        <v>61336</v>
      </c>
      <c r="H20" s="102">
        <f t="shared" si="4"/>
        <v>-6.6010872378980068</v>
      </c>
    </row>
    <row r="21" spans="1:8" ht="25.5" x14ac:dyDescent="0.2">
      <c r="A21" s="98" t="s">
        <v>42</v>
      </c>
      <c r="B21" s="99" t="s">
        <v>43</v>
      </c>
      <c r="C21" s="100">
        <v>286274</v>
      </c>
      <c r="D21" s="101">
        <v>288947</v>
      </c>
      <c r="E21" s="102">
        <f t="shared" si="2"/>
        <v>0.93372084087273155</v>
      </c>
      <c r="F21" s="100">
        <v>42733</v>
      </c>
      <c r="G21" s="101">
        <v>42545</v>
      </c>
      <c r="H21" s="102">
        <f t="shared" si="4"/>
        <v>-0.43994102918119005</v>
      </c>
    </row>
    <row r="22" spans="1:8" ht="51" x14ac:dyDescent="0.2">
      <c r="A22" s="98" t="s">
        <v>44</v>
      </c>
      <c r="B22" s="99" t="s">
        <v>45</v>
      </c>
      <c r="C22" s="100">
        <v>110423</v>
      </c>
      <c r="D22" s="101">
        <v>110853</v>
      </c>
      <c r="E22" s="102">
        <f t="shared" si="2"/>
        <v>0.38941162620105274</v>
      </c>
      <c r="F22" s="100">
        <v>10322</v>
      </c>
      <c r="G22" s="101">
        <v>10967</v>
      </c>
      <c r="H22" s="102">
        <f t="shared" si="4"/>
        <v>6.2487889943809272</v>
      </c>
    </row>
    <row r="23" spans="1:8" ht="25.5" x14ac:dyDescent="0.2">
      <c r="A23" s="103" t="s">
        <v>46</v>
      </c>
      <c r="B23" s="104" t="s">
        <v>47</v>
      </c>
      <c r="C23" s="105">
        <v>942765</v>
      </c>
      <c r="D23" s="106">
        <v>954621</v>
      </c>
      <c r="E23" s="107">
        <f t="shared" si="2"/>
        <v>1.2575774450684918</v>
      </c>
      <c r="F23" s="105">
        <v>228387</v>
      </c>
      <c r="G23" s="106">
        <v>230266</v>
      </c>
      <c r="H23" s="107">
        <f t="shared" si="4"/>
        <v>0.82272633731341749</v>
      </c>
    </row>
    <row r="24" spans="1:8" ht="38.25" x14ac:dyDescent="0.2">
      <c r="A24" s="103" t="s">
        <v>48</v>
      </c>
      <c r="B24" s="104" t="s">
        <v>58</v>
      </c>
      <c r="C24" s="105">
        <v>190529</v>
      </c>
      <c r="D24" s="106">
        <v>180641</v>
      </c>
      <c r="E24" s="107">
        <f t="shared" si="2"/>
        <v>-5.1897611387242915</v>
      </c>
      <c r="F24" s="105">
        <v>30176</v>
      </c>
      <c r="G24" s="106">
        <v>29272</v>
      </c>
      <c r="H24" s="107">
        <f t="shared" si="4"/>
        <v>-2.9957582184517495</v>
      </c>
    </row>
    <row r="25" spans="1:8" x14ac:dyDescent="0.2">
      <c r="A25" s="108" t="s">
        <v>49</v>
      </c>
      <c r="B25" s="109" t="s">
        <v>50</v>
      </c>
      <c r="C25" s="110">
        <v>227149</v>
      </c>
      <c r="D25" s="111">
        <v>212055</v>
      </c>
      <c r="E25" s="112">
        <f t="shared" si="2"/>
        <v>-6.6449775257650279</v>
      </c>
      <c r="F25" s="110">
        <v>55275</v>
      </c>
      <c r="G25" s="111">
        <v>46498</v>
      </c>
      <c r="H25" s="112">
        <f t="shared" si="4"/>
        <v>-15.878787878787881</v>
      </c>
    </row>
    <row r="26" spans="1:8" ht="15" customHeight="1" x14ac:dyDescent="0.2">
      <c r="A26" s="2" t="s">
        <v>97</v>
      </c>
      <c r="B26" s="48"/>
      <c r="C26" s="47"/>
      <c r="D26" s="51"/>
    </row>
    <row r="27" spans="1:8" ht="15" customHeight="1" x14ac:dyDescent="0.2">
      <c r="A27" s="52" t="s">
        <v>141</v>
      </c>
      <c r="B27" s="47"/>
      <c r="C27" s="49"/>
      <c r="D27" s="49"/>
    </row>
    <row r="28" spans="1:8" x14ac:dyDescent="0.2">
      <c r="A28" s="47"/>
      <c r="D28" s="17"/>
    </row>
    <row r="29" spans="1:8" x14ac:dyDescent="0.2">
      <c r="D29" s="17"/>
    </row>
  </sheetData>
  <mergeCells count="4">
    <mergeCell ref="F3:H3"/>
    <mergeCell ref="A3:A4"/>
    <mergeCell ref="B3:B4"/>
    <mergeCell ref="C3:E3"/>
  </mergeCells>
  <phoneticPr fontId="2" type="noConversion"/>
  <pageMargins left="0.7" right="0.7" top="0.75" bottom="0.75" header="0.3" footer="0.3"/>
  <pageSetup paperSize="9" orientation="portrait" horizontalDpi="200" verticalDpi="200" r:id="rId1"/>
  <ignoredErrors>
    <ignoredError sqref="A6:A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P71"/>
  <sheetViews>
    <sheetView showGridLines="0" zoomScaleNormal="100" zoomScalePageLayoutView="125" workbookViewId="0"/>
  </sheetViews>
  <sheetFormatPr defaultColWidth="8.85546875" defaultRowHeight="12.75" x14ac:dyDescent="0.2"/>
  <cols>
    <col min="1" max="1" width="14.28515625" style="7" customWidth="1"/>
    <col min="2" max="7" width="10.5703125" style="7" customWidth="1"/>
    <col min="8" max="8" width="4.42578125" style="7" customWidth="1"/>
    <col min="9" max="16384" width="8.85546875" style="7"/>
  </cols>
  <sheetData>
    <row r="1" spans="1:8" x14ac:dyDescent="0.2">
      <c r="A1" s="113" t="s">
        <v>132</v>
      </c>
    </row>
    <row r="2" spans="1:8" x14ac:dyDescent="0.2">
      <c r="A2" s="5" t="s">
        <v>119</v>
      </c>
    </row>
    <row r="3" spans="1:8" x14ac:dyDescent="0.2">
      <c r="A3" s="187"/>
      <c r="B3" s="189" t="s">
        <v>54</v>
      </c>
      <c r="C3" s="190"/>
      <c r="D3" s="189" t="s">
        <v>55</v>
      </c>
      <c r="E3" s="190"/>
      <c r="F3" s="189" t="s">
        <v>53</v>
      </c>
      <c r="G3" s="190"/>
    </row>
    <row r="4" spans="1:8" x14ac:dyDescent="0.2">
      <c r="A4" s="188"/>
      <c r="B4" s="114">
        <v>2022</v>
      </c>
      <c r="C4" s="115">
        <v>2023</v>
      </c>
      <c r="D4" s="114">
        <v>2022</v>
      </c>
      <c r="E4" s="115">
        <v>2023</v>
      </c>
      <c r="F4" s="114">
        <v>2022</v>
      </c>
      <c r="G4" s="115">
        <v>2023</v>
      </c>
    </row>
    <row r="5" spans="1:8" x14ac:dyDescent="0.2">
      <c r="A5" s="116" t="s">
        <v>109</v>
      </c>
      <c r="B5" s="117">
        <v>358830</v>
      </c>
      <c r="C5" s="118">
        <v>350579</v>
      </c>
      <c r="D5" s="117">
        <v>337244</v>
      </c>
      <c r="E5" s="118">
        <v>324325</v>
      </c>
      <c r="F5" s="117">
        <v>450011</v>
      </c>
      <c r="G5" s="118">
        <v>435076</v>
      </c>
      <c r="H5" s="49"/>
    </row>
    <row r="6" spans="1:8" x14ac:dyDescent="0.2">
      <c r="A6" s="119" t="s">
        <v>68</v>
      </c>
      <c r="B6" s="20">
        <v>10567</v>
      </c>
      <c r="C6" s="21">
        <v>9680</v>
      </c>
      <c r="D6" s="20">
        <v>10246</v>
      </c>
      <c r="E6" s="21">
        <v>10626</v>
      </c>
      <c r="F6" s="20">
        <v>6281</v>
      </c>
      <c r="G6" s="21">
        <v>5328</v>
      </c>
    </row>
    <row r="7" spans="1:8" x14ac:dyDescent="0.2">
      <c r="A7" s="120" t="s">
        <v>69</v>
      </c>
      <c r="B7" s="24">
        <v>3656</v>
      </c>
      <c r="C7" s="25">
        <v>3966</v>
      </c>
      <c r="D7" s="24">
        <v>4139</v>
      </c>
      <c r="E7" s="25">
        <v>5181</v>
      </c>
      <c r="F7" s="24">
        <v>7426</v>
      </c>
      <c r="G7" s="25">
        <v>5930</v>
      </c>
    </row>
    <row r="8" spans="1:8" x14ac:dyDescent="0.2">
      <c r="A8" s="120" t="s">
        <v>106</v>
      </c>
      <c r="B8" s="24">
        <v>11498</v>
      </c>
      <c r="C8" s="25">
        <v>11189</v>
      </c>
      <c r="D8" s="24">
        <v>9649</v>
      </c>
      <c r="E8" s="25">
        <v>8895</v>
      </c>
      <c r="F8" s="24">
        <v>14199</v>
      </c>
      <c r="G8" s="25">
        <v>15605</v>
      </c>
    </row>
    <row r="9" spans="1:8" x14ac:dyDescent="0.2">
      <c r="A9" s="120" t="s">
        <v>70</v>
      </c>
      <c r="B9" s="24">
        <v>4486</v>
      </c>
      <c r="C9" s="25">
        <v>4915</v>
      </c>
      <c r="D9" s="24">
        <v>3730</v>
      </c>
      <c r="E9" s="25">
        <v>4285</v>
      </c>
      <c r="F9" s="24">
        <v>998</v>
      </c>
      <c r="G9" s="25">
        <v>1019</v>
      </c>
    </row>
    <row r="10" spans="1:8" x14ac:dyDescent="0.2">
      <c r="A10" s="120" t="s">
        <v>96</v>
      </c>
      <c r="B10" s="24">
        <v>77069</v>
      </c>
      <c r="C10" s="25">
        <v>73909</v>
      </c>
      <c r="D10" s="24">
        <v>63052</v>
      </c>
      <c r="E10" s="25">
        <v>59019</v>
      </c>
      <c r="F10" s="24">
        <v>50294</v>
      </c>
      <c r="G10" s="25">
        <v>46103</v>
      </c>
    </row>
    <row r="11" spans="1:8" x14ac:dyDescent="0.2">
      <c r="A11" s="120" t="s">
        <v>71</v>
      </c>
      <c r="B11" s="24">
        <v>906</v>
      </c>
      <c r="C11" s="25">
        <v>745</v>
      </c>
      <c r="D11" s="24">
        <v>450</v>
      </c>
      <c r="E11" s="25">
        <v>368</v>
      </c>
      <c r="F11" s="24">
        <v>792</v>
      </c>
      <c r="G11" s="25">
        <v>590</v>
      </c>
    </row>
    <row r="12" spans="1:8" x14ac:dyDescent="0.2">
      <c r="A12" s="120" t="s">
        <v>72</v>
      </c>
      <c r="B12" s="24">
        <v>4116</v>
      </c>
      <c r="C12" s="25">
        <v>4046</v>
      </c>
      <c r="D12" s="24">
        <v>1355</v>
      </c>
      <c r="E12" s="25">
        <v>1459</v>
      </c>
      <c r="F12" s="24">
        <v>753</v>
      </c>
      <c r="G12" s="25">
        <v>695</v>
      </c>
    </row>
    <row r="13" spans="1:8" x14ac:dyDescent="0.2">
      <c r="A13" s="120" t="s">
        <v>73</v>
      </c>
      <c r="B13" s="24">
        <v>3805</v>
      </c>
      <c r="C13" s="25">
        <v>3437</v>
      </c>
      <c r="D13" s="24">
        <v>3204</v>
      </c>
      <c r="E13" s="25">
        <v>3061</v>
      </c>
      <c r="F13" s="24">
        <v>4097</v>
      </c>
      <c r="G13" s="25">
        <v>3478</v>
      </c>
    </row>
    <row r="14" spans="1:8" x14ac:dyDescent="0.2">
      <c r="A14" s="120" t="s">
        <v>74</v>
      </c>
      <c r="B14" s="24">
        <v>34615</v>
      </c>
      <c r="C14" s="25">
        <v>34445</v>
      </c>
      <c r="D14" s="24">
        <v>45859</v>
      </c>
      <c r="E14" s="25">
        <v>45069</v>
      </c>
      <c r="F14" s="24">
        <v>75064</v>
      </c>
      <c r="G14" s="25">
        <v>75220</v>
      </c>
    </row>
    <row r="15" spans="1:8" x14ac:dyDescent="0.2">
      <c r="A15" s="120" t="s">
        <v>75</v>
      </c>
      <c r="B15" s="24">
        <v>40683</v>
      </c>
      <c r="C15" s="25">
        <v>41657</v>
      </c>
      <c r="D15" s="24">
        <v>41870</v>
      </c>
      <c r="E15" s="25">
        <v>40382</v>
      </c>
      <c r="F15" s="24">
        <v>42258</v>
      </c>
      <c r="G15" s="25">
        <v>41369</v>
      </c>
    </row>
    <row r="16" spans="1:8" x14ac:dyDescent="0.2">
      <c r="A16" s="120" t="s">
        <v>76</v>
      </c>
      <c r="B16" s="24">
        <v>2199</v>
      </c>
      <c r="C16" s="25">
        <v>2073</v>
      </c>
      <c r="D16" s="24">
        <v>2480</v>
      </c>
      <c r="E16" s="25">
        <v>2560</v>
      </c>
      <c r="F16" s="24">
        <v>3339</v>
      </c>
      <c r="G16" s="25">
        <v>3835</v>
      </c>
    </row>
    <row r="17" spans="1:7" x14ac:dyDescent="0.2">
      <c r="A17" s="120" t="s">
        <v>77</v>
      </c>
      <c r="B17" s="24">
        <v>40889</v>
      </c>
      <c r="C17" s="25">
        <v>39472</v>
      </c>
      <c r="D17" s="24">
        <v>29254</v>
      </c>
      <c r="E17" s="25">
        <v>27117</v>
      </c>
      <c r="F17" s="24">
        <v>34322</v>
      </c>
      <c r="G17" s="25">
        <v>32597</v>
      </c>
    </row>
    <row r="18" spans="1:7" x14ac:dyDescent="0.2">
      <c r="A18" s="120" t="s">
        <v>78</v>
      </c>
      <c r="B18" s="24">
        <v>36</v>
      </c>
      <c r="C18" s="25">
        <v>26</v>
      </c>
      <c r="D18" s="24">
        <v>4</v>
      </c>
      <c r="E18" s="25">
        <v>1</v>
      </c>
      <c r="F18" s="24" t="s">
        <v>112</v>
      </c>
      <c r="G18" s="25" t="s">
        <v>112</v>
      </c>
    </row>
    <row r="19" spans="1:7" x14ac:dyDescent="0.2">
      <c r="A19" s="120" t="s">
        <v>79</v>
      </c>
      <c r="B19" s="24">
        <v>1890</v>
      </c>
      <c r="C19" s="25">
        <v>2025</v>
      </c>
      <c r="D19" s="24">
        <v>1557</v>
      </c>
      <c r="E19" s="25">
        <v>1524</v>
      </c>
      <c r="F19" s="24">
        <v>2384</v>
      </c>
      <c r="G19" s="25">
        <v>1908</v>
      </c>
    </row>
    <row r="20" spans="1:7" x14ac:dyDescent="0.2">
      <c r="A20" s="120" t="s">
        <v>80</v>
      </c>
      <c r="B20" s="24">
        <v>2975</v>
      </c>
      <c r="C20" s="25">
        <v>3660</v>
      </c>
      <c r="D20" s="24">
        <v>5050</v>
      </c>
      <c r="E20" s="25">
        <v>6366</v>
      </c>
      <c r="F20" s="24">
        <v>16616</v>
      </c>
      <c r="G20" s="25">
        <v>18925</v>
      </c>
    </row>
    <row r="21" spans="1:7" x14ac:dyDescent="0.2">
      <c r="A21" s="120" t="s">
        <v>81</v>
      </c>
      <c r="B21" s="24">
        <v>1653</v>
      </c>
      <c r="C21" s="25">
        <v>1581</v>
      </c>
      <c r="D21" s="24">
        <v>1937</v>
      </c>
      <c r="E21" s="25">
        <v>1699</v>
      </c>
      <c r="F21" s="24">
        <v>1898</v>
      </c>
      <c r="G21" s="25">
        <v>1828</v>
      </c>
    </row>
    <row r="22" spans="1:7" x14ac:dyDescent="0.2">
      <c r="A22" s="120" t="s">
        <v>82</v>
      </c>
      <c r="B22" s="24">
        <v>7110</v>
      </c>
      <c r="C22" s="25">
        <v>6813</v>
      </c>
      <c r="D22" s="24">
        <v>5431</v>
      </c>
      <c r="E22" s="25">
        <v>4890</v>
      </c>
      <c r="F22" s="24">
        <v>11272</v>
      </c>
      <c r="G22" s="25">
        <v>9635</v>
      </c>
    </row>
    <row r="23" spans="1:7" x14ac:dyDescent="0.2">
      <c r="A23" s="120" t="s">
        <v>95</v>
      </c>
      <c r="B23" s="25" t="s">
        <v>12</v>
      </c>
      <c r="C23" s="25" t="s">
        <v>12</v>
      </c>
      <c r="D23" s="25" t="s">
        <v>12</v>
      </c>
      <c r="E23" s="25" t="s">
        <v>12</v>
      </c>
      <c r="F23" s="25" t="s">
        <v>12</v>
      </c>
      <c r="G23" s="25" t="s">
        <v>12</v>
      </c>
    </row>
    <row r="24" spans="1:7" x14ac:dyDescent="0.2">
      <c r="A24" s="120" t="s">
        <v>83</v>
      </c>
      <c r="B24" s="24">
        <v>18987</v>
      </c>
      <c r="C24" s="25">
        <v>18255</v>
      </c>
      <c r="D24" s="24">
        <v>6923</v>
      </c>
      <c r="E24" s="25">
        <v>6602</v>
      </c>
      <c r="F24" s="24">
        <v>8054</v>
      </c>
      <c r="G24" s="25">
        <v>8177</v>
      </c>
    </row>
    <row r="25" spans="1:7" x14ac:dyDescent="0.2">
      <c r="A25" s="120" t="s">
        <v>84</v>
      </c>
      <c r="B25" s="24">
        <v>6252</v>
      </c>
      <c r="C25" s="25">
        <v>6097</v>
      </c>
      <c r="D25" s="24">
        <v>3539</v>
      </c>
      <c r="E25" s="25">
        <v>3721</v>
      </c>
      <c r="F25" s="24">
        <v>4136</v>
      </c>
      <c r="G25" s="25">
        <v>3889</v>
      </c>
    </row>
    <row r="26" spans="1:7" x14ac:dyDescent="0.2">
      <c r="A26" s="120" t="s">
        <v>85</v>
      </c>
      <c r="B26" s="24">
        <v>51825</v>
      </c>
      <c r="C26" s="25">
        <v>50698</v>
      </c>
      <c r="D26" s="24">
        <v>63343</v>
      </c>
      <c r="E26" s="25">
        <v>60310</v>
      </c>
      <c r="F26" s="24">
        <v>109984</v>
      </c>
      <c r="G26" s="25">
        <v>109284</v>
      </c>
    </row>
    <row r="27" spans="1:7" x14ac:dyDescent="0.2">
      <c r="A27" s="120" t="s">
        <v>86</v>
      </c>
      <c r="B27" s="24">
        <v>3402</v>
      </c>
      <c r="C27" s="25">
        <v>2876</v>
      </c>
      <c r="D27" s="24">
        <v>2740</v>
      </c>
      <c r="E27" s="25">
        <v>2173</v>
      </c>
      <c r="F27" s="24">
        <v>5444</v>
      </c>
      <c r="G27" s="25">
        <v>4289</v>
      </c>
    </row>
    <row r="28" spans="1:7" x14ac:dyDescent="0.2">
      <c r="A28" s="120" t="s">
        <v>87</v>
      </c>
      <c r="B28" s="24">
        <v>6538</v>
      </c>
      <c r="C28" s="25">
        <v>6566</v>
      </c>
      <c r="D28" s="24">
        <v>8275</v>
      </c>
      <c r="E28" s="25">
        <v>8154</v>
      </c>
      <c r="F28" s="24">
        <v>15852</v>
      </c>
      <c r="G28" s="25">
        <v>16025</v>
      </c>
    </row>
    <row r="29" spans="1:7" x14ac:dyDescent="0.2">
      <c r="A29" s="120" t="s">
        <v>88</v>
      </c>
      <c r="B29" s="24">
        <v>2082</v>
      </c>
      <c r="C29" s="25">
        <v>2184</v>
      </c>
      <c r="D29" s="24">
        <v>3084</v>
      </c>
      <c r="E29" s="25">
        <v>2845</v>
      </c>
      <c r="F29" s="24">
        <v>8096</v>
      </c>
      <c r="G29" s="25">
        <v>7724</v>
      </c>
    </row>
    <row r="30" spans="1:7" x14ac:dyDescent="0.2">
      <c r="A30" s="120" t="s">
        <v>89</v>
      </c>
      <c r="B30" s="24">
        <v>3454</v>
      </c>
      <c r="C30" s="25">
        <v>3271</v>
      </c>
      <c r="D30" s="24">
        <v>3708</v>
      </c>
      <c r="E30" s="25">
        <v>3088</v>
      </c>
      <c r="F30" s="24">
        <v>7891</v>
      </c>
      <c r="G30" s="25">
        <v>6475</v>
      </c>
    </row>
    <row r="31" spans="1:7" x14ac:dyDescent="0.2">
      <c r="A31" s="121" t="s">
        <v>90</v>
      </c>
      <c r="B31" s="28">
        <v>6744</v>
      </c>
      <c r="C31" s="27">
        <v>5920</v>
      </c>
      <c r="D31" s="28">
        <v>7424</v>
      </c>
      <c r="E31" s="27">
        <v>6680</v>
      </c>
      <c r="F31" s="28">
        <v>7879</v>
      </c>
      <c r="G31" s="27">
        <v>7179</v>
      </c>
    </row>
    <row r="32" spans="1:7" x14ac:dyDescent="0.2">
      <c r="A32" s="122" t="s">
        <v>91</v>
      </c>
      <c r="B32" s="32">
        <v>11393</v>
      </c>
      <c r="C32" s="33">
        <v>11075</v>
      </c>
      <c r="D32" s="32">
        <v>8941</v>
      </c>
      <c r="E32" s="33">
        <v>8253</v>
      </c>
      <c r="F32" s="32">
        <v>10681</v>
      </c>
      <c r="G32" s="33">
        <v>7968</v>
      </c>
    </row>
    <row r="33" spans="1:16" x14ac:dyDescent="0.2">
      <c r="A33" s="123" t="s">
        <v>93</v>
      </c>
      <c r="B33" s="36">
        <v>4538</v>
      </c>
      <c r="C33" s="37">
        <v>5304</v>
      </c>
      <c r="D33" s="36">
        <v>4327</v>
      </c>
      <c r="E33" s="37">
        <v>4196</v>
      </c>
      <c r="F33" s="36">
        <v>4641</v>
      </c>
      <c r="G33" s="37">
        <v>5254</v>
      </c>
    </row>
    <row r="34" spans="1:16" x14ac:dyDescent="0.2">
      <c r="A34" s="124" t="s">
        <v>94</v>
      </c>
      <c r="B34" s="40">
        <v>2770</v>
      </c>
      <c r="C34" s="41">
        <v>2531</v>
      </c>
      <c r="D34" s="40">
        <v>684</v>
      </c>
      <c r="E34" s="41">
        <v>543</v>
      </c>
      <c r="F34" s="40">
        <v>617</v>
      </c>
      <c r="G34" s="41">
        <v>495</v>
      </c>
    </row>
    <row r="35" spans="1:16" x14ac:dyDescent="0.2">
      <c r="A35" s="7" t="s">
        <v>67</v>
      </c>
    </row>
    <row r="36" spans="1:16" x14ac:dyDescent="0.2">
      <c r="A36" s="7" t="s">
        <v>113</v>
      </c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44"/>
      <c r="N36" s="44"/>
      <c r="O36" s="44"/>
      <c r="P36" s="44"/>
    </row>
    <row r="37" spans="1:16" ht="15" customHeight="1" x14ac:dyDescent="0.2">
      <c r="A37" s="2" t="s">
        <v>98</v>
      </c>
    </row>
    <row r="38" spans="1:16" ht="15" customHeight="1" x14ac:dyDescent="0.2">
      <c r="A38" s="52" t="s">
        <v>142</v>
      </c>
    </row>
    <row r="40" spans="1:16" x14ac:dyDescent="0.2">
      <c r="A40" s="186"/>
    </row>
    <row r="41" spans="1:16" x14ac:dyDescent="0.2">
      <c r="A41" s="186"/>
    </row>
    <row r="42" spans="1:16" x14ac:dyDescent="0.2">
      <c r="A42" s="123"/>
    </row>
    <row r="43" spans="1:16" x14ac:dyDescent="0.2">
      <c r="A43" s="123"/>
    </row>
    <row r="44" spans="1:16" x14ac:dyDescent="0.2">
      <c r="A44" s="123"/>
    </row>
    <row r="45" spans="1:16" x14ac:dyDescent="0.2">
      <c r="A45" s="123"/>
    </row>
    <row r="46" spans="1:16" x14ac:dyDescent="0.2">
      <c r="A46" s="123"/>
    </row>
    <row r="47" spans="1:16" x14ac:dyDescent="0.2">
      <c r="A47" s="123"/>
    </row>
    <row r="48" spans="1:16" x14ac:dyDescent="0.2">
      <c r="A48" s="123"/>
    </row>
    <row r="49" spans="1:1" x14ac:dyDescent="0.2">
      <c r="A49" s="123"/>
    </row>
    <row r="50" spans="1:1" x14ac:dyDescent="0.2">
      <c r="A50" s="123"/>
    </row>
    <row r="51" spans="1:1" x14ac:dyDescent="0.2">
      <c r="A51" s="123"/>
    </row>
    <row r="52" spans="1:1" x14ac:dyDescent="0.2">
      <c r="A52" s="123"/>
    </row>
    <row r="53" spans="1:1" x14ac:dyDescent="0.2">
      <c r="A53" s="123"/>
    </row>
    <row r="54" spans="1:1" x14ac:dyDescent="0.2">
      <c r="A54" s="123"/>
    </row>
    <row r="55" spans="1:1" x14ac:dyDescent="0.2">
      <c r="A55" s="123"/>
    </row>
    <row r="56" spans="1:1" x14ac:dyDescent="0.2">
      <c r="A56" s="123"/>
    </row>
    <row r="57" spans="1:1" x14ac:dyDescent="0.2">
      <c r="A57" s="123"/>
    </row>
    <row r="58" spans="1:1" x14ac:dyDescent="0.2">
      <c r="A58" s="123"/>
    </row>
    <row r="59" spans="1:1" x14ac:dyDescent="0.2">
      <c r="A59" s="123"/>
    </row>
    <row r="60" spans="1:1" x14ac:dyDescent="0.2">
      <c r="A60" s="123"/>
    </row>
    <row r="61" spans="1:1" x14ac:dyDescent="0.2">
      <c r="A61" s="123"/>
    </row>
    <row r="62" spans="1:1" x14ac:dyDescent="0.2">
      <c r="A62" s="123"/>
    </row>
    <row r="63" spans="1:1" x14ac:dyDescent="0.2">
      <c r="A63" s="123"/>
    </row>
    <row r="64" spans="1:1" x14ac:dyDescent="0.2">
      <c r="A64" s="123"/>
    </row>
    <row r="65" spans="1:1" x14ac:dyDescent="0.2">
      <c r="A65" s="123"/>
    </row>
    <row r="66" spans="1:1" x14ac:dyDescent="0.2">
      <c r="A66" s="123"/>
    </row>
    <row r="67" spans="1:1" x14ac:dyDescent="0.2">
      <c r="A67" s="123"/>
    </row>
    <row r="68" spans="1:1" x14ac:dyDescent="0.2">
      <c r="A68" s="123"/>
    </row>
    <row r="69" spans="1:1" x14ac:dyDescent="0.2">
      <c r="A69" s="123"/>
    </row>
    <row r="70" spans="1:1" x14ac:dyDescent="0.2">
      <c r="A70" s="123"/>
    </row>
    <row r="71" spans="1:1" x14ac:dyDescent="0.2">
      <c r="A71" s="123"/>
    </row>
  </sheetData>
  <mergeCells count="5">
    <mergeCell ref="A40:A41"/>
    <mergeCell ref="A3:A4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92D050"/>
  </sheetPr>
  <dimension ref="A1:S71"/>
  <sheetViews>
    <sheetView showGridLines="0" zoomScaleNormal="100" zoomScalePageLayoutView="125" workbookViewId="0"/>
  </sheetViews>
  <sheetFormatPr defaultColWidth="8.85546875" defaultRowHeight="12.75" x14ac:dyDescent="0.2"/>
  <cols>
    <col min="1" max="4" width="8.85546875" style="7"/>
    <col min="5" max="5" width="8.85546875" style="7" customWidth="1"/>
    <col min="6" max="18" width="8.85546875" style="7"/>
    <col min="19" max="19" width="11.28515625" style="7" bestFit="1" customWidth="1"/>
    <col min="20" max="16384" width="8.85546875" style="7"/>
  </cols>
  <sheetData>
    <row r="1" spans="1:1" x14ac:dyDescent="0.2">
      <c r="A1" s="35" t="s">
        <v>133</v>
      </c>
    </row>
    <row r="2" spans="1:1" x14ac:dyDescent="0.2">
      <c r="A2" s="2" t="s">
        <v>134</v>
      </c>
    </row>
    <row r="3" spans="1:1" x14ac:dyDescent="0.2">
      <c r="A3" s="2"/>
    </row>
    <row r="4" spans="1:1" x14ac:dyDescent="0.2">
      <c r="A4" s="2"/>
    </row>
    <row r="27" spans="13:19" x14ac:dyDescent="0.2">
      <c r="O27" s="51"/>
      <c r="P27" s="51"/>
      <c r="Q27" s="51"/>
      <c r="R27" s="51"/>
      <c r="S27" s="125"/>
    </row>
    <row r="30" spans="13:19" x14ac:dyDescent="0.2">
      <c r="M30" s="7" t="s">
        <v>11</v>
      </c>
    </row>
    <row r="33" spans="1:19" x14ac:dyDescent="0.2">
      <c r="S33" s="125"/>
    </row>
    <row r="36" spans="1:19" x14ac:dyDescent="0.2">
      <c r="A36" s="47"/>
    </row>
    <row r="37" spans="1:19" x14ac:dyDescent="0.2">
      <c r="A37" s="47"/>
    </row>
    <row r="38" spans="1:19" x14ac:dyDescent="0.2">
      <c r="A38" s="47"/>
    </row>
    <row r="39" spans="1:19" x14ac:dyDescent="0.2">
      <c r="A39" s="47"/>
    </row>
    <row r="40" spans="1:19" x14ac:dyDescent="0.2">
      <c r="A40" s="47"/>
    </row>
    <row r="41" spans="1:19" x14ac:dyDescent="0.2">
      <c r="A41" s="47"/>
    </row>
    <row r="42" spans="1:19" x14ac:dyDescent="0.2">
      <c r="A42" s="47"/>
    </row>
    <row r="43" spans="1:19" x14ac:dyDescent="0.2">
      <c r="A43" s="47"/>
    </row>
    <row r="44" spans="1:19" x14ac:dyDescent="0.2">
      <c r="A44" s="47"/>
    </row>
    <row r="45" spans="1:19" x14ac:dyDescent="0.2">
      <c r="A45" s="47"/>
    </row>
    <row r="46" spans="1:19" x14ac:dyDescent="0.2">
      <c r="A46" s="47"/>
    </row>
    <row r="47" spans="1:19" x14ac:dyDescent="0.2">
      <c r="A47" s="47"/>
    </row>
    <row r="48" spans="1:19" ht="15" customHeight="1" x14ac:dyDescent="0.2">
      <c r="A48" s="84" t="s">
        <v>97</v>
      </c>
    </row>
    <row r="49" spans="1:6" ht="15" customHeight="1" x14ac:dyDescent="0.2">
      <c r="A49" s="52" t="s">
        <v>142</v>
      </c>
    </row>
    <row r="50" spans="1:6" x14ac:dyDescent="0.2">
      <c r="A50" s="48"/>
    </row>
    <row r="51" spans="1:6" x14ac:dyDescent="0.2">
      <c r="A51" s="48"/>
    </row>
    <row r="52" spans="1:6" x14ac:dyDescent="0.2">
      <c r="A52" s="126"/>
      <c r="B52" s="126" t="s">
        <v>56</v>
      </c>
      <c r="C52" s="126" t="s">
        <v>54</v>
      </c>
      <c r="D52" s="126" t="s">
        <v>59</v>
      </c>
      <c r="E52" s="126" t="s">
        <v>63</v>
      </c>
      <c r="F52" s="126" t="s">
        <v>114</v>
      </c>
    </row>
    <row r="53" spans="1:6" x14ac:dyDescent="0.2">
      <c r="A53" s="127">
        <v>2019</v>
      </c>
      <c r="B53" s="78">
        <f>100*B65/B$65</f>
        <v>100</v>
      </c>
      <c r="C53" s="78">
        <f>100*C65/$C$65</f>
        <v>100</v>
      </c>
      <c r="D53" s="78">
        <f>100*D65/$D$65</f>
        <v>100</v>
      </c>
      <c r="E53" s="78">
        <f>100*E65/$E$65</f>
        <v>100</v>
      </c>
      <c r="F53" s="78">
        <f>100*F65/$F$65</f>
        <v>100</v>
      </c>
    </row>
    <row r="54" spans="1:6" x14ac:dyDescent="0.2">
      <c r="A54" s="128">
        <v>2020</v>
      </c>
      <c r="B54" s="81">
        <f>100*B66/B$65</f>
        <v>97.425981781299626</v>
      </c>
      <c r="C54" s="81">
        <f>100*C66/$C$65</f>
        <v>99.718251465676317</v>
      </c>
      <c r="D54" s="81">
        <f>100*D66/$D$65</f>
        <v>99.965504827270891</v>
      </c>
      <c r="E54" s="81">
        <f>100*E66/$E$65</f>
        <v>91.493059928961884</v>
      </c>
      <c r="F54" s="81">
        <f>100*F66/$F$65</f>
        <v>99.025874032813064</v>
      </c>
    </row>
    <row r="55" spans="1:6" x14ac:dyDescent="0.2">
      <c r="A55" s="128">
        <v>2021</v>
      </c>
      <c r="B55" s="81">
        <f>100*B67/B$65</f>
        <v>102.88044895902185</v>
      </c>
      <c r="C55" s="81">
        <f>100*C67/$C$65</f>
        <v>106.15613248312428</v>
      </c>
      <c r="D55" s="81">
        <f>100*D67/$D$65</f>
        <v>106.93927891400436</v>
      </c>
      <c r="E55" s="81">
        <f>100*E67/$E$65</f>
        <v>105.35304934881729</v>
      </c>
      <c r="F55" s="81">
        <f>100*F67/$F$65</f>
        <v>106.54017984448964</v>
      </c>
    </row>
    <row r="56" spans="1:6" x14ac:dyDescent="0.2">
      <c r="A56" s="128">
        <v>2022</v>
      </c>
      <c r="B56" s="81">
        <f>100*B68/B$65</f>
        <v>101.75096044510964</v>
      </c>
      <c r="C56" s="81">
        <f>100*C68/$C$65</f>
        <v>104.76665965944923</v>
      </c>
      <c r="D56" s="81">
        <f>100*D68/$D$65</f>
        <v>107.76387780495718</v>
      </c>
      <c r="E56" s="81">
        <f>100*E68/$E$65</f>
        <v>103.07328009673274</v>
      </c>
      <c r="F56" s="81">
        <f>100*F68/$F$65</f>
        <v>107.38350981920496</v>
      </c>
    </row>
    <row r="57" spans="1:6" x14ac:dyDescent="0.2">
      <c r="A57" s="129">
        <v>2023</v>
      </c>
      <c r="B57" s="83">
        <f>100*B69/B$65</f>
        <v>98.441255201092005</v>
      </c>
      <c r="C57" s="83">
        <f>100*C69/$C$65</f>
        <v>102.35763669913344</v>
      </c>
      <c r="D57" s="83">
        <f>100*D69/$D$65</f>
        <v>103.95106613354287</v>
      </c>
      <c r="E57" s="83">
        <f>100*E69/$E$65</f>
        <v>99.487366803536787</v>
      </c>
      <c r="F57" s="83">
        <f>100*F69/$F$65</f>
        <v>103.701070321857</v>
      </c>
    </row>
    <row r="58" spans="1:6" x14ac:dyDescent="0.2">
      <c r="A58" s="45"/>
      <c r="B58" s="130"/>
      <c r="C58" s="130"/>
      <c r="D58" s="130"/>
      <c r="E58" s="130"/>
      <c r="F58" s="130"/>
    </row>
    <row r="59" spans="1:6" x14ac:dyDescent="0.2">
      <c r="A59" s="7" t="str">
        <f>A54 &amp; "/" &amp; A53</f>
        <v>2020/2019</v>
      </c>
      <c r="B59" s="172">
        <f t="shared" ref="B59:F62" si="0">B54-B53</f>
        <v>-2.574018218700374</v>
      </c>
      <c r="C59" s="172">
        <f t="shared" si="0"/>
        <v>-0.28174853432368252</v>
      </c>
      <c r="D59" s="172">
        <f t="shared" si="0"/>
        <v>-3.4495172729108958E-2</v>
      </c>
      <c r="E59" s="172">
        <f t="shared" si="0"/>
        <v>-8.506940071038116</v>
      </c>
      <c r="F59" s="172">
        <f t="shared" si="0"/>
        <v>-0.97412596718693578</v>
      </c>
    </row>
    <row r="60" spans="1:6" x14ac:dyDescent="0.2">
      <c r="A60" s="7" t="str">
        <f>A55 &amp; "/" &amp; A54</f>
        <v>2021/2020</v>
      </c>
      <c r="B60" s="172">
        <f t="shared" si="0"/>
        <v>5.454467177722222</v>
      </c>
      <c r="C60" s="172">
        <f t="shared" si="0"/>
        <v>6.4378810174479639</v>
      </c>
      <c r="D60" s="172">
        <f t="shared" si="0"/>
        <v>6.9737740867334708</v>
      </c>
      <c r="E60" s="172">
        <f t="shared" si="0"/>
        <v>13.85998941985541</v>
      </c>
      <c r="F60" s="172">
        <f t="shared" si="0"/>
        <v>7.5143058116765786</v>
      </c>
    </row>
    <row r="61" spans="1:6" x14ac:dyDescent="0.2">
      <c r="A61" s="7" t="str">
        <f>A56 &amp; "/" &amp; A55</f>
        <v>2022/2021</v>
      </c>
      <c r="B61" s="172">
        <f t="shared" si="0"/>
        <v>-1.1294885139122073</v>
      </c>
      <c r="C61" s="172">
        <f t="shared" si="0"/>
        <v>-1.3894728236750495</v>
      </c>
      <c r="D61" s="172">
        <f t="shared" si="0"/>
        <v>0.82459889095281369</v>
      </c>
      <c r="E61" s="172">
        <f t="shared" si="0"/>
        <v>-2.2797692520845487</v>
      </c>
      <c r="F61" s="172">
        <f t="shared" si="0"/>
        <v>0.84332997471531712</v>
      </c>
    </row>
    <row r="62" spans="1:6" x14ac:dyDescent="0.2">
      <c r="A62" s="7" t="str">
        <f>A57 &amp; "/" &amp; A56</f>
        <v>2023/2022</v>
      </c>
      <c r="B62" s="172">
        <f t="shared" si="0"/>
        <v>-3.3097052440176356</v>
      </c>
      <c r="C62" s="172">
        <f t="shared" si="0"/>
        <v>-2.4090229603157951</v>
      </c>
      <c r="D62" s="172">
        <f t="shared" si="0"/>
        <v>-3.812811671414309</v>
      </c>
      <c r="E62" s="172">
        <f t="shared" si="0"/>
        <v>-3.5859132931959579</v>
      </c>
      <c r="F62" s="172">
        <f t="shared" si="0"/>
        <v>-3.6824394973479571</v>
      </c>
    </row>
    <row r="64" spans="1:6" x14ac:dyDescent="0.2">
      <c r="A64" s="1" t="s">
        <v>64</v>
      </c>
      <c r="B64" s="7" t="s">
        <v>56</v>
      </c>
      <c r="C64" s="7" t="s">
        <v>54</v>
      </c>
      <c r="D64" s="7" t="s">
        <v>59</v>
      </c>
      <c r="E64" s="7" t="s">
        <v>63</v>
      </c>
      <c r="F64" s="7" t="s">
        <v>114</v>
      </c>
    </row>
    <row r="65" spans="1:13" x14ac:dyDescent="0.2">
      <c r="A65" s="45">
        <v>2019</v>
      </c>
      <c r="B65" s="51">
        <v>394869</v>
      </c>
      <c r="C65" s="51">
        <v>342504</v>
      </c>
      <c r="D65" s="51">
        <v>730537</v>
      </c>
      <c r="E65" s="51">
        <v>79394</v>
      </c>
      <c r="F65" s="51">
        <v>263005</v>
      </c>
    </row>
    <row r="66" spans="1:13" x14ac:dyDescent="0.2">
      <c r="A66" s="45">
        <v>2020</v>
      </c>
      <c r="B66" s="51">
        <v>384705</v>
      </c>
      <c r="C66" s="51">
        <v>341539</v>
      </c>
      <c r="D66" s="51">
        <v>730285</v>
      </c>
      <c r="E66" s="51">
        <v>72640</v>
      </c>
      <c r="F66" s="51">
        <v>260443</v>
      </c>
    </row>
    <row r="67" spans="1:13" x14ac:dyDescent="0.2">
      <c r="A67" s="45">
        <v>2021</v>
      </c>
      <c r="B67" s="51">
        <v>406243</v>
      </c>
      <c r="C67" s="51">
        <v>363589</v>
      </c>
      <c r="D67" s="51">
        <v>781231</v>
      </c>
      <c r="E67" s="51">
        <v>83644</v>
      </c>
      <c r="F67" s="51">
        <v>280206</v>
      </c>
      <c r="M67" s="131"/>
    </row>
    <row r="68" spans="1:13" x14ac:dyDescent="0.2">
      <c r="A68" s="45">
        <v>2022</v>
      </c>
      <c r="B68" s="51">
        <v>401783</v>
      </c>
      <c r="C68" s="51">
        <v>358830</v>
      </c>
      <c r="D68" s="51">
        <v>787255</v>
      </c>
      <c r="E68" s="51">
        <v>81834</v>
      </c>
      <c r="F68" s="51">
        <v>282424</v>
      </c>
      <c r="M68" s="131"/>
    </row>
    <row r="69" spans="1:13" x14ac:dyDescent="0.2">
      <c r="A69" s="45">
        <v>2023</v>
      </c>
      <c r="B69" s="51">
        <v>388714</v>
      </c>
      <c r="C69" s="51">
        <v>350579</v>
      </c>
      <c r="D69" s="51">
        <v>759401</v>
      </c>
      <c r="E69" s="51">
        <v>78987</v>
      </c>
      <c r="F69" s="51">
        <v>272739</v>
      </c>
      <c r="M69" s="131"/>
    </row>
    <row r="70" spans="1:13" x14ac:dyDescent="0.2">
      <c r="M70" s="131"/>
    </row>
    <row r="71" spans="1:13" x14ac:dyDescent="0.2">
      <c r="M71" s="131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92D050"/>
  </sheetPr>
  <dimension ref="A1:P29"/>
  <sheetViews>
    <sheetView showGridLines="0" zoomScaleNormal="100" zoomScalePageLayoutView="125" workbookViewId="0"/>
  </sheetViews>
  <sheetFormatPr defaultColWidth="8.85546875" defaultRowHeight="12.75" x14ac:dyDescent="0.2"/>
  <cols>
    <col min="1" max="1" width="4.140625" style="7" customWidth="1"/>
    <col min="2" max="2" width="46.7109375" style="7" customWidth="1"/>
    <col min="3" max="8" width="10.5703125" style="7" customWidth="1"/>
    <col min="9" max="16384" width="8.85546875" style="7"/>
  </cols>
  <sheetData>
    <row r="1" spans="1:10" x14ac:dyDescent="0.2">
      <c r="A1" s="132" t="s">
        <v>135</v>
      </c>
      <c r="E1" s="8"/>
    </row>
    <row r="2" spans="1:10" x14ac:dyDescent="0.2">
      <c r="A2" s="4" t="s">
        <v>65</v>
      </c>
    </row>
    <row r="3" spans="1:10" x14ac:dyDescent="0.2">
      <c r="A3" s="191"/>
      <c r="B3" s="193" t="s">
        <v>52</v>
      </c>
      <c r="C3" s="193" t="s">
        <v>57</v>
      </c>
      <c r="D3" s="196"/>
      <c r="E3" s="197"/>
      <c r="F3" s="195" t="s">
        <v>60</v>
      </c>
      <c r="G3" s="196"/>
      <c r="H3" s="197"/>
    </row>
    <row r="4" spans="1:10" ht="38.25" x14ac:dyDescent="0.2">
      <c r="A4" s="192"/>
      <c r="B4" s="194"/>
      <c r="C4" s="114">
        <v>2022</v>
      </c>
      <c r="D4" s="115">
        <v>2023</v>
      </c>
      <c r="E4" s="133" t="s">
        <v>131</v>
      </c>
      <c r="F4" s="114">
        <v>2022</v>
      </c>
      <c r="G4" s="115">
        <v>2023</v>
      </c>
      <c r="H4" s="133" t="s">
        <v>131</v>
      </c>
    </row>
    <row r="5" spans="1:10" x14ac:dyDescent="0.2">
      <c r="A5" s="134" t="s">
        <v>107</v>
      </c>
      <c r="B5" s="135" t="s">
        <v>108</v>
      </c>
      <c r="C5" s="136">
        <f t="shared" ref="C5:D5" si="0">SUM(C6:C25)</f>
        <v>11722184</v>
      </c>
      <c r="D5" s="137">
        <f t="shared" si="0"/>
        <v>11320242</v>
      </c>
      <c r="E5" s="138">
        <f t="shared" ref="E5:E25" si="1">(D5/C5-1)*100</f>
        <v>-3.4289002800160784</v>
      </c>
      <c r="F5" s="136">
        <f t="shared" ref="F5:G5" si="2">SUM(F6:F25)</f>
        <v>1897726</v>
      </c>
      <c r="G5" s="137">
        <f t="shared" si="2"/>
        <v>1832376</v>
      </c>
      <c r="H5" s="138">
        <f t="shared" ref="H5:H25" si="3">(G5/F5-1)*100</f>
        <v>-3.443595123848231</v>
      </c>
      <c r="J5" s="59"/>
    </row>
    <row r="6" spans="1:10" ht="25.5" x14ac:dyDescent="0.2">
      <c r="A6" s="139" t="s">
        <v>13</v>
      </c>
      <c r="B6" s="140" t="s">
        <v>14</v>
      </c>
      <c r="C6" s="141">
        <v>1093319</v>
      </c>
      <c r="D6" s="142">
        <v>1087865</v>
      </c>
      <c r="E6" s="143">
        <f t="shared" si="1"/>
        <v>-0.49884800319028866</v>
      </c>
      <c r="F6" s="141">
        <v>185114</v>
      </c>
      <c r="G6" s="142">
        <v>179523</v>
      </c>
      <c r="H6" s="143">
        <f t="shared" si="3"/>
        <v>-3.0203010037058275</v>
      </c>
      <c r="J6" s="59"/>
    </row>
    <row r="7" spans="1:10" x14ac:dyDescent="0.2">
      <c r="A7" s="144" t="s">
        <v>15</v>
      </c>
      <c r="B7" s="145" t="s">
        <v>16</v>
      </c>
      <c r="C7" s="146">
        <v>78395</v>
      </c>
      <c r="D7" s="147">
        <v>74952</v>
      </c>
      <c r="E7" s="143">
        <f t="shared" si="1"/>
        <v>-4.3918617258753789</v>
      </c>
      <c r="F7" s="146">
        <v>12545</v>
      </c>
      <c r="G7" s="147">
        <v>22916</v>
      </c>
      <c r="H7" s="143">
        <f t="shared" si="3"/>
        <v>82.67038660821045</v>
      </c>
      <c r="J7" s="59"/>
    </row>
    <row r="8" spans="1:10" ht="25.5" x14ac:dyDescent="0.2">
      <c r="A8" s="144" t="s">
        <v>17</v>
      </c>
      <c r="B8" s="145" t="s">
        <v>18</v>
      </c>
      <c r="C8" s="146">
        <v>3289750</v>
      </c>
      <c r="D8" s="147">
        <v>3091416</v>
      </c>
      <c r="E8" s="143">
        <f t="shared" si="1"/>
        <v>-6.0288471768371483</v>
      </c>
      <c r="F8" s="146">
        <v>51873</v>
      </c>
      <c r="G8" s="147">
        <v>50790</v>
      </c>
      <c r="H8" s="143">
        <f t="shared" si="3"/>
        <v>-2.0877913365334622</v>
      </c>
      <c r="J8" s="59"/>
    </row>
    <row r="9" spans="1:10" x14ac:dyDescent="0.2">
      <c r="A9" s="144" t="s">
        <v>19</v>
      </c>
      <c r="B9" s="145" t="s">
        <v>20</v>
      </c>
      <c r="C9" s="146">
        <v>1256889</v>
      </c>
      <c r="D9" s="147">
        <v>1223007</v>
      </c>
      <c r="E9" s="143">
        <f t="shared" si="1"/>
        <v>-2.6957034392058432</v>
      </c>
      <c r="F9" s="146">
        <v>339884</v>
      </c>
      <c r="G9" s="147">
        <v>327797</v>
      </c>
      <c r="H9" s="143">
        <f t="shared" si="3"/>
        <v>-3.5562132963010917</v>
      </c>
      <c r="J9" s="59"/>
    </row>
    <row r="10" spans="1:10" ht="25.5" x14ac:dyDescent="0.2">
      <c r="A10" s="144" t="s">
        <v>21</v>
      </c>
      <c r="B10" s="145" t="s">
        <v>22</v>
      </c>
      <c r="C10" s="146">
        <v>36132</v>
      </c>
      <c r="D10" s="147">
        <v>35050</v>
      </c>
      <c r="E10" s="143">
        <f t="shared" si="1"/>
        <v>-2.9945754455883988</v>
      </c>
      <c r="F10" s="146">
        <v>16755</v>
      </c>
      <c r="G10" s="147">
        <v>15873</v>
      </c>
      <c r="H10" s="143">
        <f t="shared" si="3"/>
        <v>-5.2641002685765432</v>
      </c>
      <c r="J10" s="59"/>
    </row>
    <row r="11" spans="1:10" ht="51" x14ac:dyDescent="0.2">
      <c r="A11" s="144" t="s">
        <v>23</v>
      </c>
      <c r="B11" s="145" t="s">
        <v>24</v>
      </c>
      <c r="C11" s="146">
        <v>383808</v>
      </c>
      <c r="D11" s="147">
        <v>383788</v>
      </c>
      <c r="E11" s="143">
        <f t="shared" si="1"/>
        <v>-5.2109388027354875E-3</v>
      </c>
      <c r="F11" s="146">
        <v>117568</v>
      </c>
      <c r="G11" s="147">
        <v>110605</v>
      </c>
      <c r="H11" s="143">
        <f t="shared" si="3"/>
        <v>-5.9225299401197589</v>
      </c>
      <c r="J11" s="59"/>
    </row>
    <row r="12" spans="1:10" x14ac:dyDescent="0.2">
      <c r="A12" s="144" t="s">
        <v>25</v>
      </c>
      <c r="B12" s="145" t="s">
        <v>26</v>
      </c>
      <c r="C12" s="146">
        <v>376113</v>
      </c>
      <c r="D12" s="147">
        <v>371425</v>
      </c>
      <c r="E12" s="143">
        <f t="shared" si="1"/>
        <v>-1.2464339174662942</v>
      </c>
      <c r="F12" s="146">
        <v>30770</v>
      </c>
      <c r="G12" s="147">
        <v>31905</v>
      </c>
      <c r="H12" s="143">
        <f t="shared" si="3"/>
        <v>3.6886577835554046</v>
      </c>
      <c r="J12" s="59"/>
    </row>
    <row r="13" spans="1:10" ht="25.5" x14ac:dyDescent="0.2">
      <c r="A13" s="144" t="s">
        <v>27</v>
      </c>
      <c r="B13" s="145" t="s">
        <v>51</v>
      </c>
      <c r="C13" s="146">
        <v>391416</v>
      </c>
      <c r="D13" s="147">
        <v>382225</v>
      </c>
      <c r="E13" s="143">
        <f t="shared" si="1"/>
        <v>-2.3481411081815784</v>
      </c>
      <c r="F13" s="146">
        <v>135506</v>
      </c>
      <c r="G13" s="147">
        <v>124441</v>
      </c>
      <c r="H13" s="143">
        <f t="shared" si="3"/>
        <v>-8.1656900801440493</v>
      </c>
      <c r="J13" s="59"/>
    </row>
    <row r="14" spans="1:10" x14ac:dyDescent="0.2">
      <c r="A14" s="144" t="s">
        <v>28</v>
      </c>
      <c r="B14" s="145" t="s">
        <v>29</v>
      </c>
      <c r="C14" s="146">
        <v>1628932</v>
      </c>
      <c r="D14" s="147">
        <v>1449969</v>
      </c>
      <c r="E14" s="143">
        <f t="shared" si="1"/>
        <v>-10.986523685457716</v>
      </c>
      <c r="F14" s="146">
        <v>129631</v>
      </c>
      <c r="G14" s="147">
        <v>111346</v>
      </c>
      <c r="H14" s="143">
        <f t="shared" si="3"/>
        <v>-14.105422314106963</v>
      </c>
      <c r="J14" s="59"/>
    </row>
    <row r="15" spans="1:10" ht="25.5" x14ac:dyDescent="0.2">
      <c r="A15" s="144" t="s">
        <v>30</v>
      </c>
      <c r="B15" s="145" t="s">
        <v>31</v>
      </c>
      <c r="C15" s="146">
        <v>394575</v>
      </c>
      <c r="D15" s="147">
        <v>402016</v>
      </c>
      <c r="E15" s="143">
        <f t="shared" si="1"/>
        <v>1.8858265222074344</v>
      </c>
      <c r="F15" s="146">
        <v>135389</v>
      </c>
      <c r="G15" s="147">
        <v>131459</v>
      </c>
      <c r="H15" s="143">
        <f t="shared" si="3"/>
        <v>-2.9027468996742689</v>
      </c>
      <c r="J15" s="59"/>
    </row>
    <row r="16" spans="1:10" ht="63.75" x14ac:dyDescent="0.2">
      <c r="A16" s="144" t="s">
        <v>32</v>
      </c>
      <c r="B16" s="145" t="s">
        <v>33</v>
      </c>
      <c r="C16" s="146">
        <v>196406</v>
      </c>
      <c r="D16" s="147">
        <v>200465</v>
      </c>
      <c r="E16" s="143">
        <f t="shared" si="1"/>
        <v>2.0666374754335415</v>
      </c>
      <c r="F16" s="146">
        <v>57858</v>
      </c>
      <c r="G16" s="147">
        <v>53656</v>
      </c>
      <c r="H16" s="143">
        <f t="shared" si="3"/>
        <v>-7.2626084551833836</v>
      </c>
      <c r="J16" s="59"/>
    </row>
    <row r="17" spans="1:16" x14ac:dyDescent="0.2">
      <c r="A17" s="144" t="s">
        <v>34</v>
      </c>
      <c r="B17" s="145" t="s">
        <v>35</v>
      </c>
      <c r="C17" s="146">
        <v>167163</v>
      </c>
      <c r="D17" s="147">
        <v>189621</v>
      </c>
      <c r="E17" s="143">
        <f t="shared" si="1"/>
        <v>13.43479119183073</v>
      </c>
      <c r="F17" s="146">
        <v>77693</v>
      </c>
      <c r="G17" s="147">
        <v>85534</v>
      </c>
      <c r="H17" s="143">
        <f t="shared" si="3"/>
        <v>10.092286306359654</v>
      </c>
      <c r="J17" s="59"/>
    </row>
    <row r="18" spans="1:16" x14ac:dyDescent="0.2">
      <c r="A18" s="144" t="s">
        <v>36</v>
      </c>
      <c r="B18" s="145" t="s">
        <v>37</v>
      </c>
      <c r="C18" s="146">
        <v>70992</v>
      </c>
      <c r="D18" s="147">
        <v>78399</v>
      </c>
      <c r="E18" s="143">
        <f t="shared" si="1"/>
        <v>10.43356997971603</v>
      </c>
      <c r="F18" s="146">
        <v>45520</v>
      </c>
      <c r="G18" s="147">
        <v>49411</v>
      </c>
      <c r="H18" s="143">
        <f t="shared" si="3"/>
        <v>8.5478910369068508</v>
      </c>
      <c r="J18" s="59"/>
    </row>
    <row r="19" spans="1:16" ht="25.5" x14ac:dyDescent="0.2">
      <c r="A19" s="144" t="s">
        <v>38</v>
      </c>
      <c r="B19" s="145" t="s">
        <v>39</v>
      </c>
      <c r="C19" s="146">
        <v>820432</v>
      </c>
      <c r="D19" s="147">
        <v>809435</v>
      </c>
      <c r="E19" s="143">
        <f t="shared" si="1"/>
        <v>-1.3403914035532538</v>
      </c>
      <c r="F19" s="146">
        <v>54958</v>
      </c>
      <c r="G19" s="147">
        <v>49780</v>
      </c>
      <c r="H19" s="143">
        <f t="shared" si="3"/>
        <v>-9.4217402379999307</v>
      </c>
      <c r="J19" s="59"/>
    </row>
    <row r="20" spans="1:16" x14ac:dyDescent="0.2">
      <c r="A20" s="144" t="s">
        <v>40</v>
      </c>
      <c r="B20" s="145" t="s">
        <v>41</v>
      </c>
      <c r="C20" s="146">
        <v>202442</v>
      </c>
      <c r="D20" s="147">
        <v>202897</v>
      </c>
      <c r="E20" s="143">
        <f t="shared" si="1"/>
        <v>0.22475573250611003</v>
      </c>
      <c r="F20" s="146">
        <v>84940</v>
      </c>
      <c r="G20" s="147">
        <v>77933</v>
      </c>
      <c r="H20" s="143">
        <f t="shared" si="3"/>
        <v>-8.2493524841064314</v>
      </c>
      <c r="J20" s="59"/>
    </row>
    <row r="21" spans="1:16" ht="25.5" x14ac:dyDescent="0.2">
      <c r="A21" s="144" t="s">
        <v>42</v>
      </c>
      <c r="B21" s="145" t="s">
        <v>43</v>
      </c>
      <c r="C21" s="146">
        <v>244810</v>
      </c>
      <c r="D21" s="147">
        <v>248946</v>
      </c>
      <c r="E21" s="143">
        <f t="shared" si="1"/>
        <v>1.6894734692210367</v>
      </c>
      <c r="F21" s="146">
        <v>41466</v>
      </c>
      <c r="G21" s="147">
        <v>40001</v>
      </c>
      <c r="H21" s="143">
        <f t="shared" si="3"/>
        <v>-3.5330150002411576</v>
      </c>
      <c r="J21" s="59"/>
    </row>
    <row r="22" spans="1:16" ht="51" x14ac:dyDescent="0.2">
      <c r="A22" s="144" t="s">
        <v>44</v>
      </c>
      <c r="B22" s="145" t="s">
        <v>45</v>
      </c>
      <c r="C22" s="146">
        <v>102281</v>
      </c>
      <c r="D22" s="147">
        <v>102081</v>
      </c>
      <c r="E22" s="143">
        <f t="shared" si="1"/>
        <v>-0.19553973856336615</v>
      </c>
      <c r="F22" s="146">
        <v>8142</v>
      </c>
      <c r="G22" s="147">
        <v>8773</v>
      </c>
      <c r="H22" s="143">
        <f t="shared" si="3"/>
        <v>7.7499385900270168</v>
      </c>
      <c r="J22" s="59"/>
    </row>
    <row r="23" spans="1:16" ht="25.5" x14ac:dyDescent="0.2">
      <c r="A23" s="144" t="s">
        <v>46</v>
      </c>
      <c r="B23" s="145" t="s">
        <v>47</v>
      </c>
      <c r="C23" s="146">
        <v>661132</v>
      </c>
      <c r="D23" s="147">
        <v>672779</v>
      </c>
      <c r="E23" s="143">
        <f t="shared" si="1"/>
        <v>1.7616754294150105</v>
      </c>
      <c r="F23" s="146">
        <v>281633</v>
      </c>
      <c r="G23" s="147">
        <v>281842</v>
      </c>
      <c r="H23" s="143">
        <f t="shared" si="3"/>
        <v>7.4210053509360385E-2</v>
      </c>
      <c r="J23" s="59"/>
      <c r="K23" s="49"/>
      <c r="L23" s="49"/>
    </row>
    <row r="24" spans="1:16" ht="38.25" x14ac:dyDescent="0.2">
      <c r="A24" s="144" t="s">
        <v>48</v>
      </c>
      <c r="B24" s="145" t="s">
        <v>58</v>
      </c>
      <c r="C24" s="146">
        <v>160805</v>
      </c>
      <c r="D24" s="147">
        <v>151213</v>
      </c>
      <c r="E24" s="148">
        <f t="shared" si="1"/>
        <v>-5.9649886508504117</v>
      </c>
      <c r="F24" s="146">
        <v>29724</v>
      </c>
      <c r="G24" s="147">
        <v>29429</v>
      </c>
      <c r="H24" s="148">
        <f t="shared" si="3"/>
        <v>-0.99246400215313724</v>
      </c>
      <c r="J24" s="59"/>
      <c r="K24" s="49"/>
      <c r="L24" s="49"/>
    </row>
    <row r="25" spans="1:16" x14ac:dyDescent="0.2">
      <c r="A25" s="149" t="s">
        <v>49</v>
      </c>
      <c r="B25" s="150" t="s">
        <v>50</v>
      </c>
      <c r="C25" s="151">
        <v>166392</v>
      </c>
      <c r="D25" s="152">
        <v>162693</v>
      </c>
      <c r="E25" s="153">
        <f t="shared" si="1"/>
        <v>-2.223063608827347</v>
      </c>
      <c r="F25" s="151">
        <v>60757</v>
      </c>
      <c r="G25" s="152">
        <v>49362</v>
      </c>
      <c r="H25" s="153">
        <f t="shared" si="3"/>
        <v>-18.755040571456782</v>
      </c>
      <c r="J25" s="59"/>
    </row>
    <row r="26" spans="1:16" ht="15" customHeight="1" x14ac:dyDescent="0.2">
      <c r="A26" s="2" t="s">
        <v>97</v>
      </c>
      <c r="B26" s="48"/>
      <c r="D26" s="51"/>
      <c r="G26" s="51"/>
      <c r="J26" s="47"/>
      <c r="K26" s="47"/>
      <c r="L26" s="47"/>
      <c r="M26" s="47"/>
      <c r="N26" s="47"/>
      <c r="O26" s="47"/>
      <c r="P26" s="47"/>
    </row>
    <row r="27" spans="1:16" ht="15" customHeight="1" x14ac:dyDescent="0.2">
      <c r="A27" s="52" t="s">
        <v>142</v>
      </c>
      <c r="B27" s="47"/>
      <c r="C27" s="51"/>
      <c r="D27" s="51"/>
      <c r="G27" s="51"/>
      <c r="J27" s="47"/>
      <c r="K27" s="47"/>
      <c r="L27" s="47"/>
      <c r="M27" s="47"/>
      <c r="N27" s="47"/>
      <c r="O27" s="47"/>
      <c r="P27" s="47"/>
    </row>
    <row r="28" spans="1:16" x14ac:dyDescent="0.2">
      <c r="C28" s="47"/>
      <c r="D28" s="51"/>
      <c r="G28" s="51"/>
    </row>
    <row r="29" spans="1:16" x14ac:dyDescent="0.2">
      <c r="A29" s="47"/>
      <c r="B29" s="47"/>
      <c r="C29" s="47"/>
    </row>
  </sheetData>
  <mergeCells count="4">
    <mergeCell ref="A3:A4"/>
    <mergeCell ref="B3:B4"/>
    <mergeCell ref="F3:H3"/>
    <mergeCell ref="C3:E3"/>
  </mergeCells>
  <pageMargins left="0.7" right="0.7" top="0.75" bottom="0.75" header="0.3" footer="0.3"/>
  <pageSetup paperSize="9" orientation="portrait" verticalDpi="0" r:id="rId1"/>
  <ignoredErrors>
    <ignoredError sqref="A6:A25" numberStoredAsText="1"/>
    <ignoredError sqref="E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2DF2-B33C-418C-86F0-C867D5B01069}">
  <sheetPr codeName="Sheet6">
    <tabColor rgb="FF92D050"/>
  </sheetPr>
  <dimension ref="A1:R83"/>
  <sheetViews>
    <sheetView showGridLines="0" zoomScaleNormal="100" zoomScalePageLayoutView="125" workbookViewId="0"/>
  </sheetViews>
  <sheetFormatPr defaultColWidth="8.85546875" defaultRowHeight="12.75" x14ac:dyDescent="0.2"/>
  <cols>
    <col min="1" max="1" width="11.42578125" style="7" customWidth="1"/>
    <col min="2" max="15" width="8.85546875" style="7"/>
    <col min="16" max="16" width="20.28515625" style="7" bestFit="1" customWidth="1"/>
    <col min="17" max="16384" width="8.85546875" style="7"/>
  </cols>
  <sheetData>
    <row r="1" spans="1:8" x14ac:dyDescent="0.2">
      <c r="A1" s="35" t="s">
        <v>136</v>
      </c>
    </row>
    <row r="2" spans="1:8" x14ac:dyDescent="0.2">
      <c r="A2" s="2" t="s">
        <v>66</v>
      </c>
      <c r="F2" s="155"/>
      <c r="H2" s="8"/>
    </row>
    <row r="3" spans="1:8" x14ac:dyDescent="0.2">
      <c r="A3" s="2"/>
    </row>
    <row r="4" spans="1:8" x14ac:dyDescent="0.2">
      <c r="A4" s="2"/>
    </row>
    <row r="5" spans="1:8" x14ac:dyDescent="0.2">
      <c r="A5" s="154"/>
    </row>
    <row r="6" spans="1:8" x14ac:dyDescent="0.2">
      <c r="A6" s="154"/>
    </row>
    <row r="7" spans="1:8" x14ac:dyDescent="0.2">
      <c r="A7" s="154"/>
    </row>
    <row r="8" spans="1:8" x14ac:dyDescent="0.2">
      <c r="A8" s="154"/>
    </row>
    <row r="9" spans="1:8" x14ac:dyDescent="0.2">
      <c r="A9" s="154"/>
    </row>
    <row r="10" spans="1:8" x14ac:dyDescent="0.2">
      <c r="A10" s="154"/>
    </row>
    <row r="11" spans="1:8" x14ac:dyDescent="0.2">
      <c r="A11" s="154"/>
    </row>
    <row r="12" spans="1:8" x14ac:dyDescent="0.2">
      <c r="A12" s="154"/>
    </row>
    <row r="13" spans="1:8" x14ac:dyDescent="0.2">
      <c r="A13" s="154"/>
    </row>
    <row r="14" spans="1:8" x14ac:dyDescent="0.2">
      <c r="A14" s="154"/>
    </row>
    <row r="15" spans="1:8" x14ac:dyDescent="0.2">
      <c r="A15" s="154"/>
    </row>
    <row r="16" spans="1:8" x14ac:dyDescent="0.2">
      <c r="A16" s="154"/>
    </row>
    <row r="17" spans="1:1" x14ac:dyDescent="0.2">
      <c r="A17" s="154"/>
    </row>
    <row r="18" spans="1:1" x14ac:dyDescent="0.2">
      <c r="A18" s="154"/>
    </row>
    <row r="19" spans="1:1" x14ac:dyDescent="0.2">
      <c r="A19" s="154"/>
    </row>
    <row r="20" spans="1:1" x14ac:dyDescent="0.2">
      <c r="A20" s="154"/>
    </row>
    <row r="21" spans="1:1" x14ac:dyDescent="0.2">
      <c r="A21" s="154"/>
    </row>
    <row r="22" spans="1:1" x14ac:dyDescent="0.2">
      <c r="A22" s="154"/>
    </row>
    <row r="23" spans="1:1" x14ac:dyDescent="0.2">
      <c r="A23" s="154"/>
    </row>
    <row r="24" spans="1:1" x14ac:dyDescent="0.2">
      <c r="A24" s="154"/>
    </row>
    <row r="25" spans="1:1" x14ac:dyDescent="0.2">
      <c r="A25" s="154"/>
    </row>
    <row r="26" spans="1:1" x14ac:dyDescent="0.2">
      <c r="A26" s="154"/>
    </row>
    <row r="27" spans="1:1" x14ac:dyDescent="0.2">
      <c r="A27" s="154"/>
    </row>
    <row r="28" spans="1:1" x14ac:dyDescent="0.2">
      <c r="A28" s="154"/>
    </row>
    <row r="29" spans="1:1" x14ac:dyDescent="0.2">
      <c r="A29" s="154"/>
    </row>
    <row r="30" spans="1:1" x14ac:dyDescent="0.2">
      <c r="A30" s="154"/>
    </row>
    <row r="31" spans="1:1" x14ac:dyDescent="0.2">
      <c r="A31" s="154"/>
    </row>
    <row r="32" spans="1:1" x14ac:dyDescent="0.2">
      <c r="A32" s="154"/>
    </row>
    <row r="33" spans="1:1" x14ac:dyDescent="0.2">
      <c r="A33" s="154"/>
    </row>
    <row r="34" spans="1:1" x14ac:dyDescent="0.2">
      <c r="A34" s="154"/>
    </row>
    <row r="35" spans="1:1" x14ac:dyDescent="0.2">
      <c r="A35" s="154"/>
    </row>
    <row r="36" spans="1:1" x14ac:dyDescent="0.2">
      <c r="A36" s="154"/>
    </row>
    <row r="37" spans="1:1" x14ac:dyDescent="0.2">
      <c r="A37" s="154"/>
    </row>
    <row r="38" spans="1:1" x14ac:dyDescent="0.2">
      <c r="A38" s="154"/>
    </row>
    <row r="39" spans="1:1" x14ac:dyDescent="0.2">
      <c r="A39" s="154"/>
    </row>
    <row r="40" spans="1:1" x14ac:dyDescent="0.2">
      <c r="A40" s="154"/>
    </row>
    <row r="41" spans="1:1" x14ac:dyDescent="0.2">
      <c r="A41" s="154"/>
    </row>
    <row r="42" spans="1:1" x14ac:dyDescent="0.2">
      <c r="A42" s="154"/>
    </row>
    <row r="43" spans="1:1" x14ac:dyDescent="0.2">
      <c r="A43" s="154"/>
    </row>
    <row r="44" spans="1:1" x14ac:dyDescent="0.2">
      <c r="A44" s="154"/>
    </row>
    <row r="45" spans="1:1" ht="15" customHeight="1" x14ac:dyDescent="0.2">
      <c r="A45" s="2" t="s">
        <v>97</v>
      </c>
    </row>
    <row r="46" spans="1:1" ht="15" customHeight="1" x14ac:dyDescent="0.2">
      <c r="A46" s="156" t="s">
        <v>143</v>
      </c>
    </row>
    <row r="49" spans="1:18" x14ac:dyDescent="0.2">
      <c r="A49" s="47"/>
      <c r="B49" s="47" t="s">
        <v>103</v>
      </c>
      <c r="C49" s="47" t="s">
        <v>104</v>
      </c>
      <c r="D49" s="47" t="s">
        <v>105</v>
      </c>
      <c r="E49" s="157"/>
      <c r="F49" s="158"/>
      <c r="H49" s="2"/>
    </row>
    <row r="50" spans="1:18" x14ac:dyDescent="0.2">
      <c r="A50" s="47" t="s">
        <v>96</v>
      </c>
      <c r="B50" s="43">
        <v>2756.4</v>
      </c>
      <c r="C50" s="43">
        <v>214.9</v>
      </c>
      <c r="D50" s="43">
        <v>203.1</v>
      </c>
      <c r="E50" s="43"/>
      <c r="F50" s="158"/>
      <c r="G50" s="171"/>
      <c r="H50" s="171"/>
      <c r="I50" s="51"/>
      <c r="J50" s="45"/>
      <c r="K50" s="51"/>
      <c r="L50" s="159"/>
      <c r="M50" s="159"/>
      <c r="N50" s="159"/>
      <c r="O50" s="170"/>
      <c r="P50" s="17"/>
      <c r="Q50" s="45"/>
      <c r="R50" s="51"/>
    </row>
    <row r="51" spans="1:18" x14ac:dyDescent="0.2">
      <c r="A51" s="47" t="s">
        <v>75</v>
      </c>
      <c r="B51" s="43">
        <v>1504.9</v>
      </c>
      <c r="C51" s="43">
        <v>101.8</v>
      </c>
      <c r="D51" s="43">
        <v>123.4</v>
      </c>
      <c r="E51" s="43"/>
      <c r="F51" s="158"/>
      <c r="G51" s="171"/>
      <c r="I51" s="51"/>
      <c r="J51" s="45"/>
      <c r="K51" s="51"/>
      <c r="L51" s="159"/>
      <c r="M51" s="159"/>
      <c r="N51" s="159"/>
      <c r="O51" s="170"/>
      <c r="Q51" s="45"/>
      <c r="R51" s="51"/>
    </row>
    <row r="52" spans="1:18" x14ac:dyDescent="0.2">
      <c r="A52" s="47" t="s">
        <v>74</v>
      </c>
      <c r="B52" s="43">
        <v>1511.2</v>
      </c>
      <c r="C52" s="43">
        <v>64.8</v>
      </c>
      <c r="D52" s="43">
        <v>54.8</v>
      </c>
      <c r="E52" s="43"/>
      <c r="F52" s="158"/>
      <c r="G52" s="171"/>
      <c r="I52" s="51"/>
      <c r="J52" s="45"/>
      <c r="K52" s="51"/>
      <c r="L52" s="159"/>
      <c r="M52" s="159"/>
      <c r="N52" s="159"/>
      <c r="O52" s="170"/>
      <c r="Q52" s="45"/>
      <c r="R52" s="51"/>
    </row>
    <row r="53" spans="1:18" x14ac:dyDescent="0.2">
      <c r="A53" s="47" t="s">
        <v>85</v>
      </c>
      <c r="B53" s="43">
        <v>1245.4000000000001</v>
      </c>
      <c r="C53" s="43">
        <v>99.9</v>
      </c>
      <c r="D53" s="43">
        <v>86.3</v>
      </c>
      <c r="E53" s="43"/>
      <c r="F53" s="158"/>
      <c r="G53" s="171"/>
      <c r="I53" s="51"/>
      <c r="J53" s="45"/>
      <c r="K53" s="51"/>
      <c r="L53" s="159"/>
      <c r="M53" s="159"/>
      <c r="N53" s="159"/>
      <c r="O53" s="170"/>
      <c r="Q53" s="45"/>
      <c r="R53" s="51"/>
    </row>
    <row r="54" spans="1:18" x14ac:dyDescent="0.2">
      <c r="A54" s="47" t="s">
        <v>77</v>
      </c>
      <c r="B54" s="43">
        <v>1014.8</v>
      </c>
      <c r="C54" s="43">
        <v>62.6</v>
      </c>
      <c r="D54" s="43">
        <v>59.5</v>
      </c>
      <c r="E54" s="43"/>
      <c r="F54" s="158"/>
      <c r="G54" s="171"/>
      <c r="I54" s="51"/>
      <c r="J54" s="45"/>
      <c r="K54" s="51"/>
      <c r="L54" s="159"/>
      <c r="M54" s="159"/>
      <c r="N54" s="159"/>
      <c r="O54" s="170"/>
      <c r="Q54" s="45"/>
      <c r="R54" s="51"/>
    </row>
    <row r="55" spans="1:18" x14ac:dyDescent="0.2">
      <c r="A55" s="47" t="s">
        <v>83</v>
      </c>
      <c r="B55" s="43">
        <v>525</v>
      </c>
      <c r="C55" s="43">
        <v>102.5</v>
      </c>
      <c r="D55" s="43">
        <v>92.2</v>
      </c>
      <c r="E55" s="43"/>
      <c r="F55" s="158"/>
      <c r="G55" s="171"/>
      <c r="I55" s="51"/>
      <c r="J55" s="45"/>
      <c r="K55" s="51"/>
      <c r="L55" s="159"/>
      <c r="M55" s="159"/>
      <c r="N55" s="159"/>
      <c r="O55" s="170"/>
      <c r="Q55" s="45"/>
      <c r="R55" s="51"/>
    </row>
    <row r="56" spans="1:18" x14ac:dyDescent="0.2">
      <c r="A56" s="47" t="s">
        <v>91</v>
      </c>
      <c r="B56" s="43">
        <v>442.2</v>
      </c>
      <c r="C56" s="43">
        <v>14.6</v>
      </c>
      <c r="D56" s="43">
        <v>17</v>
      </c>
      <c r="E56" s="43"/>
      <c r="F56" s="158"/>
      <c r="G56" s="171"/>
      <c r="I56" s="51"/>
      <c r="J56" s="45"/>
      <c r="K56" s="51"/>
      <c r="L56" s="159"/>
      <c r="M56" s="159"/>
      <c r="N56" s="159"/>
      <c r="O56" s="170"/>
      <c r="Q56" s="45"/>
      <c r="R56" s="51"/>
    </row>
    <row r="57" spans="1:18" x14ac:dyDescent="0.2">
      <c r="A57" s="47" t="s">
        <v>106</v>
      </c>
      <c r="B57" s="43">
        <v>379</v>
      </c>
      <c r="C57" s="43">
        <v>48.4</v>
      </c>
      <c r="D57" s="43">
        <v>43.6</v>
      </c>
      <c r="E57" s="43"/>
      <c r="F57" s="158"/>
      <c r="G57" s="171"/>
      <c r="I57" s="51"/>
      <c r="J57" s="45"/>
      <c r="K57" s="51"/>
      <c r="L57" s="159"/>
      <c r="M57" s="159"/>
      <c r="N57" s="159"/>
      <c r="O57" s="170"/>
      <c r="Q57" s="45"/>
      <c r="R57" s="51"/>
    </row>
    <row r="58" spans="1:18" x14ac:dyDescent="0.2">
      <c r="A58" s="47" t="s">
        <v>84</v>
      </c>
      <c r="B58" s="43">
        <v>345</v>
      </c>
      <c r="C58" s="43">
        <v>44</v>
      </c>
      <c r="D58" s="43">
        <v>48.4</v>
      </c>
      <c r="E58" s="43"/>
      <c r="F58" s="158"/>
      <c r="G58" s="171"/>
      <c r="I58" s="51"/>
      <c r="J58" s="45"/>
      <c r="K58" s="51"/>
      <c r="L58" s="159"/>
      <c r="M58" s="159"/>
      <c r="N58" s="159"/>
      <c r="O58" s="170"/>
      <c r="Q58" s="45"/>
      <c r="R58" s="51"/>
    </row>
    <row r="59" spans="1:18" x14ac:dyDescent="0.2">
      <c r="A59" s="47" t="s">
        <v>68</v>
      </c>
      <c r="B59" s="43">
        <v>226.6</v>
      </c>
      <c r="C59" s="43">
        <v>93.1</v>
      </c>
      <c r="D59" s="43">
        <v>85.2</v>
      </c>
      <c r="E59" s="43"/>
      <c r="F59" s="158"/>
      <c r="G59" s="171"/>
      <c r="I59" s="51"/>
      <c r="J59" s="45"/>
      <c r="K59" s="51"/>
      <c r="L59" s="159"/>
      <c r="M59" s="159"/>
      <c r="N59" s="159"/>
      <c r="O59" s="170"/>
      <c r="Q59" s="45"/>
      <c r="R59" s="51"/>
    </row>
    <row r="60" spans="1:18" x14ac:dyDescent="0.2">
      <c r="A60" s="47" t="s">
        <v>87</v>
      </c>
      <c r="B60" s="43">
        <v>267.2</v>
      </c>
      <c r="C60" s="43">
        <v>13.1</v>
      </c>
      <c r="D60" s="43">
        <v>12.8</v>
      </c>
      <c r="E60" s="43"/>
      <c r="F60" s="158"/>
      <c r="G60" s="171"/>
      <c r="I60" s="51"/>
      <c r="J60" s="45"/>
      <c r="K60" s="51"/>
      <c r="L60" s="159"/>
      <c r="M60" s="159"/>
      <c r="N60" s="159"/>
      <c r="O60" s="170"/>
      <c r="Q60" s="45"/>
      <c r="R60" s="51"/>
    </row>
    <row r="61" spans="1:18" x14ac:dyDescent="0.2">
      <c r="A61" s="47" t="s">
        <v>73</v>
      </c>
      <c r="B61" s="43">
        <v>271.3</v>
      </c>
      <c r="C61" s="43">
        <v>6.6</v>
      </c>
      <c r="D61" s="43">
        <v>5.9</v>
      </c>
      <c r="E61" s="43"/>
      <c r="F61" s="158"/>
      <c r="G61" s="171"/>
      <c r="I61" s="51"/>
      <c r="J61" s="45"/>
      <c r="K61" s="51"/>
      <c r="L61" s="159"/>
      <c r="M61" s="159"/>
      <c r="N61" s="159"/>
      <c r="O61" s="170"/>
      <c r="Q61" s="45"/>
      <c r="R61" s="51"/>
    </row>
    <row r="62" spans="1:18" x14ac:dyDescent="0.2">
      <c r="A62" s="47" t="s">
        <v>90</v>
      </c>
      <c r="B62" s="43">
        <v>232.4</v>
      </c>
      <c r="C62" s="43">
        <v>4.0999999999999996</v>
      </c>
      <c r="D62" s="43">
        <v>3.3</v>
      </c>
      <c r="E62" s="43"/>
      <c r="F62" s="158"/>
      <c r="G62" s="171"/>
      <c r="I62" s="51"/>
      <c r="J62" s="45"/>
      <c r="K62" s="51"/>
      <c r="L62" s="159"/>
      <c r="M62" s="159"/>
      <c r="N62" s="159"/>
      <c r="O62" s="170"/>
      <c r="Q62" s="45"/>
      <c r="R62" s="51"/>
    </row>
    <row r="63" spans="1:18" x14ac:dyDescent="0.2">
      <c r="A63" s="47" t="s">
        <v>82</v>
      </c>
      <c r="B63" s="43">
        <v>160.30000000000001</v>
      </c>
      <c r="C63" s="43">
        <v>29.5</v>
      </c>
      <c r="D63" s="43">
        <v>31.6</v>
      </c>
      <c r="E63" s="43"/>
      <c r="F63" s="158"/>
      <c r="G63" s="171"/>
      <c r="I63" s="51"/>
      <c r="J63" s="45"/>
      <c r="K63" s="51"/>
      <c r="L63" s="159"/>
      <c r="M63" s="159"/>
      <c r="N63" s="159"/>
      <c r="O63" s="170"/>
      <c r="Q63" s="45"/>
      <c r="R63" s="51"/>
    </row>
    <row r="64" spans="1:18" x14ac:dyDescent="0.2">
      <c r="A64" s="47" t="s">
        <v>70</v>
      </c>
      <c r="B64" s="43">
        <v>165.3</v>
      </c>
      <c r="C64" s="43">
        <v>12.5</v>
      </c>
      <c r="D64" s="43">
        <v>14.7</v>
      </c>
      <c r="E64" s="43"/>
      <c r="F64" s="158"/>
      <c r="G64" s="171"/>
      <c r="I64" s="51"/>
      <c r="J64" s="45"/>
      <c r="K64" s="51"/>
      <c r="L64" s="159"/>
      <c r="M64" s="159"/>
      <c r="N64" s="159"/>
      <c r="O64" s="170"/>
      <c r="Q64" s="45"/>
      <c r="R64" s="51"/>
    </row>
    <row r="65" spans="1:18" x14ac:dyDescent="0.2">
      <c r="A65" s="47" t="s">
        <v>89</v>
      </c>
      <c r="B65" s="43">
        <v>123.3</v>
      </c>
      <c r="C65" s="43">
        <v>25.1</v>
      </c>
      <c r="D65" s="43">
        <v>24.7</v>
      </c>
      <c r="E65" s="43"/>
      <c r="F65" s="158"/>
      <c r="G65" s="171"/>
      <c r="I65" s="51"/>
      <c r="J65" s="45"/>
      <c r="K65" s="51"/>
      <c r="L65" s="159"/>
      <c r="M65" s="159"/>
      <c r="N65" s="159"/>
      <c r="O65" s="170"/>
      <c r="Q65" s="45"/>
      <c r="R65" s="51"/>
    </row>
    <row r="66" spans="1:18" x14ac:dyDescent="0.2">
      <c r="A66" s="47" t="s">
        <v>72</v>
      </c>
      <c r="B66" s="43">
        <v>158.19999999999999</v>
      </c>
      <c r="C66" s="43">
        <v>3.7</v>
      </c>
      <c r="D66" s="43">
        <v>2.2999999999999998</v>
      </c>
      <c r="E66" s="43"/>
      <c r="F66" s="158"/>
      <c r="G66" s="171"/>
      <c r="I66" s="51"/>
      <c r="J66" s="45"/>
      <c r="K66" s="51"/>
      <c r="L66" s="159"/>
      <c r="M66" s="159"/>
      <c r="N66" s="159"/>
      <c r="O66" s="170"/>
      <c r="Q66" s="45"/>
      <c r="R66" s="51"/>
    </row>
    <row r="67" spans="1:18" x14ac:dyDescent="0.2">
      <c r="A67" s="47" t="s">
        <v>69</v>
      </c>
      <c r="B67" s="43">
        <v>136.19999999999999</v>
      </c>
      <c r="C67" s="43">
        <v>8.1</v>
      </c>
      <c r="D67" s="43">
        <v>8.5</v>
      </c>
      <c r="E67" s="43"/>
      <c r="F67" s="158"/>
      <c r="G67" s="171"/>
      <c r="I67" s="51"/>
      <c r="J67" s="45"/>
      <c r="K67" s="51"/>
      <c r="L67" s="159"/>
      <c r="M67" s="159"/>
      <c r="N67" s="159"/>
      <c r="O67" s="170"/>
      <c r="Q67" s="45"/>
      <c r="R67" s="51"/>
    </row>
    <row r="68" spans="1:18" x14ac:dyDescent="0.2">
      <c r="A68" s="47" t="s">
        <v>86</v>
      </c>
      <c r="B68" s="43">
        <v>109.9</v>
      </c>
      <c r="C68" s="43">
        <v>13.4</v>
      </c>
      <c r="D68" s="43">
        <v>15.6</v>
      </c>
      <c r="E68" s="43"/>
      <c r="F68" s="158"/>
      <c r="G68" s="171"/>
      <c r="I68" s="51"/>
      <c r="J68" s="45"/>
      <c r="K68" s="51"/>
      <c r="L68" s="159"/>
      <c r="M68" s="159"/>
      <c r="N68" s="159"/>
      <c r="O68" s="170"/>
      <c r="Q68" s="45"/>
      <c r="R68" s="51"/>
    </row>
    <row r="69" spans="1:18" x14ac:dyDescent="0.2">
      <c r="A69" s="47" t="s">
        <v>88</v>
      </c>
      <c r="B69" s="43">
        <v>68.400000000000006</v>
      </c>
      <c r="C69" s="43">
        <v>16.3</v>
      </c>
      <c r="D69" s="43">
        <v>13.9</v>
      </c>
      <c r="E69" s="43"/>
      <c r="F69" s="158"/>
      <c r="G69" s="171"/>
      <c r="I69" s="51"/>
      <c r="J69" s="45"/>
      <c r="K69" s="51"/>
      <c r="L69" s="159"/>
      <c r="M69" s="159"/>
      <c r="N69" s="159"/>
      <c r="O69" s="170"/>
      <c r="Q69" s="45"/>
      <c r="R69" s="51"/>
    </row>
    <row r="70" spans="1:18" x14ac:dyDescent="0.2">
      <c r="A70" s="47" t="s">
        <v>76</v>
      </c>
      <c r="B70" s="43">
        <v>72.099999999999994</v>
      </c>
      <c r="C70" s="43">
        <v>7.9</v>
      </c>
      <c r="D70" s="43">
        <v>10</v>
      </c>
      <c r="E70" s="43"/>
      <c r="F70" s="158"/>
      <c r="G70" s="171"/>
      <c r="I70" s="51"/>
      <c r="J70" s="45"/>
      <c r="K70" s="51"/>
      <c r="L70" s="159"/>
      <c r="M70" s="159"/>
      <c r="N70" s="159"/>
      <c r="O70" s="170"/>
      <c r="Q70" s="45"/>
      <c r="R70" s="51"/>
    </row>
    <row r="71" spans="1:18" x14ac:dyDescent="0.2">
      <c r="A71" s="47" t="s">
        <v>79</v>
      </c>
      <c r="B71" s="43">
        <v>65.8</v>
      </c>
      <c r="C71" s="43">
        <v>8.5</v>
      </c>
      <c r="D71" s="43">
        <v>8.5</v>
      </c>
      <c r="E71" s="43"/>
      <c r="F71" s="158"/>
      <c r="G71" s="171"/>
      <c r="I71" s="51"/>
      <c r="J71" s="45"/>
      <c r="K71" s="51"/>
      <c r="L71" s="159"/>
      <c r="M71" s="159"/>
      <c r="N71" s="159"/>
      <c r="O71" s="170"/>
      <c r="Q71" s="45"/>
      <c r="R71" s="51"/>
    </row>
    <row r="72" spans="1:18" x14ac:dyDescent="0.2">
      <c r="A72" s="47" t="s">
        <v>80</v>
      </c>
      <c r="B72" s="43">
        <v>46.2</v>
      </c>
      <c r="C72" s="43">
        <v>12.4</v>
      </c>
      <c r="D72" s="43">
        <v>11.4</v>
      </c>
      <c r="E72" s="43"/>
      <c r="F72" s="158"/>
      <c r="G72" s="171"/>
      <c r="I72" s="51"/>
      <c r="J72" s="45"/>
      <c r="K72" s="51"/>
      <c r="L72" s="159"/>
      <c r="M72" s="159"/>
      <c r="N72" s="159"/>
      <c r="O72" s="170"/>
      <c r="Q72" s="45"/>
      <c r="R72" s="51"/>
    </row>
    <row r="73" spans="1:18" x14ac:dyDescent="0.2">
      <c r="A73" s="47" t="s">
        <v>78</v>
      </c>
      <c r="B73" s="43">
        <v>40.700000000000003</v>
      </c>
      <c r="C73" s="43">
        <v>0</v>
      </c>
      <c r="D73" s="43">
        <v>0</v>
      </c>
      <c r="E73" s="43"/>
      <c r="F73" s="158"/>
      <c r="G73" s="171"/>
      <c r="I73" s="51"/>
      <c r="J73" s="45"/>
      <c r="K73" s="51"/>
      <c r="L73" s="159"/>
      <c r="M73" s="159"/>
      <c r="N73" s="159"/>
      <c r="O73" s="170"/>
      <c r="Q73" s="45"/>
      <c r="R73" s="51"/>
    </row>
    <row r="74" spans="1:18" x14ac:dyDescent="0.2">
      <c r="A74" s="47" t="s">
        <v>81</v>
      </c>
      <c r="B74" s="43">
        <v>17.8</v>
      </c>
      <c r="C74" s="43">
        <v>9.4</v>
      </c>
      <c r="D74" s="43">
        <v>12.9</v>
      </c>
      <c r="E74" s="43"/>
      <c r="F74" s="158"/>
      <c r="G74" s="171"/>
      <c r="I74" s="51"/>
      <c r="J74" s="45"/>
      <c r="K74" s="51"/>
      <c r="L74" s="159"/>
      <c r="M74" s="159"/>
      <c r="N74" s="159"/>
      <c r="O74" s="170"/>
      <c r="Q74" s="45"/>
      <c r="R74" s="51"/>
    </row>
    <row r="75" spans="1:18" x14ac:dyDescent="0.2">
      <c r="A75" s="47" t="s">
        <v>71</v>
      </c>
      <c r="B75" s="43">
        <v>21.3</v>
      </c>
      <c r="C75" s="43">
        <v>3.4</v>
      </c>
      <c r="D75" s="43">
        <v>3.7</v>
      </c>
      <c r="E75" s="43"/>
      <c r="F75" s="158"/>
      <c r="G75" s="171"/>
      <c r="I75" s="51"/>
      <c r="J75" s="45"/>
      <c r="K75" s="51"/>
      <c r="L75" s="159"/>
      <c r="M75" s="159"/>
      <c r="N75" s="159"/>
      <c r="O75" s="170"/>
      <c r="Q75" s="45"/>
      <c r="R75" s="51"/>
    </row>
    <row r="76" spans="1:18" x14ac:dyDescent="0.2">
      <c r="F76" s="158"/>
      <c r="G76" s="51"/>
      <c r="H76" s="51"/>
      <c r="I76" s="51"/>
      <c r="J76" s="45"/>
      <c r="K76" s="51"/>
      <c r="L76" s="159"/>
      <c r="M76" s="159"/>
      <c r="N76" s="159"/>
      <c r="O76" s="170"/>
    </row>
    <row r="77" spans="1:18" x14ac:dyDescent="0.2">
      <c r="A77" s="47" t="s">
        <v>94</v>
      </c>
      <c r="B77" s="43">
        <v>270.10000000000002</v>
      </c>
      <c r="C77" s="43">
        <v>12</v>
      </c>
      <c r="D77" s="43">
        <v>26.1</v>
      </c>
      <c r="E77" s="43"/>
      <c r="F77" s="158"/>
      <c r="G77" s="51"/>
      <c r="H77" s="51"/>
      <c r="I77" s="51"/>
      <c r="J77" s="45"/>
      <c r="K77" s="51"/>
      <c r="L77" s="159"/>
      <c r="M77" s="159"/>
      <c r="N77" s="159"/>
      <c r="O77" s="170"/>
    </row>
    <row r="78" spans="1:18" x14ac:dyDescent="0.2">
      <c r="A78" s="47" t="s">
        <v>93</v>
      </c>
      <c r="B78" s="43">
        <v>261.39999999999998</v>
      </c>
      <c r="C78" s="43">
        <v>7.1</v>
      </c>
      <c r="D78" s="43">
        <v>6.2</v>
      </c>
      <c r="E78" s="43"/>
      <c r="F78" s="158"/>
      <c r="G78" s="51"/>
      <c r="H78" s="51"/>
      <c r="I78" s="51"/>
      <c r="J78" s="45"/>
      <c r="K78" s="51"/>
    </row>
    <row r="79" spans="1:18" x14ac:dyDescent="0.2">
      <c r="A79" s="47"/>
      <c r="B79" s="43"/>
      <c r="C79" s="43"/>
      <c r="D79" s="43"/>
      <c r="E79" s="43"/>
      <c r="F79" s="59"/>
    </row>
    <row r="80" spans="1:18" x14ac:dyDescent="0.2">
      <c r="A80" s="47"/>
      <c r="B80" s="43"/>
      <c r="C80" s="43"/>
      <c r="D80" s="43"/>
      <c r="E80" s="43"/>
      <c r="F80" s="59"/>
    </row>
    <row r="81" spans="1:9" x14ac:dyDescent="0.2">
      <c r="A81" s="47"/>
      <c r="B81" s="43"/>
      <c r="C81" s="43"/>
      <c r="D81" s="43"/>
      <c r="E81" s="43"/>
      <c r="F81" s="59"/>
    </row>
    <row r="82" spans="1:9" x14ac:dyDescent="0.2">
      <c r="I82" s="50"/>
    </row>
    <row r="83" spans="1:9" x14ac:dyDescent="0.2">
      <c r="I83" s="50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I20"/>
  <sheetViews>
    <sheetView showGridLines="0" zoomScaleNormal="100" zoomScalePageLayoutView="125" workbookViewId="0">
      <selection sqref="A1:E1"/>
    </sheetView>
  </sheetViews>
  <sheetFormatPr defaultColWidth="8.85546875" defaultRowHeight="12.75" x14ac:dyDescent="0.2"/>
  <cols>
    <col min="1" max="1" width="6.28515625" style="7" customWidth="1"/>
    <col min="2" max="3" width="14.7109375" style="7" customWidth="1"/>
    <col min="4" max="4" width="10.7109375" style="7" bestFit="1" customWidth="1"/>
    <col min="5" max="5" width="12.42578125" style="7" bestFit="1" customWidth="1"/>
    <col min="6" max="8" width="8.85546875" style="7"/>
    <col min="9" max="9" width="11.140625" style="7" customWidth="1"/>
    <col min="10" max="16384" width="8.85546875" style="7"/>
  </cols>
  <sheetData>
    <row r="1" spans="1:9" ht="31.5" customHeight="1" x14ac:dyDescent="0.2">
      <c r="A1" s="202" t="s">
        <v>137</v>
      </c>
      <c r="B1" s="202"/>
      <c r="C1" s="202"/>
      <c r="D1" s="202"/>
      <c r="E1" s="202"/>
      <c r="I1" s="8"/>
    </row>
    <row r="2" spans="1:9" x14ac:dyDescent="0.2">
      <c r="A2" s="2" t="s">
        <v>66</v>
      </c>
    </row>
    <row r="3" spans="1:9" ht="38.25" x14ac:dyDescent="0.2">
      <c r="A3" s="160" t="s">
        <v>61</v>
      </c>
      <c r="B3" s="201" t="s">
        <v>62</v>
      </c>
      <c r="C3" s="201"/>
      <c r="D3" s="160" t="s">
        <v>101</v>
      </c>
      <c r="E3" s="160" t="s">
        <v>111</v>
      </c>
    </row>
    <row r="4" spans="1:9" x14ac:dyDescent="0.2">
      <c r="A4" s="70">
        <v>1</v>
      </c>
      <c r="B4" s="2" t="s">
        <v>94</v>
      </c>
      <c r="C4" s="2" t="s">
        <v>96</v>
      </c>
      <c r="D4" s="161">
        <v>16.11</v>
      </c>
      <c r="E4" s="161">
        <v>16.465826510900541</v>
      </c>
    </row>
    <row r="5" spans="1:9" x14ac:dyDescent="0.2">
      <c r="A5" s="162">
        <v>2</v>
      </c>
      <c r="B5" s="173" t="s">
        <v>93</v>
      </c>
      <c r="C5" s="173" t="s">
        <v>91</v>
      </c>
      <c r="D5" s="163">
        <v>8.8870000000000005</v>
      </c>
      <c r="E5" s="163">
        <v>9.0832898946227889</v>
      </c>
    </row>
    <row r="6" spans="1:9" x14ac:dyDescent="0.2">
      <c r="A6" s="162">
        <v>3</v>
      </c>
      <c r="B6" s="173" t="s">
        <v>94</v>
      </c>
      <c r="C6" s="173" t="s">
        <v>75</v>
      </c>
      <c r="D6" s="163">
        <v>7.024</v>
      </c>
      <c r="E6" s="163">
        <v>7.1791412422449046</v>
      </c>
    </row>
    <row r="7" spans="1:9" x14ac:dyDescent="0.2">
      <c r="A7" s="162">
        <v>4</v>
      </c>
      <c r="B7" s="173" t="s">
        <v>94</v>
      </c>
      <c r="C7" s="173" t="s">
        <v>77</v>
      </c>
      <c r="D7" s="163">
        <v>6.0629999999999997</v>
      </c>
      <c r="E7" s="163">
        <v>6.1969153405083786</v>
      </c>
    </row>
    <row r="8" spans="1:9" x14ac:dyDescent="0.2">
      <c r="A8" s="162">
        <v>5</v>
      </c>
      <c r="B8" s="173" t="s">
        <v>72</v>
      </c>
      <c r="C8" s="173" t="s">
        <v>92</v>
      </c>
      <c r="D8" s="163">
        <v>4.9530000000000003</v>
      </c>
      <c r="E8" s="163">
        <v>5.062398430073892</v>
      </c>
    </row>
    <row r="9" spans="1:9" x14ac:dyDescent="0.2">
      <c r="A9" s="162">
        <v>6</v>
      </c>
      <c r="B9" s="173" t="s">
        <v>75</v>
      </c>
      <c r="C9" s="173" t="s">
        <v>92</v>
      </c>
      <c r="D9" s="163">
        <v>4.66</v>
      </c>
      <c r="E9" s="163">
        <v>4.7629268492114543</v>
      </c>
    </row>
    <row r="10" spans="1:9" x14ac:dyDescent="0.2">
      <c r="A10" s="162">
        <v>7</v>
      </c>
      <c r="B10" s="173" t="s">
        <v>96</v>
      </c>
      <c r="C10" s="173" t="s">
        <v>92</v>
      </c>
      <c r="D10" s="163">
        <v>4.0140000000000002</v>
      </c>
      <c r="E10" s="163">
        <v>4.1026584490847169</v>
      </c>
    </row>
    <row r="11" spans="1:9" x14ac:dyDescent="0.2">
      <c r="A11" s="162">
        <v>8</v>
      </c>
      <c r="B11" s="173" t="s">
        <v>85</v>
      </c>
      <c r="C11" s="173" t="s">
        <v>92</v>
      </c>
      <c r="D11" s="163">
        <v>3.2949999999999999</v>
      </c>
      <c r="E11" s="163">
        <v>3.3677776755690432</v>
      </c>
    </row>
    <row r="12" spans="1:9" x14ac:dyDescent="0.2">
      <c r="A12" s="162">
        <v>9</v>
      </c>
      <c r="B12" s="173" t="s">
        <v>118</v>
      </c>
      <c r="C12" s="173" t="s">
        <v>85</v>
      </c>
      <c r="D12" s="163">
        <v>2.9209999999999998</v>
      </c>
      <c r="E12" s="163">
        <v>2.9855170228640895</v>
      </c>
    </row>
    <row r="13" spans="1:9" x14ac:dyDescent="0.2">
      <c r="A13" s="162">
        <v>10</v>
      </c>
      <c r="B13" s="173" t="s">
        <v>74</v>
      </c>
      <c r="C13" s="173" t="s">
        <v>92</v>
      </c>
      <c r="D13" s="163">
        <v>2.6589999999999998</v>
      </c>
      <c r="E13" s="163">
        <v>2.7177301485092826</v>
      </c>
    </row>
    <row r="14" spans="1:9" x14ac:dyDescent="0.2">
      <c r="A14" s="162">
        <v>11</v>
      </c>
      <c r="B14" s="173" t="s">
        <v>84</v>
      </c>
      <c r="C14" s="173" t="s">
        <v>94</v>
      </c>
      <c r="D14" s="163">
        <v>2.5499999999999998</v>
      </c>
      <c r="E14" s="163">
        <v>2.606322632079229</v>
      </c>
    </row>
    <row r="15" spans="1:9" x14ac:dyDescent="0.2">
      <c r="A15" s="162">
        <v>12</v>
      </c>
      <c r="B15" s="173" t="s">
        <v>68</v>
      </c>
      <c r="C15" s="173" t="s">
        <v>92</v>
      </c>
      <c r="D15" s="163">
        <v>2.5499999999999998</v>
      </c>
      <c r="E15" s="163">
        <v>2.606322632079229</v>
      </c>
    </row>
    <row r="16" spans="1:9" x14ac:dyDescent="0.2">
      <c r="A16" s="162">
        <v>13</v>
      </c>
      <c r="B16" s="173" t="s">
        <v>83</v>
      </c>
      <c r="C16" s="173" t="s">
        <v>92</v>
      </c>
      <c r="D16" s="163">
        <v>2.4710000000000001</v>
      </c>
      <c r="E16" s="163">
        <v>2.5255777348501081</v>
      </c>
    </row>
    <row r="17" spans="1:5" x14ac:dyDescent="0.2">
      <c r="A17" s="162">
        <v>14</v>
      </c>
      <c r="B17" s="173" t="s">
        <v>69</v>
      </c>
      <c r="C17" s="173" t="s">
        <v>150</v>
      </c>
      <c r="D17" s="163">
        <v>1.87</v>
      </c>
      <c r="E17" s="163">
        <v>1.9113032635247682</v>
      </c>
    </row>
    <row r="18" spans="1:5" x14ac:dyDescent="0.2">
      <c r="A18" s="162">
        <v>15</v>
      </c>
      <c r="B18" s="173" t="s">
        <v>94</v>
      </c>
      <c r="C18" s="173" t="s">
        <v>83</v>
      </c>
      <c r="D18" s="163">
        <v>1.464</v>
      </c>
      <c r="E18" s="163">
        <v>1.496335817005487</v>
      </c>
    </row>
    <row r="19" spans="1:5" x14ac:dyDescent="0.2">
      <c r="A19" s="198" t="s">
        <v>143</v>
      </c>
      <c r="B19" s="199"/>
      <c r="C19" s="199"/>
      <c r="D19" s="199"/>
      <c r="E19" s="199"/>
    </row>
    <row r="20" spans="1:5" x14ac:dyDescent="0.2">
      <c r="A20" s="200"/>
      <c r="B20" s="200"/>
      <c r="C20" s="200"/>
      <c r="D20" s="200"/>
      <c r="E20" s="200"/>
    </row>
  </sheetData>
  <mergeCells count="3">
    <mergeCell ref="A19:E20"/>
    <mergeCell ref="B3:C3"/>
    <mergeCell ref="A1:E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</sheetPr>
  <dimension ref="A1:M26"/>
  <sheetViews>
    <sheetView showGridLines="0" zoomScaleNormal="100" zoomScalePageLayoutView="125" workbookViewId="0">
      <selection sqref="A1:H1"/>
    </sheetView>
  </sheetViews>
  <sheetFormatPr defaultColWidth="8.85546875" defaultRowHeight="12.75" x14ac:dyDescent="0.2"/>
  <cols>
    <col min="1" max="1" width="7.7109375" style="7" customWidth="1"/>
    <col min="2" max="3" width="13.7109375" style="7" customWidth="1"/>
    <col min="4" max="8" width="10.7109375" style="7" customWidth="1"/>
    <col min="9" max="13" width="8.85546875" style="7"/>
    <col min="14" max="16" width="10.42578125" style="7" bestFit="1" customWidth="1"/>
    <col min="17" max="16384" width="8.85546875" style="7"/>
  </cols>
  <sheetData>
    <row r="1" spans="1:13" ht="15.75" customHeight="1" x14ac:dyDescent="0.2">
      <c r="A1" s="202" t="s">
        <v>138</v>
      </c>
      <c r="B1" s="202"/>
      <c r="C1" s="202"/>
      <c r="D1" s="202"/>
      <c r="E1" s="202"/>
      <c r="F1" s="202"/>
      <c r="G1" s="202"/>
      <c r="H1" s="202"/>
    </row>
    <row r="2" spans="1:13" x14ac:dyDescent="0.2">
      <c r="A2" s="2" t="s">
        <v>66</v>
      </c>
      <c r="F2" s="8"/>
    </row>
    <row r="3" spans="1:13" ht="72" customHeight="1" x14ac:dyDescent="0.2">
      <c r="A3" s="160" t="s">
        <v>61</v>
      </c>
      <c r="B3" s="201" t="s">
        <v>62</v>
      </c>
      <c r="C3" s="201"/>
      <c r="D3" s="160" t="s">
        <v>102</v>
      </c>
      <c r="E3" s="160" t="s">
        <v>116</v>
      </c>
      <c r="F3" s="160" t="s">
        <v>151</v>
      </c>
      <c r="G3" s="160" t="s">
        <v>152</v>
      </c>
      <c r="H3" s="160" t="s">
        <v>115</v>
      </c>
    </row>
    <row r="4" spans="1:13" x14ac:dyDescent="0.2">
      <c r="A4" s="70">
        <v>1</v>
      </c>
      <c r="B4" s="174" t="s">
        <v>96</v>
      </c>
      <c r="C4" s="174" t="s">
        <v>83</v>
      </c>
      <c r="D4" s="164">
        <v>83.265000000000001</v>
      </c>
      <c r="E4" s="164">
        <v>23.817930703176604</v>
      </c>
      <c r="F4" s="164">
        <v>49.812045877619646</v>
      </c>
      <c r="G4" s="164">
        <v>26.370023419203747</v>
      </c>
      <c r="H4" s="174" t="s">
        <v>85</v>
      </c>
    </row>
    <row r="5" spans="1:13" x14ac:dyDescent="0.2">
      <c r="A5" s="162">
        <v>2</v>
      </c>
      <c r="B5" s="175" t="s">
        <v>96</v>
      </c>
      <c r="C5" s="175" t="s">
        <v>85</v>
      </c>
      <c r="D5" s="165">
        <v>69.224999999999994</v>
      </c>
      <c r="E5" s="165">
        <v>3.5045142650776455</v>
      </c>
      <c r="F5" s="165">
        <v>95.12892741061755</v>
      </c>
      <c r="G5" s="165">
        <v>1.3665583243048032</v>
      </c>
      <c r="H5" s="175" t="s">
        <v>80</v>
      </c>
    </row>
    <row r="6" spans="1:13" x14ac:dyDescent="0.2">
      <c r="A6" s="162">
        <v>3</v>
      </c>
      <c r="B6" s="175" t="s">
        <v>68</v>
      </c>
      <c r="C6" s="175" t="s">
        <v>75</v>
      </c>
      <c r="D6" s="165">
        <v>53.841999999999999</v>
      </c>
      <c r="E6" s="165">
        <v>39.250027859292004</v>
      </c>
      <c r="F6" s="165">
        <v>26.965937372311576</v>
      </c>
      <c r="G6" s="165">
        <v>33.784034768396424</v>
      </c>
      <c r="H6" s="175" t="s">
        <v>85</v>
      </c>
    </row>
    <row r="7" spans="1:13" x14ac:dyDescent="0.2">
      <c r="A7" s="162">
        <v>4</v>
      </c>
      <c r="B7" s="175" t="s">
        <v>68</v>
      </c>
      <c r="C7" s="175" t="s">
        <v>83</v>
      </c>
      <c r="D7" s="165">
        <v>53.164999999999999</v>
      </c>
      <c r="E7" s="165">
        <v>17.663876610552055</v>
      </c>
      <c r="F7" s="165">
        <v>68.896830621649585</v>
      </c>
      <c r="G7" s="165">
        <v>13.439292767798364</v>
      </c>
      <c r="H7" s="175" t="s">
        <v>85</v>
      </c>
      <c r="M7" s="47"/>
    </row>
    <row r="8" spans="1:13" x14ac:dyDescent="0.2">
      <c r="A8" s="162">
        <v>5</v>
      </c>
      <c r="B8" s="175" t="s">
        <v>74</v>
      </c>
      <c r="C8" s="175" t="s">
        <v>75</v>
      </c>
      <c r="D8" s="165">
        <v>49.976999999999997</v>
      </c>
      <c r="E8" s="165">
        <v>78.272005122356276</v>
      </c>
      <c r="F8" s="165">
        <v>8.1877663725313639</v>
      </c>
      <c r="G8" s="165">
        <v>13.540228505112351</v>
      </c>
      <c r="H8" s="175" t="s">
        <v>85</v>
      </c>
    </row>
    <row r="9" spans="1:13" x14ac:dyDescent="0.2">
      <c r="A9" s="162">
        <v>6</v>
      </c>
      <c r="B9" s="175" t="s">
        <v>96</v>
      </c>
      <c r="C9" s="175" t="s">
        <v>75</v>
      </c>
      <c r="D9" s="165">
        <v>41.454999999999998</v>
      </c>
      <c r="E9" s="165">
        <v>27.576890604269689</v>
      </c>
      <c r="F9" s="165">
        <v>13.764322759618864</v>
      </c>
      <c r="G9" s="165">
        <v>58.658786636111451</v>
      </c>
      <c r="H9" s="175" t="s">
        <v>85</v>
      </c>
    </row>
    <row r="10" spans="1:13" x14ac:dyDescent="0.2">
      <c r="A10" s="162">
        <v>7</v>
      </c>
      <c r="B10" s="175" t="s">
        <v>68</v>
      </c>
      <c r="C10" s="175" t="s">
        <v>96</v>
      </c>
      <c r="D10" s="165">
        <v>39.460999999999999</v>
      </c>
      <c r="E10" s="165">
        <v>13.501938622944174</v>
      </c>
      <c r="F10" s="165">
        <v>27.893363067332306</v>
      </c>
      <c r="G10" s="165">
        <v>58.604698309723524</v>
      </c>
      <c r="H10" s="175" t="s">
        <v>85</v>
      </c>
    </row>
    <row r="11" spans="1:13" x14ac:dyDescent="0.2">
      <c r="A11" s="162">
        <v>8</v>
      </c>
      <c r="B11" s="175" t="s">
        <v>84</v>
      </c>
      <c r="C11" s="175" t="s">
        <v>96</v>
      </c>
      <c r="D11" s="165">
        <v>38.256</v>
      </c>
      <c r="E11" s="165">
        <v>32.538686741948972</v>
      </c>
      <c r="F11" s="165">
        <v>28.897427854454204</v>
      </c>
      <c r="G11" s="165">
        <v>38.563885403596821</v>
      </c>
      <c r="H11" s="175" t="s">
        <v>85</v>
      </c>
    </row>
    <row r="12" spans="1:13" x14ac:dyDescent="0.2">
      <c r="A12" s="162">
        <v>9</v>
      </c>
      <c r="B12" s="175" t="s">
        <v>106</v>
      </c>
      <c r="C12" s="175" t="s">
        <v>96</v>
      </c>
      <c r="D12" s="165">
        <v>29.256</v>
      </c>
      <c r="E12" s="165">
        <v>62.147935466229157</v>
      </c>
      <c r="F12" s="165">
        <v>17.370795734208365</v>
      </c>
      <c r="G12" s="165">
        <v>20.481268799562482</v>
      </c>
      <c r="H12" s="175" t="s">
        <v>85</v>
      </c>
    </row>
    <row r="13" spans="1:13" x14ac:dyDescent="0.2">
      <c r="A13" s="162">
        <v>10</v>
      </c>
      <c r="B13" s="175" t="s">
        <v>96</v>
      </c>
      <c r="C13" s="175" t="s">
        <v>77</v>
      </c>
      <c r="D13" s="165">
        <v>25.274000000000001</v>
      </c>
      <c r="E13" s="165">
        <v>13.179552108886602</v>
      </c>
      <c r="F13" s="165">
        <v>24.800189918493313</v>
      </c>
      <c r="G13" s="165">
        <v>62.020257972620087</v>
      </c>
      <c r="H13" s="175" t="s">
        <v>85</v>
      </c>
    </row>
    <row r="14" spans="1:13" x14ac:dyDescent="0.2">
      <c r="A14" s="162">
        <v>11</v>
      </c>
      <c r="B14" s="175" t="s">
        <v>74</v>
      </c>
      <c r="C14" s="175" t="s">
        <v>86</v>
      </c>
      <c r="D14" s="165">
        <v>22.637</v>
      </c>
      <c r="E14" s="165">
        <v>60.909131068604495</v>
      </c>
      <c r="F14" s="165">
        <v>37.394531077439588</v>
      </c>
      <c r="G14" s="165">
        <v>1.6963378539559129</v>
      </c>
      <c r="H14" s="175" t="s">
        <v>87</v>
      </c>
    </row>
    <row r="15" spans="1:13" x14ac:dyDescent="0.2">
      <c r="A15" s="162">
        <v>12</v>
      </c>
      <c r="B15" s="175" t="s">
        <v>75</v>
      </c>
      <c r="C15" s="175" t="s">
        <v>77</v>
      </c>
      <c r="D15" s="165">
        <v>20.555</v>
      </c>
      <c r="E15" s="165">
        <v>18.525906105570421</v>
      </c>
      <c r="F15" s="165">
        <v>34.32254925808806</v>
      </c>
      <c r="G15" s="165">
        <v>47.151544636341526</v>
      </c>
      <c r="H15" s="175" t="s">
        <v>80</v>
      </c>
    </row>
    <row r="16" spans="1:13" x14ac:dyDescent="0.2">
      <c r="A16" s="162">
        <v>13</v>
      </c>
      <c r="B16" s="175" t="s">
        <v>106</v>
      </c>
      <c r="C16" s="175" t="s">
        <v>85</v>
      </c>
      <c r="D16" s="165">
        <v>20.212</v>
      </c>
      <c r="E16" s="165">
        <v>7.812190777755788</v>
      </c>
      <c r="F16" s="165">
        <v>91.000395804472589</v>
      </c>
      <c r="G16" s="165">
        <v>1.1874134177716207</v>
      </c>
      <c r="H16" s="175" t="s">
        <v>80</v>
      </c>
    </row>
    <row r="17" spans="1:8" x14ac:dyDescent="0.2">
      <c r="A17" s="162">
        <v>14</v>
      </c>
      <c r="B17" s="175" t="s">
        <v>75</v>
      </c>
      <c r="C17" s="175" t="s">
        <v>83</v>
      </c>
      <c r="D17" s="165">
        <v>18.263000000000002</v>
      </c>
      <c r="E17" s="165">
        <v>7.4084213984558946</v>
      </c>
      <c r="F17" s="165">
        <v>40.234353611126323</v>
      </c>
      <c r="G17" s="165">
        <v>52.357224990417784</v>
      </c>
      <c r="H17" s="175" t="s">
        <v>85</v>
      </c>
    </row>
    <row r="18" spans="1:8" x14ac:dyDescent="0.2">
      <c r="A18" s="162">
        <v>15</v>
      </c>
      <c r="B18" s="175" t="s">
        <v>96</v>
      </c>
      <c r="C18" s="175" t="s">
        <v>74</v>
      </c>
      <c r="D18" s="165">
        <v>13.464</v>
      </c>
      <c r="E18" s="165">
        <v>3.9958407605466428</v>
      </c>
      <c r="F18" s="165">
        <v>58.69726678550208</v>
      </c>
      <c r="G18" s="165">
        <v>37.306892453951278</v>
      </c>
      <c r="H18" s="175" t="s">
        <v>85</v>
      </c>
    </row>
    <row r="19" spans="1:8" x14ac:dyDescent="0.2">
      <c r="A19" s="162">
        <v>16</v>
      </c>
      <c r="B19" s="175" t="s">
        <v>84</v>
      </c>
      <c r="C19" s="175" t="s">
        <v>77</v>
      </c>
      <c r="D19" s="165">
        <v>12.259</v>
      </c>
      <c r="E19" s="165">
        <v>27.000571009054575</v>
      </c>
      <c r="F19" s="165">
        <v>17.293417081328005</v>
      </c>
      <c r="G19" s="165">
        <v>55.706011909617423</v>
      </c>
      <c r="H19" s="175" t="s">
        <v>88</v>
      </c>
    </row>
    <row r="20" spans="1:8" x14ac:dyDescent="0.2">
      <c r="A20" s="162">
        <v>17</v>
      </c>
      <c r="B20" s="175" t="s">
        <v>96</v>
      </c>
      <c r="C20" s="175" t="s">
        <v>70</v>
      </c>
      <c r="D20" s="165">
        <v>12.061</v>
      </c>
      <c r="E20" s="165">
        <v>45.079180830776885</v>
      </c>
      <c r="F20" s="165">
        <v>8.324351214658817</v>
      </c>
      <c r="G20" s="165">
        <v>46.596467954564297</v>
      </c>
      <c r="H20" s="175" t="s">
        <v>85</v>
      </c>
    </row>
    <row r="21" spans="1:8" x14ac:dyDescent="0.2">
      <c r="A21" s="162">
        <v>18</v>
      </c>
      <c r="B21" s="175" t="s">
        <v>85</v>
      </c>
      <c r="C21" s="175" t="s">
        <v>89</v>
      </c>
      <c r="D21" s="165">
        <v>11.13</v>
      </c>
      <c r="E21" s="165">
        <v>94.609164420485172</v>
      </c>
      <c r="F21" s="165">
        <v>4.1329739442946991</v>
      </c>
      <c r="G21" s="165">
        <v>1.257861635220126</v>
      </c>
      <c r="H21" s="175" t="s">
        <v>87</v>
      </c>
    </row>
    <row r="22" spans="1:8" x14ac:dyDescent="0.2">
      <c r="A22" s="162">
        <v>19</v>
      </c>
      <c r="B22" s="175" t="s">
        <v>106</v>
      </c>
      <c r="C22" s="175" t="s">
        <v>89</v>
      </c>
      <c r="D22" s="165">
        <v>10.936999999999999</v>
      </c>
      <c r="E22" s="165">
        <v>40.888726341775623</v>
      </c>
      <c r="F22" s="165">
        <v>54.585352473255924</v>
      </c>
      <c r="G22" s="165">
        <v>4.525921184968456</v>
      </c>
      <c r="H22" s="175" t="s">
        <v>85</v>
      </c>
    </row>
    <row r="23" spans="1:8" x14ac:dyDescent="0.2">
      <c r="A23" s="166">
        <v>20</v>
      </c>
      <c r="B23" s="176" t="s">
        <v>77</v>
      </c>
      <c r="C23" s="176" t="s">
        <v>85</v>
      </c>
      <c r="D23" s="167">
        <v>9.5909999999999993</v>
      </c>
      <c r="E23" s="167">
        <v>0.76113022625377957</v>
      </c>
      <c r="F23" s="167">
        <v>97.007611302262546</v>
      </c>
      <c r="G23" s="167">
        <v>2.2312584714836827</v>
      </c>
      <c r="H23" s="176" t="s">
        <v>80</v>
      </c>
    </row>
    <row r="24" spans="1:8" ht="15" customHeight="1" x14ac:dyDescent="0.2">
      <c r="A24" s="156" t="s">
        <v>144</v>
      </c>
      <c r="E24" s="168"/>
      <c r="F24" s="168"/>
      <c r="G24" s="17"/>
    </row>
    <row r="25" spans="1:8" ht="15" customHeight="1" x14ac:dyDescent="0.2">
      <c r="A25" s="156"/>
      <c r="E25" s="168"/>
      <c r="F25" s="168"/>
      <c r="G25" s="17"/>
    </row>
    <row r="26" spans="1:8" ht="15" customHeight="1" x14ac:dyDescent="0.2">
      <c r="A26" s="156"/>
      <c r="E26" s="168"/>
      <c r="F26" s="168"/>
      <c r="G26" s="17"/>
    </row>
  </sheetData>
  <mergeCells count="2">
    <mergeCell ref="B3:C3"/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Table1</vt:lpstr>
      <vt:lpstr>Figure1</vt:lpstr>
      <vt:lpstr>Figure2</vt:lpstr>
      <vt:lpstr>Table2</vt:lpstr>
      <vt:lpstr>Table3</vt:lpstr>
      <vt:lpstr>Figure3</vt:lpstr>
      <vt:lpstr>Table4</vt:lpstr>
      <vt:lpstr>Figure4</vt:lpstr>
      <vt:lpstr>Table5</vt:lpstr>
      <vt:lpstr>Table6</vt:lpstr>
    </vt:vector>
  </TitlesOfParts>
  <Company>Artemis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 freight transport statistics</dc:title>
  <dc:creator>Daniel.Ganea@artemis.lu</dc:creator>
  <cp:lastModifiedBy>Daniel Ganea</cp:lastModifiedBy>
  <dcterms:created xsi:type="dcterms:W3CDTF">2011-08-05T11:57:41Z</dcterms:created>
  <dcterms:modified xsi:type="dcterms:W3CDTF">2024-07-30T08:30:11Z</dcterms:modified>
</cp:coreProperties>
</file>